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chData" sheetId="1" state="visible" r:id="rId2"/>
    <sheet name="list_старый_не_редактировать!" sheetId="2" state="visible" r:id="rId3"/>
    <sheet name="car" sheetId="3" state="visible" r:id="rId4"/>
    <sheet name="list" sheetId="4" state="visible" r:id="rId5"/>
  </sheets>
  <definedNames>
    <definedName function="false" hidden="false" localSheetId="2" name="_xlnm.Print_Area" vbProcedure="false">car!$A$1:$J$77</definedName>
    <definedName function="false" hidden="false" localSheetId="1" name="_xlnm.Print_Area" vbProcedure="false">'list_старый_не_редактировать!'!$A$1:$F$89</definedName>
    <definedName function="false" hidden="true" localSheetId="0" name="_xlnm._FilterDatabase" vbProcedure="false">TechData!$B$2:$O$249</definedName>
    <definedName function="false" hidden="false" name="lahta_borovaya" vbProcedure="false">'list_старый_не_редактировать!'!$H$25:$H$66</definedName>
    <definedName function="false" hidden="false" name="managers" vbProcedure="false">'list_старый_не_редактировать!'!$H$25:$H$66</definedName>
    <definedName function="false" hidden="false" name="Models" vbProcedure="false">TechData!$B$3:$B$272</definedName>
    <definedName function="false" hidden="false" name="Имя" vbProcedure="false">'list_старый_не_редактировать!'!$H$25:$H$66</definedName>
    <definedName function="false" hidden="false" name="Приветствие" vbProcedure="false">'list_старый_не_редактировать!'!$H$89:$H$90</definedName>
    <definedName function="false" hidden="false" localSheetId="0" name="texdata" vbProcedure="false">TechData!$B$3:$O$272</definedName>
    <definedName function="false" hidden="false" localSheetId="2" name="_xlnm._FilterDatabase" vbProcedure="false">car!#ref!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<sst xmlns="http://schemas.openxmlformats.org/spreadsheetml/2006/main" count="2167" uniqueCount="1150">
  <si>
    <t xml:space="preserve">Модель</t>
  </si>
  <si>
    <t xml:space="preserve">Мощность, кВт/л.с./об. в мин</t>
  </si>
  <si>
    <t xml:space="preserve">Объем, куб. см</t>
  </si>
  <si>
    <t xml:space="preserve">Количество цилиндров/клапанов</t>
  </si>
  <si>
    <t xml:space="preserve">Макс. крутящ. момент/Частота вращ. (Нм/Об. в мин)</t>
  </si>
  <si>
    <t xml:space="preserve">Максимальная скорость, км/ч</t>
  </si>
  <si>
    <t xml:space="preserve">Разгон 0 - 100 км/ч, сек</t>
  </si>
  <si>
    <t xml:space="preserve">Расход топлива в городе (л/100 км)</t>
  </si>
  <si>
    <t xml:space="preserve">Расход топлива за городом (л/100 км)</t>
  </si>
  <si>
    <t xml:space="preserve">Расход топлива смешанный (л/100 км)</t>
  </si>
  <si>
    <t xml:space="preserve">Длина, мм</t>
  </si>
  <si>
    <t xml:space="preserve">Ширина, мм</t>
  </si>
  <si>
    <t xml:space="preserve">Высота, мм (*вместе с антенной)</t>
  </si>
  <si>
    <t xml:space="preserve">Клиренс, мм</t>
  </si>
  <si>
    <t xml:space="preserve">1R51</t>
  </si>
  <si>
    <t xml:space="preserve">118i 1R51</t>
  </si>
  <si>
    <t xml:space="preserve">100(136)/4400</t>
  </si>
  <si>
    <t xml:space="preserve">3/4</t>
  </si>
  <si>
    <t xml:space="preserve">220/1250-4300  </t>
  </si>
  <si>
    <t xml:space="preserve">8,7 [8,5] </t>
  </si>
  <si>
    <t xml:space="preserve">6,4-5,9 [6,7-6,2]</t>
  </si>
  <si>
    <t xml:space="preserve">4,6-4,2 [4,7-4,3]</t>
  </si>
  <si>
    <t xml:space="preserve">5,2-4,8 [5,4-5]</t>
  </si>
  <si>
    <t xml:space="preserve">1421 (*1440)</t>
  </si>
  <si>
    <t xml:space="preserve">1S11</t>
  </si>
  <si>
    <t xml:space="preserve">120i 1S11</t>
  </si>
  <si>
    <t xml:space="preserve">135(184)/5000</t>
  </si>
  <si>
    <t xml:space="preserve">4/4</t>
  </si>
  <si>
    <t xml:space="preserve">270/1350-4600</t>
  </si>
  <si>
    <t xml:space="preserve">7,4-7,0 </t>
  </si>
  <si>
    <t xml:space="preserve">5,0-4,7</t>
  </si>
  <si>
    <t xml:space="preserve">5,9-5,5</t>
  </si>
  <si>
    <t xml:space="preserve">1421(*1440)</t>
  </si>
  <si>
    <t xml:space="preserve">1T11</t>
  </si>
  <si>
    <t xml:space="preserve">120d xDrive</t>
  </si>
  <si>
    <t xml:space="preserve">140(190)/4000</t>
  </si>
  <si>
    <t xml:space="preserve">400/1750-2500</t>
  </si>
  <si>
    <t xml:space="preserve">5,5-5,1</t>
  </si>
  <si>
    <t xml:space="preserve">4,2-3,9</t>
  </si>
  <si>
    <t xml:space="preserve">4,7-4,3</t>
  </si>
  <si>
    <t xml:space="preserve">1421(*)</t>
  </si>
  <si>
    <t xml:space="preserve">1S91</t>
  </si>
  <si>
    <t xml:space="preserve">M140i 1S91</t>
  </si>
  <si>
    <t xml:space="preserve">250(340)/5500</t>
  </si>
  <si>
    <t xml:space="preserve">6/4</t>
  </si>
  <si>
    <t xml:space="preserve">500/1520-4500</t>
  </si>
  <si>
    <t xml:space="preserve">1411(*)</t>
  </si>
  <si>
    <t xml:space="preserve">1R91</t>
  </si>
  <si>
    <t xml:space="preserve">M140i xDrive 1R91</t>
  </si>
  <si>
    <t xml:space="preserve">1411(*1430)</t>
  </si>
  <si>
    <t xml:space="preserve">2H31</t>
  </si>
  <si>
    <t xml:space="preserve">218i 2H31</t>
  </si>
  <si>
    <t xml:space="preserve">220/1250-4300</t>
  </si>
  <si>
    <t xml:space="preserve">8,9 [8,8]</t>
  </si>
  <si>
    <t xml:space="preserve">6,8-6,2 [6,9-6,3]</t>
  </si>
  <si>
    <t xml:space="preserve">4,8-4,4 [4,8-4,4]</t>
  </si>
  <si>
    <t xml:space="preserve">5,5-5,1 [5,6-5,1]</t>
  </si>
  <si>
    <t xml:space="preserve">1418 (*1418)</t>
  </si>
  <si>
    <t xml:space="preserve">6S11</t>
  </si>
  <si>
    <t xml:space="preserve">218i 6S11</t>
  </si>
  <si>
    <t xml:space="preserve">103(140)/4500-6500</t>
  </si>
  <si>
    <t xml:space="preserve">220/1480-4200</t>
  </si>
  <si>
    <t xml:space="preserve">9,3 [9,3]</t>
  </si>
  <si>
    <t xml:space="preserve">7,8 [-]</t>
  </si>
  <si>
    <t xml:space="preserve">5,6 [-]</t>
  </si>
  <si>
    <t xml:space="preserve">6,4 [-]</t>
  </si>
  <si>
    <t xml:space="preserve">1555(*)</t>
  </si>
  <si>
    <t xml:space="preserve">2F31</t>
  </si>
  <si>
    <t xml:space="preserve">220i 2F31</t>
  </si>
  <si>
    <t xml:space="preserve">270/1350-4600 [290/1350-4250]</t>
  </si>
  <si>
    <t xml:space="preserve">230 [235]</t>
  </si>
  <si>
    <t xml:space="preserve">7,2 [7,1]</t>
  </si>
  <si>
    <t xml:space="preserve">7,4-7,0 [8,1-7,6]</t>
  </si>
  <si>
    <t xml:space="preserve">5,0-4,7 [5,0-4,7]</t>
  </si>
  <si>
    <t xml:space="preserve">5,9-5,5 [6,1-5,7]</t>
  </si>
  <si>
    <t xml:space="preserve">2G71</t>
  </si>
  <si>
    <t xml:space="preserve">220d 2G71</t>
  </si>
  <si>
    <t xml:space="preserve">140 (190) / 4000</t>
  </si>
  <si>
    <t xml:space="preserve">400 / 1750-2500 </t>
  </si>
  <si>
    <t xml:space="preserve">230[230]</t>
  </si>
  <si>
    <t xml:space="preserve">7 [7,1]</t>
  </si>
  <si>
    <t xml:space="preserve">4,7-4,4 [5,4-5]</t>
  </si>
  <si>
    <t xml:space="preserve">3,7-3,4 [3,8-3,5]</t>
  </si>
  <si>
    <t xml:space="preserve">4,1-3,8 [4,4-4,1]</t>
  </si>
  <si>
    <t xml:space="preserve">2U31</t>
  </si>
  <si>
    <t xml:space="preserve">220d xDrive</t>
  </si>
  <si>
    <t xml:space="preserve">2G11</t>
  </si>
  <si>
    <t xml:space="preserve">M240i  2G11</t>
  </si>
  <si>
    <t xml:space="preserve">4,6 [4,8]</t>
  </si>
  <si>
    <t xml:space="preserve">9,4 [10,6]</t>
  </si>
  <si>
    <t xml:space="preserve">5,8 [6,2]</t>
  </si>
  <si>
    <t xml:space="preserve">7,1 [7,8]</t>
  </si>
  <si>
    <t xml:space="preserve">1408 (*1408)</t>
  </si>
  <si>
    <t xml:space="preserve">2G31</t>
  </si>
  <si>
    <t xml:space="preserve">M240i xDrive  2G31</t>
  </si>
  <si>
    <t xml:space="preserve">2U71</t>
  </si>
  <si>
    <t xml:space="preserve">M2 Competition</t>
  </si>
  <si>
    <t xml:space="preserve">302(410) / 5230-7000   </t>
  </si>
  <si>
    <t xml:space="preserve">550 / 2350-5230</t>
  </si>
  <si>
    <t xml:space="preserve">250(280)</t>
  </si>
  <si>
    <t xml:space="preserve">4,2 [4,4]</t>
  </si>
  <si>
    <t xml:space="preserve">11,8 [13,2]</t>
  </si>
  <si>
    <t xml:space="preserve">7,5 [7,8]</t>
  </si>
  <si>
    <t xml:space="preserve">9,1 [9,8]</t>
  </si>
  <si>
    <t xml:space="preserve">1410(*)</t>
  </si>
  <si>
    <t xml:space="preserve">-</t>
  </si>
  <si>
    <t xml:space="preserve">8E31</t>
  </si>
  <si>
    <t xml:space="preserve">318i 8E31</t>
  </si>
  <si>
    <t xml:space="preserve">220/1250-4300 </t>
  </si>
  <si>
    <t xml:space="preserve">9,1 [8,9]</t>
  </si>
  <si>
    <t xml:space="preserve">6,7-6,2 [7-6,4]</t>
  </si>
  <si>
    <t xml:space="preserve">4,6-4,3 [4,7-4,3]</t>
  </si>
  <si>
    <t xml:space="preserve">5,4-5 [5,5-5,1]</t>
  </si>
  <si>
    <t xml:space="preserve">1429 (*1441)</t>
  </si>
  <si>
    <t xml:space="preserve">8A39</t>
  </si>
  <si>
    <t xml:space="preserve">320i 8A11/8A39</t>
  </si>
  <si>
    <t xml:space="preserve">270[290]/1350-4600[1350-4250] </t>
  </si>
  <si>
    <t xml:space="preserve">7,3 [7,2]</t>
  </si>
  <si>
    <t xml:space="preserve">7,6-6,9 [7,9-7,3]</t>
  </si>
  <si>
    <t xml:space="preserve">4,7-4,4 [4,8-4,5]</t>
  </si>
  <si>
    <t xml:space="preserve">5,8-5,3 [5,9-5,5]</t>
  </si>
  <si>
    <t xml:space="preserve">8A59</t>
  </si>
  <si>
    <t xml:space="preserve">320i xDrive 8A51/8A59</t>
  </si>
  <si>
    <t xml:space="preserve">270/1350-4600 </t>
  </si>
  <si>
    <t xml:space="preserve">230 [232]</t>
  </si>
  <si>
    <t xml:space="preserve">7,6 [7,5]</t>
  </si>
  <si>
    <t xml:space="preserve">8-7,4 [9-8,4]</t>
  </si>
  <si>
    <t xml:space="preserve">5-4,7 [5,5-5,2]</t>
  </si>
  <si>
    <t xml:space="preserve">6,1-5,7 [6,8-6,4]</t>
  </si>
  <si>
    <t xml:space="preserve">1434 (*1446)</t>
  </si>
  <si>
    <t xml:space="preserve">8A51</t>
  </si>
  <si>
    <t xml:space="preserve">8B11</t>
  </si>
  <si>
    <t xml:space="preserve">330i xDrive 8B11</t>
  </si>
  <si>
    <t xml:space="preserve">183(249)/5200</t>
  </si>
  <si>
    <t xml:space="preserve">350/1450-4800</t>
  </si>
  <si>
    <t xml:space="preserve">7,8-7,5</t>
  </si>
  <si>
    <t xml:space="preserve">5,2-5</t>
  </si>
  <si>
    <t xml:space="preserve">6,2-5,9</t>
  </si>
  <si>
    <t xml:space="preserve">8X51</t>
  </si>
  <si>
    <t xml:space="preserve">320i xDrive  8X51</t>
  </si>
  <si>
    <t xml:space="preserve">8,1-7,8</t>
  </si>
  <si>
    <t xml:space="preserve">5,7-5,4</t>
  </si>
  <si>
    <t xml:space="preserve">6,6-6,3</t>
  </si>
  <si>
    <t xml:space="preserve">1508 (*1508)</t>
  </si>
  <si>
    <t xml:space="preserve">8X91</t>
  </si>
  <si>
    <t xml:space="preserve">330i xDrive  8X91</t>
  </si>
  <si>
    <t xml:space="preserve">8,3-7,9</t>
  </si>
  <si>
    <t xml:space="preserve">6,7-6,3</t>
  </si>
  <si>
    <t xml:space="preserve">8Y31</t>
  </si>
  <si>
    <t xml:space="preserve">340i xDrive  8Y31</t>
  </si>
  <si>
    <t xml:space="preserve">240(326)/5000</t>
  </si>
  <si>
    <t xml:space="preserve">450/2000-4000</t>
  </si>
  <si>
    <t xml:space="preserve">10,1-9,6</t>
  </si>
  <si>
    <t xml:space="preserve">6,3-6,0</t>
  </si>
  <si>
    <t xml:space="preserve">7,7-7,4</t>
  </si>
  <si>
    <t xml:space="preserve">8B71</t>
  </si>
  <si>
    <t xml:space="preserve">340i xDrive 8B71</t>
  </si>
  <si>
    <t xml:space="preserve">240(326)/5500</t>
  </si>
  <si>
    <t xml:space="preserve">450/1380-5000</t>
  </si>
  <si>
    <t xml:space="preserve">250 [250]</t>
  </si>
  <si>
    <t xml:space="preserve">4,9 [5]</t>
  </si>
  <si>
    <t xml:space="preserve">9,7-9,2 [10,7-10,4]</t>
  </si>
  <si>
    <t xml:space="preserve">5,9-5,6 [6,3-6,1]</t>
  </si>
  <si>
    <t xml:space="preserve">7,3-6,9 [7,9-7,7]</t>
  </si>
  <si>
    <t xml:space="preserve">8C51</t>
  </si>
  <si>
    <t xml:space="preserve">320d 8C51</t>
  </si>
  <si>
    <t xml:space="preserve">400/1750-2500 </t>
  </si>
  <si>
    <t xml:space="preserve">5,2-4,7</t>
  </si>
  <si>
    <t xml:space="preserve">4-3,6</t>
  </si>
  <si>
    <t xml:space="preserve">4,4-4</t>
  </si>
  <si>
    <t xml:space="preserve">8C79</t>
  </si>
  <si>
    <t xml:space="preserve">320d 8C79</t>
  </si>
  <si>
    <t xml:space="preserve">4,0-3,6</t>
  </si>
  <si>
    <t xml:space="preserve">4,4-4,0</t>
  </si>
  <si>
    <t xml:space="preserve">8C91</t>
  </si>
  <si>
    <t xml:space="preserve">320d xDrive 8C91/8C99</t>
  </si>
  <si>
    <t xml:space="preserve">5,5-4,9</t>
  </si>
  <si>
    <t xml:space="preserve">8C99</t>
  </si>
  <si>
    <t xml:space="preserve">8X31</t>
  </si>
  <si>
    <t xml:space="preserve">320i  8X31</t>
  </si>
  <si>
    <t xml:space="preserve">7,3-6,9</t>
  </si>
  <si>
    <t xml:space="preserve">5,4-5,1</t>
  </si>
  <si>
    <t xml:space="preserve">6,1-5,8</t>
  </si>
  <si>
    <t xml:space="preserve">8T51</t>
  </si>
  <si>
    <t xml:space="preserve">320d xDrive  8T51</t>
  </si>
  <si>
    <t xml:space="preserve">5,6-5,3</t>
  </si>
  <si>
    <t xml:space="preserve">4,3-4,1</t>
  </si>
  <si>
    <t xml:space="preserve">4,8-4,5</t>
  </si>
  <si>
    <t xml:space="preserve">5R11</t>
  </si>
  <si>
    <t xml:space="preserve">330i 5R11</t>
  </si>
  <si>
    <t xml:space="preserve">190(258)/5000-6500</t>
  </si>
  <si>
    <t xml:space="preserve">400/1550-4400</t>
  </si>
  <si>
    <t xml:space="preserve">1435(*)</t>
  </si>
  <si>
    <t xml:space="preserve">5V51</t>
  </si>
  <si>
    <t xml:space="preserve">320d 5V51</t>
  </si>
  <si>
    <t xml:space="preserve">5V71</t>
  </si>
  <si>
    <t xml:space="preserve">320d xDrive 5V71</t>
  </si>
  <si>
    <t xml:space="preserve">1445(*)</t>
  </si>
  <si>
    <t xml:space="preserve">4N31</t>
  </si>
  <si>
    <t xml:space="preserve">420i 4N31</t>
  </si>
  <si>
    <t xml:space="preserve">7,6-7,1</t>
  </si>
  <si>
    <t xml:space="preserve">4,7-4,5</t>
  </si>
  <si>
    <t xml:space="preserve">5,8-5,5</t>
  </si>
  <si>
    <t xml:space="preserve">1377(*1377)</t>
  </si>
  <si>
    <t xml:space="preserve">4N51</t>
  </si>
  <si>
    <t xml:space="preserve">420i xDrive 4N51</t>
  </si>
  <si>
    <t xml:space="preserve">135(184) /5000</t>
  </si>
  <si>
    <t xml:space="preserve">270 / 1350-4600  </t>
  </si>
  <si>
    <t xml:space="preserve">8,1-7,7</t>
  </si>
  <si>
    <t xml:space="preserve">5,1-4,8</t>
  </si>
  <si>
    <t xml:space="preserve">1392 (*1392)</t>
  </si>
  <si>
    <t xml:space="preserve">4N91</t>
  </si>
  <si>
    <t xml:space="preserve">430i xDrive 4N91</t>
  </si>
  <si>
    <t xml:space="preserve">350 / 1450-4800 </t>
  </si>
  <si>
    <t xml:space="preserve">4P31</t>
  </si>
  <si>
    <t xml:space="preserve">440i xDrive 4P31</t>
  </si>
  <si>
    <t xml:space="preserve">450/1380-5000 </t>
  </si>
  <si>
    <t xml:space="preserve">10,7-10,4</t>
  </si>
  <si>
    <t xml:space="preserve">6,3-6,1</t>
  </si>
  <si>
    <t xml:space="preserve">7,9-7,7</t>
  </si>
  <si>
    <t xml:space="preserve">4P71</t>
  </si>
  <si>
    <t xml:space="preserve">420d 4P71</t>
  </si>
  <si>
    <t xml:space="preserve">5,1-4,7</t>
  </si>
  <si>
    <t xml:space="preserve">3,9-3,6</t>
  </si>
  <si>
    <t xml:space="preserve">4,3-4</t>
  </si>
  <si>
    <t xml:space="preserve">4P91</t>
  </si>
  <si>
    <t xml:space="preserve">420d xDrive 4P91</t>
  </si>
  <si>
    <t xml:space="preserve">5,8-5,3</t>
  </si>
  <si>
    <t xml:space="preserve">4,1-3,9</t>
  </si>
  <si>
    <t xml:space="preserve">4,7-4,4</t>
  </si>
  <si>
    <t xml:space="preserve">4D31</t>
  </si>
  <si>
    <t xml:space="preserve">420i 4D31</t>
  </si>
  <si>
    <t xml:space="preserve">135(184) / 5000</t>
  </si>
  <si>
    <t xml:space="preserve">1389(*1389)</t>
  </si>
  <si>
    <t xml:space="preserve">8S11</t>
  </si>
  <si>
    <t xml:space="preserve">420d</t>
  </si>
  <si>
    <t xml:space="preserve">n/a</t>
  </si>
  <si>
    <t xml:space="preserve">1384(*1384) </t>
  </si>
  <si>
    <t xml:space="preserve">4D71</t>
  </si>
  <si>
    <t xml:space="preserve">420i xDrive 4D71</t>
  </si>
  <si>
    <t xml:space="preserve">270/1350-4600  </t>
  </si>
  <si>
    <t xml:space="preserve">1404(*1404)</t>
  </si>
  <si>
    <t xml:space="preserve">4E11</t>
  </si>
  <si>
    <t xml:space="preserve">430i xDrive 4E11</t>
  </si>
  <si>
    <t xml:space="preserve">183(249) / 5200</t>
  </si>
  <si>
    <t xml:space="preserve">350/1450-4800 </t>
  </si>
  <si>
    <t xml:space="preserve">4E51</t>
  </si>
  <si>
    <t xml:space="preserve">440i xDrive 4E51</t>
  </si>
  <si>
    <t xml:space="preserve">9,9-9,5</t>
  </si>
  <si>
    <t xml:space="preserve">5,9-5,7</t>
  </si>
  <si>
    <t xml:space="preserve">7,4-7,1</t>
  </si>
  <si>
    <t xml:space="preserve">4F11</t>
  </si>
  <si>
    <t xml:space="preserve">420d xDrive 4F11</t>
  </si>
  <si>
    <t xml:space="preserve">5,6-5,2</t>
  </si>
  <si>
    <t xml:space="preserve">1404(*1412)</t>
  </si>
  <si>
    <t xml:space="preserve">4S51</t>
  </si>
  <si>
    <t xml:space="preserve">420i xDrive 4S51</t>
  </si>
  <si>
    <t xml:space="preserve">4X31</t>
  </si>
  <si>
    <t xml:space="preserve">420d Купе 4X31</t>
  </si>
  <si>
    <t xml:space="preserve">4,3-4,0</t>
  </si>
  <si>
    <t xml:space="preserve">4W11</t>
  </si>
  <si>
    <t xml:space="preserve">430i xDrive Купе 4W11</t>
  </si>
  <si>
    <t xml:space="preserve">5,2-5,0</t>
  </si>
  <si>
    <t xml:space="preserve">4V51</t>
  </si>
  <si>
    <t xml:space="preserve">430i xDrive Cabrio</t>
  </si>
  <si>
    <t xml:space="preserve">8,5-8,1</t>
  </si>
  <si>
    <t xml:space="preserve">6,7-6,4</t>
  </si>
  <si>
    <t xml:space="preserve">1399(*1399) </t>
  </si>
  <si>
    <t xml:space="preserve">4K51</t>
  </si>
  <si>
    <t xml:space="preserve">420d xDrive 4K51</t>
  </si>
  <si>
    <t xml:space="preserve">4X51</t>
  </si>
  <si>
    <t xml:space="preserve">420d xDrive Купе 4X51</t>
  </si>
  <si>
    <t xml:space="preserve">5,5-5,2</t>
  </si>
  <si>
    <t xml:space="preserve">4Y91</t>
  </si>
  <si>
    <t xml:space="preserve">M4 Competition 4Y91</t>
  </si>
  <si>
    <t xml:space="preserve">331(450) / 7000</t>
  </si>
  <si>
    <t xml:space="preserve">550 / 1850-5500</t>
  </si>
  <si>
    <t xml:space="preserve">4,0 [4,2]</t>
  </si>
  <si>
    <t xml:space="preserve">11,1 [12,0]</t>
  </si>
  <si>
    <t xml:space="preserve">6,7 [6,9]</t>
  </si>
  <si>
    <t xml:space="preserve">8,3 [8,8]</t>
  </si>
  <si>
    <t xml:space="preserve">1383(*1383)</t>
  </si>
  <si>
    <t xml:space="preserve">4H31</t>
  </si>
  <si>
    <t xml:space="preserve">420i</t>
  </si>
  <si>
    <t xml:space="preserve">135(184)/5000-6500</t>
  </si>
  <si>
    <t xml:space="preserve">4H51</t>
  </si>
  <si>
    <t xml:space="preserve">420i xDrive</t>
  </si>
  <si>
    <t xml:space="preserve">4H91</t>
  </si>
  <si>
    <t xml:space="preserve">430i xDrive</t>
  </si>
  <si>
    <t xml:space="preserve">183(249)/5200-6500</t>
  </si>
  <si>
    <t xml:space="preserve">4J71</t>
  </si>
  <si>
    <t xml:space="preserve">440i xDrive</t>
  </si>
  <si>
    <t xml:space="preserve">240(326)/5500-6500</t>
  </si>
  <si>
    <t xml:space="preserve">5A39</t>
  </si>
  <si>
    <t xml:space="preserve">520i    5A31/5A39</t>
  </si>
  <si>
    <t xml:space="preserve">270/1250-4500 </t>
  </si>
  <si>
    <t xml:space="preserve">233[235]</t>
  </si>
  <si>
    <t xml:space="preserve">7,9[7,9]</t>
  </si>
  <si>
    <t xml:space="preserve">8,6-8,1 [9-8,4]</t>
  </si>
  <si>
    <t xml:space="preserve">5,1-4,7 [5,5-5,2]</t>
  </si>
  <si>
    <t xml:space="preserve">6,4-6 [6,8-6,4]</t>
  </si>
  <si>
    <t xml:space="preserve">1464 (*1475)</t>
  </si>
  <si>
    <t xml:space="preserve">JA11</t>
  </si>
  <si>
    <t xml:space="preserve">520i    JA11</t>
  </si>
  <si>
    <t xml:space="preserve">135 (184) / 5000 - 6500</t>
  </si>
  <si>
    <t xml:space="preserve">290/1350-4250</t>
  </si>
  <si>
    <t xml:space="preserve">1479(*)</t>
  </si>
  <si>
    <t xml:space="preserve">JA19</t>
  </si>
  <si>
    <t xml:space="preserve">JR71</t>
  </si>
  <si>
    <t xml:space="preserve">530i xDrive</t>
  </si>
  <si>
    <t xml:space="preserve">JR79</t>
  </si>
  <si>
    <t xml:space="preserve">5A79</t>
  </si>
  <si>
    <t xml:space="preserve">528i xDrive 5A71/5A79</t>
  </si>
  <si>
    <t xml:space="preserve">180(245)/5000</t>
  </si>
  <si>
    <t xml:space="preserve">350/1250-4800 </t>
  </si>
  <si>
    <t xml:space="preserve">9-8,4</t>
  </si>
  <si>
    <t xml:space="preserve">6,8-6,4</t>
  </si>
  <si>
    <t xml:space="preserve">5B31</t>
  </si>
  <si>
    <t xml:space="preserve">535i xDrive 5B31</t>
  </si>
  <si>
    <t xml:space="preserve">225(306)/5800</t>
  </si>
  <si>
    <t xml:space="preserve">400/1200-5000 </t>
  </si>
  <si>
    <t xml:space="preserve">11,1-10,5</t>
  </si>
  <si>
    <t xml:space="preserve">6,3-5,9</t>
  </si>
  <si>
    <t xml:space="preserve">8,1-7,6</t>
  </si>
  <si>
    <t xml:space="preserve">KP91</t>
  </si>
  <si>
    <t xml:space="preserve">550i xDrive KP91</t>
  </si>
  <si>
    <t xml:space="preserve">330(449)/5500</t>
  </si>
  <si>
    <t xml:space="preserve">8/4</t>
  </si>
  <si>
    <t xml:space="preserve">650/2000-4500 </t>
  </si>
  <si>
    <t xml:space="preserve">13-12,7</t>
  </si>
  <si>
    <t xml:space="preserve">7,2-7,1</t>
  </si>
  <si>
    <t xml:space="preserve">9,3-9,2</t>
  </si>
  <si>
    <t xml:space="preserve">5E59</t>
  </si>
  <si>
    <t xml:space="preserve">520d       5E51/5E59</t>
  </si>
  <si>
    <t xml:space="preserve">400 / 1750-2500</t>
  </si>
  <si>
    <t xml:space="preserve">233 [236]</t>
  </si>
  <si>
    <t xml:space="preserve">7,7 [7,9]</t>
  </si>
  <si>
    <t xml:space="preserve">5,3-4,8 [5,6-5,1]</t>
  </si>
  <si>
    <t xml:space="preserve">4,1-3,7 [4,2-3,9]</t>
  </si>
  <si>
    <t xml:space="preserve">4,5-4,1 [4,7-4,3]</t>
  </si>
  <si>
    <t xml:space="preserve">5C91</t>
  </si>
  <si>
    <t xml:space="preserve">525d xDrive 5C91</t>
  </si>
  <si>
    <t xml:space="preserve">160(218)/4400</t>
  </si>
  <si>
    <t xml:space="preserve">450/1500-2500 </t>
  </si>
  <si>
    <t xml:space="preserve">6,2-6</t>
  </si>
  <si>
    <t xml:space="preserve">4,8-4,6</t>
  </si>
  <si>
    <t xml:space="preserve">5,3-5,1</t>
  </si>
  <si>
    <t xml:space="preserve">5D39</t>
  </si>
  <si>
    <t xml:space="preserve">530d xDrive 5D39</t>
  </si>
  <si>
    <t xml:space="preserve">190(258)/4000</t>
  </si>
  <si>
    <t xml:space="preserve">560/1500-3000 </t>
  </si>
  <si>
    <t xml:space="preserve">6,7-6,5</t>
  </si>
  <si>
    <t xml:space="preserve">5D91</t>
  </si>
  <si>
    <t xml:space="preserve">M550d xDrive 5D91</t>
  </si>
  <si>
    <t xml:space="preserve">280(381)/4000</t>
  </si>
  <si>
    <t xml:space="preserve">740/2000-3000 </t>
  </si>
  <si>
    <t xml:space="preserve">1454 (*1465)</t>
  </si>
  <si>
    <t xml:space="preserve">JD71</t>
  </si>
  <si>
    <t xml:space="preserve">M550d JD71</t>
  </si>
  <si>
    <t xml:space="preserve">294(400)/4400-4400</t>
  </si>
  <si>
    <t xml:space="preserve">760/2000-3000</t>
  </si>
  <si>
    <t xml:space="preserve">1467(*)</t>
  </si>
  <si>
    <t xml:space="preserve">JF01</t>
  </si>
  <si>
    <t xml:space="preserve">M5 Competition</t>
  </si>
  <si>
    <t xml:space="preserve">460 (625) / 6000</t>
  </si>
  <si>
    <t xml:space="preserve">750 / 1800-5860</t>
  </si>
  <si>
    <t xml:space="preserve">250(305)</t>
  </si>
  <si>
    <t xml:space="preserve">1469(*)</t>
  </si>
  <si>
    <t xml:space="preserve">5G71</t>
  </si>
  <si>
    <t xml:space="preserve">528i xDrive 5G71</t>
  </si>
  <si>
    <t xml:space="preserve">9,5-8,9</t>
  </si>
  <si>
    <t xml:space="preserve">7,2-6,7</t>
  </si>
  <si>
    <t xml:space="preserve">1462 (*1488)</t>
  </si>
  <si>
    <t xml:space="preserve">5M41</t>
  </si>
  <si>
    <t xml:space="preserve">535i xDrive 5M41</t>
  </si>
  <si>
    <t xml:space="preserve">11,7-11,3</t>
  </si>
  <si>
    <t xml:space="preserve">6,9-6,7</t>
  </si>
  <si>
    <t xml:space="preserve">8,6-8,5</t>
  </si>
  <si>
    <t xml:space="preserve">1559 (*1564)</t>
  </si>
  <si>
    <t xml:space="preserve">5M01</t>
  </si>
  <si>
    <t xml:space="preserve">550i  xDrive 5M01</t>
  </si>
  <si>
    <t xml:space="preserve">330(450)/5500</t>
  </si>
  <si>
    <t xml:space="preserve">13,3-13</t>
  </si>
  <si>
    <t xml:space="preserve">9,9-9,6</t>
  </si>
  <si>
    <t xml:space="preserve">5N41</t>
  </si>
  <si>
    <t xml:space="preserve">530d 5N41</t>
  </si>
  <si>
    <t xml:space="preserve">6,8</t>
  </si>
  <si>
    <t xml:space="preserve">5N61</t>
  </si>
  <si>
    <t xml:space="preserve">530d xDrive 5N61</t>
  </si>
  <si>
    <t xml:space="preserve">5A31</t>
  </si>
  <si>
    <t xml:space="preserve">520i    5A31</t>
  </si>
  <si>
    <t xml:space="preserve">5Е51</t>
  </si>
  <si>
    <t xml:space="preserve">520d       5E51</t>
  </si>
  <si>
    <t xml:space="preserve">5N01</t>
  </si>
  <si>
    <t xml:space="preserve">535d xDrive 5N01</t>
  </si>
  <si>
    <t xml:space="preserve">230(313)/4400</t>
  </si>
  <si>
    <t xml:space="preserve">630/1500-2500 </t>
  </si>
  <si>
    <t xml:space="preserve">JA51</t>
  </si>
  <si>
    <t xml:space="preserve">530i JA51</t>
  </si>
  <si>
    <t xml:space="preserve">JA71</t>
  </si>
  <si>
    <t xml:space="preserve">530i xDrive JA71</t>
  </si>
  <si>
    <t xml:space="preserve">JA79</t>
  </si>
  <si>
    <t xml:space="preserve">JB51</t>
  </si>
  <si>
    <t xml:space="preserve">540i xDrive JB51</t>
  </si>
  <si>
    <t xml:space="preserve">250(340)/5500-6500</t>
  </si>
  <si>
    <t xml:space="preserve">450/1380-5200</t>
  </si>
  <si>
    <t xml:space="preserve">JB91</t>
  </si>
  <si>
    <t xml:space="preserve">M550i xDrive JB91</t>
  </si>
  <si>
    <t xml:space="preserve">340(462)/5500-6000</t>
  </si>
  <si>
    <t xml:space="preserve">650/1800-4750</t>
  </si>
  <si>
    <t xml:space="preserve">JC31</t>
  </si>
  <si>
    <t xml:space="preserve">520d JC31</t>
  </si>
  <si>
    <t xml:space="preserve">JC39</t>
  </si>
  <si>
    <t xml:space="preserve">JC51</t>
  </si>
  <si>
    <t xml:space="preserve">520d xDrive JC51</t>
  </si>
  <si>
    <t xml:space="preserve">4/5</t>
  </si>
  <si>
    <t xml:space="preserve">JD11</t>
  </si>
  <si>
    <t xml:space="preserve">530d xDrive JD11</t>
  </si>
  <si>
    <t xml:space="preserve">183(249)/4000</t>
  </si>
  <si>
    <t xml:space="preserve">620/2000-2500</t>
  </si>
  <si>
    <t xml:space="preserve">JD19</t>
  </si>
  <si>
    <t xml:space="preserve">JC59</t>
  </si>
  <si>
    <t xml:space="preserve">520d xDrive JC59</t>
  </si>
  <si>
    <t xml:space="preserve">6F11</t>
  </si>
  <si>
    <t xml:space="preserve">640i Кабрио 6F11</t>
  </si>
  <si>
    <t xml:space="preserve">235 (320)/5800</t>
  </si>
  <si>
    <t xml:space="preserve">450/1300-4500  </t>
  </si>
  <si>
    <t xml:space="preserve">11-10,6</t>
  </si>
  <si>
    <t xml:space="preserve">7,9-7,6</t>
  </si>
  <si>
    <t xml:space="preserve">1365 (*1365)</t>
  </si>
  <si>
    <t xml:space="preserve">6F31</t>
  </si>
  <si>
    <t xml:space="preserve">640i xDrive Кабрио 6F31</t>
  </si>
  <si>
    <t xml:space="preserve">235(320)/5800</t>
  </si>
  <si>
    <t xml:space="preserve">11,7-11,2</t>
  </si>
  <si>
    <t xml:space="preserve">6,4-6,2</t>
  </si>
  <si>
    <t xml:space="preserve">8,4-8</t>
  </si>
  <si>
    <t xml:space="preserve">6F51</t>
  </si>
  <si>
    <t xml:space="preserve">650i Кабрио 6F51</t>
  </si>
  <si>
    <t xml:space="preserve">12,7-12,4</t>
  </si>
  <si>
    <t xml:space="preserve">7-6,9</t>
  </si>
  <si>
    <t xml:space="preserve">9,1-8,9</t>
  </si>
  <si>
    <t xml:space="preserve">6F71</t>
  </si>
  <si>
    <t xml:space="preserve">650i xDrive Кабрио 6F71</t>
  </si>
  <si>
    <t xml:space="preserve">13,2-13</t>
  </si>
  <si>
    <t xml:space="preserve">7,3-7,1</t>
  </si>
  <si>
    <t xml:space="preserve">9,5-9,3</t>
  </si>
  <si>
    <t xml:space="preserve">6H31</t>
  </si>
  <si>
    <t xml:space="preserve">640i xDrive Купе 6H31</t>
  </si>
  <si>
    <t xml:space="preserve">11,4-10,9</t>
  </si>
  <si>
    <t xml:space="preserve">8,2-7,9</t>
  </si>
  <si>
    <t xml:space="preserve">1369 (*)</t>
  </si>
  <si>
    <t xml:space="preserve">6H71</t>
  </si>
  <si>
    <t xml:space="preserve">650i xDrive Купе 6H71</t>
  </si>
  <si>
    <t xml:space="preserve">650/2000-4500  </t>
  </si>
  <si>
    <t xml:space="preserve">7,1-7</t>
  </si>
  <si>
    <t xml:space="preserve">9,3-9,1</t>
  </si>
  <si>
    <t xml:space="preserve">6J31</t>
  </si>
  <si>
    <t xml:space="preserve">640d xDrive Купе 6J31</t>
  </si>
  <si>
    <t xml:space="preserve">630/1500-2500  </t>
  </si>
  <si>
    <t xml:space="preserve">7,1-6,9</t>
  </si>
  <si>
    <t xml:space="preserve">5,1-5</t>
  </si>
  <si>
    <t xml:space="preserve">5,8-5,7</t>
  </si>
  <si>
    <t xml:space="preserve">6D21</t>
  </si>
  <si>
    <t xml:space="preserve">640i xDrive Гран Купе 6D21</t>
  </si>
  <si>
    <t xml:space="preserve">11,5-11</t>
  </si>
  <si>
    <t xml:space="preserve">6D61</t>
  </si>
  <si>
    <t xml:space="preserve">650i xDrive Гран Купе 6D61</t>
  </si>
  <si>
    <t xml:space="preserve">13,1-12,9</t>
  </si>
  <si>
    <t xml:space="preserve">9,4-9,2</t>
  </si>
  <si>
    <t xml:space="preserve">6E41</t>
  </si>
  <si>
    <t xml:space="preserve">640d xDrive Гран Купе 6E41</t>
  </si>
  <si>
    <t xml:space="preserve">6-5,8</t>
  </si>
  <si>
    <t xml:space="preserve">JV21</t>
  </si>
  <si>
    <t xml:space="preserve">630i</t>
  </si>
  <si>
    <t xml:space="preserve">183(249)/5000-6500</t>
  </si>
  <si>
    <t xml:space="preserve">1538(*)</t>
  </si>
  <si>
    <t xml:space="preserve">JV61</t>
  </si>
  <si>
    <t xml:space="preserve">640i xDrive</t>
  </si>
  <si>
    <t xml:space="preserve">1540(*)</t>
  </si>
  <si>
    <t xml:space="preserve">JW81</t>
  </si>
  <si>
    <t xml:space="preserve">630d xDrive</t>
  </si>
  <si>
    <t xml:space="preserve">JW01</t>
  </si>
  <si>
    <t xml:space="preserve">640d xDrive</t>
  </si>
  <si>
    <t xml:space="preserve">235(320)/4400</t>
  </si>
  <si>
    <t xml:space="preserve">680/1750-2250</t>
  </si>
  <si>
    <t xml:space="preserve">JX41</t>
  </si>
  <si>
    <t xml:space="preserve">620d xDrive</t>
  </si>
  <si>
    <t xml:space="preserve">7B01</t>
  </si>
  <si>
    <t xml:space="preserve">750i xDrive 7B01</t>
  </si>
  <si>
    <t xml:space="preserve">330(450)/5500-6000</t>
  </si>
  <si>
    <t xml:space="preserve">650/1800-4500</t>
  </si>
  <si>
    <t xml:space="preserve">11,6-11,4</t>
  </si>
  <si>
    <t xml:space="preserve">8,3-8,1</t>
  </si>
  <si>
    <t xml:space="preserve">1467(*1478)</t>
  </si>
  <si>
    <t xml:space="preserve">7A01</t>
  </si>
  <si>
    <t xml:space="preserve">730i 7A01</t>
  </si>
  <si>
    <t xml:space="preserve">7,7-7,2</t>
  </si>
  <si>
    <t xml:space="preserve">5,3-4,9</t>
  </si>
  <si>
    <t xml:space="preserve">6,2-5,7</t>
  </si>
  <si>
    <t xml:space="preserve">7R01</t>
  </si>
  <si>
    <t xml:space="preserve">730i 7R01/7R09</t>
  </si>
  <si>
    <t xml:space="preserve">400/1550-4500</t>
  </si>
  <si>
    <t xml:space="preserve">7C41</t>
  </si>
  <si>
    <t xml:space="preserve">730d xDrive 7C41</t>
  </si>
  <si>
    <t xml:space="preserve">195(265)/4000</t>
  </si>
  <si>
    <t xml:space="preserve">7S41</t>
  </si>
  <si>
    <t xml:space="preserve">730d xDrive 7S41</t>
  </si>
  <si>
    <t xml:space="preserve">7S49</t>
  </si>
  <si>
    <t xml:space="preserve">730d xDrive 7S49</t>
  </si>
  <si>
    <t xml:space="preserve">7C61</t>
  </si>
  <si>
    <t xml:space="preserve">740d xDrive 7C61</t>
  </si>
  <si>
    <t xml:space="preserve">235(320)/4000</t>
  </si>
  <si>
    <t xml:space="preserve">7S61</t>
  </si>
  <si>
    <t xml:space="preserve">740d xDrive 7S61</t>
  </si>
  <si>
    <t xml:space="preserve">7S69</t>
  </si>
  <si>
    <t xml:space="preserve">740d xDrive 7S69</t>
  </si>
  <si>
    <t xml:space="preserve">7E41</t>
  </si>
  <si>
    <t xml:space="preserve">740Li xDrive 7E41</t>
  </si>
  <si>
    <t xml:space="preserve">10,3-9,6</t>
  </si>
  <si>
    <t xml:space="preserve">7,5-7,0</t>
  </si>
  <si>
    <t xml:space="preserve">7V61</t>
  </si>
  <si>
    <t xml:space="preserve">740Ld xDrive 7V61</t>
  </si>
  <si>
    <t xml:space="preserve">7F21</t>
  </si>
  <si>
    <t xml:space="preserve">750Li xDrive 7F21</t>
  </si>
  <si>
    <t xml:space="preserve">11,9-11,6</t>
  </si>
  <si>
    <t xml:space="preserve">6,5-6,3</t>
  </si>
  <si>
    <t xml:space="preserve">8,5-8,3</t>
  </si>
  <si>
    <t xml:space="preserve">1479(*1485)</t>
  </si>
  <si>
    <t xml:space="preserve">7G61</t>
  </si>
  <si>
    <t xml:space="preserve">730Ld xDrive 7G61</t>
  </si>
  <si>
    <t xml:space="preserve">7V41</t>
  </si>
  <si>
    <t xml:space="preserve">730Ld xDrive</t>
  </si>
  <si>
    <t xml:space="preserve">7V49</t>
  </si>
  <si>
    <t xml:space="preserve">7G81</t>
  </si>
  <si>
    <t xml:space="preserve">740Ld xDrive 7G81</t>
  </si>
  <si>
    <t xml:space="preserve">7J21</t>
  </si>
  <si>
    <t xml:space="preserve">740Le xDrive  7J21</t>
  </si>
  <si>
    <t xml:space="preserve">190(258)/5000-6500 (макс. 240(326))</t>
  </si>
  <si>
    <t xml:space="preserve">400/1550-4400
(макс. 500)</t>
  </si>
  <si>
    <t xml:space="preserve">250
(электр. 140)</t>
  </si>
  <si>
    <t xml:space="preserve">2,5-2,1</t>
  </si>
  <si>
    <t xml:space="preserve">7C81</t>
  </si>
  <si>
    <t xml:space="preserve">750d xDrive  7C81</t>
  </si>
  <si>
    <t xml:space="preserve">294(400)/4000-4400</t>
  </si>
  <si>
    <t xml:space="preserve">7H01</t>
  </si>
  <si>
    <t xml:space="preserve">750Ld xDrive  7H01</t>
  </si>
  <si>
    <t xml:space="preserve">294(400)/4000</t>
  </si>
  <si>
    <t xml:space="preserve">7H61</t>
  </si>
  <si>
    <t xml:space="preserve">M760Li xDrive 7H61</t>
  </si>
  <si>
    <t xml:space="preserve">448(609)/5500-6500</t>
  </si>
  <si>
    <t xml:space="preserve">12/4</t>
  </si>
  <si>
    <t xml:space="preserve">800/1550-5000</t>
  </si>
  <si>
    <t xml:space="preserve">7U61</t>
  </si>
  <si>
    <t xml:space="preserve">M760Li xDrive 7U61</t>
  </si>
  <si>
    <t xml:space="preserve">850/1550-5000</t>
  </si>
  <si>
    <t xml:space="preserve">BC41</t>
  </si>
  <si>
    <t xml:space="preserve">M850i xDrive</t>
  </si>
  <si>
    <t xml:space="preserve">390 (530)/5500-6000</t>
  </si>
  <si>
    <t xml:space="preserve">750/1800-4600</t>
  </si>
  <si>
    <t xml:space="preserve">250*</t>
  </si>
  <si>
    <t xml:space="preserve">3,7*</t>
  </si>
  <si>
    <t xml:space="preserve">-*</t>
  </si>
  <si>
    <t xml:space="preserve">1346 (*)</t>
  </si>
  <si>
    <t xml:space="preserve">FY41</t>
  </si>
  <si>
    <t xml:space="preserve">M850i xDrive FY41</t>
  </si>
  <si>
    <t xml:space="preserve">3,9*</t>
  </si>
  <si>
    <t xml:space="preserve">1345 (*)</t>
  </si>
  <si>
    <t xml:space="preserve">BC21</t>
  </si>
  <si>
    <t xml:space="preserve">840d xDrive</t>
  </si>
  <si>
    <t xml:space="preserve">235 (320)/4400</t>
  </si>
  <si>
    <t xml:space="preserve">1341 (*)</t>
  </si>
  <si>
    <t xml:space="preserve">HS11</t>
  </si>
  <si>
    <t xml:space="preserve">X1 sDrive18i HS11</t>
  </si>
  <si>
    <t xml:space="preserve">220/1250</t>
  </si>
  <si>
    <t xml:space="preserve">5,0-4,8</t>
  </si>
  <si>
    <t xml:space="preserve">5,6-5,4</t>
  </si>
  <si>
    <t xml:space="preserve">1598(*)</t>
  </si>
  <si>
    <t xml:space="preserve">JG11</t>
  </si>
  <si>
    <t xml:space="preserve">JG51</t>
  </si>
  <si>
    <t xml:space="preserve">X1 xDrive20i JG51</t>
  </si>
  <si>
    <t xml:space="preserve">141(192)/5000-6000</t>
  </si>
  <si>
    <t xml:space="preserve">280/1350-4600</t>
  </si>
  <si>
    <t xml:space="preserve">7,8-7,7</t>
  </si>
  <si>
    <t xml:space="preserve">5,8-5,6</t>
  </si>
  <si>
    <t xml:space="preserve">6,5-6,4</t>
  </si>
  <si>
    <t xml:space="preserve">1598(*1612)</t>
  </si>
  <si>
    <t xml:space="preserve">JG59</t>
  </si>
  <si>
    <t xml:space="preserve">X1 xDrive20i JG59</t>
  </si>
  <si>
    <t xml:space="preserve">HS91</t>
  </si>
  <si>
    <t xml:space="preserve">X1 xDrive20i HS91</t>
  </si>
  <si>
    <t xml:space="preserve">141(192)/5000</t>
  </si>
  <si>
    <t xml:space="preserve">280/1250</t>
  </si>
  <si>
    <t xml:space="preserve">HS99</t>
  </si>
  <si>
    <t xml:space="preserve">HT11</t>
  </si>
  <si>
    <t xml:space="preserve">X1 xDrive25i HT11</t>
  </si>
  <si>
    <t xml:space="preserve">170(231)/5000</t>
  </si>
  <si>
    <t xml:space="preserve">350/1250</t>
  </si>
  <si>
    <t xml:space="preserve">7,9-7,8</t>
  </si>
  <si>
    <t xml:space="preserve">5,9-5,8</t>
  </si>
  <si>
    <t xml:space="preserve">6,6-6,5</t>
  </si>
  <si>
    <t xml:space="preserve">HT91</t>
  </si>
  <si>
    <t xml:space="preserve">X1 xDrive18d HT91</t>
  </si>
  <si>
    <t xml:space="preserve">110(150)/4000</t>
  </si>
  <si>
    <t xml:space="preserve">330/1750</t>
  </si>
  <si>
    <t xml:space="preserve">5,1-4,9</t>
  </si>
  <si>
    <t xml:space="preserve">HT99</t>
  </si>
  <si>
    <t xml:space="preserve">HU31</t>
  </si>
  <si>
    <t xml:space="preserve">X1 xDrive20d HU31</t>
  </si>
  <si>
    <t xml:space="preserve">400/1750</t>
  </si>
  <si>
    <t xml:space="preserve">4,6-4,4</t>
  </si>
  <si>
    <t xml:space="preserve">HU51</t>
  </si>
  <si>
    <t xml:space="preserve">X1 xDrive25d HU51</t>
  </si>
  <si>
    <t xml:space="preserve">170(231)/4400</t>
  </si>
  <si>
    <t xml:space="preserve">450/1500-3000</t>
  </si>
  <si>
    <t xml:space="preserve">6,1-5,9</t>
  </si>
  <si>
    <t xml:space="preserve">YL71</t>
  </si>
  <si>
    <t xml:space="preserve">X2 xDrive18d </t>
  </si>
  <si>
    <t xml:space="preserve">330/1750-2500</t>
  </si>
  <si>
    <t xml:space="preserve">1526(*)</t>
  </si>
  <si>
    <t xml:space="preserve">YH31</t>
  </si>
  <si>
    <t xml:space="preserve">X2 sDrive20i </t>
  </si>
  <si>
    <t xml:space="preserve">192(189)/5000-6000</t>
  </si>
  <si>
    <t xml:space="preserve">YN31</t>
  </si>
  <si>
    <t xml:space="preserve">X2 xDrive20d </t>
  </si>
  <si>
    <t xml:space="preserve">400/1750-2250</t>
  </si>
  <si>
    <t xml:space="preserve">YH51</t>
  </si>
  <si>
    <t xml:space="preserve">X2 xDrive20i YH51</t>
  </si>
  <si>
    <t xml:space="preserve">YH11</t>
  </si>
  <si>
    <t xml:space="preserve">X2 sDrive18i  YH11</t>
  </si>
  <si>
    <t xml:space="preserve">103(140)/4600-6500</t>
  </si>
  <si>
    <t xml:space="preserve">9,6 [9,6]</t>
  </si>
  <si>
    <t xml:space="preserve">7,6 [7,3]</t>
  </si>
  <si>
    <t xml:space="preserve">5,5 [5,4]</t>
  </si>
  <si>
    <t xml:space="preserve">6,3 [6,1]</t>
  </si>
  <si>
    <t xml:space="preserve">WX39</t>
  </si>
  <si>
    <t xml:space="preserve">X3 xDrive20i WX31/WX39</t>
  </si>
  <si>
    <t xml:space="preserve">135(184)/5000-6250</t>
  </si>
  <si>
    <t xml:space="preserve">270/1250-4500  </t>
  </si>
  <si>
    <t xml:space="preserve">8,2 [8,4]</t>
  </si>
  <si>
    <t xml:space="preserve">9,2-8,7 [9,9-9,4]</t>
  </si>
  <si>
    <t xml:space="preserve">6,3-5,9 [6,6-6,3]</t>
  </si>
  <si>
    <t xml:space="preserve">7,3-6,9 [7,9-7,4]</t>
  </si>
  <si>
    <t xml:space="preserve">1661(*1678)</t>
  </si>
  <si>
    <t xml:space="preserve">WX99</t>
  </si>
  <si>
    <t xml:space="preserve">X3 xDrive28i WX91/WX99</t>
  </si>
  <si>
    <t xml:space="preserve">180(245)/5000-6500</t>
  </si>
  <si>
    <t xml:space="preserve">350/1250-4800</t>
  </si>
  <si>
    <t xml:space="preserve">9,3-8,7</t>
  </si>
  <si>
    <t xml:space="preserve">7,4-7</t>
  </si>
  <si>
    <t xml:space="preserve">WX71</t>
  </si>
  <si>
    <t xml:space="preserve">X3 xDrive35i WX71</t>
  </si>
  <si>
    <t xml:space="preserve">225(306)/5800-6400</t>
  </si>
  <si>
    <t xml:space="preserve">400/1200-5000  </t>
  </si>
  <si>
    <t xml:space="preserve">WZ59</t>
  </si>
  <si>
    <t xml:space="preserve">X3 xDrive20d WZ51/WZ59</t>
  </si>
  <si>
    <t xml:space="preserve">400/ 1750-2500</t>
  </si>
  <si>
    <t xml:space="preserve">5,9-5,4 [6,2-5,8]</t>
  </si>
  <si>
    <t xml:space="preserve">4,9-4,6 [5-4,7]</t>
  </si>
  <si>
    <t xml:space="preserve">5,3-4,9 [5,5-5,1]</t>
  </si>
  <si>
    <t xml:space="preserve">WY59</t>
  </si>
  <si>
    <t xml:space="preserve">X3 xDrive30d WY59</t>
  </si>
  <si>
    <t xml:space="preserve">560/1500-3000</t>
  </si>
  <si>
    <t xml:space="preserve">6,6-6,2</t>
  </si>
  <si>
    <t xml:space="preserve">6,1-5,7</t>
  </si>
  <si>
    <t xml:space="preserve">TX71</t>
  </si>
  <si>
    <t xml:space="preserve">X3 xDrive30d TX71</t>
  </si>
  <si>
    <t xml:space="preserve">1676(*)</t>
  </si>
  <si>
    <t xml:space="preserve">KJ79</t>
  </si>
  <si>
    <t xml:space="preserve">X3 xDrive30d KJ79</t>
  </si>
  <si>
    <t xml:space="preserve">TX31</t>
  </si>
  <si>
    <t xml:space="preserve">X3 xDrive20d TX31</t>
  </si>
  <si>
    <t xml:space="preserve">140(190)/4000 </t>
  </si>
  <si>
    <t xml:space="preserve">KJ39</t>
  </si>
  <si>
    <t xml:space="preserve">X3 xDrive20d KJ39</t>
  </si>
  <si>
    <t xml:space="preserve">TR51</t>
  </si>
  <si>
    <t xml:space="preserve">X3 xDrive20i TR51</t>
  </si>
  <si>
    <t xml:space="preserve">KJ59</t>
  </si>
  <si>
    <t xml:space="preserve">X3 xDrive20i KJ59</t>
  </si>
  <si>
    <t xml:space="preserve">TR91</t>
  </si>
  <si>
    <t xml:space="preserve">X3 xDrive30i TR91</t>
  </si>
  <si>
    <t xml:space="preserve">KJ99</t>
  </si>
  <si>
    <t xml:space="preserve">X3 xDrive30i KJ99</t>
  </si>
  <si>
    <t xml:space="preserve">TS31</t>
  </si>
  <si>
    <t xml:space="preserve">X3 M40i TS31</t>
  </si>
  <si>
    <t xml:space="preserve">265(360)/5500-6500</t>
  </si>
  <si>
    <t xml:space="preserve">500/1520-4800</t>
  </si>
  <si>
    <t xml:space="preserve">TX91</t>
  </si>
  <si>
    <t xml:space="preserve">X3 M40d</t>
  </si>
  <si>
    <t xml:space="preserve">240 (326) / 4400-4400</t>
  </si>
  <si>
    <t xml:space="preserve">680 / 1750-2750</t>
  </si>
  <si>
    <t xml:space="preserve">XW19</t>
  </si>
  <si>
    <t xml:space="preserve">X4 xDrive20i XW19</t>
  </si>
  <si>
    <t xml:space="preserve">135 (184) / 5000-6250 </t>
  </si>
  <si>
    <t xml:space="preserve">4 / 4</t>
  </si>
  <si>
    <t xml:space="preserve">270 / 1250-4500</t>
  </si>
  <si>
    <t xml:space="preserve">9,2-8,7</t>
  </si>
  <si>
    <t xml:space="preserve">1624 (*)</t>
  </si>
  <si>
    <t xml:space="preserve">XW31</t>
  </si>
  <si>
    <t xml:space="preserve">X4 xDrive28i XW31</t>
  </si>
  <si>
    <t xml:space="preserve">180 (245) / 5000-6500</t>
  </si>
  <si>
    <t xml:space="preserve">350 / 1250-4800</t>
  </si>
  <si>
    <t xml:space="preserve">XW39</t>
  </si>
  <si>
    <t xml:space="preserve">X4 xDrive28i XW31/XW39</t>
  </si>
  <si>
    <t xml:space="preserve">XW51</t>
  </si>
  <si>
    <t xml:space="preserve">X4 xDrive35i XW51</t>
  </si>
  <si>
    <t xml:space="preserve">225 (306) / 5800-6400</t>
  </si>
  <si>
    <t xml:space="preserve">6 / 4</t>
  </si>
  <si>
    <t xml:space="preserve">400 / 1200-5000</t>
  </si>
  <si>
    <t xml:space="preserve">XX19</t>
  </si>
  <si>
    <t xml:space="preserve">X4 xDrive20d XX11</t>
  </si>
  <si>
    <t xml:space="preserve">140(190) / 4000 </t>
  </si>
  <si>
    <t xml:space="preserve">5,9-5,4 [6,2-5,8] </t>
  </si>
  <si>
    <t xml:space="preserve">4,9-4,6 [5,1-4,7]</t>
  </si>
  <si>
    <t xml:space="preserve">XX39</t>
  </si>
  <si>
    <t xml:space="preserve">X4 xDrive30d XX31/XX39</t>
  </si>
  <si>
    <t xml:space="preserve">183(249) / 4000</t>
  </si>
  <si>
    <t xml:space="preserve">560 / 1500-3000</t>
  </si>
  <si>
    <t xml:space="preserve">XX31</t>
  </si>
  <si>
    <t xml:space="preserve">X4 xDrive30d XX31</t>
  </si>
  <si>
    <t xml:space="preserve">XX51</t>
  </si>
  <si>
    <t xml:space="preserve">X4 xDrive35d XX51</t>
  </si>
  <si>
    <t xml:space="preserve">230 (313) / 4400</t>
  </si>
  <si>
    <t xml:space="preserve">630 / 1500-2500</t>
  </si>
  <si>
    <t xml:space="preserve">XW71</t>
  </si>
  <si>
    <t xml:space="preserve">X4 M40i  XW71</t>
  </si>
  <si>
    <t xml:space="preserve">265(360) / 5800-6000</t>
  </si>
  <si>
    <t xml:space="preserve">465 / 1350-5250</t>
  </si>
  <si>
    <t xml:space="preserve">XX11</t>
  </si>
  <si>
    <t xml:space="preserve">X4 xDrive20d XX11/XX19</t>
  </si>
  <si>
    <t xml:space="preserve">UJ11</t>
  </si>
  <si>
    <t xml:space="preserve">X4 xDrive20i</t>
  </si>
  <si>
    <t xml:space="preserve">1621 (*)</t>
  </si>
  <si>
    <t xml:space="preserve">UJ19</t>
  </si>
  <si>
    <t xml:space="preserve">UJ31</t>
  </si>
  <si>
    <t xml:space="preserve">X4 xDrive30i</t>
  </si>
  <si>
    <t xml:space="preserve">UJ39</t>
  </si>
  <si>
    <t xml:space="preserve">UJ51</t>
  </si>
  <si>
    <t xml:space="preserve">X4 M40i</t>
  </si>
  <si>
    <t xml:space="preserve">VJ11</t>
  </si>
  <si>
    <t xml:space="preserve">X4 xDrive20d</t>
  </si>
  <si>
    <t xml:space="preserve">VJ51</t>
  </si>
  <si>
    <t xml:space="preserve">X4 xDrive30d</t>
  </si>
  <si>
    <t xml:space="preserve">VJ71</t>
  </si>
  <si>
    <t xml:space="preserve">X4 M40d</t>
  </si>
  <si>
    <t xml:space="preserve">VJ19</t>
  </si>
  <si>
    <t xml:space="preserve">VJ59</t>
  </si>
  <si>
    <t xml:space="preserve">VJ79</t>
  </si>
  <si>
    <t xml:space="preserve">KR09</t>
  </si>
  <si>
    <t xml:space="preserve">X5 xDrive35i KR01/KR09</t>
  </si>
  <si>
    <t xml:space="preserve">11,3-11,2</t>
  </si>
  <si>
    <t xml:space="preserve">1762 (*1762)</t>
  </si>
  <si>
    <t xml:space="preserve">KR61</t>
  </si>
  <si>
    <t xml:space="preserve">X5 xDrive50i KR61</t>
  </si>
  <si>
    <t xml:space="preserve">13-12,9</t>
  </si>
  <si>
    <t xml:space="preserve">9,7-9,6</t>
  </si>
  <si>
    <t xml:space="preserve">KT29</t>
  </si>
  <si>
    <t xml:space="preserve">X5 xDrive25d KT29</t>
  </si>
  <si>
    <t xml:space="preserve">160(218)/4000</t>
  </si>
  <si>
    <t xml:space="preserve">500/1500-3000</t>
  </si>
  <si>
    <t xml:space="preserve">6,8-6,7</t>
  </si>
  <si>
    <t xml:space="preserve">5,6-5,5</t>
  </si>
  <si>
    <t xml:space="preserve">6-5,9</t>
  </si>
  <si>
    <t xml:space="preserve">KS49</t>
  </si>
  <si>
    <t xml:space="preserve">X5 xDrive30d KS41/KS49</t>
  </si>
  <si>
    <t xml:space="preserve">KS41</t>
  </si>
  <si>
    <t xml:space="preserve">X5 xDrive30d KS41</t>
  </si>
  <si>
    <t xml:space="preserve">KS61</t>
  </si>
  <si>
    <t xml:space="preserve">X5 xDrive 40d KS61</t>
  </si>
  <si>
    <t xml:space="preserve">630/1500-2500</t>
  </si>
  <si>
    <t xml:space="preserve">KS69</t>
  </si>
  <si>
    <t xml:space="preserve">X5 xDrive 40d KS61/KS69</t>
  </si>
  <si>
    <t xml:space="preserve">KT01</t>
  </si>
  <si>
    <t xml:space="preserve">X5 xDrive40e  KT01</t>
  </si>
  <si>
    <t xml:space="preserve">180(245)/5000-6500 (макс. 230(313))</t>
  </si>
  <si>
    <t xml:space="preserve">350/1250-4800
(макс. 450)</t>
  </si>
  <si>
    <t xml:space="preserve">210
(электр. 120)</t>
  </si>
  <si>
    <t xml:space="preserve">3,4-3,3</t>
  </si>
  <si>
    <t xml:space="preserve">1726(*1762)</t>
  </si>
  <si>
    <t xml:space="preserve">KS81</t>
  </si>
  <si>
    <t xml:space="preserve">X5 xDrive M50d KS81</t>
  </si>
  <si>
    <t xml:space="preserve">280(381)/4000-4400</t>
  </si>
  <si>
    <t xml:space="preserve">CR61</t>
  </si>
  <si>
    <t xml:space="preserve">X5 xDrive40i</t>
  </si>
  <si>
    <t xml:space="preserve">250 (340)/5500-6500</t>
  </si>
  <si>
    <t xml:space="preserve">450/1500-5200</t>
  </si>
  <si>
    <t xml:space="preserve">1745 (*)</t>
  </si>
  <si>
    <t xml:space="preserve">CR69</t>
  </si>
  <si>
    <t xml:space="preserve">JU21</t>
  </si>
  <si>
    <t xml:space="preserve">X5 xDrive50i</t>
  </si>
  <si>
    <t xml:space="preserve">340 (462)/5250-6000</t>
  </si>
  <si>
    <t xml:space="preserve">650/1500-4750</t>
  </si>
  <si>
    <t xml:space="preserve">CV61</t>
  </si>
  <si>
    <t xml:space="preserve">X5 xDrive30d</t>
  </si>
  <si>
    <t xml:space="preserve">183 (249)/4000</t>
  </si>
  <si>
    <t xml:space="preserve">CV69</t>
  </si>
  <si>
    <t xml:space="preserve">CV01</t>
  </si>
  <si>
    <t xml:space="preserve">X5 xDrive M50d</t>
  </si>
  <si>
    <t xml:space="preserve">294 (400)/4400</t>
  </si>
  <si>
    <t xml:space="preserve">KU29</t>
  </si>
  <si>
    <t xml:space="preserve">X6 xDrive35i KU21/KU29</t>
  </si>
  <si>
    <t xml:space="preserve">225 (306)  / 5800-6400</t>
  </si>
  <si>
    <t xml:space="preserve">400 / 1200-5000  </t>
  </si>
  <si>
    <t xml:space="preserve">11,4-11,3</t>
  </si>
  <si>
    <t xml:space="preserve">1702(*)</t>
  </si>
  <si>
    <t xml:space="preserve">KU61</t>
  </si>
  <si>
    <t xml:space="preserve">X6 xDrive50i KU61</t>
  </si>
  <si>
    <t xml:space="preserve">650/2000-4500</t>
  </si>
  <si>
    <t xml:space="preserve">13,1-13</t>
  </si>
  <si>
    <t xml:space="preserve">KV21</t>
  </si>
  <si>
    <t xml:space="preserve">X6 xDrive30d KV21/KV29</t>
  </si>
  <si>
    <t xml:space="preserve">560/1500-3000  </t>
  </si>
  <si>
    <t xml:space="preserve">KV29</t>
  </si>
  <si>
    <t xml:space="preserve">KV41</t>
  </si>
  <si>
    <t xml:space="preserve">X6 xDrive40d KV41</t>
  </si>
  <si>
    <t xml:space="preserve">630 / 1500-2500  </t>
  </si>
  <si>
    <t xml:space="preserve">6,3-6,2</t>
  </si>
  <si>
    <t xml:space="preserve">KV49</t>
  </si>
  <si>
    <t xml:space="preserve">X6 xDrive40d KV49</t>
  </si>
  <si>
    <t xml:space="preserve">KV61</t>
  </si>
  <si>
    <t xml:space="preserve">X6 xDrive M50d  KV61</t>
  </si>
  <si>
    <t xml:space="preserve">740/2000-3000  </t>
  </si>
  <si>
    <t xml:space="preserve">CW21</t>
  </si>
  <si>
    <t xml:space="preserve">X7 xDrive40i</t>
  </si>
  <si>
    <t xml:space="preserve">1805 (*)</t>
  </si>
  <si>
    <t xml:space="preserve">CW29</t>
  </si>
  <si>
    <t xml:space="preserve">CW81</t>
  </si>
  <si>
    <t xml:space="preserve">X7 xDrive30d</t>
  </si>
  <si>
    <t xml:space="preserve">CW89</t>
  </si>
  <si>
    <t xml:space="preserve">CW01</t>
  </si>
  <si>
    <t xml:space="preserve">X7 M50d</t>
  </si>
  <si>
    <t xml:space="preserve">LL31</t>
  </si>
  <si>
    <t xml:space="preserve">Z4 sDrive20i LL31</t>
  </si>
  <si>
    <t xml:space="preserve">232 [235]</t>
  </si>
  <si>
    <t xml:space="preserve">9,4 [8,9] </t>
  </si>
  <si>
    <t xml:space="preserve">5,3 [5,6] </t>
  </si>
  <si>
    <t xml:space="preserve">1291 (*)</t>
  </si>
  <si>
    <t xml:space="preserve">LL51</t>
  </si>
  <si>
    <t xml:space="preserve">Z4 sDrive28i LL51</t>
  </si>
  <si>
    <t xml:space="preserve">350/1250-4800  </t>
  </si>
  <si>
    <t xml:space="preserve">5,5 [5,7]</t>
  </si>
  <si>
    <t xml:space="preserve">9,4 [9,1] </t>
  </si>
  <si>
    <t xml:space="preserve">5,3 [5,5]</t>
  </si>
  <si>
    <t xml:space="preserve">LM71</t>
  </si>
  <si>
    <t xml:space="preserve">Z4 sDrive35i LM71</t>
  </si>
  <si>
    <t xml:space="preserve">400/1300-5000 </t>
  </si>
  <si>
    <t xml:space="preserve">5,1 [5,2]</t>
  </si>
  <si>
    <t xml:space="preserve">12,9 [13,4]</t>
  </si>
  <si>
    <t xml:space="preserve">6,8 [7,1]</t>
  </si>
  <si>
    <t xml:space="preserve">9,1 [9,4]</t>
  </si>
  <si>
    <t xml:space="preserve">LM11</t>
  </si>
  <si>
    <t xml:space="preserve">Z4 sDrive35is LM11</t>
  </si>
  <si>
    <t xml:space="preserve">250(340)/5900</t>
  </si>
  <si>
    <t xml:space="preserve">450/1500-4500</t>
  </si>
  <si>
    <t xml:space="preserve">1284 (*)</t>
  </si>
  <si>
    <t xml:space="preserve">HF11</t>
  </si>
  <si>
    <t xml:space="preserve">Z4 sDrive20i</t>
  </si>
  <si>
    <t xml:space="preserve">145(197) / 4500-6500</t>
  </si>
  <si>
    <t xml:space="preserve">320 / 1450-4200</t>
  </si>
  <si>
    <t xml:space="preserve">HF31</t>
  </si>
  <si>
    <t xml:space="preserve">Z4 sDrive30i</t>
  </si>
  <si>
    <t xml:space="preserve">190(258) / 5000-6500</t>
  </si>
  <si>
    <t xml:space="preserve">400 / 1550-4400</t>
  </si>
  <si>
    <t xml:space="preserve">HF51</t>
  </si>
  <si>
    <t xml:space="preserve">Z4 M40i</t>
  </si>
  <si>
    <t xml:space="preserve">250(340) / 5000-6500</t>
  </si>
  <si>
    <t xml:space="preserve">500 / 1600-4500</t>
  </si>
  <si>
    <t xml:space="preserve">1H91</t>
  </si>
  <si>
    <t xml:space="preserve">M2 Купе (F87) 1H91</t>
  </si>
  <si>
    <t xml:space="preserve">272(370) / 6500   </t>
  </si>
  <si>
    <t xml:space="preserve">465 / 1400-5560</t>
  </si>
  <si>
    <t xml:space="preserve">250(270)</t>
  </si>
  <si>
    <t xml:space="preserve">4,3 [4,5]</t>
  </si>
  <si>
    <t xml:space="preserve">10,5 [11,6]</t>
  </si>
  <si>
    <t xml:space="preserve">6,4 [6,7]</t>
  </si>
  <si>
    <t xml:space="preserve">7,9 [8,5]</t>
  </si>
  <si>
    <t xml:space="preserve">8M91</t>
  </si>
  <si>
    <t xml:space="preserve">M3 Седан (F80 LCI) 8M91</t>
  </si>
  <si>
    <t xml:space="preserve">317(431) / 5500-7300</t>
  </si>
  <si>
    <t xml:space="preserve">4,1 [4,3]</t>
  </si>
  <si>
    <t xml:space="preserve">11,1 [12]</t>
  </si>
  <si>
    <t xml:space="preserve">1424(*1430)</t>
  </si>
  <si>
    <t xml:space="preserve">3R91</t>
  </si>
  <si>
    <t xml:space="preserve">M4 Купе (F82) 3R91</t>
  </si>
  <si>
    <t xml:space="preserve">317(431) / 5500-7301</t>
  </si>
  <si>
    <t xml:space="preserve">3U91</t>
  </si>
  <si>
    <t xml:space="preserve">M4 Кабриолет (F83) 3U91</t>
  </si>
  <si>
    <t xml:space="preserve">4,4 [4,6]</t>
  </si>
  <si>
    <t xml:space="preserve">11,5 [12,4]</t>
  </si>
  <si>
    <t xml:space="preserve">7,1 [7,2]</t>
  </si>
  <si>
    <t xml:space="preserve">8,7 [9,1]</t>
  </si>
  <si>
    <t xml:space="preserve">1386(*1386)</t>
  </si>
  <si>
    <t xml:space="preserve">FV91</t>
  </si>
  <si>
    <t xml:space="preserve">M5 Седан (F10) FV91</t>
  </si>
  <si>
    <t xml:space="preserve">412(560)/6000-7000</t>
  </si>
  <si>
    <t xml:space="preserve">680/1500-5750  </t>
  </si>
  <si>
    <t xml:space="preserve">1456 (*1467)</t>
  </si>
  <si>
    <t xml:space="preserve">M5 Седан (F10) -7MA-FV91</t>
  </si>
  <si>
    <t xml:space="preserve">423(575)/6000-7000</t>
  </si>
  <si>
    <t xml:space="preserve"> 680/1500-6000  </t>
  </si>
  <si>
    <t xml:space="preserve">1448 (*1457)</t>
  </si>
  <si>
    <t xml:space="preserve">6G91</t>
  </si>
  <si>
    <t xml:space="preserve">M6 Кабрио (F12 LCI) 6G91</t>
  </si>
  <si>
    <t xml:space="preserve">680/1500-5750</t>
  </si>
  <si>
    <t xml:space="preserve">1368(*)</t>
  </si>
  <si>
    <t xml:space="preserve">M6 Кабрио (F12 LCI) -7MA-6G91</t>
  </si>
  <si>
    <t xml:space="preserve">441(600)/6250</t>
  </si>
  <si>
    <t xml:space="preserve">700/1500-6000  </t>
  </si>
  <si>
    <t xml:space="preserve">1370(*)</t>
  </si>
  <si>
    <t xml:space="preserve">6J91</t>
  </si>
  <si>
    <t xml:space="preserve">M6 Купе (F13 LCI) 6J91</t>
  </si>
  <si>
    <t xml:space="preserve">1374(*)</t>
  </si>
  <si>
    <t xml:space="preserve">M6 Купе (F13 LCI) -7MA-6J91</t>
  </si>
  <si>
    <t xml:space="preserve">1375(*)</t>
  </si>
  <si>
    <t xml:space="preserve">6E91</t>
  </si>
  <si>
    <t xml:space="preserve">M6 Гран Купе (F06 LCI) 6E91</t>
  </si>
  <si>
    <t xml:space="preserve">1395(*)</t>
  </si>
  <si>
    <t xml:space="preserve">M6 Гран Купе (F06 LCI) -7MA-6E91</t>
  </si>
  <si>
    <t xml:space="preserve">KT61</t>
  </si>
  <si>
    <t xml:space="preserve">X5 M (F85) KT61</t>
  </si>
  <si>
    <t xml:space="preserve">423(575)/6000-6500</t>
  </si>
  <si>
    <t xml:space="preserve">750/2200-5000</t>
  </si>
  <si>
    <t xml:space="preserve">1717(*1754)</t>
  </si>
  <si>
    <t xml:space="preserve">KW81</t>
  </si>
  <si>
    <t xml:space="preserve">X6 M (F86) KW81</t>
  </si>
  <si>
    <t xml:space="preserve">1689(*1689)</t>
  </si>
  <si>
    <t xml:space="preserve">2Z21</t>
  </si>
  <si>
    <t xml:space="preserve">i8 (I12) 2Z21</t>
  </si>
  <si>
    <t xml:space="preserve">170(231) (макс. 266(362))/5800</t>
  </si>
  <si>
    <t xml:space="preserve">3 / 4</t>
  </si>
  <si>
    <t xml:space="preserve">320/3700</t>
  </si>
  <si>
    <t xml:space="preserve">1291(1297*)</t>
  </si>
  <si>
    <t xml:space="preserve">2Z41</t>
  </si>
  <si>
    <t xml:space="preserve">i8 Coupe (i12LCI)</t>
  </si>
  <si>
    <t xml:space="preserve">170 (231)/5800-6000 (макс. 275(374))</t>
  </si>
  <si>
    <t xml:space="preserve">320 / 3700</t>
  </si>
  <si>
    <t xml:space="preserve">1291(*)</t>
  </si>
  <si>
    <t xml:space="preserve">2Z61</t>
  </si>
  <si>
    <t xml:space="preserve">i8 Roadster (i15)</t>
  </si>
  <si>
    <t xml:space="preserve">1289(*)</t>
  </si>
  <si>
    <t xml:space="preserve">2A31</t>
  </si>
  <si>
    <t xml:space="preserve">218i Active Tourer</t>
  </si>
  <si>
    <t xml:space="preserve">100 (136)/4400-6000</t>
  </si>
  <si>
    <t xml:space="preserve">220/1400-4300</t>
  </si>
  <si>
    <t xml:space="preserve">9,2 [9,3]</t>
  </si>
  <si>
    <t xml:space="preserve">6,4 [6,6-6,4]</t>
  </si>
  <si>
    <t xml:space="preserve">4,6 [4,7-4,5] </t>
  </si>
  <si>
    <t xml:space="preserve">5,2 [5,4-5,2]</t>
  </si>
  <si>
    <t xml:space="preserve">Расчет стоимости автомобиля</t>
  </si>
  <si>
    <t xml:space="preserve">модель</t>
  </si>
  <si>
    <t xml:space="preserve">ордер №</t>
  </si>
  <si>
    <t xml:space="preserve">VIN</t>
  </si>
  <si>
    <t xml:space="preserve">производство</t>
  </si>
  <si>
    <t xml:space="preserve">курс</t>
  </si>
  <si>
    <t xml:space="preserve">стоимость в GIS</t>
  </si>
  <si>
    <t xml:space="preserve">расчетная стоимость</t>
  </si>
  <si>
    <t xml:space="preserve">разница в стоимости</t>
  </si>
  <si>
    <t xml:space="preserve">Мод.</t>
  </si>
  <si>
    <t xml:space="preserve">Цвет</t>
  </si>
  <si>
    <t xml:space="preserve">Обивка</t>
  </si>
  <si>
    <t xml:space="preserve">Опции</t>
  </si>
  <si>
    <t xml:space="preserve">Александр Хламенко</t>
  </si>
  <si>
    <t xml:space="preserve">Директор отдела продаж</t>
  </si>
  <si>
    <t xml:space="preserve">Aleksandr.Hlamenko@bmw-lahta.ru</t>
  </si>
  <si>
    <t xml:space="preserve">www.bmw-lahta.ru</t>
  </si>
  <si>
    <t xml:space="preserve">+ 7 (812) 740-3826</t>
  </si>
  <si>
    <t xml:space="preserve">+ 7 (812) 740-5555</t>
  </si>
  <si>
    <t xml:space="preserve">Александр Васильев</t>
  </si>
  <si>
    <t xml:space="preserve">Менеджер отдела продаж</t>
  </si>
  <si>
    <t xml:space="preserve">Alexander.Vasilyev@bmw-lahta.ru</t>
  </si>
  <si>
    <t xml:space="preserve">Алексей Виноградов</t>
  </si>
  <si>
    <t xml:space="preserve">Менеджер отдела а/м с пробегом</t>
  </si>
  <si>
    <t xml:space="preserve">Aleksey.Vinogradov@bmw-lahta.ru</t>
  </si>
  <si>
    <t xml:space="preserve">Владимир Мазур</t>
  </si>
  <si>
    <t xml:space="preserve">Vladimir.Mazur@bmw-lahta.ru</t>
  </si>
  <si>
    <t xml:space="preserve">Дмитрий Козловский</t>
  </si>
  <si>
    <t xml:space="preserve">Dmitry.Kozlovsky@bmw-lahta.ru</t>
  </si>
  <si>
    <t xml:space="preserve">Евгений Мироносов</t>
  </si>
  <si>
    <t xml:space="preserve">Evgeniy.Mironosov@bmw-lahta.ru</t>
  </si>
  <si>
    <t xml:space="preserve">Илья Островский</t>
  </si>
  <si>
    <t xml:space="preserve">Ilya.Ostrovskiy@bmw-lahta.ru</t>
  </si>
  <si>
    <t xml:space="preserve">Вероника Макаренкова</t>
  </si>
  <si>
    <t xml:space="preserve">Veronika.Makarenkova@bmw-lahta.ru</t>
  </si>
  <si>
    <t xml:space="preserve">Кирилл Гарячий</t>
  </si>
  <si>
    <t xml:space="preserve">Kirill.Garyachi@bmw-lahta.ru</t>
  </si>
  <si>
    <t xml:space="preserve">Кирилл Павлов</t>
  </si>
  <si>
    <t xml:space="preserve">Kirill.Pavlov@bmw-lahta.ru</t>
  </si>
  <si>
    <t xml:space="preserve">Екатерина Ларченко</t>
  </si>
  <si>
    <t xml:space="preserve">Ekaterina.Larchenko@bmw-lahta.ru</t>
  </si>
  <si>
    <t xml:space="preserve">Константин Таточко</t>
  </si>
  <si>
    <t xml:space="preserve">Руководитель отдела корпоративных продаж</t>
  </si>
  <si>
    <t xml:space="preserve">Konstantin.Tatochko@bmw-eurosib.ru</t>
  </si>
  <si>
    <t xml:space="preserve">Максим Акимов</t>
  </si>
  <si>
    <t xml:space="preserve">Maxim.Akimov@bmw-lahta.ru</t>
  </si>
  <si>
    <t xml:space="preserve">Наталья Васильева</t>
  </si>
  <si>
    <t xml:space="preserve">Natalya.Vasilyeva@bmw-lahta.ru</t>
  </si>
  <si>
    <t xml:space="preserve">Олег Горбачев</t>
  </si>
  <si>
    <t xml:space="preserve">Oleg.Gorbachev@bmw-lahta.ru</t>
  </si>
  <si>
    <t xml:space="preserve">Павел Копытов</t>
  </si>
  <si>
    <t xml:space="preserve">Менеджер по корпоративным продажам</t>
  </si>
  <si>
    <t xml:space="preserve">Pavel.Kopytov@bmw-lahta.ru</t>
  </si>
  <si>
    <t xml:space="preserve">Роман Багнетов</t>
  </si>
  <si>
    <t xml:space="preserve">Roman.Bagnetov@bmw-lahta.ru</t>
  </si>
  <si>
    <t xml:space="preserve">Татьяна Темлякова</t>
  </si>
  <si>
    <t xml:space="preserve">Tatyana.Temlyakova@bmw-lahta.ru</t>
  </si>
  <si>
    <t xml:space="preserve">Артур Швалов</t>
  </si>
  <si>
    <t xml:space="preserve">artur.shvalov@bmw-lahta.ru</t>
  </si>
  <si>
    <t xml:space="preserve">Алексей Бормосов</t>
  </si>
  <si>
    <t xml:space="preserve">Alexey.Bormosov@bmw-eurosib.ru</t>
  </si>
  <si>
    <t xml:space="preserve">www.bmw-eurosib.ru</t>
  </si>
  <si>
    <t xml:space="preserve">+ 7 (812) 380-3663</t>
  </si>
  <si>
    <t xml:space="preserve">+ 7 (812) 740-3000</t>
  </si>
  <si>
    <t xml:space="preserve">Денис Кудряшов</t>
  </si>
  <si>
    <t xml:space="preserve">Denis.Kudryashov@bmw-eurosib.ru</t>
  </si>
  <si>
    <t xml:space="preserve">Александр Мефед</t>
  </si>
  <si>
    <t xml:space="preserve">Alexandr.Mefed@bmw-eurosib.ru</t>
  </si>
  <si>
    <t xml:space="preserve">Александр Минаков</t>
  </si>
  <si>
    <t xml:space="preserve">Alexander.minakov@bmw-eurosib.ru</t>
  </si>
  <si>
    <t xml:space="preserve">Алексей Иванов</t>
  </si>
  <si>
    <t xml:space="preserve">Ivanov.Alekseu@bmw-eurosib.ru</t>
  </si>
  <si>
    <t xml:space="preserve">Алексей Озеров</t>
  </si>
  <si>
    <t xml:space="preserve">Aleksey.Ozerov@bmw-eurosib.ru</t>
  </si>
  <si>
    <t xml:space="preserve">Алексей Скворцов</t>
  </si>
  <si>
    <t xml:space="preserve">Aleksey.Skvorcov@bmw-eurosib.ru</t>
  </si>
  <si>
    <t xml:space="preserve">Андрей Ложников</t>
  </si>
  <si>
    <t xml:space="preserve">Andrey.Lognikov@bmw-eurosib.ru</t>
  </si>
  <si>
    <t xml:space="preserve">Андрей Фаберже</t>
  </si>
  <si>
    <t xml:space="preserve">Andrey.Faberzhe@bmw-eurosib.ru</t>
  </si>
  <si>
    <t xml:space="preserve">Артур Власов</t>
  </si>
  <si>
    <t xml:space="preserve">Artur.Vlasov@bmw-eurosib.ru</t>
  </si>
  <si>
    <t xml:space="preserve">Владимир Болотин</t>
  </si>
  <si>
    <t xml:space="preserve">Vladimir.Bolotin@bmw-eurosib.ru</t>
  </si>
  <si>
    <t xml:space="preserve">Дарья Саранова</t>
  </si>
  <si>
    <t xml:space="preserve">Darya.Saranova@bmw-eurosib.ru</t>
  </si>
  <si>
    <t xml:space="preserve">Денис Гриб</t>
  </si>
  <si>
    <t xml:space="preserve">Denis.Grib@bmw-eurosib.ru</t>
  </si>
  <si>
    <t xml:space="preserve">Дмитрий Рогачев</t>
  </si>
  <si>
    <t xml:space="preserve">Dmitriy.Rogachev@bmw-eurosib.ru</t>
  </si>
  <si>
    <t xml:space="preserve">Евгения Лысенко</t>
  </si>
  <si>
    <t xml:space="preserve">Evgeniya.Lysenko@bmw-eurosib.ru</t>
  </si>
  <si>
    <t xml:space="preserve">Елена Пугачева</t>
  </si>
  <si>
    <t xml:space="preserve">Elena.Pugacheva@bmw-eurosib.ru</t>
  </si>
  <si>
    <t xml:space="preserve">Кирилл Ситников</t>
  </si>
  <si>
    <t xml:space="preserve">Kirill.Sitnikov@bmw-eurosib.ru</t>
  </si>
  <si>
    <t xml:space="preserve">Ярослав Жарков</t>
  </si>
  <si>
    <t xml:space="preserve">Yaroslav.Jarkov@bmw-eurosib.ru</t>
  </si>
  <si>
    <t xml:space="preserve">Александр Ложкин</t>
  </si>
  <si>
    <t xml:space="preserve">Менеджер отдела продаж MINI</t>
  </si>
  <si>
    <t xml:space="preserve">Aleksandr.Lozhkin@mini-lahta.ru</t>
  </si>
  <si>
    <t xml:space="preserve">www.mini-eurosib.ru</t>
  </si>
  <si>
    <t xml:space="preserve">Дарья Волкова</t>
  </si>
  <si>
    <t xml:space="preserve">Руководитель отдела продаж MINI</t>
  </si>
  <si>
    <t xml:space="preserve">Daria.Volkova@mini-eurosib.ru</t>
  </si>
  <si>
    <t xml:space="preserve">Савва Александров</t>
  </si>
  <si>
    <t xml:space="preserve">Savva.Aleksandrov@mini-lahta.ru</t>
  </si>
  <si>
    <t xml:space="preserve">Владислав Мануковский</t>
  </si>
  <si>
    <t xml:space="preserve">Vladislav.Manukovsky@mini-eurosib.ru</t>
  </si>
  <si>
    <t xml:space="preserve">Екатерина Слабодич</t>
  </si>
  <si>
    <t xml:space="preserve">Ekaterina.Slabodich@mini-eurosib.ru</t>
  </si>
  <si>
    <t xml:space="preserve">Уважаемый</t>
  </si>
  <si>
    <t xml:space="preserve">Уважаемая</t>
  </si>
  <si>
    <t xml:space="preserve">Автомобиль -</t>
  </si>
  <si>
    <t xml:space="preserve">Цвет - </t>
  </si>
  <si>
    <t xml:space="preserve">Салон -</t>
  </si>
  <si>
    <t xml:space="preserve">Технические характеристики:</t>
  </si>
  <si>
    <t xml:space="preserve">*в квадратных скобках указаны данные для а/м с АКП</t>
  </si>
  <si>
    <t xml:space="preserve">Комплектация:</t>
  </si>
  <si>
    <t xml:space="preserve">Общая стоимость базы и дополнительного оборудования:</t>
  </si>
  <si>
    <t xml:space="preserve">в том числе НДС в соответствии с действующим законодательством</t>
  </si>
  <si>
    <t xml:space="preserve">Шаг 1</t>
  </si>
  <si>
    <t xml:space="preserve">Шаг 2</t>
  </si>
  <si>
    <t xml:space="preserve">Шаг 3</t>
  </si>
  <si>
    <t xml:space="preserve">Шаг 4</t>
  </si>
  <si>
    <t xml:space="preserve">вставляем данные из GIS в столбы A:C, удаляем остатки с прошлой комплектации</t>
  </si>
  <si>
    <t xml:space="preserve">Проверяем модель</t>
  </si>
  <si>
    <t xml:space="preserve">Тут ничего не трогаем!</t>
  </si>
  <si>
    <t xml:space="preserve">Скрываем этот лист, сохраняем файл, спим спокойно</t>
  </si>
  <si>
    <t xml:space="preserve">Модел: </t>
  </si>
  <si>
    <t xml:space="preserve">X3 XDRIVE20D SKD</t>
  </si>
  <si>
    <t xml:space="preserve">Вставляем РРЦ</t>
  </si>
  <si>
    <t xml:space="preserve">Цвет: </t>
  </si>
  <si>
    <t xml:space="preserve">A83</t>
  </si>
  <si>
    <t xml:space="preserve">Серебристый Ледник</t>
  </si>
  <si>
    <t xml:space="preserve">Вставляем ордер</t>
  </si>
  <si>
    <t xml:space="preserve">4196946</t>
  </si>
  <si>
    <t xml:space="preserve">Вн обшивка: </t>
  </si>
  <si>
    <t xml:space="preserve">BWNL</t>
  </si>
  <si>
    <t xml:space="preserve">Обивка салона ткань/кожа 'Ver</t>
  </si>
  <si>
    <t xml:space="preserve">Выбор: </t>
  </si>
  <si>
    <t xml:space="preserve">01AG</t>
  </si>
  <si>
    <t xml:space="preserve">Увеличенный объем бензобака</t>
  </si>
  <si>
    <t xml:space="preserve">Без спортивной настройки подвески</t>
  </si>
  <si>
    <t xml:space="preserve">022S</t>
  </si>
  <si>
    <t xml:space="preserve">19" M LMR Doppelspeiche 698 M / NLE</t>
  </si>
  <si>
    <t xml:space="preserve">Обогрев рулевого колеса</t>
  </si>
  <si>
    <t xml:space="preserve">Шины с возможностью аварийного хода после прокола</t>
  </si>
  <si>
    <t xml:space="preserve">02TE</t>
  </si>
  <si>
    <t xml:space="preserve">Автоматическая коробка передач с подрулевыми переключателями</t>
  </si>
  <si>
    <t xml:space="preserve">02VB</t>
  </si>
  <si>
    <t xml:space="preserve">Датчик давления в шинах</t>
  </si>
  <si>
    <t xml:space="preserve">02VG</t>
  </si>
  <si>
    <t xml:space="preserve">Cистема Performance Control</t>
  </si>
  <si>
    <t xml:space="preserve">02VL</t>
  </si>
  <si>
    <t xml:space="preserve">Адаптивное спортивное управление</t>
  </si>
  <si>
    <t xml:space="preserve">Автоматическая система закрывания/открывания крышки багажника</t>
  </si>
  <si>
    <t xml:space="preserve">Комфортный доступ</t>
  </si>
  <si>
    <t xml:space="preserve">Пакет M Sport</t>
  </si>
  <si>
    <t xml:space="preserve">03KA</t>
  </si>
  <si>
    <t xml:space="preserve">Акустически-комфортное остекление</t>
  </si>
  <si>
    <t xml:space="preserve">03MC</t>
  </si>
  <si>
    <t xml:space="preserve">Рейлинги на крыше с отделкой BMW Individual Shadow Line</t>
  </si>
  <si>
    <t xml:space="preserve">Велюровые коврики</t>
  </si>
  <si>
    <t xml:space="preserve">Знак аварийной остановки и аптечка</t>
  </si>
  <si>
    <t xml:space="preserve">Пакет зеркал заднего вида</t>
  </si>
  <si>
    <t xml:space="preserve">Неослепляющее внутреннее зеркало заднего вида</t>
  </si>
  <si>
    <t xml:space="preserve">Пакет курильщика</t>
  </si>
  <si>
    <t xml:space="preserve">Электрорегулировка передних сидений с функцией "Память" для сиденья водителя</t>
  </si>
  <si>
    <t xml:space="preserve">Система сквозной погрузки</t>
  </si>
  <si>
    <t xml:space="preserve">Спортивные сиденья для водителя и переднего пассажира</t>
  </si>
  <si>
    <t xml:space="preserve">Дополнительные приспособления для размещения вещей в салоне</t>
  </si>
  <si>
    <t xml:space="preserve">Подогрев передних сидений</t>
  </si>
  <si>
    <t xml:space="preserve">04K7</t>
  </si>
  <si>
    <t xml:space="preserve">Декоративные планки ö Алюминий Rhombicleö Акцентные вставки "Жемчужный Хром"</t>
  </si>
  <si>
    <t xml:space="preserve">04UR</t>
  </si>
  <si>
    <t xml:space="preserve">Пакет освещения</t>
  </si>
  <si>
    <t xml:space="preserve">Автоматический контроль климата, 2-зонныый, с расширенными функциями</t>
  </si>
  <si>
    <t xml:space="preserve">Адаптивные светодиодные фары</t>
  </si>
  <si>
    <t xml:space="preserve">05A1</t>
  </si>
  <si>
    <t xml:space="preserve">Светодиодные противотуманные фары</t>
  </si>
  <si>
    <t xml:space="preserve">05AC</t>
  </si>
  <si>
    <t xml:space="preserve">Система управления дальним светом</t>
  </si>
  <si>
    <t xml:space="preserve">05DM</t>
  </si>
  <si>
    <t xml:space="preserve">Ассистент парковки</t>
  </si>
  <si>
    <t xml:space="preserve">Аудиосистема типа Hi-Fi</t>
  </si>
  <si>
    <t xml:space="preserve">06AE</t>
  </si>
  <si>
    <t xml:space="preserve">TeleServices</t>
  </si>
  <si>
    <t xml:space="preserve">06AF</t>
  </si>
  <si>
    <t xml:space="preserve">Функция интеллектуального экстренного вызова</t>
  </si>
  <si>
    <t xml:space="preserve">06UD</t>
  </si>
  <si>
    <t xml:space="preserve">Голосовое воспроизведение на русском языке (для навигации)</t>
  </si>
  <si>
    <t xml:space="preserve">Кожаное спортивное рулевое колесо М-типа</t>
  </si>
  <si>
    <t xml:space="preserve">Аэродинамический М-пакет</t>
  </si>
  <si>
    <t xml:space="preserve">Внешний дизайн BMW Individual Shadow Line</t>
  </si>
  <si>
    <t xml:space="preserve">Индивидуальная обивка потолка салона, Антрацит</t>
  </si>
  <si>
    <t xml:space="preserve">07CG</t>
  </si>
  <si>
    <t xml:space="preserve">Пакет BMW Ремонт, вкл. 3 года/200,000 км</t>
  </si>
  <si>
    <t xml:space="preserve">Исполнение для стран с холодным климатом</t>
  </si>
  <si>
    <t xml:space="preserve">Русский/Сервисная книжка</t>
  </si>
  <si>
    <t xml:space="preserve">Мест. упаков: </t>
  </si>
  <si>
    <t xml:space="preserve">Z41P</t>
  </si>
  <si>
    <t xml:space="preserve">KJ39.B7 M Sport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</si>
</sst>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@"/>
    <numFmt numFmtId="167" formatCode="D\-MMM"/>
    <numFmt numFmtId="168" formatCode="#,##0.00_р_."/>
    <numFmt numFmtId="169" formatCode="M/D/YYYY"/>
    <numFmt numFmtId="170" formatCode="#,##0.00"/>
    <numFmt numFmtId="171" formatCode="#,##0.00_);[RED]\(#,##0.00\)"/>
    <numFmt numFmtId="172" formatCode="D\-MMM\-YYYY;@"/>
    <numFmt numFmtId="173" formatCode="_(\$* #,##0.00_);_(\$* \(#,##0.00\);_(\$* \-??_);_(@_)"/>
    <numFmt numFmtId="174" formatCode="_-* #,##0.00[$р.-419]_-;\-* #,##0.00[$р.-419]_-;_-* \-??[$р.-419]_-;_-@_-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BMW Type Global Pro Regular"/>
      <family val="0"/>
      <charset val="204"/>
    </font>
    <font>
      <b val="true"/>
      <sz val="8"/>
      <name val="Arial"/>
      <family val="2"/>
      <charset val="204"/>
    </font>
    <font>
      <b val="true"/>
      <sz val="16"/>
      <name val="Arial"/>
      <family val="2"/>
      <charset val="204"/>
    </font>
    <font>
      <b val="true"/>
      <u val="single"/>
      <sz val="10"/>
      <color rgb="FF0000FF"/>
      <name val="Arial"/>
      <family val="2"/>
      <charset val="204"/>
    </font>
    <font>
      <u val="single"/>
      <sz val="10"/>
      <color rgb="FF0000FF"/>
      <name val="Arial"/>
      <family val="2"/>
      <charset val="204"/>
    </font>
    <font>
      <b val="true"/>
      <sz val="10"/>
      <name val="Arial Cyr"/>
      <family val="0"/>
      <charset val="204"/>
    </font>
    <font>
      <sz val="10"/>
      <color rgb="FF0000FF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name val="BMW Type Global Pro Regular"/>
      <family val="0"/>
      <charset val="204"/>
    </font>
    <font>
      <sz val="14"/>
      <name val="BMW Type Global Pro Regular"/>
      <family val="0"/>
      <charset val="204"/>
    </font>
    <font>
      <b val="true"/>
      <sz val="12"/>
      <name val="BMW Type Global Pro Regular"/>
      <family val="0"/>
      <charset val="204"/>
    </font>
    <font>
      <sz val="12"/>
      <name val="Arial"/>
      <family val="2"/>
      <charset val="204"/>
    </font>
    <font>
      <sz val="12"/>
      <name val="BMW Type Global Pro Regular"/>
      <family val="0"/>
      <charset val="204"/>
    </font>
    <font>
      <sz val="12"/>
      <name val="BMWType V2 Regular"/>
      <family val="0"/>
      <charset val="204"/>
    </font>
    <font>
      <sz val="9"/>
      <name val="BMWType V2 Regular"/>
      <family val="0"/>
      <charset val="204"/>
    </font>
    <font>
      <b val="true"/>
      <sz val="12"/>
      <name val="BMWType V2 Regular"/>
      <family val="0"/>
      <charset val="204"/>
    </font>
    <font>
      <sz val="10"/>
      <color rgb="FFFFFFFF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FFC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8"/>
      <color rgb="FF000000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AEAEA"/>
        <bgColor rgb="FFE6E6E6"/>
      </patternFill>
    </fill>
    <fill>
      <patternFill patternType="solid">
        <fgColor rgb="FF93CDDD"/>
        <bgColor rgb="FF95B3D7"/>
      </patternFill>
    </fill>
    <fill>
      <patternFill patternType="solid">
        <fgColor rgb="FF00B0F0"/>
        <bgColor rgb="FF33CCCC"/>
      </patternFill>
    </fill>
    <fill>
      <patternFill patternType="solid">
        <fgColor rgb="FF95B3D7"/>
        <bgColor rgb="FF93CDDD"/>
      </patternFill>
    </fill>
    <fill>
      <patternFill patternType="solid">
        <fgColor rgb="FF9BFFFF"/>
        <bgColor rgb="FF93CDDD"/>
      </patternFill>
    </fill>
    <fill>
      <patternFill patternType="solid">
        <fgColor rgb="FFC0C0C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EFEFEF"/>
        <bgColor rgb="FFEAEAEA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95B3D7"/>
      </patternFill>
    </fill>
    <fill>
      <patternFill patternType="solid">
        <fgColor rgb="FFFFC000"/>
        <bgColor rgb="FFFF9900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669999"/>
      </patternFill>
    </fill>
    <fill>
      <patternFill patternType="solid">
        <fgColor rgb="FF77933C"/>
        <bgColor rgb="FF808080"/>
      </patternFill>
    </fill>
    <fill>
      <patternFill patternType="solid">
        <fgColor rgb="FFE6E6E6"/>
        <bgColor rgb="FFEAEAEA"/>
      </patternFill>
    </fill>
    <fill>
      <patternFill patternType="solid">
        <fgColor rgb="FFFAC090"/>
        <bgColor rgb="FFC0C0C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>
        <color rgb="FF669999"/>
      </left>
      <right/>
      <top style="medium">
        <color rgb="FF669999"/>
      </top>
      <bottom/>
      <diagonal/>
    </border>
    <border diagonalUp="false" diagonalDown="false">
      <left/>
      <right/>
      <top style="medium">
        <color rgb="FF669999"/>
      </top>
      <bottom/>
      <diagonal/>
    </border>
    <border diagonalUp="false" diagonalDown="false">
      <left/>
      <right style="medium">
        <color rgb="FF669999"/>
      </right>
      <top style="medium">
        <color rgb="FF669999"/>
      </top>
      <bottom/>
      <diagonal/>
    </border>
    <border diagonalUp="false" diagonalDown="false">
      <left style="medium">
        <color rgb="FF669999"/>
      </left>
      <right/>
      <top/>
      <bottom/>
      <diagonal/>
    </border>
    <border diagonalUp="false" diagonalDown="false">
      <left/>
      <right style="medium">
        <color rgb="FF669999"/>
      </right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>
        <color rgb="FF669999"/>
      </left>
      <right style="medium">
        <color rgb="FF669999"/>
      </right>
      <top/>
      <bottom/>
      <diagonal/>
    </border>
    <border diagonalUp="false" diagonalDown="false">
      <left style="medium">
        <color rgb="FF669999"/>
      </left>
      <right/>
      <top/>
      <bottom style="medium">
        <color rgb="FF669999"/>
      </bottom>
      <diagonal/>
    </border>
    <border diagonalUp="false" diagonalDown="false">
      <left/>
      <right/>
      <top/>
      <bottom style="medium">
        <color rgb="FF669999"/>
      </bottom>
      <diagonal/>
    </border>
    <border diagonalUp="false" diagonalDown="false">
      <left/>
      <right style="medium">
        <color rgb="FF669999"/>
      </right>
      <top/>
      <bottom style="medium">
        <color rgb="FF669999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4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14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8" fillId="2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6" fillId="2" borderId="0" xfId="17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2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3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18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8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2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7" fillId="19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27" fillId="19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3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7" fillId="19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7" fillId="19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8" borderId="3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1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6" fillId="18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8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8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8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8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3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2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2 2" xfId="22" builtinId="53" customBuiltin="true"/>
    <cellStyle name="Normal 2 3" xfId="23" builtinId="53" customBuiltin="true"/>
    <cellStyle name="Normal 3" xfId="24" builtinId="53" customBuiltin="true"/>
    <cellStyle name="Normal 9 5 2 2" xfId="25" builtinId="53" customBuiltin="true"/>
    <cellStyle name="Обычный 2" xfId="26" builtinId="53" customBuiltin="true"/>
    <cellStyle name="Обычный 3" xfId="27" builtinId="53" customBuiltin="true"/>
    <cellStyle name="Обычный_Склад Лахта 3" xfId="28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5B3D7"/>
      <rgbColor rgb="FF993366"/>
      <rgbColor rgb="FFEFEFEF"/>
      <rgbColor rgb="FFEAEAEA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6E6E6"/>
      <rgbColor rgb="FF9BFFFF"/>
      <rgbColor rgb="FFFFFF99"/>
      <rgbColor rgb="FF93CDDD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E46C0A"/>
      <rgbColor rgb="FF666699"/>
      <rgbColor rgb="FFA6A6A6"/>
      <rgbColor rgb="FF003366"/>
      <rgbColor rgb="FF66999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leksey.Ozerov@bmw-lahta.ru" TargetMode="External"/><Relationship Id="rId2" Type="http://schemas.openxmlformats.org/officeDocument/2006/relationships/hyperlink" Target="http://www.bmw-lahta.ru/" TargetMode="External"/><Relationship Id="rId3" Type="http://schemas.openxmlformats.org/officeDocument/2006/relationships/hyperlink" Target="mailto:Victoriya.Delros@bmw-lahta.ru" TargetMode="External"/><Relationship Id="rId4" Type="http://schemas.openxmlformats.org/officeDocument/2006/relationships/hyperlink" Target="http://www.bmw-lahta.ru/" TargetMode="External"/><Relationship Id="rId5" Type="http://schemas.openxmlformats.org/officeDocument/2006/relationships/hyperlink" Target="mailto:Aleksey.Vinogradov@bmw-lahta.ru" TargetMode="External"/><Relationship Id="rId6" Type="http://schemas.openxmlformats.org/officeDocument/2006/relationships/hyperlink" Target="http://www.bmw-lahta.ru/" TargetMode="External"/><Relationship Id="rId7" Type="http://schemas.openxmlformats.org/officeDocument/2006/relationships/hyperlink" Target="mailto:Vladimir.Mazur@bmw-lahta.ru" TargetMode="External"/><Relationship Id="rId8" Type="http://schemas.openxmlformats.org/officeDocument/2006/relationships/hyperlink" Target="http://www.bmw-lahta.ru/" TargetMode="External"/><Relationship Id="rId9" Type="http://schemas.openxmlformats.org/officeDocument/2006/relationships/hyperlink" Target="mailto:Alexander.minakov@bmw-eurosib.ru" TargetMode="External"/><Relationship Id="rId10" Type="http://schemas.openxmlformats.org/officeDocument/2006/relationships/hyperlink" Target="http://www.bmw-lahta.ru/" TargetMode="External"/><Relationship Id="rId11" Type="http://schemas.openxmlformats.org/officeDocument/2006/relationships/hyperlink" Target="mailto:Evgeniy.Mironosov@bmw-lahta.ru" TargetMode="External"/><Relationship Id="rId12" Type="http://schemas.openxmlformats.org/officeDocument/2006/relationships/hyperlink" Target="http://www.bmw-lahta.ru/" TargetMode="External"/><Relationship Id="rId13" Type="http://schemas.openxmlformats.org/officeDocument/2006/relationships/hyperlink" Target="mailto:Ilya.Ostrovskiy@bmw-lahta.ru" TargetMode="External"/><Relationship Id="rId14" Type="http://schemas.openxmlformats.org/officeDocument/2006/relationships/hyperlink" Target="http://www.bmw-lahta.ru/" TargetMode="External"/><Relationship Id="rId15" Type="http://schemas.openxmlformats.org/officeDocument/2006/relationships/hyperlink" Target="mailto:Veronika.Makarenkova@bmw-lahta.ru" TargetMode="External"/><Relationship Id="rId16" Type="http://schemas.openxmlformats.org/officeDocument/2006/relationships/hyperlink" Target="http://www.bmw-lahta.ru/" TargetMode="External"/><Relationship Id="rId17" Type="http://schemas.openxmlformats.org/officeDocument/2006/relationships/hyperlink" Target="mailto:Kirill.Garyachi@bmw-lahta.ru" TargetMode="External"/><Relationship Id="rId18" Type="http://schemas.openxmlformats.org/officeDocument/2006/relationships/hyperlink" Target="http://www.bmw-lahta.ru/" TargetMode="External"/><Relationship Id="rId19" Type="http://schemas.openxmlformats.org/officeDocument/2006/relationships/hyperlink" Target="http://www.bmw-lahta.ru/" TargetMode="External"/><Relationship Id="rId20" Type="http://schemas.openxmlformats.org/officeDocument/2006/relationships/hyperlink" Target="mailto:Ekaterina.Larchenko@bmw-lahta.ru" TargetMode="External"/><Relationship Id="rId21" Type="http://schemas.openxmlformats.org/officeDocument/2006/relationships/hyperlink" Target="http://www.bmw-lahta.ru/" TargetMode="External"/><Relationship Id="rId22" Type="http://schemas.openxmlformats.org/officeDocument/2006/relationships/hyperlink" Target="mailto:Konstantin.Tatochko@bmw-eurosib.ru" TargetMode="External"/><Relationship Id="rId23" Type="http://schemas.openxmlformats.org/officeDocument/2006/relationships/hyperlink" Target="http://www.bmw-lahta.ru/" TargetMode="External"/><Relationship Id="rId24" Type="http://schemas.openxmlformats.org/officeDocument/2006/relationships/hyperlink" Target="mailto:Maxim.Akimov@bmw-lahta.ru" TargetMode="External"/><Relationship Id="rId25" Type="http://schemas.openxmlformats.org/officeDocument/2006/relationships/hyperlink" Target="http://www.bmw-lahta.ru/" TargetMode="External"/><Relationship Id="rId26" Type="http://schemas.openxmlformats.org/officeDocument/2006/relationships/hyperlink" Target="mailto:Natalya.Vasilyeva@bmw-lahta.ru" TargetMode="External"/><Relationship Id="rId27" Type="http://schemas.openxmlformats.org/officeDocument/2006/relationships/hyperlink" Target="http://www.bmw-lahta.ru/" TargetMode="External"/><Relationship Id="rId28" Type="http://schemas.openxmlformats.org/officeDocument/2006/relationships/hyperlink" Target="mailto:Oleg.Gorbachev@bmw-lahta.ru" TargetMode="External"/><Relationship Id="rId29" Type="http://schemas.openxmlformats.org/officeDocument/2006/relationships/hyperlink" Target="http://www.bmw-lahta.ru/" TargetMode="External"/><Relationship Id="rId30" Type="http://schemas.openxmlformats.org/officeDocument/2006/relationships/hyperlink" Target="mailto:Pavel.Kopytov@bmw-lahta.ru" TargetMode="External"/><Relationship Id="rId31" Type="http://schemas.openxmlformats.org/officeDocument/2006/relationships/hyperlink" Target="http://www.bmw-lahta.ru/" TargetMode="External"/><Relationship Id="rId32" Type="http://schemas.openxmlformats.org/officeDocument/2006/relationships/hyperlink" Target="mailto:Roman.Bagnetov@bmw-lahta.ru" TargetMode="External"/><Relationship Id="rId33" Type="http://schemas.openxmlformats.org/officeDocument/2006/relationships/hyperlink" Target="http://www.bmw-lahta.ru/" TargetMode="External"/><Relationship Id="rId34" Type="http://schemas.openxmlformats.org/officeDocument/2006/relationships/hyperlink" Target="mailto:Tatyana.Temlyakova@bmw-lahta.ru" TargetMode="External"/><Relationship Id="rId35" Type="http://schemas.openxmlformats.org/officeDocument/2006/relationships/hyperlink" Target="http://www.bmw-lahta.ru/" TargetMode="External"/><Relationship Id="rId36" Type="http://schemas.openxmlformats.org/officeDocument/2006/relationships/hyperlink" Target="mailto:artur.shvalov@bmw-lahta.ru" TargetMode="External"/><Relationship Id="rId37" Type="http://schemas.openxmlformats.org/officeDocument/2006/relationships/hyperlink" Target="http://www.bmw-lahta.ru/" TargetMode="External"/><Relationship Id="rId38" Type="http://schemas.openxmlformats.org/officeDocument/2006/relationships/hyperlink" Target="mailto:Alexey.Bormosov@bmw-eurosib.ru" TargetMode="External"/><Relationship Id="rId39" Type="http://schemas.openxmlformats.org/officeDocument/2006/relationships/hyperlink" Target="http://www.bmw-eurosib.ru/" TargetMode="External"/><Relationship Id="rId40" Type="http://schemas.openxmlformats.org/officeDocument/2006/relationships/hyperlink" Target="mailto:Alexey.Druzhinin@bmw-eurosib.ru" TargetMode="External"/><Relationship Id="rId41" Type="http://schemas.openxmlformats.org/officeDocument/2006/relationships/hyperlink" Target="http://www.bmw-eurosib.ru/" TargetMode="External"/><Relationship Id="rId42" Type="http://schemas.openxmlformats.org/officeDocument/2006/relationships/hyperlink" Target="mailto:Alexandr.Mefed@bmw-eurosib.ru" TargetMode="External"/><Relationship Id="rId43" Type="http://schemas.openxmlformats.org/officeDocument/2006/relationships/hyperlink" Target="http://www.bmw-eurosib.ru/" TargetMode="External"/><Relationship Id="rId44" Type="http://schemas.openxmlformats.org/officeDocument/2006/relationships/hyperlink" Target="mailto:Alexander.minakov@bmw-eurosib.ru" TargetMode="External"/><Relationship Id="rId45" Type="http://schemas.openxmlformats.org/officeDocument/2006/relationships/hyperlink" Target="http://www.bmw-eurosib.ru/" TargetMode="External"/><Relationship Id="rId46" Type="http://schemas.openxmlformats.org/officeDocument/2006/relationships/hyperlink" Target="mailto:Ivanov.Alekseu@bmw-eurosib.ru" TargetMode="External"/><Relationship Id="rId47" Type="http://schemas.openxmlformats.org/officeDocument/2006/relationships/hyperlink" Target="http://www.bmw-eurosib.ru/" TargetMode="External"/><Relationship Id="rId48" Type="http://schemas.openxmlformats.org/officeDocument/2006/relationships/hyperlink" Target="mailto:Aleksey.Ozerov@bmw-eurosib.ru" TargetMode="External"/><Relationship Id="rId49" Type="http://schemas.openxmlformats.org/officeDocument/2006/relationships/hyperlink" Target="http://www.bmw-eurosib.ru/" TargetMode="External"/><Relationship Id="rId50" Type="http://schemas.openxmlformats.org/officeDocument/2006/relationships/hyperlink" Target="mailto:Aleksey.Skvorcov@bmw-eurosib.ru" TargetMode="External"/><Relationship Id="rId51" Type="http://schemas.openxmlformats.org/officeDocument/2006/relationships/hyperlink" Target="http://www.bmw-eurosib.ru/" TargetMode="External"/><Relationship Id="rId52" Type="http://schemas.openxmlformats.org/officeDocument/2006/relationships/hyperlink" Target="mailto:Andrey.Lognikov@bmw-eurosib.ru" TargetMode="External"/><Relationship Id="rId53" Type="http://schemas.openxmlformats.org/officeDocument/2006/relationships/hyperlink" Target="http://www.bmw-eurosib.ru/" TargetMode="External"/><Relationship Id="rId54" Type="http://schemas.openxmlformats.org/officeDocument/2006/relationships/hyperlink" Target="mailto:Alexey.Ivanov@bmw-eurosib.ru" TargetMode="External"/><Relationship Id="rId55" Type="http://schemas.openxmlformats.org/officeDocument/2006/relationships/hyperlink" Target="http://www.bmw-eurosib.ru/" TargetMode="External"/><Relationship Id="rId56" Type="http://schemas.openxmlformats.org/officeDocument/2006/relationships/hyperlink" Target="mailto:Alexey.Bormosov@bmw-lahta.ru" TargetMode="External"/><Relationship Id="rId57" Type="http://schemas.openxmlformats.org/officeDocument/2006/relationships/hyperlink" Target="http://www.bmw-eurosib.ru/" TargetMode="External"/><Relationship Id="rId58" Type="http://schemas.openxmlformats.org/officeDocument/2006/relationships/hyperlink" Target="mailto:Victoriya.Delros@bmw-lahta.ru" TargetMode="External"/><Relationship Id="rId59" Type="http://schemas.openxmlformats.org/officeDocument/2006/relationships/hyperlink" Target="http://www.bmw-eurosib.ru/" TargetMode="External"/><Relationship Id="rId60" Type="http://schemas.openxmlformats.org/officeDocument/2006/relationships/hyperlink" Target="mailto:Alexey.Ivanov@bmw-eurosib.ru" TargetMode="External"/><Relationship Id="rId61" Type="http://schemas.openxmlformats.org/officeDocument/2006/relationships/hyperlink" Target="http://www.bmw-eurosib.ru/" TargetMode="External"/><Relationship Id="rId62" Type="http://schemas.openxmlformats.org/officeDocument/2006/relationships/hyperlink" Target="mailto:Denis.Grib@bmw-eurosib.ru" TargetMode="External"/><Relationship Id="rId63" Type="http://schemas.openxmlformats.org/officeDocument/2006/relationships/hyperlink" Target="http://www.bmw-eurosib.ru/" TargetMode="External"/><Relationship Id="rId64" Type="http://schemas.openxmlformats.org/officeDocument/2006/relationships/hyperlink" Target="mailto:Dmitriy.Rogachev@bmw-eurosib.ru" TargetMode="External"/><Relationship Id="rId65" Type="http://schemas.openxmlformats.org/officeDocument/2006/relationships/hyperlink" Target="http://www.bmw-eurosib.ru/" TargetMode="External"/><Relationship Id="rId66" Type="http://schemas.openxmlformats.org/officeDocument/2006/relationships/hyperlink" Target="mailto:Evgeniya.Lysenko@bmw-eurosib.ru" TargetMode="External"/><Relationship Id="rId67" Type="http://schemas.openxmlformats.org/officeDocument/2006/relationships/hyperlink" Target="http://www.bmw-eurosib.ru/" TargetMode="External"/><Relationship Id="rId68" Type="http://schemas.openxmlformats.org/officeDocument/2006/relationships/hyperlink" Target="mailto:Elena.Pugacheva@bmw-eurosib.ru" TargetMode="External"/><Relationship Id="rId69" Type="http://schemas.openxmlformats.org/officeDocument/2006/relationships/hyperlink" Target="http://www.bmw-eurosib.ru/" TargetMode="External"/><Relationship Id="rId70" Type="http://schemas.openxmlformats.org/officeDocument/2006/relationships/hyperlink" Target="mailto:Kirill.Sitnikov@bmw-eurosib.ru" TargetMode="External"/><Relationship Id="rId71" Type="http://schemas.openxmlformats.org/officeDocument/2006/relationships/hyperlink" Target="http://www.bmw-eurosib.ru/" TargetMode="External"/><Relationship Id="rId72" Type="http://schemas.openxmlformats.org/officeDocument/2006/relationships/hyperlink" Target="mailto:Yaroslav.Jarkov@bmw-eurosib.ru" TargetMode="External"/><Relationship Id="rId73" Type="http://schemas.openxmlformats.org/officeDocument/2006/relationships/hyperlink" Target="http://www.bmw-eurosib.ru/" TargetMode="External"/><Relationship Id="rId74" Type="http://schemas.openxmlformats.org/officeDocument/2006/relationships/hyperlink" Target="mailto:Aleksandr.Lozhkin@mini-lahta.ru" TargetMode="External"/><Relationship Id="rId75" Type="http://schemas.openxmlformats.org/officeDocument/2006/relationships/hyperlink" Target="http://www.mini-eurosib.ru/" TargetMode="External"/><Relationship Id="rId76" Type="http://schemas.openxmlformats.org/officeDocument/2006/relationships/hyperlink" Target="mailto:Daria.Volkova@mini-eurosib.ru" TargetMode="External"/><Relationship Id="rId77" Type="http://schemas.openxmlformats.org/officeDocument/2006/relationships/hyperlink" Target="http://www.mini-eurosib.ru/" TargetMode="External"/><Relationship Id="rId78" Type="http://schemas.openxmlformats.org/officeDocument/2006/relationships/hyperlink" Target="mailto:Savva.Aleksandrov@mini-lahta.ru" TargetMode="External"/><Relationship Id="rId79" Type="http://schemas.openxmlformats.org/officeDocument/2006/relationships/hyperlink" Target="http://www.mini-eurosib.ru/" TargetMode="External"/><Relationship Id="rId80" Type="http://schemas.openxmlformats.org/officeDocument/2006/relationships/hyperlink" Target="mailto:Vladislav.Manukovsky@mini-eurosib.ru" TargetMode="External"/><Relationship Id="rId81" Type="http://schemas.openxmlformats.org/officeDocument/2006/relationships/hyperlink" Target="http://www.mini-eurosib.ru/" TargetMode="External"/><Relationship Id="rId82" Type="http://schemas.openxmlformats.org/officeDocument/2006/relationships/hyperlink" Target="mailto:Ekaterina.Slabodich@mini-eurosib.ru" TargetMode="External"/><Relationship Id="rId83" Type="http://schemas.openxmlformats.org/officeDocument/2006/relationships/hyperlink" Target="http://www.mini-eurosib.ru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javascript:Dummy()" TargetMode="External"/><Relationship Id="rId2" Type="http://schemas.openxmlformats.org/officeDocument/2006/relationships/hyperlink" Target="javascript:Dummy()" TargetMode="External"/><Relationship Id="rId3" Type="http://schemas.openxmlformats.org/officeDocument/2006/relationships/hyperlink" Target="javascript:Dummy()" TargetMode="External"/><Relationship Id="rId4" Type="http://schemas.openxmlformats.org/officeDocument/2006/relationships/hyperlink" Target="javascript:Dummy()" TargetMode="External"/><Relationship Id="rId5" Type="http://schemas.openxmlformats.org/officeDocument/2006/relationships/hyperlink" Target="javascript:Dummy(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W273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85" zoomScalePageLayoutView="95" workbookViewId="0">
      <pane xSplit="0" ySplit="2" topLeftCell="A133" activePane="bottomLeft" state="frozen"/>
      <selection pane="topLeft" activeCell="A1" activeCellId="0" sqref="A1"/>
      <selection pane="bottomLeft" activeCell="L168" activeCellId="0" sqref="L168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35.85"/>
    <col collapsed="false" customWidth="true" hidden="false" outlineLevel="0" max="3" min="3" style="1" width="18.14"/>
    <col collapsed="false" customWidth="true" hidden="false" outlineLevel="0" max="4" min="4" style="1" width="9.29"/>
    <col collapsed="false" customWidth="true" hidden="false" outlineLevel="0" max="5" min="5" style="3" width="9.29"/>
    <col collapsed="false" customWidth="true" hidden="false" outlineLevel="0" max="6" min="6" style="4" width="15.15"/>
    <col collapsed="false" customWidth="true" hidden="false" outlineLevel="0" max="7" min="7" style="1" width="9.29"/>
    <col collapsed="false" customWidth="true" hidden="false" outlineLevel="0" max="8" min="8" style="1" width="9.85"/>
    <col collapsed="false" customWidth="true" hidden="false" outlineLevel="0" max="9" min="9" style="1" width="10.42"/>
    <col collapsed="false" customWidth="true" hidden="false" outlineLevel="0" max="10" min="10" style="1" width="9.29"/>
    <col collapsed="false" customWidth="true" hidden="false" outlineLevel="0" max="11" min="11" style="1" width="9.85"/>
    <col collapsed="false" customWidth="true" hidden="false" outlineLevel="0" max="13" min="12" style="1" width="9.29"/>
    <col collapsed="false" customWidth="true" hidden="false" outlineLevel="0" max="14" min="14" style="1" width="11.71"/>
    <col collapsed="false" customWidth="true" hidden="false" outlineLevel="0" max="15" min="15" style="5" width="9.29"/>
    <col collapsed="false" customWidth="true" hidden="false" outlineLevel="0" max="1025" min="16" style="1" width="9.14"/>
  </cols>
  <sheetData>
    <row r="2" customFormat="false" ht="168" hidden="false" customHeight="true" outlineLevel="0" collapsed="false"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10" t="s">
        <v>13</v>
      </c>
    </row>
    <row r="3" customFormat="false" ht="12.75" hidden="false" customHeight="false" outlineLevel="0" collapsed="false">
      <c r="A3" s="1" t="s">
        <v>14</v>
      </c>
      <c r="B3" s="11" t="s">
        <v>15</v>
      </c>
      <c r="C3" s="12" t="s">
        <v>16</v>
      </c>
      <c r="D3" s="12" t="n">
        <v>1499</v>
      </c>
      <c r="E3" s="13" t="s">
        <v>17</v>
      </c>
      <c r="F3" s="14" t="s">
        <v>18</v>
      </c>
      <c r="G3" s="13" t="n">
        <v>210</v>
      </c>
      <c r="H3" s="13" t="s">
        <v>19</v>
      </c>
      <c r="I3" s="12" t="s">
        <v>20</v>
      </c>
      <c r="J3" s="13" t="s">
        <v>21</v>
      </c>
      <c r="K3" s="12" t="s">
        <v>22</v>
      </c>
      <c r="L3" s="13" t="n">
        <v>4329</v>
      </c>
      <c r="M3" s="13" t="n">
        <v>1765</v>
      </c>
      <c r="N3" s="13" t="s">
        <v>23</v>
      </c>
      <c r="O3" s="13" t="n">
        <v>140</v>
      </c>
    </row>
    <row r="4" customFormat="false" ht="12.75" hidden="false" customHeight="false" outlineLevel="0" collapsed="false">
      <c r="A4" s="1" t="s">
        <v>24</v>
      </c>
      <c r="B4" s="15" t="s">
        <v>25</v>
      </c>
      <c r="C4" s="16" t="s">
        <v>26</v>
      </c>
      <c r="D4" s="16" t="n">
        <v>1998</v>
      </c>
      <c r="E4" s="16" t="s">
        <v>27</v>
      </c>
      <c r="F4" s="17" t="s">
        <v>28</v>
      </c>
      <c r="G4" s="16" t="n">
        <v>225</v>
      </c>
      <c r="H4" s="16" t="n">
        <v>7.1</v>
      </c>
      <c r="I4" s="18" t="s">
        <v>29</v>
      </c>
      <c r="J4" s="16" t="s">
        <v>30</v>
      </c>
      <c r="K4" s="18" t="s">
        <v>31</v>
      </c>
      <c r="L4" s="16" t="n">
        <v>4329</v>
      </c>
      <c r="M4" s="16" t="n">
        <v>1765</v>
      </c>
      <c r="N4" s="16" t="s">
        <v>32</v>
      </c>
      <c r="O4" s="16" t="n">
        <v>140</v>
      </c>
    </row>
    <row r="5" customFormat="false" ht="12.75" hidden="false" customHeight="false" outlineLevel="0" collapsed="false">
      <c r="A5" s="1" t="s">
        <v>33</v>
      </c>
      <c r="B5" s="15" t="s">
        <v>34</v>
      </c>
      <c r="C5" s="16" t="s">
        <v>35</v>
      </c>
      <c r="D5" s="16" t="n">
        <v>1995</v>
      </c>
      <c r="E5" s="16" t="s">
        <v>27</v>
      </c>
      <c r="F5" s="17" t="s">
        <v>36</v>
      </c>
      <c r="G5" s="16" t="n">
        <v>222</v>
      </c>
      <c r="H5" s="16" t="n">
        <v>6.8</v>
      </c>
      <c r="I5" s="18" t="s">
        <v>37</v>
      </c>
      <c r="J5" s="16" t="s">
        <v>38</v>
      </c>
      <c r="K5" s="18" t="s">
        <v>39</v>
      </c>
      <c r="L5" s="16" t="n">
        <v>4329</v>
      </c>
      <c r="M5" s="16" t="n">
        <v>1765</v>
      </c>
      <c r="N5" s="16" t="s">
        <v>40</v>
      </c>
      <c r="O5" s="16" t="n">
        <v>140</v>
      </c>
    </row>
    <row r="6" customFormat="false" ht="12.75" hidden="false" customHeight="false" outlineLevel="0" collapsed="false">
      <c r="A6" s="1" t="s">
        <v>41</v>
      </c>
      <c r="B6" s="19" t="s">
        <v>42</v>
      </c>
      <c r="C6" s="20" t="s">
        <v>43</v>
      </c>
      <c r="D6" s="20" t="n">
        <v>2998</v>
      </c>
      <c r="E6" s="21" t="s">
        <v>44</v>
      </c>
      <c r="F6" s="22" t="s">
        <v>45</v>
      </c>
      <c r="G6" s="20" t="n">
        <v>250</v>
      </c>
      <c r="H6" s="20" t="n">
        <v>4.6</v>
      </c>
      <c r="I6" s="23" t="n">
        <v>9.4</v>
      </c>
      <c r="J6" s="20" t="n">
        <v>5.8</v>
      </c>
      <c r="K6" s="23" t="n">
        <v>7.1</v>
      </c>
      <c r="L6" s="20" t="n">
        <v>4324</v>
      </c>
      <c r="M6" s="20" t="n">
        <v>1765</v>
      </c>
      <c r="N6" s="20" t="s">
        <v>46</v>
      </c>
      <c r="O6" s="20" t="n">
        <v>130</v>
      </c>
    </row>
    <row r="7" customFormat="false" ht="12.75" hidden="false" customHeight="false" outlineLevel="0" collapsed="false">
      <c r="A7" s="1" t="s">
        <v>47</v>
      </c>
      <c r="B7" s="19" t="s">
        <v>48</v>
      </c>
      <c r="C7" s="20" t="s">
        <v>43</v>
      </c>
      <c r="D7" s="20" t="n">
        <v>2998</v>
      </c>
      <c r="E7" s="20" t="s">
        <v>44</v>
      </c>
      <c r="F7" s="24" t="s">
        <v>45</v>
      </c>
      <c r="G7" s="20" t="n">
        <v>250</v>
      </c>
      <c r="H7" s="20" t="n">
        <v>4.4</v>
      </c>
      <c r="I7" s="23" t="n">
        <v>9.8</v>
      </c>
      <c r="J7" s="20" t="n">
        <v>6</v>
      </c>
      <c r="K7" s="23" t="n">
        <v>7.4</v>
      </c>
      <c r="L7" s="20" t="n">
        <v>4324</v>
      </c>
      <c r="M7" s="20" t="n">
        <v>1765</v>
      </c>
      <c r="N7" s="20" t="s">
        <v>49</v>
      </c>
      <c r="O7" s="20" t="n">
        <v>130</v>
      </c>
    </row>
    <row r="8" customFormat="false" ht="12.75" hidden="false" customHeight="false" outlineLevel="0" collapsed="false">
      <c r="A8" s="25" t="s">
        <v>50</v>
      </c>
      <c r="B8" s="19" t="s">
        <v>51</v>
      </c>
      <c r="C8" s="20" t="s">
        <v>16</v>
      </c>
      <c r="D8" s="20" t="n">
        <v>1499</v>
      </c>
      <c r="E8" s="20" t="s">
        <v>17</v>
      </c>
      <c r="F8" s="24" t="s">
        <v>52</v>
      </c>
      <c r="G8" s="20" t="n">
        <v>210</v>
      </c>
      <c r="H8" s="20" t="s">
        <v>53</v>
      </c>
      <c r="I8" s="23" t="s">
        <v>54</v>
      </c>
      <c r="J8" s="20" t="s">
        <v>55</v>
      </c>
      <c r="K8" s="23" t="s">
        <v>56</v>
      </c>
      <c r="L8" s="20" t="n">
        <v>4432</v>
      </c>
      <c r="M8" s="20" t="n">
        <v>1774</v>
      </c>
      <c r="N8" s="20" t="s">
        <v>57</v>
      </c>
      <c r="O8" s="20" t="n">
        <v>140</v>
      </c>
    </row>
    <row r="9" customFormat="false" ht="12.75" hidden="false" customHeight="false" outlineLevel="0" collapsed="false">
      <c r="A9" s="25" t="s">
        <v>58</v>
      </c>
      <c r="B9" s="19" t="s">
        <v>59</v>
      </c>
      <c r="C9" s="20" t="s">
        <v>60</v>
      </c>
      <c r="D9" s="20" t="n">
        <v>1499</v>
      </c>
      <c r="E9" s="20" t="s">
        <v>17</v>
      </c>
      <c r="F9" s="24" t="s">
        <v>61</v>
      </c>
      <c r="G9" s="20" t="n">
        <v>205</v>
      </c>
      <c r="H9" s="20" t="s">
        <v>62</v>
      </c>
      <c r="I9" s="23" t="s">
        <v>63</v>
      </c>
      <c r="J9" s="20" t="s">
        <v>64</v>
      </c>
      <c r="K9" s="23" t="s">
        <v>65</v>
      </c>
      <c r="L9" s="20" t="n">
        <v>4354</v>
      </c>
      <c r="M9" s="20" t="n">
        <v>1800</v>
      </c>
      <c r="N9" s="20" t="s">
        <v>66</v>
      </c>
      <c r="O9" s="20" t="n">
        <v>165</v>
      </c>
    </row>
    <row r="10" customFormat="false" ht="12.75" hidden="false" customHeight="false" outlineLevel="0" collapsed="false">
      <c r="A10" s="1" t="s">
        <v>67</v>
      </c>
      <c r="B10" s="26" t="s">
        <v>68</v>
      </c>
      <c r="C10" s="27" t="s">
        <v>26</v>
      </c>
      <c r="D10" s="27" t="n">
        <v>1998</v>
      </c>
      <c r="E10" s="28" t="s">
        <v>27</v>
      </c>
      <c r="F10" s="29" t="s">
        <v>69</v>
      </c>
      <c r="G10" s="27" t="s">
        <v>70</v>
      </c>
      <c r="H10" s="27" t="s">
        <v>71</v>
      </c>
      <c r="I10" s="30" t="s">
        <v>72</v>
      </c>
      <c r="J10" s="27" t="s">
        <v>73</v>
      </c>
      <c r="K10" s="30" t="s">
        <v>74</v>
      </c>
      <c r="L10" s="27" t="n">
        <v>4432</v>
      </c>
      <c r="M10" s="27" t="n">
        <v>1774</v>
      </c>
      <c r="N10" s="27" t="s">
        <v>57</v>
      </c>
      <c r="O10" s="27" t="n">
        <v>140</v>
      </c>
    </row>
    <row r="11" customFormat="false" ht="12.75" hidden="false" customHeight="false" outlineLevel="0" collapsed="false">
      <c r="A11" s="1" t="s">
        <v>75</v>
      </c>
      <c r="B11" s="31" t="s">
        <v>76</v>
      </c>
      <c r="C11" s="27" t="s">
        <v>77</v>
      </c>
      <c r="D11" s="27" t="n">
        <v>1995</v>
      </c>
      <c r="E11" s="28" t="s">
        <v>27</v>
      </c>
      <c r="F11" s="29" t="s">
        <v>78</v>
      </c>
      <c r="G11" s="27" t="s">
        <v>79</v>
      </c>
      <c r="H11" s="27" t="s">
        <v>80</v>
      </c>
      <c r="I11" s="30" t="s">
        <v>81</v>
      </c>
      <c r="J11" s="27" t="s">
        <v>82</v>
      </c>
      <c r="K11" s="30" t="s">
        <v>83</v>
      </c>
      <c r="L11" s="27" t="n">
        <v>4432</v>
      </c>
      <c r="M11" s="27" t="n">
        <v>1774</v>
      </c>
      <c r="N11" s="27" t="s">
        <v>57</v>
      </c>
      <c r="O11" s="27" t="n">
        <v>140</v>
      </c>
    </row>
    <row r="12" customFormat="false" ht="12.75" hidden="false" customHeight="false" outlineLevel="0" collapsed="false">
      <c r="A12" s="1" t="s">
        <v>84</v>
      </c>
      <c r="B12" s="31" t="s">
        <v>85</v>
      </c>
      <c r="C12" s="27" t="s">
        <v>35</v>
      </c>
      <c r="D12" s="27" t="n">
        <v>1995</v>
      </c>
      <c r="E12" s="28" t="s">
        <v>27</v>
      </c>
      <c r="F12" s="29" t="s">
        <v>36</v>
      </c>
      <c r="G12" s="27" t="n">
        <v>225</v>
      </c>
      <c r="H12" s="27" t="n">
        <v>6.9</v>
      </c>
      <c r="I12" s="30" t="s">
        <v>37</v>
      </c>
      <c r="J12" s="27" t="s">
        <v>38</v>
      </c>
      <c r="K12" s="30" t="s">
        <v>39</v>
      </c>
      <c r="L12" s="27" t="n">
        <v>4432</v>
      </c>
      <c r="M12" s="27" t="n">
        <v>1774</v>
      </c>
      <c r="N12" s="27" t="s">
        <v>57</v>
      </c>
      <c r="O12" s="27" t="n">
        <v>140</v>
      </c>
    </row>
    <row r="13" customFormat="false" ht="12.75" hidden="false" customHeight="false" outlineLevel="0" collapsed="false">
      <c r="A13" s="1" t="s">
        <v>86</v>
      </c>
      <c r="B13" s="32" t="s">
        <v>87</v>
      </c>
      <c r="C13" s="20" t="s">
        <v>43</v>
      </c>
      <c r="D13" s="20" t="n">
        <v>2998</v>
      </c>
      <c r="E13" s="20" t="s">
        <v>44</v>
      </c>
      <c r="F13" s="24" t="s">
        <v>45</v>
      </c>
      <c r="G13" s="20" t="n">
        <v>250</v>
      </c>
      <c r="H13" s="20" t="s">
        <v>88</v>
      </c>
      <c r="I13" s="23" t="s">
        <v>89</v>
      </c>
      <c r="J13" s="20" t="s">
        <v>90</v>
      </c>
      <c r="K13" s="23" t="s">
        <v>91</v>
      </c>
      <c r="L13" s="20" t="n">
        <v>4454</v>
      </c>
      <c r="M13" s="20" t="n">
        <v>1774</v>
      </c>
      <c r="N13" s="20" t="s">
        <v>92</v>
      </c>
      <c r="O13" s="20" t="n">
        <v>130</v>
      </c>
    </row>
    <row r="14" customFormat="false" ht="12.75" hidden="false" customHeight="false" outlineLevel="0" collapsed="false">
      <c r="A14" s="1" t="s">
        <v>93</v>
      </c>
      <c r="B14" s="32" t="s">
        <v>94</v>
      </c>
      <c r="C14" s="20" t="s">
        <v>43</v>
      </c>
      <c r="D14" s="20" t="n">
        <v>2998</v>
      </c>
      <c r="E14" s="20" t="s">
        <v>44</v>
      </c>
      <c r="F14" s="24" t="s">
        <v>45</v>
      </c>
      <c r="G14" s="20" t="n">
        <v>250</v>
      </c>
      <c r="H14" s="20" t="n">
        <v>4.4</v>
      </c>
      <c r="I14" s="23" t="n">
        <v>9.8</v>
      </c>
      <c r="J14" s="20" t="n">
        <v>6</v>
      </c>
      <c r="K14" s="23" t="n">
        <v>7.4</v>
      </c>
      <c r="L14" s="20" t="n">
        <v>4454</v>
      </c>
      <c r="M14" s="20" t="n">
        <v>1774</v>
      </c>
      <c r="N14" s="20" t="s">
        <v>92</v>
      </c>
      <c r="O14" s="20" t="n">
        <v>130</v>
      </c>
    </row>
    <row r="15" customFormat="false" ht="12.75" hidden="false" customHeight="false" outlineLevel="0" collapsed="false">
      <c r="A15" s="1" t="s">
        <v>95</v>
      </c>
      <c r="B15" s="19" t="s">
        <v>96</v>
      </c>
      <c r="C15" s="20" t="s">
        <v>97</v>
      </c>
      <c r="D15" s="20" t="n">
        <v>2979</v>
      </c>
      <c r="E15" s="20" t="s">
        <v>44</v>
      </c>
      <c r="F15" s="24" t="s">
        <v>98</v>
      </c>
      <c r="G15" s="20" t="s">
        <v>99</v>
      </c>
      <c r="H15" s="20" t="s">
        <v>100</v>
      </c>
      <c r="I15" s="23" t="s">
        <v>101</v>
      </c>
      <c r="J15" s="20" t="s">
        <v>102</v>
      </c>
      <c r="K15" s="23" t="s">
        <v>103</v>
      </c>
      <c r="L15" s="20" t="n">
        <v>4461</v>
      </c>
      <c r="M15" s="20" t="n">
        <v>1854</v>
      </c>
      <c r="N15" s="20" t="s">
        <v>104</v>
      </c>
      <c r="O15" s="20" t="s">
        <v>105</v>
      </c>
    </row>
    <row r="16" customFormat="false" ht="12.75" hidden="false" customHeight="false" outlineLevel="0" collapsed="false">
      <c r="A16" s="1" t="s">
        <v>106</v>
      </c>
      <c r="B16" s="33" t="s">
        <v>107</v>
      </c>
      <c r="C16" s="16" t="s">
        <v>16</v>
      </c>
      <c r="D16" s="16" t="n">
        <v>1499</v>
      </c>
      <c r="E16" s="34" t="s">
        <v>17</v>
      </c>
      <c r="F16" s="35" t="s">
        <v>108</v>
      </c>
      <c r="G16" s="16" t="n">
        <v>210</v>
      </c>
      <c r="H16" s="16" t="s">
        <v>109</v>
      </c>
      <c r="I16" s="18" t="s">
        <v>110</v>
      </c>
      <c r="J16" s="16" t="s">
        <v>111</v>
      </c>
      <c r="K16" s="18" t="s">
        <v>112</v>
      </c>
      <c r="L16" s="16" t="n">
        <v>4633</v>
      </c>
      <c r="M16" s="16" t="n">
        <v>1811</v>
      </c>
      <c r="N16" s="16" t="s">
        <v>113</v>
      </c>
      <c r="O16" s="16" t="n">
        <v>140</v>
      </c>
    </row>
    <row r="17" customFormat="false" ht="12.75" hidden="false" customHeight="false" outlineLevel="0" collapsed="false">
      <c r="A17" s="1" t="s">
        <v>114</v>
      </c>
      <c r="B17" s="33" t="s">
        <v>115</v>
      </c>
      <c r="C17" s="16" t="s">
        <v>26</v>
      </c>
      <c r="D17" s="16" t="n">
        <v>1998</v>
      </c>
      <c r="E17" s="34" t="s">
        <v>27</v>
      </c>
      <c r="F17" s="35" t="s">
        <v>116</v>
      </c>
      <c r="G17" s="16" t="n">
        <v>235</v>
      </c>
      <c r="H17" s="16" t="s">
        <v>117</v>
      </c>
      <c r="I17" s="18" t="s">
        <v>118</v>
      </c>
      <c r="J17" s="16" t="s">
        <v>119</v>
      </c>
      <c r="K17" s="18" t="s">
        <v>120</v>
      </c>
      <c r="L17" s="16" t="n">
        <v>4633</v>
      </c>
      <c r="M17" s="16" t="n">
        <v>1811</v>
      </c>
      <c r="N17" s="16" t="s">
        <v>113</v>
      </c>
      <c r="O17" s="16" t="n">
        <v>140</v>
      </c>
    </row>
    <row r="18" customFormat="false" ht="12.75" hidden="false" customHeight="false" outlineLevel="0" collapsed="false">
      <c r="A18" s="1" t="s">
        <v>121</v>
      </c>
      <c r="B18" s="33" t="s">
        <v>122</v>
      </c>
      <c r="C18" s="16" t="s">
        <v>26</v>
      </c>
      <c r="D18" s="16" t="n">
        <v>1998</v>
      </c>
      <c r="E18" s="16" t="s">
        <v>27</v>
      </c>
      <c r="F18" s="17" t="s">
        <v>123</v>
      </c>
      <c r="G18" s="16" t="s">
        <v>124</v>
      </c>
      <c r="H18" s="16" t="s">
        <v>125</v>
      </c>
      <c r="I18" s="18" t="s">
        <v>126</v>
      </c>
      <c r="J18" s="16" t="s">
        <v>127</v>
      </c>
      <c r="K18" s="18" t="s">
        <v>128</v>
      </c>
      <c r="L18" s="16" t="n">
        <v>4633</v>
      </c>
      <c r="M18" s="16" t="n">
        <v>1811</v>
      </c>
      <c r="N18" s="16" t="s">
        <v>129</v>
      </c>
      <c r="O18" s="16" t="n">
        <v>145</v>
      </c>
    </row>
    <row r="19" customFormat="false" ht="12.75" hidden="false" customHeight="false" outlineLevel="0" collapsed="false">
      <c r="A19" s="25" t="s">
        <v>130</v>
      </c>
      <c r="B19" s="33" t="s">
        <v>122</v>
      </c>
      <c r="C19" s="16" t="s">
        <v>26</v>
      </c>
      <c r="D19" s="16" t="n">
        <v>1998</v>
      </c>
      <c r="E19" s="16" t="s">
        <v>27</v>
      </c>
      <c r="F19" s="17" t="s">
        <v>123</v>
      </c>
      <c r="G19" s="16" t="s">
        <v>124</v>
      </c>
      <c r="H19" s="16" t="s">
        <v>125</v>
      </c>
      <c r="I19" s="18" t="s">
        <v>126</v>
      </c>
      <c r="J19" s="16" t="s">
        <v>127</v>
      </c>
      <c r="K19" s="18" t="s">
        <v>128</v>
      </c>
      <c r="L19" s="16" t="n">
        <v>4633</v>
      </c>
      <c r="M19" s="16" t="n">
        <v>1811</v>
      </c>
      <c r="N19" s="16" t="s">
        <v>129</v>
      </c>
      <c r="O19" s="16" t="n">
        <v>145</v>
      </c>
    </row>
    <row r="20" customFormat="false" ht="12.75" hidden="false" customHeight="false" outlineLevel="0" collapsed="false">
      <c r="A20" s="1" t="s">
        <v>131</v>
      </c>
      <c r="B20" s="33" t="s">
        <v>132</v>
      </c>
      <c r="C20" s="16" t="s">
        <v>133</v>
      </c>
      <c r="D20" s="16" t="n">
        <v>1998</v>
      </c>
      <c r="E20" s="16" t="s">
        <v>27</v>
      </c>
      <c r="F20" s="17" t="s">
        <v>134</v>
      </c>
      <c r="G20" s="16" t="n">
        <v>250</v>
      </c>
      <c r="H20" s="16" t="n">
        <v>5.8</v>
      </c>
      <c r="I20" s="18" t="s">
        <v>135</v>
      </c>
      <c r="J20" s="16" t="s">
        <v>136</v>
      </c>
      <c r="K20" s="18" t="s">
        <v>137</v>
      </c>
      <c r="L20" s="16" t="n">
        <v>4633</v>
      </c>
      <c r="M20" s="16" t="n">
        <v>1811</v>
      </c>
      <c r="N20" s="16" t="s">
        <v>129</v>
      </c>
      <c r="O20" s="16" t="n">
        <v>145</v>
      </c>
    </row>
    <row r="21" customFormat="false" ht="12.75" hidden="false" customHeight="false" outlineLevel="0" collapsed="false">
      <c r="A21" s="1" t="s">
        <v>138</v>
      </c>
      <c r="B21" s="32" t="s">
        <v>139</v>
      </c>
      <c r="C21" s="20" t="s">
        <v>26</v>
      </c>
      <c r="D21" s="20" t="n">
        <v>1998</v>
      </c>
      <c r="E21" s="20" t="s">
        <v>27</v>
      </c>
      <c r="F21" s="24" t="s">
        <v>28</v>
      </c>
      <c r="G21" s="20" t="n">
        <v>224</v>
      </c>
      <c r="H21" s="20" t="n">
        <v>8.4</v>
      </c>
      <c r="I21" s="23" t="s">
        <v>140</v>
      </c>
      <c r="J21" s="20" t="s">
        <v>141</v>
      </c>
      <c r="K21" s="23" t="s">
        <v>142</v>
      </c>
      <c r="L21" s="20" t="n">
        <v>4824</v>
      </c>
      <c r="M21" s="20" t="n">
        <v>1828</v>
      </c>
      <c r="N21" s="20" t="s">
        <v>143</v>
      </c>
      <c r="O21" s="20" t="n">
        <v>165</v>
      </c>
    </row>
    <row r="22" customFormat="false" ht="12.75" hidden="false" customHeight="false" outlineLevel="0" collapsed="false">
      <c r="A22" s="1" t="s">
        <v>144</v>
      </c>
      <c r="B22" s="32" t="s">
        <v>145</v>
      </c>
      <c r="C22" s="20" t="s">
        <v>133</v>
      </c>
      <c r="D22" s="20" t="n">
        <v>1998</v>
      </c>
      <c r="E22" s="20" t="s">
        <v>27</v>
      </c>
      <c r="F22" s="24" t="s">
        <v>134</v>
      </c>
      <c r="G22" s="20" t="n">
        <v>250</v>
      </c>
      <c r="H22" s="20" t="n">
        <v>6.2</v>
      </c>
      <c r="I22" s="23" t="s">
        <v>146</v>
      </c>
      <c r="J22" s="20" t="s">
        <v>141</v>
      </c>
      <c r="K22" s="23" t="s">
        <v>147</v>
      </c>
      <c r="L22" s="20" t="n">
        <v>4824</v>
      </c>
      <c r="M22" s="20" t="n">
        <v>1828</v>
      </c>
      <c r="N22" s="20" t="s">
        <v>143</v>
      </c>
      <c r="O22" s="20" t="n">
        <v>165</v>
      </c>
    </row>
    <row r="23" customFormat="false" ht="12.75" hidden="false" customHeight="false" outlineLevel="0" collapsed="false">
      <c r="A23" s="1" t="s">
        <v>148</v>
      </c>
      <c r="B23" s="32" t="s">
        <v>149</v>
      </c>
      <c r="C23" s="20" t="s">
        <v>150</v>
      </c>
      <c r="D23" s="20" t="n">
        <v>2998</v>
      </c>
      <c r="E23" s="20" t="s">
        <v>44</v>
      </c>
      <c r="F23" s="24" t="s">
        <v>151</v>
      </c>
      <c r="G23" s="20" t="n">
        <v>250</v>
      </c>
      <c r="H23" s="20" t="n">
        <v>5</v>
      </c>
      <c r="I23" s="23" t="s">
        <v>152</v>
      </c>
      <c r="J23" s="20" t="s">
        <v>153</v>
      </c>
      <c r="K23" s="23" t="s">
        <v>154</v>
      </c>
      <c r="L23" s="20" t="n">
        <v>4824</v>
      </c>
      <c r="M23" s="20" t="n">
        <v>1828</v>
      </c>
      <c r="N23" s="20" t="s">
        <v>143</v>
      </c>
      <c r="O23" s="20" t="n">
        <v>165</v>
      </c>
    </row>
    <row r="24" customFormat="false" ht="12.75" hidden="false" customHeight="false" outlineLevel="0" collapsed="false">
      <c r="A24" s="1" t="s">
        <v>155</v>
      </c>
      <c r="B24" s="33" t="s">
        <v>156</v>
      </c>
      <c r="C24" s="16" t="s">
        <v>157</v>
      </c>
      <c r="D24" s="16" t="n">
        <v>2998</v>
      </c>
      <c r="E24" s="34" t="s">
        <v>44</v>
      </c>
      <c r="F24" s="35" t="s">
        <v>158</v>
      </c>
      <c r="G24" s="16" t="s">
        <v>159</v>
      </c>
      <c r="H24" s="16" t="s">
        <v>160</v>
      </c>
      <c r="I24" s="18" t="s">
        <v>161</v>
      </c>
      <c r="J24" s="16" t="s">
        <v>162</v>
      </c>
      <c r="K24" s="18" t="s">
        <v>163</v>
      </c>
      <c r="L24" s="16" t="n">
        <v>4633</v>
      </c>
      <c r="M24" s="16" t="n">
        <v>1811</v>
      </c>
      <c r="N24" s="16" t="s">
        <v>129</v>
      </c>
      <c r="O24" s="16" t="n">
        <v>145</v>
      </c>
    </row>
    <row r="25" customFormat="false" ht="12.75" hidden="false" customHeight="false" outlineLevel="0" collapsed="false">
      <c r="A25" s="1" t="s">
        <v>164</v>
      </c>
      <c r="B25" s="33" t="s">
        <v>165</v>
      </c>
      <c r="C25" s="16" t="s">
        <v>35</v>
      </c>
      <c r="D25" s="16" t="n">
        <v>1995</v>
      </c>
      <c r="E25" s="34" t="s">
        <v>27</v>
      </c>
      <c r="F25" s="35" t="s">
        <v>166</v>
      </c>
      <c r="G25" s="16" t="n">
        <v>230</v>
      </c>
      <c r="H25" s="16" t="n">
        <v>7.2</v>
      </c>
      <c r="I25" s="18" t="s">
        <v>167</v>
      </c>
      <c r="J25" s="16" t="s">
        <v>168</v>
      </c>
      <c r="K25" s="18" t="s">
        <v>169</v>
      </c>
      <c r="L25" s="16" t="n">
        <v>4633</v>
      </c>
      <c r="M25" s="16" t="n">
        <v>1811</v>
      </c>
      <c r="N25" s="16" t="s">
        <v>113</v>
      </c>
      <c r="O25" s="16" t="n">
        <v>140</v>
      </c>
    </row>
    <row r="26" customFormat="false" ht="12.75" hidden="false" customHeight="false" outlineLevel="0" collapsed="false">
      <c r="A26" s="25" t="s">
        <v>170</v>
      </c>
      <c r="B26" s="15" t="s">
        <v>171</v>
      </c>
      <c r="C26" s="16" t="s">
        <v>35</v>
      </c>
      <c r="D26" s="16" t="n">
        <v>1995</v>
      </c>
      <c r="E26" s="34" t="s">
        <v>27</v>
      </c>
      <c r="F26" s="35" t="s">
        <v>36</v>
      </c>
      <c r="G26" s="16" t="n">
        <v>230</v>
      </c>
      <c r="H26" s="16" t="n">
        <v>7.2</v>
      </c>
      <c r="I26" s="18" t="s">
        <v>167</v>
      </c>
      <c r="J26" s="16" t="s">
        <v>172</v>
      </c>
      <c r="K26" s="18" t="s">
        <v>173</v>
      </c>
      <c r="L26" s="16" t="n">
        <v>4633</v>
      </c>
      <c r="M26" s="16" t="n">
        <v>1811</v>
      </c>
      <c r="N26" s="16" t="s">
        <v>113</v>
      </c>
      <c r="O26" s="16" t="n">
        <v>140</v>
      </c>
    </row>
    <row r="27" customFormat="false" ht="12.75" hidden="false" customHeight="false" outlineLevel="0" collapsed="false">
      <c r="A27" s="25" t="s">
        <v>174</v>
      </c>
      <c r="B27" s="33" t="s">
        <v>175</v>
      </c>
      <c r="C27" s="16" t="s">
        <v>35</v>
      </c>
      <c r="D27" s="16" t="n">
        <v>1995</v>
      </c>
      <c r="E27" s="34" t="s">
        <v>27</v>
      </c>
      <c r="F27" s="35" t="s">
        <v>166</v>
      </c>
      <c r="G27" s="16" t="n">
        <v>228</v>
      </c>
      <c r="H27" s="16" t="n">
        <v>7.3</v>
      </c>
      <c r="I27" s="18" t="s">
        <v>176</v>
      </c>
      <c r="J27" s="16" t="s">
        <v>38</v>
      </c>
      <c r="K27" s="18" t="s">
        <v>39</v>
      </c>
      <c r="L27" s="16" t="n">
        <v>4633</v>
      </c>
      <c r="M27" s="16" t="n">
        <v>1811</v>
      </c>
      <c r="N27" s="16" t="s">
        <v>129</v>
      </c>
      <c r="O27" s="16" t="n">
        <v>145</v>
      </c>
    </row>
    <row r="28" customFormat="false" ht="12.75" hidden="false" customHeight="false" outlineLevel="0" collapsed="false">
      <c r="A28" s="1" t="s">
        <v>177</v>
      </c>
      <c r="B28" s="33" t="s">
        <v>175</v>
      </c>
      <c r="C28" s="16" t="s">
        <v>35</v>
      </c>
      <c r="D28" s="16" t="n">
        <v>1995</v>
      </c>
      <c r="E28" s="34" t="s">
        <v>27</v>
      </c>
      <c r="F28" s="35" t="s">
        <v>166</v>
      </c>
      <c r="G28" s="16" t="n">
        <v>228</v>
      </c>
      <c r="H28" s="16" t="n">
        <v>7.3</v>
      </c>
      <c r="I28" s="18" t="s">
        <v>176</v>
      </c>
      <c r="J28" s="16" t="s">
        <v>38</v>
      </c>
      <c r="K28" s="18" t="s">
        <v>39</v>
      </c>
      <c r="L28" s="16" t="n">
        <v>4633</v>
      </c>
      <c r="M28" s="16" t="n">
        <v>1811</v>
      </c>
      <c r="N28" s="16" t="s">
        <v>129</v>
      </c>
      <c r="O28" s="16" t="n">
        <v>145</v>
      </c>
    </row>
    <row r="29" customFormat="false" ht="12.75" hidden="false" customHeight="false" outlineLevel="0" collapsed="false">
      <c r="A29" s="1" t="s">
        <v>178</v>
      </c>
      <c r="B29" s="15" t="s">
        <v>179</v>
      </c>
      <c r="C29" s="16" t="s">
        <v>26</v>
      </c>
      <c r="D29" s="16" t="n">
        <v>1998</v>
      </c>
      <c r="E29" s="34" t="s">
        <v>27</v>
      </c>
      <c r="F29" s="35" t="s">
        <v>28</v>
      </c>
      <c r="G29" s="16" t="n">
        <v>229</v>
      </c>
      <c r="H29" s="16" t="n">
        <v>8.1</v>
      </c>
      <c r="I29" s="18" t="s">
        <v>180</v>
      </c>
      <c r="J29" s="16" t="s">
        <v>181</v>
      </c>
      <c r="K29" s="18" t="s">
        <v>182</v>
      </c>
      <c r="L29" s="16" t="n">
        <v>4824</v>
      </c>
      <c r="M29" s="16" t="n">
        <v>1828</v>
      </c>
      <c r="N29" s="16" t="s">
        <v>143</v>
      </c>
      <c r="O29" s="16" t="n">
        <v>165</v>
      </c>
    </row>
    <row r="30" customFormat="false" ht="12.75" hidden="false" customHeight="false" outlineLevel="0" collapsed="false">
      <c r="A30" s="1" t="s">
        <v>183</v>
      </c>
      <c r="B30" s="15" t="s">
        <v>184</v>
      </c>
      <c r="C30" s="16" t="s">
        <v>35</v>
      </c>
      <c r="D30" s="16" t="n">
        <v>1995</v>
      </c>
      <c r="E30" s="16" t="s">
        <v>27</v>
      </c>
      <c r="F30" s="17" t="s">
        <v>36</v>
      </c>
      <c r="G30" s="16" t="n">
        <v>225</v>
      </c>
      <c r="H30" s="16" t="n">
        <v>7.7</v>
      </c>
      <c r="I30" s="18" t="s">
        <v>185</v>
      </c>
      <c r="J30" s="16" t="s">
        <v>186</v>
      </c>
      <c r="K30" s="18" t="s">
        <v>187</v>
      </c>
      <c r="L30" s="16" t="n">
        <v>4824</v>
      </c>
      <c r="M30" s="16" t="n">
        <v>1828</v>
      </c>
      <c r="N30" s="16" t="s">
        <v>143</v>
      </c>
      <c r="O30" s="16" t="n">
        <v>165</v>
      </c>
    </row>
    <row r="31" customFormat="false" ht="12.75" hidden="false" customHeight="false" outlineLevel="0" collapsed="false">
      <c r="A31" s="25" t="s">
        <v>188</v>
      </c>
      <c r="B31" s="15" t="s">
        <v>189</v>
      </c>
      <c r="C31" s="16" t="s">
        <v>190</v>
      </c>
      <c r="D31" s="16" t="n">
        <v>1998</v>
      </c>
      <c r="E31" s="36" t="n">
        <v>43194</v>
      </c>
      <c r="F31" s="17" t="s">
        <v>191</v>
      </c>
      <c r="G31" s="16" t="n">
        <v>250</v>
      </c>
      <c r="H31" s="16" t="n">
        <v>5.8</v>
      </c>
      <c r="I31" s="18" t="n">
        <v>7.9</v>
      </c>
      <c r="J31" s="16" t="n">
        <v>5.6</v>
      </c>
      <c r="K31" s="18" t="n">
        <v>6.4</v>
      </c>
      <c r="L31" s="16" t="n">
        <v>4709</v>
      </c>
      <c r="M31" s="16" t="n">
        <v>1827</v>
      </c>
      <c r="N31" s="16" t="s">
        <v>192</v>
      </c>
      <c r="O31" s="16" t="n">
        <v>136</v>
      </c>
    </row>
    <row r="32" customFormat="false" ht="12.75" hidden="false" customHeight="false" outlineLevel="0" collapsed="false">
      <c r="A32" s="25" t="s">
        <v>193</v>
      </c>
      <c r="B32" s="15" t="s">
        <v>194</v>
      </c>
      <c r="C32" s="16" t="s">
        <v>35</v>
      </c>
      <c r="D32" s="16" t="n">
        <v>1995</v>
      </c>
      <c r="E32" s="36" t="n">
        <v>43194</v>
      </c>
      <c r="F32" s="17" t="s">
        <v>36</v>
      </c>
      <c r="G32" s="16" t="n">
        <v>240</v>
      </c>
      <c r="H32" s="16" t="n">
        <v>6.8</v>
      </c>
      <c r="I32" s="18" t="n">
        <v>4.9</v>
      </c>
      <c r="J32" s="16" t="n">
        <v>4.3</v>
      </c>
      <c r="K32" s="18" t="n">
        <v>4.5</v>
      </c>
      <c r="L32" s="16" t="n">
        <v>4709</v>
      </c>
      <c r="M32" s="16" t="n">
        <v>1827</v>
      </c>
      <c r="N32" s="16" t="s">
        <v>192</v>
      </c>
      <c r="O32" s="16" t="n">
        <v>136</v>
      </c>
    </row>
    <row r="33" customFormat="false" ht="12.75" hidden="false" customHeight="false" outlineLevel="0" collapsed="false">
      <c r="A33" s="25" t="s">
        <v>195</v>
      </c>
      <c r="B33" s="15" t="s">
        <v>196</v>
      </c>
      <c r="C33" s="16" t="s">
        <v>35</v>
      </c>
      <c r="D33" s="16" t="n">
        <v>1995</v>
      </c>
      <c r="E33" s="36" t="n">
        <v>43194</v>
      </c>
      <c r="F33" s="17" t="s">
        <v>36</v>
      </c>
      <c r="G33" s="16" t="n">
        <v>233</v>
      </c>
      <c r="H33" s="16" t="n">
        <v>6.9</v>
      </c>
      <c r="I33" s="18" t="n">
        <v>5.6</v>
      </c>
      <c r="J33" s="16" t="n">
        <v>4.5</v>
      </c>
      <c r="K33" s="18" t="n">
        <v>4.9</v>
      </c>
      <c r="L33" s="16" t="n">
        <v>4709</v>
      </c>
      <c r="M33" s="16" t="n">
        <v>1827</v>
      </c>
      <c r="N33" s="16" t="s">
        <v>197</v>
      </c>
      <c r="O33" s="16" t="n">
        <v>135</v>
      </c>
    </row>
    <row r="34" customFormat="false" ht="12.75" hidden="false" customHeight="false" outlineLevel="0" collapsed="false">
      <c r="A34" s="1" t="s">
        <v>198</v>
      </c>
      <c r="B34" s="31" t="s">
        <v>199</v>
      </c>
      <c r="C34" s="27" t="s">
        <v>26</v>
      </c>
      <c r="D34" s="27" t="n">
        <v>1998</v>
      </c>
      <c r="E34" s="27" t="s">
        <v>27</v>
      </c>
      <c r="F34" s="37" t="s">
        <v>28</v>
      </c>
      <c r="G34" s="27" t="n">
        <v>236</v>
      </c>
      <c r="H34" s="27" t="n">
        <v>7.5</v>
      </c>
      <c r="I34" s="30" t="s">
        <v>200</v>
      </c>
      <c r="J34" s="27" t="s">
        <v>201</v>
      </c>
      <c r="K34" s="30" t="s">
        <v>202</v>
      </c>
      <c r="L34" s="27" t="n">
        <v>4638</v>
      </c>
      <c r="M34" s="27" t="n">
        <v>1825</v>
      </c>
      <c r="N34" s="27" t="s">
        <v>203</v>
      </c>
      <c r="O34" s="27" t="n">
        <v>130</v>
      </c>
    </row>
    <row r="35" customFormat="false" ht="12.75" hidden="false" customHeight="false" outlineLevel="0" collapsed="false">
      <c r="A35" s="1" t="s">
        <v>204</v>
      </c>
      <c r="B35" s="31" t="s">
        <v>205</v>
      </c>
      <c r="C35" s="27" t="s">
        <v>206</v>
      </c>
      <c r="D35" s="27" t="n">
        <v>1998</v>
      </c>
      <c r="E35" s="27" t="s">
        <v>27</v>
      </c>
      <c r="F35" s="37" t="s">
        <v>207</v>
      </c>
      <c r="G35" s="27" t="n">
        <v>231</v>
      </c>
      <c r="H35" s="27" t="n">
        <v>7.8</v>
      </c>
      <c r="I35" s="30" t="s">
        <v>208</v>
      </c>
      <c r="J35" s="27" t="s">
        <v>209</v>
      </c>
      <c r="K35" s="30" t="s">
        <v>137</v>
      </c>
      <c r="L35" s="27" t="n">
        <v>4638</v>
      </c>
      <c r="M35" s="27" t="n">
        <v>1825</v>
      </c>
      <c r="N35" s="27" t="s">
        <v>210</v>
      </c>
      <c r="O35" s="27" t="n">
        <v>145</v>
      </c>
    </row>
    <row r="36" customFormat="false" ht="12.75" hidden="false" customHeight="false" outlineLevel="0" collapsed="false">
      <c r="A36" s="1" t="s">
        <v>211</v>
      </c>
      <c r="B36" s="31" t="s">
        <v>212</v>
      </c>
      <c r="C36" s="27" t="s">
        <v>133</v>
      </c>
      <c r="D36" s="27" t="n">
        <v>1998</v>
      </c>
      <c r="E36" s="27" t="s">
        <v>27</v>
      </c>
      <c r="F36" s="37" t="s">
        <v>213</v>
      </c>
      <c r="G36" s="27" t="n">
        <v>250</v>
      </c>
      <c r="H36" s="27" t="n">
        <v>5.8</v>
      </c>
      <c r="I36" s="30" t="s">
        <v>135</v>
      </c>
      <c r="J36" s="27" t="s">
        <v>136</v>
      </c>
      <c r="K36" s="30" t="s">
        <v>137</v>
      </c>
      <c r="L36" s="27" t="n">
        <v>4638</v>
      </c>
      <c r="M36" s="27" t="n">
        <v>1825</v>
      </c>
      <c r="N36" s="27" t="s">
        <v>210</v>
      </c>
      <c r="O36" s="27" t="n">
        <v>145</v>
      </c>
    </row>
    <row r="37" customFormat="false" ht="12.75" hidden="false" customHeight="false" outlineLevel="0" collapsed="false">
      <c r="A37" s="1" t="s">
        <v>214</v>
      </c>
      <c r="B37" s="31" t="s">
        <v>215</v>
      </c>
      <c r="C37" s="27" t="s">
        <v>157</v>
      </c>
      <c r="D37" s="27" t="n">
        <v>2998</v>
      </c>
      <c r="E37" s="27" t="s">
        <v>44</v>
      </c>
      <c r="F37" s="37" t="s">
        <v>216</v>
      </c>
      <c r="G37" s="27" t="n">
        <v>250</v>
      </c>
      <c r="H37" s="27" t="n">
        <v>5</v>
      </c>
      <c r="I37" s="30" t="s">
        <v>217</v>
      </c>
      <c r="J37" s="27" t="s">
        <v>218</v>
      </c>
      <c r="K37" s="30" t="s">
        <v>219</v>
      </c>
      <c r="L37" s="27" t="n">
        <v>4638</v>
      </c>
      <c r="M37" s="27" t="n">
        <v>1825</v>
      </c>
      <c r="N37" s="27" t="s">
        <v>210</v>
      </c>
      <c r="O37" s="27" t="n">
        <v>145</v>
      </c>
    </row>
    <row r="38" customFormat="false" ht="12.75" hidden="false" customHeight="false" outlineLevel="0" collapsed="false">
      <c r="A38" s="1" t="s">
        <v>220</v>
      </c>
      <c r="B38" s="31" t="s">
        <v>221</v>
      </c>
      <c r="C38" s="27" t="s">
        <v>35</v>
      </c>
      <c r="D38" s="27" t="n">
        <v>1995</v>
      </c>
      <c r="E38" s="27" t="s">
        <v>27</v>
      </c>
      <c r="F38" s="37" t="s">
        <v>36</v>
      </c>
      <c r="G38" s="27" t="n">
        <v>232</v>
      </c>
      <c r="H38" s="27" t="n">
        <v>7.1</v>
      </c>
      <c r="I38" s="30" t="s">
        <v>222</v>
      </c>
      <c r="J38" s="27" t="s">
        <v>223</v>
      </c>
      <c r="K38" s="30" t="s">
        <v>224</v>
      </c>
      <c r="L38" s="27" t="n">
        <v>4638</v>
      </c>
      <c r="M38" s="27" t="n">
        <v>1825</v>
      </c>
      <c r="N38" s="27" t="s">
        <v>203</v>
      </c>
      <c r="O38" s="27" t="n">
        <v>130</v>
      </c>
    </row>
    <row r="39" customFormat="false" ht="12.75" hidden="true" customHeight="false" outlineLevel="0" collapsed="false">
      <c r="A39" s="1" t="s">
        <v>225</v>
      </c>
      <c r="B39" s="31" t="s">
        <v>226</v>
      </c>
      <c r="C39" s="27" t="s">
        <v>35</v>
      </c>
      <c r="D39" s="27" t="n">
        <v>1995</v>
      </c>
      <c r="E39" s="27" t="s">
        <v>27</v>
      </c>
      <c r="F39" s="37" t="s">
        <v>36</v>
      </c>
      <c r="G39" s="27" t="n">
        <v>236</v>
      </c>
      <c r="H39" s="27" t="n">
        <v>7.4</v>
      </c>
      <c r="I39" s="30" t="s">
        <v>227</v>
      </c>
      <c r="J39" s="27" t="s">
        <v>228</v>
      </c>
      <c r="K39" s="30" t="s">
        <v>229</v>
      </c>
      <c r="L39" s="27" t="n">
        <v>4638</v>
      </c>
      <c r="M39" s="27" t="n">
        <v>1825</v>
      </c>
      <c r="N39" s="27" t="s">
        <v>210</v>
      </c>
      <c r="O39" s="27" t="n">
        <v>145</v>
      </c>
    </row>
    <row r="40" customFormat="false" ht="12.75" hidden="false" customHeight="false" outlineLevel="0" collapsed="false">
      <c r="A40" s="1" t="s">
        <v>230</v>
      </c>
      <c r="B40" s="31" t="s">
        <v>231</v>
      </c>
      <c r="C40" s="27" t="s">
        <v>232</v>
      </c>
      <c r="D40" s="27" t="n">
        <v>1998</v>
      </c>
      <c r="E40" s="27" t="s">
        <v>27</v>
      </c>
      <c r="F40" s="37" t="s">
        <v>123</v>
      </c>
      <c r="G40" s="27" t="n">
        <v>236</v>
      </c>
      <c r="H40" s="27" t="n">
        <v>7.7</v>
      </c>
      <c r="I40" s="30" t="s">
        <v>200</v>
      </c>
      <c r="J40" s="27" t="s">
        <v>201</v>
      </c>
      <c r="K40" s="30" t="s">
        <v>202</v>
      </c>
      <c r="L40" s="27" t="n">
        <v>4638</v>
      </c>
      <c r="M40" s="27" t="n">
        <v>1825</v>
      </c>
      <c r="N40" s="27" t="s">
        <v>233</v>
      </c>
      <c r="O40" s="27" t="n">
        <v>130</v>
      </c>
    </row>
    <row r="41" customFormat="false" ht="12.75" hidden="false" customHeight="false" outlineLevel="0" collapsed="false">
      <c r="A41" s="25" t="s">
        <v>234</v>
      </c>
      <c r="B41" s="31" t="s">
        <v>235</v>
      </c>
      <c r="C41" s="27" t="s">
        <v>35</v>
      </c>
      <c r="D41" s="27" t="n">
        <v>1995</v>
      </c>
      <c r="E41" s="27" t="s">
        <v>27</v>
      </c>
      <c r="F41" s="37" t="s">
        <v>36</v>
      </c>
      <c r="G41" s="27" t="n">
        <v>228</v>
      </c>
      <c r="H41" s="27" t="n">
        <v>8</v>
      </c>
      <c r="I41" s="30" t="s">
        <v>236</v>
      </c>
      <c r="J41" s="27" t="s">
        <v>236</v>
      </c>
      <c r="K41" s="30" t="s">
        <v>236</v>
      </c>
      <c r="L41" s="27" t="n">
        <v>4640</v>
      </c>
      <c r="M41" s="27" t="n">
        <v>1825</v>
      </c>
      <c r="N41" s="27" t="s">
        <v>237</v>
      </c>
      <c r="O41" s="27" t="n">
        <v>130</v>
      </c>
    </row>
    <row r="42" customFormat="false" ht="12.75" hidden="false" customHeight="false" outlineLevel="0" collapsed="false">
      <c r="A42" s="1" t="s">
        <v>238</v>
      </c>
      <c r="B42" s="31" t="s">
        <v>239</v>
      </c>
      <c r="C42" s="27" t="s">
        <v>232</v>
      </c>
      <c r="D42" s="27" t="n">
        <v>1998</v>
      </c>
      <c r="E42" s="27" t="s">
        <v>27</v>
      </c>
      <c r="F42" s="37" t="s">
        <v>240</v>
      </c>
      <c r="G42" s="27" t="n">
        <v>231</v>
      </c>
      <c r="H42" s="27" t="n">
        <v>8.1</v>
      </c>
      <c r="I42" s="30" t="s">
        <v>208</v>
      </c>
      <c r="J42" s="27" t="s">
        <v>209</v>
      </c>
      <c r="K42" s="30" t="s">
        <v>137</v>
      </c>
      <c r="L42" s="27" t="n">
        <v>4638</v>
      </c>
      <c r="M42" s="27" t="n">
        <v>1825</v>
      </c>
      <c r="N42" s="27" t="s">
        <v>241</v>
      </c>
      <c r="O42" s="27" t="n">
        <v>145</v>
      </c>
    </row>
    <row r="43" customFormat="false" ht="12.75" hidden="false" customHeight="false" outlineLevel="0" collapsed="false">
      <c r="A43" s="1" t="s">
        <v>242</v>
      </c>
      <c r="B43" s="31" t="s">
        <v>243</v>
      </c>
      <c r="C43" s="27" t="s">
        <v>244</v>
      </c>
      <c r="D43" s="27" t="n">
        <v>1998</v>
      </c>
      <c r="E43" s="27" t="s">
        <v>27</v>
      </c>
      <c r="F43" s="37" t="s">
        <v>245</v>
      </c>
      <c r="G43" s="27" t="n">
        <v>250</v>
      </c>
      <c r="H43" s="27" t="n">
        <v>5.9</v>
      </c>
      <c r="I43" s="30" t="s">
        <v>135</v>
      </c>
      <c r="J43" s="27" t="s">
        <v>136</v>
      </c>
      <c r="K43" s="30" t="s">
        <v>137</v>
      </c>
      <c r="L43" s="27" t="n">
        <v>4638</v>
      </c>
      <c r="M43" s="27" t="n">
        <v>1825</v>
      </c>
      <c r="N43" s="27" t="s">
        <v>241</v>
      </c>
      <c r="O43" s="27" t="n">
        <v>145</v>
      </c>
    </row>
    <row r="44" customFormat="false" ht="12.75" hidden="false" customHeight="false" outlineLevel="0" collapsed="false">
      <c r="A44" s="1" t="s">
        <v>246</v>
      </c>
      <c r="B44" s="31" t="s">
        <v>247</v>
      </c>
      <c r="C44" s="27" t="s">
        <v>157</v>
      </c>
      <c r="D44" s="27" t="n">
        <v>2998</v>
      </c>
      <c r="E44" s="27" t="s">
        <v>44</v>
      </c>
      <c r="F44" s="37" t="s">
        <v>216</v>
      </c>
      <c r="G44" s="27" t="n">
        <v>250</v>
      </c>
      <c r="H44" s="27" t="n">
        <v>5</v>
      </c>
      <c r="I44" s="30" t="s">
        <v>248</v>
      </c>
      <c r="J44" s="27" t="s">
        <v>249</v>
      </c>
      <c r="K44" s="30" t="s">
        <v>250</v>
      </c>
      <c r="L44" s="27" t="n">
        <v>4638</v>
      </c>
      <c r="M44" s="27" t="n">
        <v>1825</v>
      </c>
      <c r="N44" s="27" t="s">
        <v>241</v>
      </c>
      <c r="O44" s="27" t="n">
        <v>145</v>
      </c>
    </row>
    <row r="45" customFormat="false" ht="12.75" hidden="false" customHeight="false" outlineLevel="0" collapsed="false">
      <c r="A45" s="1" t="s">
        <v>251</v>
      </c>
      <c r="B45" s="31" t="s">
        <v>252</v>
      </c>
      <c r="C45" s="27" t="s">
        <v>35</v>
      </c>
      <c r="D45" s="27" t="n">
        <v>1995</v>
      </c>
      <c r="E45" s="27" t="s">
        <v>27</v>
      </c>
      <c r="F45" s="37" t="s">
        <v>36</v>
      </c>
      <c r="G45" s="27" t="n">
        <v>230</v>
      </c>
      <c r="H45" s="27" t="n">
        <v>7.4</v>
      </c>
      <c r="I45" s="30" t="s">
        <v>253</v>
      </c>
      <c r="J45" s="27" t="s">
        <v>186</v>
      </c>
      <c r="K45" s="30" t="s">
        <v>187</v>
      </c>
      <c r="L45" s="27" t="n">
        <v>4638</v>
      </c>
      <c r="M45" s="27" t="n">
        <v>1825</v>
      </c>
      <c r="N45" s="27" t="s">
        <v>254</v>
      </c>
      <c r="O45" s="27" t="n">
        <v>145</v>
      </c>
    </row>
    <row r="46" customFormat="false" ht="12.75" hidden="false" customHeight="false" outlineLevel="0" collapsed="false">
      <c r="A46" s="25" t="s">
        <v>255</v>
      </c>
      <c r="B46" s="26" t="s">
        <v>256</v>
      </c>
      <c r="C46" s="27" t="s">
        <v>26</v>
      </c>
      <c r="D46" s="27" t="n">
        <v>1998</v>
      </c>
      <c r="E46" s="27" t="s">
        <v>27</v>
      </c>
      <c r="F46" s="37" t="s">
        <v>28</v>
      </c>
      <c r="G46" s="27" t="n">
        <v>231</v>
      </c>
      <c r="H46" s="27" t="n">
        <v>7.8</v>
      </c>
      <c r="I46" s="30" t="s">
        <v>208</v>
      </c>
      <c r="J46" s="27" t="s">
        <v>209</v>
      </c>
      <c r="K46" s="30" t="s">
        <v>137</v>
      </c>
      <c r="L46" s="27" t="n">
        <v>4640</v>
      </c>
      <c r="M46" s="27" t="n">
        <v>1825</v>
      </c>
      <c r="N46" s="27" t="s">
        <v>210</v>
      </c>
      <c r="O46" s="27" t="n">
        <v>145</v>
      </c>
    </row>
    <row r="47" customFormat="false" ht="12.75" hidden="false" customHeight="false" outlineLevel="0" collapsed="false">
      <c r="A47" s="25" t="s">
        <v>257</v>
      </c>
      <c r="B47" s="26" t="s">
        <v>258</v>
      </c>
      <c r="C47" s="27" t="s">
        <v>35</v>
      </c>
      <c r="D47" s="27" t="n">
        <v>1995</v>
      </c>
      <c r="E47" s="27" t="s">
        <v>27</v>
      </c>
      <c r="F47" s="37" t="s">
        <v>36</v>
      </c>
      <c r="G47" s="27" t="n">
        <v>232</v>
      </c>
      <c r="H47" s="27" t="n">
        <v>7.1</v>
      </c>
      <c r="I47" s="30" t="s">
        <v>222</v>
      </c>
      <c r="J47" s="27" t="s">
        <v>223</v>
      </c>
      <c r="K47" s="30" t="s">
        <v>259</v>
      </c>
      <c r="L47" s="27" t="n">
        <v>4640</v>
      </c>
      <c r="M47" s="27" t="n">
        <v>1825</v>
      </c>
      <c r="N47" s="27" t="s">
        <v>203</v>
      </c>
      <c r="O47" s="27" t="n">
        <v>130</v>
      </c>
    </row>
    <row r="48" customFormat="false" ht="12.75" hidden="false" customHeight="false" outlineLevel="0" collapsed="false">
      <c r="A48" s="25" t="s">
        <v>260</v>
      </c>
      <c r="B48" s="26" t="s">
        <v>261</v>
      </c>
      <c r="C48" s="27" t="s">
        <v>133</v>
      </c>
      <c r="D48" s="27" t="n">
        <v>1998</v>
      </c>
      <c r="E48" s="27" t="s">
        <v>27</v>
      </c>
      <c r="F48" s="37" t="s">
        <v>134</v>
      </c>
      <c r="G48" s="27" t="n">
        <v>250</v>
      </c>
      <c r="H48" s="27" t="n">
        <v>5.8</v>
      </c>
      <c r="I48" s="30" t="s">
        <v>135</v>
      </c>
      <c r="J48" s="27" t="s">
        <v>262</v>
      </c>
      <c r="K48" s="30" t="s">
        <v>137</v>
      </c>
      <c r="L48" s="27" t="n">
        <v>4640</v>
      </c>
      <c r="M48" s="27" t="n">
        <v>1825</v>
      </c>
      <c r="N48" s="27" t="s">
        <v>210</v>
      </c>
      <c r="O48" s="27" t="n">
        <v>145</v>
      </c>
    </row>
    <row r="49" customFormat="false" ht="12.75" hidden="false" customHeight="false" outlineLevel="0" collapsed="false">
      <c r="A49" s="25" t="s">
        <v>263</v>
      </c>
      <c r="B49" s="26" t="s">
        <v>264</v>
      </c>
      <c r="C49" s="27" t="s">
        <v>133</v>
      </c>
      <c r="D49" s="27" t="n">
        <v>1998</v>
      </c>
      <c r="E49" s="27" t="s">
        <v>27</v>
      </c>
      <c r="F49" s="37" t="s">
        <v>134</v>
      </c>
      <c r="G49" s="27" t="n">
        <v>250</v>
      </c>
      <c r="H49" s="27" t="n">
        <v>6.4</v>
      </c>
      <c r="I49" s="30" t="s">
        <v>265</v>
      </c>
      <c r="J49" s="27" t="s">
        <v>141</v>
      </c>
      <c r="K49" s="30" t="s">
        <v>266</v>
      </c>
      <c r="L49" s="27" t="n">
        <v>4640</v>
      </c>
      <c r="M49" s="27" t="n">
        <v>1825</v>
      </c>
      <c r="N49" s="27" t="s">
        <v>267</v>
      </c>
      <c r="O49" s="27" t="n">
        <v>145</v>
      </c>
    </row>
    <row r="50" customFormat="false" ht="12.75" hidden="false" customHeight="false" outlineLevel="0" collapsed="false">
      <c r="A50" s="25" t="s">
        <v>268</v>
      </c>
      <c r="B50" s="26" t="s">
        <v>269</v>
      </c>
      <c r="C50" s="27" t="s">
        <v>35</v>
      </c>
      <c r="D50" s="27" t="n">
        <v>1995</v>
      </c>
      <c r="E50" s="27" t="s">
        <v>27</v>
      </c>
      <c r="F50" s="37" t="s">
        <v>36</v>
      </c>
      <c r="G50" s="27" t="n">
        <v>230</v>
      </c>
      <c r="H50" s="27" t="n">
        <v>7.4</v>
      </c>
      <c r="I50" s="30" t="s">
        <v>253</v>
      </c>
      <c r="J50" s="27" t="s">
        <v>186</v>
      </c>
      <c r="K50" s="30" t="s">
        <v>187</v>
      </c>
      <c r="L50" s="27" t="n">
        <v>4640</v>
      </c>
      <c r="M50" s="27" t="n">
        <v>1825</v>
      </c>
      <c r="N50" s="27" t="s">
        <v>254</v>
      </c>
      <c r="O50" s="27" t="n">
        <v>145</v>
      </c>
    </row>
    <row r="51" customFormat="false" ht="12.75" hidden="false" customHeight="false" outlineLevel="0" collapsed="false">
      <c r="A51" s="25" t="s">
        <v>270</v>
      </c>
      <c r="B51" s="26" t="s">
        <v>271</v>
      </c>
      <c r="C51" s="27" t="s">
        <v>35</v>
      </c>
      <c r="D51" s="27" t="n">
        <v>1995</v>
      </c>
      <c r="E51" s="27" t="s">
        <v>27</v>
      </c>
      <c r="F51" s="37" t="s">
        <v>36</v>
      </c>
      <c r="G51" s="27" t="n">
        <v>230</v>
      </c>
      <c r="H51" s="27" t="n">
        <v>7.2</v>
      </c>
      <c r="I51" s="30" t="s">
        <v>272</v>
      </c>
      <c r="J51" s="27" t="s">
        <v>259</v>
      </c>
      <c r="K51" s="30" t="s">
        <v>229</v>
      </c>
      <c r="L51" s="27" t="n">
        <v>4640</v>
      </c>
      <c r="M51" s="27" t="n">
        <v>1825</v>
      </c>
      <c r="N51" s="27" t="s">
        <v>210</v>
      </c>
      <c r="O51" s="27" t="n">
        <v>145</v>
      </c>
    </row>
    <row r="52" customFormat="false" ht="12.75" hidden="false" customHeight="false" outlineLevel="0" collapsed="false">
      <c r="A52" s="25" t="s">
        <v>273</v>
      </c>
      <c r="B52" s="26" t="s">
        <v>274</v>
      </c>
      <c r="C52" s="27" t="s">
        <v>275</v>
      </c>
      <c r="D52" s="27" t="n">
        <v>2979</v>
      </c>
      <c r="E52" s="27" t="s">
        <v>44</v>
      </c>
      <c r="F52" s="37" t="s">
        <v>276</v>
      </c>
      <c r="G52" s="27" t="s">
        <v>99</v>
      </c>
      <c r="H52" s="27" t="s">
        <v>277</v>
      </c>
      <c r="I52" s="30" t="s">
        <v>278</v>
      </c>
      <c r="J52" s="27" t="s">
        <v>279</v>
      </c>
      <c r="K52" s="30" t="s">
        <v>280</v>
      </c>
      <c r="L52" s="27" t="n">
        <v>4671</v>
      </c>
      <c r="M52" s="27" t="n">
        <v>1870</v>
      </c>
      <c r="N52" s="27" t="s">
        <v>281</v>
      </c>
      <c r="O52" s="27" t="n">
        <v>120</v>
      </c>
    </row>
    <row r="53" customFormat="false" ht="12.75" hidden="false" customHeight="false" outlineLevel="0" collapsed="false">
      <c r="A53" s="25" t="s">
        <v>282</v>
      </c>
      <c r="B53" s="26" t="s">
        <v>283</v>
      </c>
      <c r="C53" s="27" t="s">
        <v>284</v>
      </c>
      <c r="D53" s="27" t="n">
        <v>1998</v>
      </c>
      <c r="E53" s="27" t="s">
        <v>27</v>
      </c>
      <c r="F53" s="37" t="s">
        <v>28</v>
      </c>
      <c r="G53" s="27" t="n">
        <v>236</v>
      </c>
      <c r="H53" s="27" t="n">
        <v>7.7</v>
      </c>
      <c r="I53" s="30" t="n">
        <v>8.5</v>
      </c>
      <c r="J53" s="27" t="n">
        <v>5.8</v>
      </c>
      <c r="K53" s="30" t="n">
        <v>6.8</v>
      </c>
      <c r="L53" s="27" t="n">
        <v>4640</v>
      </c>
      <c r="M53" s="27" t="n">
        <v>1825</v>
      </c>
      <c r="N53" s="27" t="s">
        <v>233</v>
      </c>
      <c r="O53" s="27" t="n">
        <v>130</v>
      </c>
    </row>
    <row r="54" customFormat="false" ht="12.75" hidden="false" customHeight="false" outlineLevel="0" collapsed="false">
      <c r="A54" s="25" t="s">
        <v>285</v>
      </c>
      <c r="B54" s="26" t="s">
        <v>286</v>
      </c>
      <c r="C54" s="27" t="s">
        <v>284</v>
      </c>
      <c r="D54" s="27" t="n">
        <v>1998</v>
      </c>
      <c r="E54" s="27" t="s">
        <v>27</v>
      </c>
      <c r="F54" s="37" t="s">
        <v>28</v>
      </c>
      <c r="G54" s="27" t="n">
        <v>231</v>
      </c>
      <c r="H54" s="27" t="n">
        <v>8.1</v>
      </c>
      <c r="I54" s="30" t="n">
        <v>9.1</v>
      </c>
      <c r="J54" s="27" t="n">
        <v>6.4</v>
      </c>
      <c r="K54" s="30" t="n">
        <v>7.4</v>
      </c>
      <c r="L54" s="27" t="n">
        <v>4640</v>
      </c>
      <c r="M54" s="27" t="n">
        <v>1825</v>
      </c>
      <c r="N54" s="27" t="s">
        <v>241</v>
      </c>
      <c r="O54" s="27" t="n">
        <v>145</v>
      </c>
    </row>
    <row r="55" customFormat="false" ht="12.75" hidden="false" customHeight="false" outlineLevel="0" collapsed="false">
      <c r="A55" s="25" t="s">
        <v>287</v>
      </c>
      <c r="B55" s="26" t="s">
        <v>288</v>
      </c>
      <c r="C55" s="27" t="s">
        <v>289</v>
      </c>
      <c r="D55" s="27" t="n">
        <v>1998</v>
      </c>
      <c r="E55" s="27" t="s">
        <v>27</v>
      </c>
      <c r="F55" s="37" t="s">
        <v>134</v>
      </c>
      <c r="G55" s="27" t="n">
        <v>250</v>
      </c>
      <c r="H55" s="27" t="n">
        <v>5.9</v>
      </c>
      <c r="I55" s="30" t="n">
        <v>9.1</v>
      </c>
      <c r="J55" s="27" t="n">
        <v>6.5</v>
      </c>
      <c r="K55" s="30" t="n">
        <v>7.4</v>
      </c>
      <c r="L55" s="27" t="n">
        <v>4640</v>
      </c>
      <c r="M55" s="27" t="n">
        <v>1825</v>
      </c>
      <c r="N55" s="27" t="s">
        <v>241</v>
      </c>
      <c r="O55" s="27" t="n">
        <v>145</v>
      </c>
    </row>
    <row r="56" customFormat="false" ht="12.75" hidden="false" customHeight="false" outlineLevel="0" collapsed="false">
      <c r="A56" s="25" t="s">
        <v>290</v>
      </c>
      <c r="B56" s="26" t="s">
        <v>291</v>
      </c>
      <c r="C56" s="27" t="s">
        <v>292</v>
      </c>
      <c r="D56" s="27" t="n">
        <v>2998</v>
      </c>
      <c r="E56" s="27" t="s">
        <v>44</v>
      </c>
      <c r="F56" s="37" t="s">
        <v>158</v>
      </c>
      <c r="G56" s="27" t="n">
        <v>250</v>
      </c>
      <c r="H56" s="27" t="n">
        <v>5</v>
      </c>
      <c r="I56" s="30" t="n">
        <v>11</v>
      </c>
      <c r="J56" s="27" t="n">
        <v>6.8</v>
      </c>
      <c r="K56" s="30" t="n">
        <v>8.3</v>
      </c>
      <c r="L56" s="27" t="n">
        <v>4640</v>
      </c>
      <c r="M56" s="27" t="n">
        <v>1825</v>
      </c>
      <c r="N56" s="27" t="s">
        <v>241</v>
      </c>
      <c r="O56" s="27" t="n">
        <v>145</v>
      </c>
    </row>
    <row r="57" customFormat="false" ht="12.75" hidden="false" customHeight="false" outlineLevel="0" collapsed="false">
      <c r="A57" s="25"/>
      <c r="B57" s="26"/>
      <c r="C57" s="27"/>
      <c r="D57" s="27"/>
      <c r="E57" s="27"/>
      <c r="F57" s="37"/>
      <c r="G57" s="27"/>
      <c r="H57" s="27"/>
      <c r="I57" s="30"/>
      <c r="J57" s="27"/>
      <c r="K57" s="30"/>
      <c r="L57" s="27"/>
      <c r="M57" s="27"/>
      <c r="N57" s="27"/>
      <c r="O57" s="27"/>
    </row>
    <row r="58" customFormat="false" ht="12.75" hidden="false" customHeight="false" outlineLevel="0" collapsed="false">
      <c r="A58" s="1" t="s">
        <v>293</v>
      </c>
      <c r="B58" s="33" t="s">
        <v>294</v>
      </c>
      <c r="C58" s="16" t="s">
        <v>26</v>
      </c>
      <c r="D58" s="16" t="n">
        <v>1997</v>
      </c>
      <c r="E58" s="16" t="s">
        <v>27</v>
      </c>
      <c r="F58" s="17" t="s">
        <v>295</v>
      </c>
      <c r="G58" s="16" t="s">
        <v>296</v>
      </c>
      <c r="H58" s="16" t="s">
        <v>297</v>
      </c>
      <c r="I58" s="18" t="s">
        <v>298</v>
      </c>
      <c r="J58" s="16" t="s">
        <v>299</v>
      </c>
      <c r="K58" s="18" t="s">
        <v>300</v>
      </c>
      <c r="L58" s="16" t="n">
        <v>4907</v>
      </c>
      <c r="M58" s="16" t="n">
        <v>1860</v>
      </c>
      <c r="N58" s="16" t="s">
        <v>301</v>
      </c>
      <c r="O58" s="16" t="n">
        <v>141</v>
      </c>
    </row>
    <row r="59" customFormat="false" ht="12.75" hidden="false" customHeight="false" outlineLevel="0" collapsed="false">
      <c r="A59" s="25" t="s">
        <v>302</v>
      </c>
      <c r="B59" s="15" t="s">
        <v>303</v>
      </c>
      <c r="C59" s="18" t="s">
        <v>304</v>
      </c>
      <c r="D59" s="16" t="n">
        <v>1998</v>
      </c>
      <c r="E59" s="36" t="n">
        <v>42829</v>
      </c>
      <c r="F59" s="35" t="s">
        <v>305</v>
      </c>
      <c r="G59" s="16" t="n">
        <v>235</v>
      </c>
      <c r="H59" s="16" t="n">
        <v>7.8</v>
      </c>
      <c r="I59" s="18" t="n">
        <v>6.9</v>
      </c>
      <c r="J59" s="16" t="n">
        <v>4.6</v>
      </c>
      <c r="K59" s="18" t="n">
        <v>6.2</v>
      </c>
      <c r="L59" s="16" t="n">
        <v>4936</v>
      </c>
      <c r="M59" s="16" t="n">
        <v>1868</v>
      </c>
      <c r="N59" s="18" t="s">
        <v>306</v>
      </c>
      <c r="O59" s="16" t="n">
        <v>144</v>
      </c>
    </row>
    <row r="60" customFormat="false" ht="12.75" hidden="false" customHeight="false" outlineLevel="0" collapsed="false">
      <c r="A60" s="25" t="s">
        <v>307</v>
      </c>
      <c r="B60" s="15" t="s">
        <v>303</v>
      </c>
      <c r="C60" s="18" t="s">
        <v>304</v>
      </c>
      <c r="D60" s="16" t="n">
        <v>1998</v>
      </c>
      <c r="E60" s="36" t="n">
        <v>42829</v>
      </c>
      <c r="F60" s="35" t="s">
        <v>305</v>
      </c>
      <c r="G60" s="16" t="n">
        <v>235</v>
      </c>
      <c r="H60" s="16" t="n">
        <v>7.8</v>
      </c>
      <c r="I60" s="18" t="n">
        <v>6.9</v>
      </c>
      <c r="J60" s="16" t="n">
        <v>4.6</v>
      </c>
      <c r="K60" s="18" t="n">
        <v>6.2</v>
      </c>
      <c r="L60" s="16" t="n">
        <v>4936</v>
      </c>
      <c r="M60" s="16" t="n">
        <v>1868</v>
      </c>
      <c r="N60" s="18" t="s">
        <v>306</v>
      </c>
      <c r="O60" s="16" t="n">
        <v>144</v>
      </c>
    </row>
    <row r="61" customFormat="false" ht="12.75" hidden="false" customHeight="false" outlineLevel="0" collapsed="false">
      <c r="A61" s="25" t="s">
        <v>308</v>
      </c>
      <c r="B61" s="15" t="s">
        <v>309</v>
      </c>
      <c r="C61" s="18" t="s">
        <v>289</v>
      </c>
      <c r="D61" s="16" t="n">
        <v>1998</v>
      </c>
      <c r="E61" s="36" t="s">
        <v>27</v>
      </c>
      <c r="F61" s="35" t="s">
        <v>134</v>
      </c>
      <c r="G61" s="16" t="n">
        <v>250</v>
      </c>
      <c r="H61" s="16" t="n">
        <v>6</v>
      </c>
      <c r="I61" s="18" t="n">
        <v>8.6</v>
      </c>
      <c r="J61" s="16" t="n">
        <v>6.1</v>
      </c>
      <c r="K61" s="18" t="n">
        <v>7</v>
      </c>
      <c r="L61" s="16" t="n">
        <v>4936</v>
      </c>
      <c r="M61" s="16" t="n">
        <v>1868</v>
      </c>
      <c r="N61" s="18" t="s">
        <v>306</v>
      </c>
      <c r="O61" s="16" t="n">
        <v>139</v>
      </c>
    </row>
    <row r="62" customFormat="false" ht="12.75" hidden="false" customHeight="false" outlineLevel="0" collapsed="false">
      <c r="A62" s="25" t="s">
        <v>310</v>
      </c>
      <c r="B62" s="15" t="s">
        <v>309</v>
      </c>
      <c r="C62" s="18" t="s">
        <v>289</v>
      </c>
      <c r="D62" s="16" t="n">
        <v>1998</v>
      </c>
      <c r="E62" s="36" t="s">
        <v>27</v>
      </c>
      <c r="F62" s="35" t="s">
        <v>134</v>
      </c>
      <c r="G62" s="16" t="n">
        <v>250</v>
      </c>
      <c r="H62" s="16" t="n">
        <v>6</v>
      </c>
      <c r="I62" s="18" t="n">
        <v>8.6</v>
      </c>
      <c r="J62" s="16" t="n">
        <v>6.1</v>
      </c>
      <c r="K62" s="18" t="n">
        <v>7</v>
      </c>
      <c r="L62" s="16" t="n">
        <v>4936</v>
      </c>
      <c r="M62" s="16" t="n">
        <v>1868</v>
      </c>
      <c r="N62" s="18" t="s">
        <v>306</v>
      </c>
      <c r="O62" s="16" t="n">
        <v>139</v>
      </c>
    </row>
    <row r="63" customFormat="false" ht="12.75" hidden="false" customHeight="false" outlineLevel="0" collapsed="false">
      <c r="A63" s="1" t="s">
        <v>311</v>
      </c>
      <c r="B63" s="33" t="s">
        <v>312</v>
      </c>
      <c r="C63" s="16" t="s">
        <v>313</v>
      </c>
      <c r="D63" s="16" t="n">
        <v>1997</v>
      </c>
      <c r="E63" s="16" t="s">
        <v>27</v>
      </c>
      <c r="F63" s="17" t="s">
        <v>314</v>
      </c>
      <c r="G63" s="16" t="n">
        <v>250</v>
      </c>
      <c r="H63" s="16" t="n">
        <v>6.3</v>
      </c>
      <c r="I63" s="18" t="s">
        <v>315</v>
      </c>
      <c r="J63" s="16" t="s">
        <v>253</v>
      </c>
      <c r="K63" s="18" t="s">
        <v>316</v>
      </c>
      <c r="L63" s="16" t="n">
        <v>4907</v>
      </c>
      <c r="M63" s="16" t="n">
        <v>1860</v>
      </c>
      <c r="N63" s="16" t="s">
        <v>301</v>
      </c>
      <c r="O63" s="16" t="n">
        <v>141</v>
      </c>
    </row>
    <row r="64" customFormat="false" ht="12.75" hidden="false" customHeight="false" outlineLevel="0" collapsed="false">
      <c r="A64" s="1" t="s">
        <v>317</v>
      </c>
      <c r="B64" s="33" t="s">
        <v>318</v>
      </c>
      <c r="C64" s="16" t="s">
        <v>319</v>
      </c>
      <c r="D64" s="16" t="n">
        <v>2979</v>
      </c>
      <c r="E64" s="16" t="s">
        <v>44</v>
      </c>
      <c r="F64" s="17" t="s">
        <v>320</v>
      </c>
      <c r="G64" s="16" t="n">
        <v>250</v>
      </c>
      <c r="H64" s="16" t="n">
        <v>5.6</v>
      </c>
      <c r="I64" s="18" t="s">
        <v>321</v>
      </c>
      <c r="J64" s="16" t="s">
        <v>322</v>
      </c>
      <c r="K64" s="18" t="s">
        <v>323</v>
      </c>
      <c r="L64" s="16" t="n">
        <v>4907</v>
      </c>
      <c r="M64" s="16" t="n">
        <v>1860</v>
      </c>
      <c r="N64" s="16" t="s">
        <v>301</v>
      </c>
      <c r="O64" s="16" t="n">
        <v>141</v>
      </c>
    </row>
    <row r="65" customFormat="false" ht="12.75" hidden="false" customHeight="false" outlineLevel="0" collapsed="false">
      <c r="A65" s="1" t="s">
        <v>324</v>
      </c>
      <c r="B65" s="33" t="s">
        <v>325</v>
      </c>
      <c r="C65" s="16" t="s">
        <v>326</v>
      </c>
      <c r="D65" s="16" t="n">
        <v>4395</v>
      </c>
      <c r="E65" s="16" t="s">
        <v>327</v>
      </c>
      <c r="F65" s="17" t="s">
        <v>328</v>
      </c>
      <c r="G65" s="16" t="n">
        <v>250</v>
      </c>
      <c r="H65" s="16" t="n">
        <v>4.4</v>
      </c>
      <c r="I65" s="18" t="s">
        <v>329</v>
      </c>
      <c r="J65" s="16" t="s">
        <v>330</v>
      </c>
      <c r="K65" s="18" t="s">
        <v>331</v>
      </c>
      <c r="L65" s="16" t="n">
        <v>4907</v>
      </c>
      <c r="M65" s="16" t="n">
        <v>1860</v>
      </c>
      <c r="N65" s="16" t="s">
        <v>301</v>
      </c>
      <c r="O65" s="16" t="n">
        <v>141</v>
      </c>
    </row>
    <row r="66" customFormat="false" ht="12.75" hidden="false" customHeight="false" outlineLevel="0" collapsed="false">
      <c r="A66" s="1" t="s">
        <v>332</v>
      </c>
      <c r="B66" s="33" t="s">
        <v>333</v>
      </c>
      <c r="C66" s="16" t="s">
        <v>35</v>
      </c>
      <c r="D66" s="16" t="n">
        <v>1995</v>
      </c>
      <c r="E66" s="16" t="s">
        <v>27</v>
      </c>
      <c r="F66" s="17" t="s">
        <v>334</v>
      </c>
      <c r="G66" s="16" t="s">
        <v>335</v>
      </c>
      <c r="H66" s="16" t="s">
        <v>336</v>
      </c>
      <c r="I66" s="18" t="s">
        <v>337</v>
      </c>
      <c r="J66" s="16" t="s">
        <v>338</v>
      </c>
      <c r="K66" s="18" t="s">
        <v>339</v>
      </c>
      <c r="L66" s="16" t="n">
        <v>4907</v>
      </c>
      <c r="M66" s="16" t="n">
        <v>1860</v>
      </c>
      <c r="N66" s="16" t="s">
        <v>301</v>
      </c>
      <c r="O66" s="16" t="n">
        <v>141</v>
      </c>
    </row>
    <row r="67" customFormat="false" ht="12.75" hidden="false" customHeight="false" outlineLevel="0" collapsed="false">
      <c r="A67" s="1" t="s">
        <v>340</v>
      </c>
      <c r="B67" s="33" t="s">
        <v>341</v>
      </c>
      <c r="C67" s="16" t="s">
        <v>342</v>
      </c>
      <c r="D67" s="16" t="n">
        <v>1995</v>
      </c>
      <c r="E67" s="16" t="s">
        <v>27</v>
      </c>
      <c r="F67" s="17" t="s">
        <v>343</v>
      </c>
      <c r="G67" s="16" t="n">
        <v>240</v>
      </c>
      <c r="H67" s="16" t="n">
        <v>7</v>
      </c>
      <c r="I67" s="18" t="s">
        <v>344</v>
      </c>
      <c r="J67" s="16" t="s">
        <v>345</v>
      </c>
      <c r="K67" s="18" t="s">
        <v>346</v>
      </c>
      <c r="L67" s="16" t="n">
        <v>4907</v>
      </c>
      <c r="M67" s="16" t="n">
        <v>1860</v>
      </c>
      <c r="N67" s="16" t="s">
        <v>301</v>
      </c>
      <c r="O67" s="16" t="n">
        <v>141</v>
      </c>
    </row>
    <row r="68" customFormat="false" ht="12.75" hidden="false" customHeight="false" outlineLevel="0" collapsed="false">
      <c r="A68" s="1" t="s">
        <v>347</v>
      </c>
      <c r="B68" s="15" t="s">
        <v>348</v>
      </c>
      <c r="C68" s="16" t="s">
        <v>349</v>
      </c>
      <c r="D68" s="16" t="n">
        <v>2993</v>
      </c>
      <c r="E68" s="16" t="s">
        <v>44</v>
      </c>
      <c r="F68" s="17" t="s">
        <v>350</v>
      </c>
      <c r="G68" s="16" t="n">
        <v>250</v>
      </c>
      <c r="H68" s="16" t="n">
        <v>5.7</v>
      </c>
      <c r="I68" s="18" t="s">
        <v>351</v>
      </c>
      <c r="J68" s="16" t="s">
        <v>136</v>
      </c>
      <c r="K68" s="18" t="s">
        <v>202</v>
      </c>
      <c r="L68" s="16" t="n">
        <v>4907</v>
      </c>
      <c r="M68" s="16" t="n">
        <v>1860</v>
      </c>
      <c r="N68" s="16" t="s">
        <v>301</v>
      </c>
      <c r="O68" s="16" t="n">
        <v>141</v>
      </c>
    </row>
    <row r="69" customFormat="false" ht="12.75" hidden="false" customHeight="false" outlineLevel="0" collapsed="false">
      <c r="A69" s="1" t="s">
        <v>352</v>
      </c>
      <c r="B69" s="33" t="s">
        <v>353</v>
      </c>
      <c r="C69" s="16" t="s">
        <v>354</v>
      </c>
      <c r="D69" s="16" t="n">
        <v>2993</v>
      </c>
      <c r="E69" s="16" t="s">
        <v>44</v>
      </c>
      <c r="F69" s="17" t="s">
        <v>355</v>
      </c>
      <c r="G69" s="16" t="n">
        <v>250</v>
      </c>
      <c r="H69" s="16" t="n">
        <v>4.7</v>
      </c>
      <c r="I69" s="18" t="n">
        <v>7.5</v>
      </c>
      <c r="J69" s="16" t="n">
        <v>5.4</v>
      </c>
      <c r="K69" s="18" t="n">
        <v>6.2</v>
      </c>
      <c r="L69" s="16" t="n">
        <v>4910</v>
      </c>
      <c r="M69" s="16" t="n">
        <v>1860</v>
      </c>
      <c r="N69" s="16" t="s">
        <v>356</v>
      </c>
      <c r="O69" s="16" t="n">
        <v>131</v>
      </c>
    </row>
    <row r="70" customFormat="false" ht="12.75" hidden="false" customHeight="false" outlineLevel="0" collapsed="false">
      <c r="A70" s="25" t="s">
        <v>357</v>
      </c>
      <c r="B70" s="15" t="s">
        <v>358</v>
      </c>
      <c r="C70" s="16" t="s">
        <v>359</v>
      </c>
      <c r="D70" s="16" t="n">
        <v>2993</v>
      </c>
      <c r="E70" s="16" t="s">
        <v>44</v>
      </c>
      <c r="F70" s="17" t="s">
        <v>360</v>
      </c>
      <c r="G70" s="16" t="n">
        <v>250</v>
      </c>
      <c r="H70" s="16" t="n">
        <v>4.4</v>
      </c>
      <c r="I70" s="18" t="n">
        <v>7.2</v>
      </c>
      <c r="J70" s="16" t="n">
        <v>5.7</v>
      </c>
      <c r="K70" s="18" t="n">
        <v>6.2</v>
      </c>
      <c r="L70" s="16" t="n">
        <v>4962</v>
      </c>
      <c r="M70" s="16" t="n">
        <v>1868</v>
      </c>
      <c r="N70" s="16" t="s">
        <v>361</v>
      </c>
      <c r="O70" s="16" t="n">
        <v>131</v>
      </c>
    </row>
    <row r="71" customFormat="false" ht="12.75" hidden="false" customHeight="false" outlineLevel="0" collapsed="false">
      <c r="A71" s="25" t="s">
        <v>362</v>
      </c>
      <c r="B71" s="15" t="s">
        <v>363</v>
      </c>
      <c r="C71" s="16" t="s">
        <v>364</v>
      </c>
      <c r="D71" s="16" t="n">
        <v>4395</v>
      </c>
      <c r="E71" s="16" t="s">
        <v>327</v>
      </c>
      <c r="F71" s="17" t="s">
        <v>365</v>
      </c>
      <c r="G71" s="16" t="s">
        <v>366</v>
      </c>
      <c r="H71" s="16" t="n">
        <v>3.3</v>
      </c>
      <c r="I71" s="18" t="n">
        <v>14.9</v>
      </c>
      <c r="J71" s="16" t="n">
        <v>8.1</v>
      </c>
      <c r="K71" s="18" t="n">
        <v>10.6</v>
      </c>
      <c r="L71" s="16" t="n">
        <v>4966</v>
      </c>
      <c r="M71" s="16" t="n">
        <v>1903</v>
      </c>
      <c r="N71" s="16" t="s">
        <v>367</v>
      </c>
      <c r="O71" s="16" t="n">
        <v>128</v>
      </c>
    </row>
    <row r="72" customFormat="false" ht="12.75" hidden="false" customHeight="false" outlineLevel="0" collapsed="false">
      <c r="A72" s="1" t="s">
        <v>368</v>
      </c>
      <c r="B72" s="33" t="s">
        <v>369</v>
      </c>
      <c r="C72" s="16" t="s">
        <v>313</v>
      </c>
      <c r="D72" s="16" t="n">
        <v>1997</v>
      </c>
      <c r="E72" s="16" t="s">
        <v>27</v>
      </c>
      <c r="F72" s="17" t="s">
        <v>314</v>
      </c>
      <c r="G72" s="16" t="n">
        <v>244</v>
      </c>
      <c r="H72" s="16" t="n">
        <v>6.6</v>
      </c>
      <c r="I72" s="18" t="s">
        <v>370</v>
      </c>
      <c r="J72" s="16" t="s">
        <v>31</v>
      </c>
      <c r="K72" s="18" t="s">
        <v>371</v>
      </c>
      <c r="L72" s="16" t="n">
        <v>4907</v>
      </c>
      <c r="M72" s="16" t="n">
        <v>1860</v>
      </c>
      <c r="N72" s="16" t="s">
        <v>372</v>
      </c>
      <c r="O72" s="16" t="n">
        <v>141</v>
      </c>
    </row>
    <row r="73" customFormat="false" ht="12.75" hidden="false" customHeight="false" outlineLevel="0" collapsed="false">
      <c r="A73" s="1" t="s">
        <v>373</v>
      </c>
      <c r="B73" s="33" t="s">
        <v>374</v>
      </c>
      <c r="C73" s="16" t="s">
        <v>319</v>
      </c>
      <c r="D73" s="16" t="n">
        <v>2979</v>
      </c>
      <c r="E73" s="16" t="s">
        <v>44</v>
      </c>
      <c r="F73" s="17" t="s">
        <v>320</v>
      </c>
      <c r="G73" s="16" t="n">
        <v>250</v>
      </c>
      <c r="H73" s="16" t="n">
        <v>6.1</v>
      </c>
      <c r="I73" s="18" t="s">
        <v>375</v>
      </c>
      <c r="J73" s="16" t="s">
        <v>376</v>
      </c>
      <c r="K73" s="18" t="s">
        <v>377</v>
      </c>
      <c r="L73" s="16" t="n">
        <v>5004</v>
      </c>
      <c r="M73" s="16" t="n">
        <v>1901</v>
      </c>
      <c r="N73" s="16" t="s">
        <v>378</v>
      </c>
      <c r="O73" s="16" t="n">
        <v>145</v>
      </c>
    </row>
    <row r="74" customFormat="false" ht="12.75" hidden="false" customHeight="false" outlineLevel="0" collapsed="false">
      <c r="A74" s="1" t="s">
        <v>379</v>
      </c>
      <c r="B74" s="33" t="s">
        <v>380</v>
      </c>
      <c r="C74" s="16" t="s">
        <v>381</v>
      </c>
      <c r="D74" s="16" t="n">
        <v>4395</v>
      </c>
      <c r="E74" s="16" t="s">
        <v>327</v>
      </c>
      <c r="F74" s="17" t="s">
        <v>328</v>
      </c>
      <c r="G74" s="16" t="n">
        <v>250</v>
      </c>
      <c r="H74" s="16" t="n">
        <v>4.8</v>
      </c>
      <c r="I74" s="18" t="s">
        <v>382</v>
      </c>
      <c r="J74" s="16" t="s">
        <v>219</v>
      </c>
      <c r="K74" s="18" t="s">
        <v>383</v>
      </c>
      <c r="L74" s="16" t="n">
        <v>5004</v>
      </c>
      <c r="M74" s="16" t="n">
        <v>1901</v>
      </c>
      <c r="N74" s="16" t="s">
        <v>378</v>
      </c>
      <c r="O74" s="16" t="n">
        <v>145</v>
      </c>
    </row>
    <row r="75" customFormat="false" ht="12.75" hidden="false" customHeight="false" outlineLevel="0" collapsed="false">
      <c r="A75" s="1" t="s">
        <v>384</v>
      </c>
      <c r="B75" s="33" t="s">
        <v>385</v>
      </c>
      <c r="C75" s="16" t="s">
        <v>349</v>
      </c>
      <c r="D75" s="16" t="n">
        <v>2993</v>
      </c>
      <c r="E75" s="16" t="s">
        <v>44</v>
      </c>
      <c r="F75" s="17" t="s">
        <v>350</v>
      </c>
      <c r="G75" s="16" t="n">
        <v>246</v>
      </c>
      <c r="H75" s="16" t="n">
        <v>6.2</v>
      </c>
      <c r="I75" s="18" t="s">
        <v>386</v>
      </c>
      <c r="J75" s="16" t="n">
        <v>5.2</v>
      </c>
      <c r="K75" s="18" t="n">
        <v>5.8</v>
      </c>
      <c r="L75" s="16" t="n">
        <v>5004</v>
      </c>
      <c r="M75" s="16" t="n">
        <v>1901</v>
      </c>
      <c r="N75" s="16" t="s">
        <v>378</v>
      </c>
      <c r="O75" s="16" t="n">
        <v>145</v>
      </c>
    </row>
    <row r="76" customFormat="false" ht="12.75" hidden="false" customHeight="false" outlineLevel="0" collapsed="false">
      <c r="A76" s="1" t="s">
        <v>387</v>
      </c>
      <c r="B76" s="33" t="s">
        <v>388</v>
      </c>
      <c r="C76" s="16" t="s">
        <v>349</v>
      </c>
      <c r="D76" s="16" t="n">
        <v>2993</v>
      </c>
      <c r="E76" s="16" t="s">
        <v>44</v>
      </c>
      <c r="F76" s="17" t="s">
        <v>350</v>
      </c>
      <c r="G76" s="16" t="n">
        <v>243</v>
      </c>
      <c r="H76" s="16" t="n">
        <v>6.2</v>
      </c>
      <c r="I76" s="18" t="n">
        <v>7.2</v>
      </c>
      <c r="J76" s="16" t="n">
        <v>5.6</v>
      </c>
      <c r="K76" s="18" t="n">
        <v>6.2</v>
      </c>
      <c r="L76" s="16" t="n">
        <v>5004</v>
      </c>
      <c r="M76" s="16" t="n">
        <v>1901</v>
      </c>
      <c r="N76" s="16" t="s">
        <v>378</v>
      </c>
      <c r="O76" s="16" t="n">
        <v>145</v>
      </c>
    </row>
    <row r="77" customFormat="false" ht="12.75" hidden="false" customHeight="false" outlineLevel="0" collapsed="false">
      <c r="A77" s="25" t="s">
        <v>389</v>
      </c>
      <c r="B77" s="15" t="s">
        <v>390</v>
      </c>
      <c r="C77" s="16" t="s">
        <v>26</v>
      </c>
      <c r="D77" s="16" t="n">
        <v>1997</v>
      </c>
      <c r="E77" s="16" t="s">
        <v>27</v>
      </c>
      <c r="F77" s="17" t="s">
        <v>295</v>
      </c>
      <c r="G77" s="16" t="s">
        <v>296</v>
      </c>
      <c r="H77" s="16" t="s">
        <v>297</v>
      </c>
      <c r="I77" s="18" t="s">
        <v>298</v>
      </c>
      <c r="J77" s="16" t="s">
        <v>299</v>
      </c>
      <c r="K77" s="18" t="s">
        <v>300</v>
      </c>
      <c r="L77" s="16" t="n">
        <v>4907</v>
      </c>
      <c r="M77" s="16" t="n">
        <v>1860</v>
      </c>
      <c r="N77" s="16" t="s">
        <v>301</v>
      </c>
      <c r="O77" s="16" t="n">
        <v>141</v>
      </c>
    </row>
    <row r="78" customFormat="false" ht="12.75" hidden="false" customHeight="false" outlineLevel="0" collapsed="false">
      <c r="A78" s="25" t="s">
        <v>391</v>
      </c>
      <c r="B78" s="15" t="s">
        <v>392</v>
      </c>
      <c r="C78" s="16" t="s">
        <v>35</v>
      </c>
      <c r="D78" s="16" t="n">
        <v>1995</v>
      </c>
      <c r="E78" s="16" t="s">
        <v>27</v>
      </c>
      <c r="F78" s="17" t="s">
        <v>334</v>
      </c>
      <c r="G78" s="16" t="s">
        <v>335</v>
      </c>
      <c r="H78" s="16" t="s">
        <v>336</v>
      </c>
      <c r="I78" s="18" t="s">
        <v>337</v>
      </c>
      <c r="J78" s="16" t="s">
        <v>338</v>
      </c>
      <c r="K78" s="18" t="s">
        <v>339</v>
      </c>
      <c r="L78" s="16" t="n">
        <v>4907</v>
      </c>
      <c r="M78" s="16" t="n">
        <v>1860</v>
      </c>
      <c r="N78" s="16" t="s">
        <v>301</v>
      </c>
      <c r="O78" s="16" t="n">
        <v>141</v>
      </c>
    </row>
    <row r="79" customFormat="false" ht="12.75" hidden="false" customHeight="false" outlineLevel="0" collapsed="false">
      <c r="A79" s="1" t="s">
        <v>393</v>
      </c>
      <c r="B79" s="33" t="s">
        <v>394</v>
      </c>
      <c r="C79" s="16" t="s">
        <v>395</v>
      </c>
      <c r="D79" s="16" t="n">
        <v>2993</v>
      </c>
      <c r="E79" s="16" t="s">
        <v>44</v>
      </c>
      <c r="F79" s="17" t="s">
        <v>396</v>
      </c>
      <c r="G79" s="16" t="n">
        <v>250</v>
      </c>
      <c r="H79" s="16" t="n">
        <v>5.6</v>
      </c>
      <c r="I79" s="18" t="n">
        <v>7.6</v>
      </c>
      <c r="J79" s="16" t="n">
        <v>5.7</v>
      </c>
      <c r="K79" s="18" t="n">
        <v>6.4</v>
      </c>
      <c r="L79" s="16" t="n">
        <v>5004</v>
      </c>
      <c r="M79" s="16" t="n">
        <v>1901</v>
      </c>
      <c r="N79" s="16" t="s">
        <v>378</v>
      </c>
      <c r="O79" s="16" t="n">
        <v>145</v>
      </c>
    </row>
    <row r="80" customFormat="false" ht="12.75" hidden="false" customHeight="false" outlineLevel="0" collapsed="false">
      <c r="A80" s="1" t="s">
        <v>397</v>
      </c>
      <c r="B80" s="19" t="s">
        <v>398</v>
      </c>
      <c r="C80" s="20" t="s">
        <v>289</v>
      </c>
      <c r="D80" s="20" t="n">
        <v>1998</v>
      </c>
      <c r="E80" s="20" t="s">
        <v>27</v>
      </c>
      <c r="F80" s="24" t="s">
        <v>134</v>
      </c>
      <c r="G80" s="20" t="n">
        <v>250</v>
      </c>
      <c r="H80" s="20" t="n">
        <v>6.2</v>
      </c>
      <c r="I80" s="23" t="n">
        <v>7.5</v>
      </c>
      <c r="J80" s="20" t="n">
        <v>5.5</v>
      </c>
      <c r="K80" s="23" t="n">
        <v>6.2</v>
      </c>
      <c r="L80" s="20" t="n">
        <v>4936</v>
      </c>
      <c r="M80" s="20" t="n">
        <v>1868</v>
      </c>
      <c r="N80" s="20" t="s">
        <v>306</v>
      </c>
      <c r="O80" s="20" t="n">
        <v>144</v>
      </c>
    </row>
    <row r="81" customFormat="false" ht="12.75" hidden="false" customHeight="false" outlineLevel="0" collapsed="false">
      <c r="A81" s="1" t="s">
        <v>399</v>
      </c>
      <c r="B81" s="19" t="s">
        <v>400</v>
      </c>
      <c r="C81" s="20" t="s">
        <v>289</v>
      </c>
      <c r="D81" s="20" t="n">
        <v>1998</v>
      </c>
      <c r="E81" s="20" t="s">
        <v>27</v>
      </c>
      <c r="F81" s="24" t="s">
        <v>134</v>
      </c>
      <c r="G81" s="20" t="n">
        <v>250</v>
      </c>
      <c r="H81" s="20" t="n">
        <v>6</v>
      </c>
      <c r="I81" s="23" t="n">
        <v>8</v>
      </c>
      <c r="J81" s="20" t="n">
        <v>6</v>
      </c>
      <c r="K81" s="23" t="n">
        <v>6.7</v>
      </c>
      <c r="L81" s="20" t="n">
        <v>4936</v>
      </c>
      <c r="M81" s="20" t="n">
        <v>1868</v>
      </c>
      <c r="N81" s="20" t="s">
        <v>306</v>
      </c>
      <c r="O81" s="20" t="n">
        <v>139</v>
      </c>
    </row>
    <row r="82" customFormat="false" ht="12.75" hidden="false" customHeight="false" outlineLevel="0" collapsed="false">
      <c r="A82" s="25" t="s">
        <v>401</v>
      </c>
      <c r="B82" s="19" t="s">
        <v>400</v>
      </c>
      <c r="C82" s="20" t="s">
        <v>289</v>
      </c>
      <c r="D82" s="20" t="n">
        <v>1998</v>
      </c>
      <c r="E82" s="20" t="s">
        <v>27</v>
      </c>
      <c r="F82" s="24" t="s">
        <v>134</v>
      </c>
      <c r="G82" s="20" t="n">
        <v>250</v>
      </c>
      <c r="H82" s="20" t="n">
        <v>6</v>
      </c>
      <c r="I82" s="23" t="n">
        <v>8</v>
      </c>
      <c r="J82" s="20" t="n">
        <v>6</v>
      </c>
      <c r="K82" s="23" t="n">
        <v>6.7</v>
      </c>
      <c r="L82" s="20" t="n">
        <v>4936</v>
      </c>
      <c r="M82" s="20" t="n">
        <v>1868</v>
      </c>
      <c r="N82" s="20" t="s">
        <v>306</v>
      </c>
      <c r="O82" s="20" t="n">
        <v>139</v>
      </c>
    </row>
    <row r="83" customFormat="false" ht="12.75" hidden="false" customHeight="false" outlineLevel="0" collapsed="false">
      <c r="A83" s="1" t="s">
        <v>402</v>
      </c>
      <c r="B83" s="19" t="s">
        <v>403</v>
      </c>
      <c r="C83" s="20" t="s">
        <v>404</v>
      </c>
      <c r="D83" s="20" t="n">
        <v>2998</v>
      </c>
      <c r="E83" s="20" t="s">
        <v>44</v>
      </c>
      <c r="F83" s="24" t="s">
        <v>405</v>
      </c>
      <c r="G83" s="20" t="n">
        <v>250</v>
      </c>
      <c r="H83" s="20" t="n">
        <v>4.8</v>
      </c>
      <c r="I83" s="23" t="n">
        <v>9.7</v>
      </c>
      <c r="J83" s="20" t="n">
        <v>6.4</v>
      </c>
      <c r="K83" s="23" t="n">
        <v>7.6</v>
      </c>
      <c r="L83" s="20" t="n">
        <v>4936</v>
      </c>
      <c r="M83" s="20" t="n">
        <v>1868</v>
      </c>
      <c r="N83" s="20" t="s">
        <v>306</v>
      </c>
      <c r="O83" s="20" t="n">
        <v>139</v>
      </c>
    </row>
    <row r="84" customFormat="false" ht="12.75" hidden="false" customHeight="false" outlineLevel="0" collapsed="false">
      <c r="A84" s="1" t="s">
        <v>406</v>
      </c>
      <c r="B84" s="19" t="s">
        <v>407</v>
      </c>
      <c r="C84" s="20" t="s">
        <v>408</v>
      </c>
      <c r="D84" s="20" t="n">
        <v>4395</v>
      </c>
      <c r="E84" s="20" t="s">
        <v>327</v>
      </c>
      <c r="F84" s="24" t="s">
        <v>409</v>
      </c>
      <c r="G84" s="20" t="n">
        <v>250</v>
      </c>
      <c r="H84" s="20" t="n">
        <v>4</v>
      </c>
      <c r="I84" s="23" t="n">
        <v>13</v>
      </c>
      <c r="J84" s="20" t="n">
        <v>7.5</v>
      </c>
      <c r="K84" s="23" t="n">
        <v>9.4</v>
      </c>
      <c r="L84" s="20" t="n">
        <v>4962</v>
      </c>
      <c r="M84" s="20" t="n">
        <v>1868</v>
      </c>
      <c r="N84" s="20" t="s">
        <v>361</v>
      </c>
      <c r="O84" s="20" t="n">
        <v>131</v>
      </c>
    </row>
    <row r="85" customFormat="false" ht="12.75" hidden="false" customHeight="false" outlineLevel="0" collapsed="false">
      <c r="A85" s="1" t="s">
        <v>410</v>
      </c>
      <c r="B85" s="19" t="s">
        <v>411</v>
      </c>
      <c r="C85" s="20" t="s">
        <v>35</v>
      </c>
      <c r="D85" s="20" t="n">
        <v>1995</v>
      </c>
      <c r="E85" s="20" t="s">
        <v>27</v>
      </c>
      <c r="F85" s="24" t="s">
        <v>36</v>
      </c>
      <c r="G85" s="20" t="n">
        <v>235</v>
      </c>
      <c r="H85" s="20" t="n">
        <v>7.5</v>
      </c>
      <c r="I85" s="23" t="n">
        <v>5.4</v>
      </c>
      <c r="J85" s="20" t="n">
        <v>4.4</v>
      </c>
      <c r="K85" s="23" t="n">
        <v>4.8</v>
      </c>
      <c r="L85" s="20" t="n">
        <v>4936</v>
      </c>
      <c r="M85" s="20" t="n">
        <v>1868</v>
      </c>
      <c r="N85" s="20" t="s">
        <v>306</v>
      </c>
      <c r="O85" s="20" t="n">
        <v>144</v>
      </c>
    </row>
    <row r="86" customFormat="false" ht="12.75" hidden="false" customHeight="false" outlineLevel="0" collapsed="false">
      <c r="A86" s="25" t="s">
        <v>412</v>
      </c>
      <c r="B86" s="19" t="s">
        <v>411</v>
      </c>
      <c r="C86" s="20" t="s">
        <v>35</v>
      </c>
      <c r="D86" s="20" t="n">
        <v>1995</v>
      </c>
      <c r="E86" s="20" t="s">
        <v>27</v>
      </c>
      <c r="F86" s="24" t="s">
        <v>36</v>
      </c>
      <c r="G86" s="20" t="n">
        <v>235</v>
      </c>
      <c r="H86" s="20" t="n">
        <v>7.5</v>
      </c>
      <c r="I86" s="23" t="n">
        <v>5.4</v>
      </c>
      <c r="J86" s="20" t="n">
        <v>4.4</v>
      </c>
      <c r="K86" s="23" t="n">
        <v>4.8</v>
      </c>
      <c r="L86" s="20" t="n">
        <v>4936</v>
      </c>
      <c r="M86" s="20" t="n">
        <v>1868</v>
      </c>
      <c r="N86" s="20" t="s">
        <v>306</v>
      </c>
      <c r="O86" s="20" t="n">
        <v>144</v>
      </c>
    </row>
    <row r="87" customFormat="false" ht="12.75" hidden="false" customHeight="false" outlineLevel="0" collapsed="false">
      <c r="A87" s="1" t="s">
        <v>413</v>
      </c>
      <c r="B87" s="19" t="s">
        <v>414</v>
      </c>
      <c r="C87" s="20" t="s">
        <v>35</v>
      </c>
      <c r="D87" s="20" t="n">
        <v>1995</v>
      </c>
      <c r="E87" s="20" t="s">
        <v>415</v>
      </c>
      <c r="F87" s="24" t="s">
        <v>36</v>
      </c>
      <c r="G87" s="20" t="n">
        <v>232</v>
      </c>
      <c r="H87" s="20" t="n">
        <v>7.6</v>
      </c>
      <c r="I87" s="23" t="n">
        <v>5.8</v>
      </c>
      <c r="J87" s="20" t="n">
        <v>4.8</v>
      </c>
      <c r="K87" s="23" t="n">
        <v>5.2</v>
      </c>
      <c r="L87" s="20" t="n">
        <v>4936</v>
      </c>
      <c r="M87" s="20" t="n">
        <v>1868</v>
      </c>
      <c r="N87" s="20" t="s">
        <v>306</v>
      </c>
      <c r="O87" s="20" t="n">
        <v>139</v>
      </c>
    </row>
    <row r="88" customFormat="false" ht="12.75" hidden="false" customHeight="false" outlineLevel="0" collapsed="false">
      <c r="A88" s="1" t="s">
        <v>416</v>
      </c>
      <c r="B88" s="19" t="s">
        <v>417</v>
      </c>
      <c r="C88" s="20" t="s">
        <v>418</v>
      </c>
      <c r="D88" s="20" t="n">
        <v>2993</v>
      </c>
      <c r="E88" s="20" t="s">
        <v>44</v>
      </c>
      <c r="F88" s="24" t="s">
        <v>419</v>
      </c>
      <c r="G88" s="20" t="n">
        <v>250</v>
      </c>
      <c r="H88" s="20" t="n">
        <v>5.4</v>
      </c>
      <c r="I88" s="23" t="n">
        <v>6.6</v>
      </c>
      <c r="J88" s="20" t="n">
        <v>5</v>
      </c>
      <c r="K88" s="23" t="n">
        <v>5.6</v>
      </c>
      <c r="L88" s="20" t="n">
        <v>4936</v>
      </c>
      <c r="M88" s="20" t="n">
        <v>1868</v>
      </c>
      <c r="N88" s="20" t="s">
        <v>306</v>
      </c>
      <c r="O88" s="20" t="n">
        <v>139</v>
      </c>
    </row>
    <row r="89" customFormat="false" ht="12.75" hidden="false" customHeight="false" outlineLevel="0" collapsed="false">
      <c r="A89" s="25" t="s">
        <v>420</v>
      </c>
      <c r="B89" s="19" t="s">
        <v>417</v>
      </c>
      <c r="C89" s="20" t="s">
        <v>418</v>
      </c>
      <c r="D89" s="20" t="n">
        <v>2993</v>
      </c>
      <c r="E89" s="20" t="s">
        <v>44</v>
      </c>
      <c r="F89" s="24" t="s">
        <v>419</v>
      </c>
      <c r="G89" s="20" t="n">
        <v>250</v>
      </c>
      <c r="H89" s="20" t="n">
        <v>5.4</v>
      </c>
      <c r="I89" s="23" t="n">
        <v>6.6</v>
      </c>
      <c r="J89" s="20" t="n">
        <v>5</v>
      </c>
      <c r="K89" s="23" t="n">
        <v>5.6</v>
      </c>
      <c r="L89" s="20" t="n">
        <v>4936</v>
      </c>
      <c r="M89" s="20" t="n">
        <v>1868</v>
      </c>
      <c r="N89" s="20" t="s">
        <v>306</v>
      </c>
      <c r="O89" s="20" t="n">
        <v>139</v>
      </c>
    </row>
    <row r="90" customFormat="false" ht="12.75" hidden="false" customHeight="false" outlineLevel="0" collapsed="false">
      <c r="A90" s="1" t="s">
        <v>421</v>
      </c>
      <c r="B90" s="19" t="s">
        <v>422</v>
      </c>
      <c r="C90" s="20" t="s">
        <v>35</v>
      </c>
      <c r="D90" s="20" t="n">
        <v>1995</v>
      </c>
      <c r="E90" s="20" t="s">
        <v>415</v>
      </c>
      <c r="F90" s="24" t="s">
        <v>36</v>
      </c>
      <c r="G90" s="20" t="n">
        <v>232</v>
      </c>
      <c r="H90" s="20" t="n">
        <v>7.6</v>
      </c>
      <c r="I90" s="23" t="n">
        <v>5.8</v>
      </c>
      <c r="J90" s="20" t="n">
        <v>4.8</v>
      </c>
      <c r="K90" s="23" t="n">
        <v>5.2</v>
      </c>
      <c r="L90" s="20" t="n">
        <v>4936</v>
      </c>
      <c r="M90" s="20" t="n">
        <v>1868</v>
      </c>
      <c r="N90" s="20" t="s">
        <v>306</v>
      </c>
      <c r="O90" s="20" t="n">
        <v>139</v>
      </c>
    </row>
    <row r="91" customFormat="false" ht="12.75" hidden="false" customHeight="false" outlineLevel="0" collapsed="false">
      <c r="A91" s="1" t="s">
        <v>423</v>
      </c>
      <c r="B91" s="31" t="s">
        <v>424</v>
      </c>
      <c r="C91" s="27" t="s">
        <v>425</v>
      </c>
      <c r="D91" s="27" t="n">
        <v>2979</v>
      </c>
      <c r="E91" s="27" t="s">
        <v>44</v>
      </c>
      <c r="F91" s="37" t="s">
        <v>426</v>
      </c>
      <c r="G91" s="27" t="n">
        <v>250</v>
      </c>
      <c r="H91" s="27" t="n">
        <v>5.5</v>
      </c>
      <c r="I91" s="30" t="s">
        <v>427</v>
      </c>
      <c r="J91" s="27" t="s">
        <v>182</v>
      </c>
      <c r="K91" s="30" t="s">
        <v>428</v>
      </c>
      <c r="L91" s="27" t="n">
        <v>4894</v>
      </c>
      <c r="M91" s="27" t="n">
        <v>1894</v>
      </c>
      <c r="N91" s="27" t="s">
        <v>429</v>
      </c>
      <c r="O91" s="27" t="n">
        <v>123</v>
      </c>
    </row>
    <row r="92" customFormat="false" ht="12.75" hidden="false" customHeight="false" outlineLevel="0" collapsed="false">
      <c r="A92" s="1" t="s">
        <v>430</v>
      </c>
      <c r="B92" s="31" t="s">
        <v>431</v>
      </c>
      <c r="C92" s="27" t="s">
        <v>432</v>
      </c>
      <c r="D92" s="27" t="n">
        <v>2979</v>
      </c>
      <c r="E92" s="27" t="s">
        <v>44</v>
      </c>
      <c r="F92" s="37" t="s">
        <v>426</v>
      </c>
      <c r="G92" s="27" t="n">
        <v>250</v>
      </c>
      <c r="H92" s="27" t="n">
        <v>5.4</v>
      </c>
      <c r="I92" s="30" t="s">
        <v>433</v>
      </c>
      <c r="J92" s="27" t="s">
        <v>434</v>
      </c>
      <c r="K92" s="30" t="s">
        <v>435</v>
      </c>
      <c r="L92" s="27" t="n">
        <v>4894</v>
      </c>
      <c r="M92" s="27" t="n">
        <v>1894</v>
      </c>
      <c r="N92" s="27" t="s">
        <v>429</v>
      </c>
      <c r="O92" s="27" t="n">
        <v>123</v>
      </c>
    </row>
    <row r="93" customFormat="false" ht="12.75" hidden="false" customHeight="false" outlineLevel="0" collapsed="false">
      <c r="A93" s="1" t="s">
        <v>436</v>
      </c>
      <c r="B93" s="31" t="s">
        <v>437</v>
      </c>
      <c r="C93" s="27" t="s">
        <v>326</v>
      </c>
      <c r="D93" s="27" t="n">
        <v>4395</v>
      </c>
      <c r="E93" s="27" t="s">
        <v>327</v>
      </c>
      <c r="F93" s="37" t="s">
        <v>328</v>
      </c>
      <c r="G93" s="27" t="n">
        <v>250</v>
      </c>
      <c r="H93" s="27" t="n">
        <v>4.6</v>
      </c>
      <c r="I93" s="30" t="s">
        <v>438</v>
      </c>
      <c r="J93" s="27" t="s">
        <v>439</v>
      </c>
      <c r="K93" s="30" t="s">
        <v>440</v>
      </c>
      <c r="L93" s="27" t="n">
        <v>4894</v>
      </c>
      <c r="M93" s="27" t="n">
        <v>1894</v>
      </c>
      <c r="N93" s="27" t="s">
        <v>429</v>
      </c>
      <c r="O93" s="27" t="n">
        <v>123</v>
      </c>
    </row>
    <row r="94" customFormat="false" ht="12.75" hidden="false" customHeight="false" outlineLevel="0" collapsed="false">
      <c r="A94" s="1" t="s">
        <v>441</v>
      </c>
      <c r="B94" s="31" t="s">
        <v>442</v>
      </c>
      <c r="C94" s="27" t="s">
        <v>326</v>
      </c>
      <c r="D94" s="27" t="n">
        <v>4395</v>
      </c>
      <c r="E94" s="27" t="s">
        <v>327</v>
      </c>
      <c r="F94" s="37" t="s">
        <v>328</v>
      </c>
      <c r="G94" s="27" t="n">
        <v>250</v>
      </c>
      <c r="H94" s="27" t="n">
        <v>4.5</v>
      </c>
      <c r="I94" s="30" t="s">
        <v>443</v>
      </c>
      <c r="J94" s="27" t="s">
        <v>444</v>
      </c>
      <c r="K94" s="30" t="s">
        <v>445</v>
      </c>
      <c r="L94" s="27" t="n">
        <v>4894</v>
      </c>
      <c r="M94" s="27" t="n">
        <v>1894</v>
      </c>
      <c r="N94" s="27" t="s">
        <v>429</v>
      </c>
      <c r="O94" s="27" t="n">
        <v>123</v>
      </c>
    </row>
    <row r="95" customFormat="false" ht="12.75" hidden="false" customHeight="false" outlineLevel="0" collapsed="false">
      <c r="A95" s="1" t="s">
        <v>446</v>
      </c>
      <c r="B95" s="31" t="s">
        <v>447</v>
      </c>
      <c r="C95" s="27" t="s">
        <v>432</v>
      </c>
      <c r="D95" s="27" t="n">
        <v>2979</v>
      </c>
      <c r="E95" s="27" t="s">
        <v>44</v>
      </c>
      <c r="F95" s="37" t="s">
        <v>426</v>
      </c>
      <c r="G95" s="27" t="n">
        <v>250</v>
      </c>
      <c r="H95" s="27" t="n">
        <v>5.2</v>
      </c>
      <c r="I95" s="30" t="s">
        <v>448</v>
      </c>
      <c r="J95" s="27" t="s">
        <v>218</v>
      </c>
      <c r="K95" s="30" t="s">
        <v>449</v>
      </c>
      <c r="L95" s="27" t="n">
        <v>4894</v>
      </c>
      <c r="M95" s="27" t="n">
        <v>1894</v>
      </c>
      <c r="N95" s="27" t="s">
        <v>450</v>
      </c>
      <c r="O95" s="27" t="n">
        <v>124</v>
      </c>
    </row>
    <row r="96" customFormat="false" ht="12.75" hidden="false" customHeight="false" outlineLevel="0" collapsed="false">
      <c r="A96" s="1" t="s">
        <v>451</v>
      </c>
      <c r="B96" s="31" t="s">
        <v>452</v>
      </c>
      <c r="C96" s="27" t="s">
        <v>381</v>
      </c>
      <c r="D96" s="27" t="n">
        <v>4395</v>
      </c>
      <c r="E96" s="27" t="s">
        <v>327</v>
      </c>
      <c r="F96" s="37" t="s">
        <v>453</v>
      </c>
      <c r="G96" s="27" t="n">
        <v>250</v>
      </c>
      <c r="H96" s="27" t="n">
        <v>4.4</v>
      </c>
      <c r="I96" s="30" t="s">
        <v>329</v>
      </c>
      <c r="J96" s="27" t="s">
        <v>454</v>
      </c>
      <c r="K96" s="30" t="s">
        <v>455</v>
      </c>
      <c r="L96" s="27" t="n">
        <v>4894</v>
      </c>
      <c r="M96" s="27" t="n">
        <v>1894</v>
      </c>
      <c r="N96" s="27" t="s">
        <v>450</v>
      </c>
      <c r="O96" s="27" t="n">
        <v>124</v>
      </c>
    </row>
    <row r="97" customFormat="false" ht="12.75" hidden="false" customHeight="false" outlineLevel="0" collapsed="false">
      <c r="A97" s="1" t="s">
        <v>456</v>
      </c>
      <c r="B97" s="31" t="s">
        <v>457</v>
      </c>
      <c r="C97" s="27" t="s">
        <v>395</v>
      </c>
      <c r="D97" s="27" t="n">
        <v>2993</v>
      </c>
      <c r="E97" s="27" t="s">
        <v>44</v>
      </c>
      <c r="F97" s="37" t="s">
        <v>458</v>
      </c>
      <c r="G97" s="27" t="n">
        <v>250</v>
      </c>
      <c r="H97" s="27" t="n">
        <v>5.1</v>
      </c>
      <c r="I97" s="30" t="s">
        <v>459</v>
      </c>
      <c r="J97" s="27" t="s">
        <v>460</v>
      </c>
      <c r="K97" s="30" t="s">
        <v>461</v>
      </c>
      <c r="L97" s="27" t="n">
        <v>4894</v>
      </c>
      <c r="M97" s="27" t="n">
        <v>1894</v>
      </c>
      <c r="N97" s="27" t="s">
        <v>450</v>
      </c>
      <c r="O97" s="27" t="n">
        <v>124</v>
      </c>
    </row>
    <row r="98" customFormat="false" ht="12.75" hidden="false" customHeight="false" outlineLevel="0" collapsed="false">
      <c r="A98" s="1" t="s">
        <v>462</v>
      </c>
      <c r="B98" s="31" t="s">
        <v>463</v>
      </c>
      <c r="C98" s="27" t="s">
        <v>432</v>
      </c>
      <c r="D98" s="27" t="n">
        <v>2979</v>
      </c>
      <c r="E98" s="27" t="s">
        <v>44</v>
      </c>
      <c r="F98" s="37" t="s">
        <v>426</v>
      </c>
      <c r="G98" s="27" t="n">
        <v>250</v>
      </c>
      <c r="H98" s="27" t="n">
        <v>5.3</v>
      </c>
      <c r="I98" s="30" t="s">
        <v>464</v>
      </c>
      <c r="J98" s="27" t="s">
        <v>218</v>
      </c>
      <c r="K98" s="30" t="s">
        <v>449</v>
      </c>
      <c r="L98" s="27" t="n">
        <v>5007</v>
      </c>
      <c r="M98" s="27" t="n">
        <v>1894</v>
      </c>
      <c r="N98" s="27" t="s">
        <v>210</v>
      </c>
      <c r="O98" s="27" t="n">
        <v>126</v>
      </c>
    </row>
    <row r="99" customFormat="false" ht="12.75" hidden="false" customHeight="false" outlineLevel="0" collapsed="false">
      <c r="A99" s="1" t="s">
        <v>465</v>
      </c>
      <c r="B99" s="31" t="s">
        <v>466</v>
      </c>
      <c r="C99" s="27" t="s">
        <v>381</v>
      </c>
      <c r="D99" s="27" t="n">
        <v>4395</v>
      </c>
      <c r="E99" s="27" t="s">
        <v>327</v>
      </c>
      <c r="F99" s="37" t="s">
        <v>453</v>
      </c>
      <c r="G99" s="27" t="n">
        <v>250</v>
      </c>
      <c r="H99" s="27" t="n">
        <v>4.4</v>
      </c>
      <c r="I99" s="30" t="s">
        <v>467</v>
      </c>
      <c r="J99" s="27" t="s">
        <v>330</v>
      </c>
      <c r="K99" s="30" t="s">
        <v>468</v>
      </c>
      <c r="L99" s="27" t="n">
        <v>5007</v>
      </c>
      <c r="M99" s="27" t="n">
        <v>1894</v>
      </c>
      <c r="N99" s="27" t="s">
        <v>210</v>
      </c>
      <c r="O99" s="27" t="n">
        <v>126</v>
      </c>
    </row>
    <row r="100" customFormat="false" ht="12.75" hidden="false" customHeight="false" outlineLevel="0" collapsed="false">
      <c r="A100" s="1" t="s">
        <v>469</v>
      </c>
      <c r="B100" s="31" t="s">
        <v>470</v>
      </c>
      <c r="C100" s="27" t="s">
        <v>395</v>
      </c>
      <c r="D100" s="27" t="n">
        <v>2993</v>
      </c>
      <c r="E100" s="27" t="s">
        <v>44</v>
      </c>
      <c r="F100" s="37" t="s">
        <v>458</v>
      </c>
      <c r="G100" s="27" t="n">
        <v>250</v>
      </c>
      <c r="H100" s="27" t="n">
        <v>5.2</v>
      </c>
      <c r="I100" s="30" t="s">
        <v>250</v>
      </c>
      <c r="J100" s="27" t="s">
        <v>136</v>
      </c>
      <c r="K100" s="30" t="s">
        <v>471</v>
      </c>
      <c r="L100" s="27" t="n">
        <v>5007</v>
      </c>
      <c r="M100" s="27" t="n">
        <v>1894</v>
      </c>
      <c r="N100" s="27" t="s">
        <v>210</v>
      </c>
      <c r="O100" s="27" t="n">
        <v>126</v>
      </c>
    </row>
    <row r="101" customFormat="false" ht="12.75" hidden="false" customHeight="false" outlineLevel="0" collapsed="false">
      <c r="A101" s="1" t="s">
        <v>472</v>
      </c>
      <c r="B101" s="31" t="s">
        <v>473</v>
      </c>
      <c r="C101" s="27" t="s">
        <v>474</v>
      </c>
      <c r="D101" s="27" t="n">
        <v>1998</v>
      </c>
      <c r="E101" s="27" t="s">
        <v>27</v>
      </c>
      <c r="F101" s="37" t="s">
        <v>191</v>
      </c>
      <c r="G101" s="27" t="n">
        <v>250</v>
      </c>
      <c r="H101" s="27" t="n">
        <v>6.3</v>
      </c>
      <c r="I101" s="30" t="n">
        <v>8.3</v>
      </c>
      <c r="J101" s="27" t="n">
        <v>6.2</v>
      </c>
      <c r="K101" s="30" t="n">
        <v>7</v>
      </c>
      <c r="L101" s="27" t="n">
        <v>5091</v>
      </c>
      <c r="M101" s="27" t="n">
        <v>1902</v>
      </c>
      <c r="N101" s="27" t="s">
        <v>475</v>
      </c>
      <c r="O101" s="27" t="n">
        <v>138</v>
      </c>
    </row>
    <row r="102" customFormat="false" ht="12.75" hidden="false" customHeight="false" outlineLevel="0" collapsed="false">
      <c r="A102" s="1" t="s">
        <v>476</v>
      </c>
      <c r="B102" s="31" t="s">
        <v>477</v>
      </c>
      <c r="C102" s="27" t="s">
        <v>404</v>
      </c>
      <c r="D102" s="27" t="n">
        <v>2998</v>
      </c>
      <c r="E102" s="27" t="s">
        <v>44</v>
      </c>
      <c r="F102" s="37" t="s">
        <v>405</v>
      </c>
      <c r="G102" s="27" t="n">
        <v>250</v>
      </c>
      <c r="H102" s="27" t="n">
        <v>5.3</v>
      </c>
      <c r="I102" s="30" t="n">
        <v>11.3</v>
      </c>
      <c r="J102" s="27" t="n">
        <v>6.9</v>
      </c>
      <c r="K102" s="30" t="n">
        <v>8.5</v>
      </c>
      <c r="L102" s="27" t="n">
        <v>5091</v>
      </c>
      <c r="M102" s="27" t="n">
        <v>1902</v>
      </c>
      <c r="N102" s="27" t="s">
        <v>478</v>
      </c>
      <c r="O102" s="27" t="n">
        <v>138</v>
      </c>
    </row>
    <row r="103" customFormat="false" ht="12.75" hidden="false" customHeight="false" outlineLevel="0" collapsed="false">
      <c r="A103" s="1" t="s">
        <v>479</v>
      </c>
      <c r="B103" s="31" t="s">
        <v>480</v>
      </c>
      <c r="C103" s="27" t="s">
        <v>418</v>
      </c>
      <c r="D103" s="27" t="n">
        <v>2993</v>
      </c>
      <c r="E103" s="27" t="s">
        <v>44</v>
      </c>
      <c r="F103" s="37" t="s">
        <v>419</v>
      </c>
      <c r="G103" s="27" t="n">
        <v>250</v>
      </c>
      <c r="H103" s="27" t="n">
        <v>6</v>
      </c>
      <c r="I103" s="30" t="n">
        <v>6.7</v>
      </c>
      <c r="J103" s="27" t="n">
        <v>5.2</v>
      </c>
      <c r="K103" s="30" t="n">
        <v>5.7</v>
      </c>
      <c r="L103" s="27" t="n">
        <v>5091</v>
      </c>
      <c r="M103" s="27" t="n">
        <v>1902</v>
      </c>
      <c r="N103" s="27" t="s">
        <v>478</v>
      </c>
      <c r="O103" s="27" t="n">
        <v>138</v>
      </c>
    </row>
    <row r="104" customFormat="false" ht="12.75" hidden="false" customHeight="false" outlineLevel="0" collapsed="false">
      <c r="A104" s="1" t="s">
        <v>481</v>
      </c>
      <c r="B104" s="31" t="s">
        <v>482</v>
      </c>
      <c r="C104" s="27" t="s">
        <v>483</v>
      </c>
      <c r="D104" s="27" t="n">
        <v>2993</v>
      </c>
      <c r="E104" s="27" t="s">
        <v>44</v>
      </c>
      <c r="F104" s="37" t="s">
        <v>484</v>
      </c>
      <c r="G104" s="27" t="n">
        <v>250</v>
      </c>
      <c r="H104" s="27" t="n">
        <v>5.3</v>
      </c>
      <c r="I104" s="30" t="n">
        <v>7.4</v>
      </c>
      <c r="J104" s="27" t="n">
        <v>5.9</v>
      </c>
      <c r="K104" s="30" t="n">
        <v>6.5</v>
      </c>
      <c r="L104" s="27" t="n">
        <v>5091</v>
      </c>
      <c r="M104" s="27" t="n">
        <v>1902</v>
      </c>
      <c r="N104" s="27" t="s">
        <v>478</v>
      </c>
      <c r="O104" s="27" t="n">
        <v>138</v>
      </c>
    </row>
    <row r="105" customFormat="false" ht="12.75" hidden="false" customHeight="false" outlineLevel="0" collapsed="false">
      <c r="A105" s="1" t="s">
        <v>485</v>
      </c>
      <c r="B105" s="31" t="s">
        <v>486</v>
      </c>
      <c r="C105" s="27" t="s">
        <v>35</v>
      </c>
      <c r="D105" s="27" t="n">
        <v>1995</v>
      </c>
      <c r="E105" s="27" t="s">
        <v>27</v>
      </c>
      <c r="F105" s="37" t="s">
        <v>36</v>
      </c>
      <c r="G105" s="27" t="n">
        <v>218</v>
      </c>
      <c r="H105" s="27" t="n">
        <v>8</v>
      </c>
      <c r="I105" s="30" t="n">
        <v>6.2</v>
      </c>
      <c r="J105" s="27" t="n">
        <v>5</v>
      </c>
      <c r="K105" s="30" t="n">
        <v>5.4</v>
      </c>
      <c r="L105" s="27" t="n">
        <v>5091</v>
      </c>
      <c r="M105" s="27" t="n">
        <v>1902</v>
      </c>
      <c r="N105" s="27" t="s">
        <v>478</v>
      </c>
      <c r="O105" s="27" t="n">
        <v>138</v>
      </c>
    </row>
    <row r="106" customFormat="false" ht="12.75" hidden="false" customHeight="false" outlineLevel="0" collapsed="false">
      <c r="B106" s="31"/>
      <c r="C106" s="27"/>
      <c r="D106" s="27"/>
      <c r="E106" s="27"/>
      <c r="F106" s="37"/>
      <c r="G106" s="27"/>
      <c r="H106" s="27"/>
      <c r="I106" s="30"/>
      <c r="J106" s="27"/>
      <c r="K106" s="30"/>
      <c r="L106" s="27"/>
      <c r="M106" s="27"/>
      <c r="N106" s="27"/>
      <c r="O106" s="27"/>
    </row>
    <row r="107" customFormat="false" ht="12.75" hidden="false" customHeight="false" outlineLevel="0" collapsed="false">
      <c r="B107" s="31"/>
      <c r="C107" s="27"/>
      <c r="D107" s="27"/>
      <c r="E107" s="27"/>
      <c r="F107" s="37"/>
      <c r="G107" s="27"/>
      <c r="H107" s="27"/>
      <c r="I107" s="30"/>
      <c r="J107" s="27"/>
      <c r="K107" s="30"/>
      <c r="L107" s="27"/>
      <c r="M107" s="27"/>
      <c r="N107" s="27"/>
      <c r="O107" s="27"/>
    </row>
    <row r="108" customFormat="false" ht="12.75" hidden="false" customHeight="false" outlineLevel="0" collapsed="false">
      <c r="A108" s="1" t="s">
        <v>487</v>
      </c>
      <c r="B108" s="33" t="s">
        <v>488</v>
      </c>
      <c r="C108" s="16" t="s">
        <v>489</v>
      </c>
      <c r="D108" s="16" t="n">
        <v>4395</v>
      </c>
      <c r="E108" s="16" t="s">
        <v>327</v>
      </c>
      <c r="F108" s="17" t="s">
        <v>490</v>
      </c>
      <c r="G108" s="16" t="n">
        <v>250</v>
      </c>
      <c r="H108" s="16" t="n">
        <v>4.4</v>
      </c>
      <c r="I108" s="18" t="s">
        <v>491</v>
      </c>
      <c r="J108" s="16" t="s">
        <v>434</v>
      </c>
      <c r="K108" s="18" t="s">
        <v>492</v>
      </c>
      <c r="L108" s="16" t="n">
        <v>5098</v>
      </c>
      <c r="M108" s="16" t="n">
        <v>1902</v>
      </c>
      <c r="N108" s="16" t="s">
        <v>493</v>
      </c>
      <c r="O108" s="16" t="n">
        <v>135</v>
      </c>
    </row>
    <row r="109" customFormat="false" ht="12.75" hidden="false" customHeight="false" outlineLevel="0" collapsed="false">
      <c r="A109" s="1" t="s">
        <v>494</v>
      </c>
      <c r="B109" s="19" t="s">
        <v>495</v>
      </c>
      <c r="C109" s="20" t="s">
        <v>190</v>
      </c>
      <c r="D109" s="20" t="n">
        <v>1998</v>
      </c>
      <c r="E109" s="20" t="s">
        <v>27</v>
      </c>
      <c r="F109" s="24" t="s">
        <v>191</v>
      </c>
      <c r="G109" s="20" t="n">
        <v>250</v>
      </c>
      <c r="H109" s="20" t="n">
        <v>6.2</v>
      </c>
      <c r="I109" s="23" t="s">
        <v>496</v>
      </c>
      <c r="J109" s="20" t="s">
        <v>497</v>
      </c>
      <c r="K109" s="23" t="s">
        <v>498</v>
      </c>
      <c r="L109" s="20" t="n">
        <v>5098</v>
      </c>
      <c r="M109" s="20" t="n">
        <v>1902</v>
      </c>
      <c r="N109" s="20" t="s">
        <v>361</v>
      </c>
      <c r="O109" s="20" t="n">
        <v>135</v>
      </c>
    </row>
    <row r="110" customFormat="false" ht="12.75" hidden="false" customHeight="false" outlineLevel="0" collapsed="false">
      <c r="A110" s="25" t="s">
        <v>499</v>
      </c>
      <c r="B110" s="19" t="s">
        <v>500</v>
      </c>
      <c r="C110" s="20" t="s">
        <v>474</v>
      </c>
      <c r="D110" s="20" t="n">
        <v>1998</v>
      </c>
      <c r="E110" s="20" t="s">
        <v>27</v>
      </c>
      <c r="F110" s="24" t="s">
        <v>501</v>
      </c>
      <c r="G110" s="20" t="n">
        <v>250</v>
      </c>
      <c r="H110" s="20" t="n">
        <v>6.2</v>
      </c>
      <c r="I110" s="23" t="n">
        <v>8.4</v>
      </c>
      <c r="J110" s="20" t="n">
        <v>6.2</v>
      </c>
      <c r="K110" s="23" t="n">
        <v>7</v>
      </c>
      <c r="L110" s="20" t="n">
        <v>5120</v>
      </c>
      <c r="M110" s="20" t="n">
        <v>1902</v>
      </c>
      <c r="N110" s="20" t="s">
        <v>361</v>
      </c>
      <c r="O110" s="20" t="n">
        <v>135</v>
      </c>
    </row>
    <row r="111" customFormat="false" ht="12.75" hidden="false" customHeight="false" outlineLevel="0" collapsed="false">
      <c r="A111" s="1" t="s">
        <v>502</v>
      </c>
      <c r="B111" s="33" t="s">
        <v>503</v>
      </c>
      <c r="C111" s="16" t="s">
        <v>504</v>
      </c>
      <c r="D111" s="16" t="n">
        <v>2993</v>
      </c>
      <c r="E111" s="16" t="s">
        <v>44</v>
      </c>
      <c r="F111" s="17" t="s">
        <v>419</v>
      </c>
      <c r="G111" s="16" t="n">
        <v>250</v>
      </c>
      <c r="H111" s="16" t="n">
        <v>5.8</v>
      </c>
      <c r="I111" s="18" t="n">
        <v>6.3</v>
      </c>
      <c r="J111" s="16" t="n">
        <v>4.7</v>
      </c>
      <c r="K111" s="18" t="n">
        <v>5.3</v>
      </c>
      <c r="L111" s="16" t="n">
        <v>5098</v>
      </c>
      <c r="M111" s="16" t="n">
        <v>1902</v>
      </c>
      <c r="N111" s="16" t="s">
        <v>493</v>
      </c>
      <c r="O111" s="16" t="n">
        <v>135</v>
      </c>
    </row>
    <row r="112" customFormat="false" ht="12.75" hidden="false" customHeight="false" outlineLevel="0" collapsed="false">
      <c r="A112" s="25" t="s">
        <v>505</v>
      </c>
      <c r="B112" s="15" t="s">
        <v>506</v>
      </c>
      <c r="C112" s="16" t="s">
        <v>418</v>
      </c>
      <c r="D112" s="16" t="n">
        <v>2993</v>
      </c>
      <c r="E112" s="16" t="s">
        <v>44</v>
      </c>
      <c r="F112" s="17" t="s">
        <v>419</v>
      </c>
      <c r="G112" s="16" t="n">
        <v>250</v>
      </c>
      <c r="H112" s="16" t="n">
        <v>5.8</v>
      </c>
      <c r="I112" s="18" t="n">
        <v>6.8</v>
      </c>
      <c r="J112" s="16" t="n">
        <v>5.5</v>
      </c>
      <c r="K112" s="18" t="n">
        <v>6</v>
      </c>
      <c r="L112" s="16" t="n">
        <v>5120</v>
      </c>
      <c r="M112" s="16" t="n">
        <v>1902</v>
      </c>
      <c r="N112" s="16" t="s">
        <v>361</v>
      </c>
      <c r="O112" s="16" t="n">
        <v>135</v>
      </c>
    </row>
    <row r="113" customFormat="false" ht="12.75" hidden="false" customHeight="false" outlineLevel="0" collapsed="false">
      <c r="A113" s="25" t="s">
        <v>507</v>
      </c>
      <c r="B113" s="15" t="s">
        <v>508</v>
      </c>
      <c r="C113" s="16" t="s">
        <v>418</v>
      </c>
      <c r="D113" s="16" t="n">
        <v>2993</v>
      </c>
      <c r="E113" s="16" t="s">
        <v>44</v>
      </c>
      <c r="F113" s="17" t="s">
        <v>419</v>
      </c>
      <c r="G113" s="16" t="n">
        <v>250</v>
      </c>
      <c r="H113" s="16" t="n">
        <v>5.8</v>
      </c>
      <c r="I113" s="18" t="n">
        <v>6.8</v>
      </c>
      <c r="J113" s="16" t="n">
        <v>5.5</v>
      </c>
      <c r="K113" s="18" t="n">
        <v>6</v>
      </c>
      <c r="L113" s="16" t="n">
        <v>5120</v>
      </c>
      <c r="M113" s="16" t="n">
        <v>1902</v>
      </c>
      <c r="N113" s="16" t="s">
        <v>361</v>
      </c>
      <c r="O113" s="16" t="n">
        <v>135</v>
      </c>
    </row>
    <row r="114" customFormat="false" ht="12.75" hidden="false" customHeight="false" outlineLevel="0" collapsed="false">
      <c r="A114" s="1" t="s">
        <v>509</v>
      </c>
      <c r="B114" s="33" t="s">
        <v>510</v>
      </c>
      <c r="C114" s="16" t="s">
        <v>511</v>
      </c>
      <c r="D114" s="16" t="n">
        <v>2993</v>
      </c>
      <c r="E114" s="16" t="s">
        <v>44</v>
      </c>
      <c r="F114" s="17" t="s">
        <v>484</v>
      </c>
      <c r="G114" s="16" t="n">
        <v>250</v>
      </c>
      <c r="H114" s="16" t="n">
        <v>5.2</v>
      </c>
      <c r="I114" s="18" t="n">
        <v>6.4</v>
      </c>
      <c r="J114" s="16" t="n">
        <v>4.8</v>
      </c>
      <c r="K114" s="18" t="n">
        <v>5.4</v>
      </c>
      <c r="L114" s="16" t="n">
        <v>5098</v>
      </c>
      <c r="M114" s="16" t="n">
        <v>1902</v>
      </c>
      <c r="N114" s="16" t="s">
        <v>361</v>
      </c>
      <c r="O114" s="16" t="n">
        <v>135</v>
      </c>
    </row>
    <row r="115" customFormat="false" ht="12.75" hidden="false" customHeight="false" outlineLevel="0" collapsed="false">
      <c r="A115" s="25" t="s">
        <v>512</v>
      </c>
      <c r="B115" s="15" t="s">
        <v>513</v>
      </c>
      <c r="C115" s="16" t="s">
        <v>483</v>
      </c>
      <c r="D115" s="16" t="n">
        <v>2993</v>
      </c>
      <c r="E115" s="16" t="s">
        <v>44</v>
      </c>
      <c r="F115" s="17" t="s">
        <v>484</v>
      </c>
      <c r="G115" s="16" t="n">
        <v>250</v>
      </c>
      <c r="H115" s="16" t="n">
        <v>5.3</v>
      </c>
      <c r="I115" s="18" t="n">
        <v>7</v>
      </c>
      <c r="J115" s="16" t="n">
        <v>5.6</v>
      </c>
      <c r="K115" s="18" t="n">
        <v>6.1</v>
      </c>
      <c r="L115" s="16" t="n">
        <v>5120</v>
      </c>
      <c r="M115" s="16" t="n">
        <v>1902</v>
      </c>
      <c r="N115" s="16" t="s">
        <v>361</v>
      </c>
      <c r="O115" s="16" t="n">
        <v>135</v>
      </c>
    </row>
    <row r="116" customFormat="false" ht="12.75" hidden="false" customHeight="false" outlineLevel="0" collapsed="false">
      <c r="A116" s="25" t="s">
        <v>514</v>
      </c>
      <c r="B116" s="15" t="s">
        <v>515</v>
      </c>
      <c r="C116" s="16" t="s">
        <v>483</v>
      </c>
      <c r="D116" s="16" t="n">
        <v>2993</v>
      </c>
      <c r="E116" s="16" t="s">
        <v>44</v>
      </c>
      <c r="F116" s="17" t="s">
        <v>484</v>
      </c>
      <c r="G116" s="16" t="n">
        <v>250</v>
      </c>
      <c r="H116" s="16" t="n">
        <v>5.3</v>
      </c>
      <c r="I116" s="18" t="n">
        <v>7</v>
      </c>
      <c r="J116" s="16" t="n">
        <v>5.6</v>
      </c>
      <c r="K116" s="18" t="n">
        <v>6.1</v>
      </c>
      <c r="L116" s="16" t="n">
        <v>5120</v>
      </c>
      <c r="M116" s="16" t="n">
        <v>1902</v>
      </c>
      <c r="N116" s="16" t="s">
        <v>361</v>
      </c>
      <c r="O116" s="16" t="n">
        <v>135</v>
      </c>
    </row>
    <row r="117" customFormat="false" ht="12.75" hidden="false" customHeight="false" outlineLevel="0" collapsed="false">
      <c r="A117" s="1" t="s">
        <v>516</v>
      </c>
      <c r="B117" s="33" t="s">
        <v>517</v>
      </c>
      <c r="C117" s="16" t="s">
        <v>292</v>
      </c>
      <c r="D117" s="16" t="n">
        <v>2998</v>
      </c>
      <c r="E117" s="16" t="s">
        <v>44</v>
      </c>
      <c r="F117" s="17" t="s">
        <v>158</v>
      </c>
      <c r="G117" s="16" t="n">
        <v>250</v>
      </c>
      <c r="H117" s="16" t="n">
        <v>5.2</v>
      </c>
      <c r="I117" s="18" t="s">
        <v>518</v>
      </c>
      <c r="J117" s="16" t="s">
        <v>202</v>
      </c>
      <c r="K117" s="18" t="s">
        <v>519</v>
      </c>
      <c r="L117" s="16" t="n">
        <v>5238</v>
      </c>
      <c r="M117" s="16" t="n">
        <v>1902</v>
      </c>
      <c r="N117" s="16" t="s">
        <v>306</v>
      </c>
      <c r="O117" s="16" t="n">
        <v>135</v>
      </c>
    </row>
    <row r="118" customFormat="false" ht="12.75" hidden="false" customHeight="false" outlineLevel="0" collapsed="false">
      <c r="A118" s="1" t="s">
        <v>520</v>
      </c>
      <c r="B118" s="15" t="s">
        <v>521</v>
      </c>
      <c r="C118" s="16" t="s">
        <v>483</v>
      </c>
      <c r="D118" s="16" t="n">
        <v>2993</v>
      </c>
      <c r="E118" s="16" t="s">
        <v>44</v>
      </c>
      <c r="F118" s="17" t="s">
        <v>484</v>
      </c>
      <c r="G118" s="16" t="n">
        <v>250</v>
      </c>
      <c r="H118" s="16" t="n">
        <v>5.4</v>
      </c>
      <c r="I118" s="18" t="n">
        <v>7.3</v>
      </c>
      <c r="J118" s="16" t="n">
        <v>5.7</v>
      </c>
      <c r="K118" s="18" t="n">
        <v>6.2</v>
      </c>
      <c r="L118" s="16" t="n">
        <v>5260</v>
      </c>
      <c r="M118" s="16" t="n">
        <v>1902</v>
      </c>
      <c r="N118" s="16" t="s">
        <v>306</v>
      </c>
      <c r="O118" s="16" t="n">
        <v>135</v>
      </c>
    </row>
    <row r="119" customFormat="false" ht="12.75" hidden="false" customHeight="false" outlineLevel="0" collapsed="false">
      <c r="A119" s="1" t="s">
        <v>522</v>
      </c>
      <c r="B119" s="33" t="s">
        <v>523</v>
      </c>
      <c r="C119" s="16" t="s">
        <v>489</v>
      </c>
      <c r="D119" s="16" t="n">
        <v>4395</v>
      </c>
      <c r="E119" s="16" t="s">
        <v>327</v>
      </c>
      <c r="F119" s="17" t="s">
        <v>490</v>
      </c>
      <c r="G119" s="16" t="n">
        <v>250</v>
      </c>
      <c r="H119" s="16" t="n">
        <v>4.5</v>
      </c>
      <c r="I119" s="18" t="s">
        <v>524</v>
      </c>
      <c r="J119" s="16" t="s">
        <v>525</v>
      </c>
      <c r="K119" s="18" t="s">
        <v>526</v>
      </c>
      <c r="L119" s="16" t="n">
        <v>5238</v>
      </c>
      <c r="M119" s="16" t="n">
        <v>1902</v>
      </c>
      <c r="N119" s="16" t="s">
        <v>527</v>
      </c>
      <c r="O119" s="16" t="n">
        <v>135</v>
      </c>
    </row>
    <row r="120" customFormat="false" ht="12.75" hidden="false" customHeight="false" outlineLevel="0" collapsed="false">
      <c r="A120" s="1" t="s">
        <v>528</v>
      </c>
      <c r="B120" s="33" t="s">
        <v>529</v>
      </c>
      <c r="C120" s="16" t="s">
        <v>504</v>
      </c>
      <c r="D120" s="16" t="n">
        <v>2993</v>
      </c>
      <c r="E120" s="16" t="s">
        <v>44</v>
      </c>
      <c r="F120" s="17" t="s">
        <v>419</v>
      </c>
      <c r="G120" s="16" t="n">
        <v>250</v>
      </c>
      <c r="H120" s="16" t="n">
        <v>5.9</v>
      </c>
      <c r="I120" s="18" t="n">
        <v>6.3</v>
      </c>
      <c r="J120" s="16" t="n">
        <v>4.7</v>
      </c>
      <c r="K120" s="18" t="n">
        <v>5.3</v>
      </c>
      <c r="L120" s="16" t="n">
        <v>5238</v>
      </c>
      <c r="M120" s="16" t="n">
        <v>1902</v>
      </c>
      <c r="N120" s="16" t="s">
        <v>527</v>
      </c>
      <c r="O120" s="16" t="n">
        <v>135</v>
      </c>
    </row>
    <row r="121" customFormat="false" ht="12.75" hidden="false" customHeight="false" outlineLevel="0" collapsed="false">
      <c r="A121" s="1" t="s">
        <v>530</v>
      </c>
      <c r="B121" s="33" t="s">
        <v>531</v>
      </c>
      <c r="C121" s="16" t="s">
        <v>418</v>
      </c>
      <c r="D121" s="16" t="n">
        <v>2993</v>
      </c>
      <c r="E121" s="16" t="s">
        <v>44</v>
      </c>
      <c r="F121" s="17" t="s">
        <v>419</v>
      </c>
      <c r="G121" s="16" t="n">
        <v>250</v>
      </c>
      <c r="H121" s="16" t="n">
        <v>5.9</v>
      </c>
      <c r="I121" s="18" t="n">
        <v>7.1</v>
      </c>
      <c r="J121" s="16" t="n">
        <v>5.7</v>
      </c>
      <c r="K121" s="18" t="n">
        <v>6.2</v>
      </c>
      <c r="L121" s="16" t="n">
        <v>5260</v>
      </c>
      <c r="M121" s="16" t="n">
        <v>1902</v>
      </c>
      <c r="N121" s="16" t="s">
        <v>306</v>
      </c>
      <c r="O121" s="16" t="n">
        <v>135</v>
      </c>
    </row>
    <row r="122" customFormat="false" ht="12.75" hidden="false" customHeight="false" outlineLevel="0" collapsed="false">
      <c r="A122" s="25" t="s">
        <v>532</v>
      </c>
      <c r="B122" s="33" t="s">
        <v>531</v>
      </c>
      <c r="C122" s="16" t="s">
        <v>418</v>
      </c>
      <c r="D122" s="16" t="n">
        <v>2993</v>
      </c>
      <c r="E122" s="16" t="s">
        <v>44</v>
      </c>
      <c r="F122" s="17" t="s">
        <v>419</v>
      </c>
      <c r="G122" s="16" t="n">
        <v>250</v>
      </c>
      <c r="H122" s="16" t="n">
        <v>5.9</v>
      </c>
      <c r="I122" s="18" t="n">
        <v>7.1</v>
      </c>
      <c r="J122" s="16" t="n">
        <v>5.7</v>
      </c>
      <c r="K122" s="18" t="n">
        <v>6.2</v>
      </c>
      <c r="L122" s="16" t="n">
        <v>5260</v>
      </c>
      <c r="M122" s="16" t="n">
        <v>1902</v>
      </c>
      <c r="N122" s="16" t="s">
        <v>306</v>
      </c>
      <c r="O122" s="16" t="n">
        <v>135</v>
      </c>
    </row>
    <row r="123" customFormat="false" ht="12.75" hidden="false" customHeight="false" outlineLevel="0" collapsed="false">
      <c r="A123" s="1" t="s">
        <v>533</v>
      </c>
      <c r="B123" s="33" t="s">
        <v>534</v>
      </c>
      <c r="C123" s="16" t="s">
        <v>511</v>
      </c>
      <c r="D123" s="16" t="n">
        <v>2993</v>
      </c>
      <c r="E123" s="16" t="s">
        <v>44</v>
      </c>
      <c r="F123" s="17" t="s">
        <v>484</v>
      </c>
      <c r="G123" s="16" t="n">
        <v>250</v>
      </c>
      <c r="H123" s="16" t="n">
        <v>5.3</v>
      </c>
      <c r="I123" s="18" t="n">
        <v>6.5</v>
      </c>
      <c r="J123" s="16" t="n">
        <v>4.9</v>
      </c>
      <c r="K123" s="18" t="n">
        <v>5.5</v>
      </c>
      <c r="L123" s="16" t="n">
        <v>5238</v>
      </c>
      <c r="M123" s="16" t="n">
        <v>1902</v>
      </c>
      <c r="N123" s="16" t="s">
        <v>306</v>
      </c>
      <c r="O123" s="16" t="n">
        <v>135</v>
      </c>
    </row>
    <row r="124" customFormat="false" ht="12.75" hidden="false" customHeight="false" outlineLevel="0" collapsed="false">
      <c r="A124" s="1" t="s">
        <v>535</v>
      </c>
      <c r="B124" s="19" t="s">
        <v>536</v>
      </c>
      <c r="C124" s="20" t="s">
        <v>537</v>
      </c>
      <c r="D124" s="20" t="n">
        <v>1998</v>
      </c>
      <c r="E124" s="20" t="s">
        <v>27</v>
      </c>
      <c r="F124" s="38" t="s">
        <v>538</v>
      </c>
      <c r="G124" s="39" t="s">
        <v>539</v>
      </c>
      <c r="H124" s="20" t="n">
        <v>5.3</v>
      </c>
      <c r="I124" s="23" t="s">
        <v>105</v>
      </c>
      <c r="J124" s="20" t="s">
        <v>105</v>
      </c>
      <c r="K124" s="23" t="s">
        <v>540</v>
      </c>
      <c r="L124" s="20" t="n">
        <v>5238</v>
      </c>
      <c r="M124" s="20" t="n">
        <v>1902</v>
      </c>
      <c r="N124" s="20" t="s">
        <v>306</v>
      </c>
      <c r="O124" s="20" t="n">
        <v>135</v>
      </c>
    </row>
    <row r="125" customFormat="false" ht="12.75" hidden="false" customHeight="false" outlineLevel="0" collapsed="false">
      <c r="A125" s="1" t="s">
        <v>541</v>
      </c>
      <c r="B125" s="32" t="s">
        <v>542</v>
      </c>
      <c r="C125" s="20" t="s">
        <v>543</v>
      </c>
      <c r="D125" s="20" t="n">
        <v>2993</v>
      </c>
      <c r="E125" s="20" t="s">
        <v>44</v>
      </c>
      <c r="F125" s="24" t="s">
        <v>360</v>
      </c>
      <c r="G125" s="20" t="n">
        <v>250</v>
      </c>
      <c r="H125" s="20" t="n">
        <v>4.6</v>
      </c>
      <c r="I125" s="23" t="n">
        <v>7.1</v>
      </c>
      <c r="J125" s="20" t="n">
        <v>5.3</v>
      </c>
      <c r="K125" s="23" t="n">
        <v>6</v>
      </c>
      <c r="L125" s="20" t="n">
        <v>5098</v>
      </c>
      <c r="M125" s="20" t="n">
        <v>1902</v>
      </c>
      <c r="N125" s="20" t="s">
        <v>361</v>
      </c>
      <c r="O125" s="20" t="n">
        <v>135</v>
      </c>
    </row>
    <row r="126" customFormat="false" ht="12.75" hidden="false" customHeight="false" outlineLevel="0" collapsed="false">
      <c r="A126" s="1" t="s">
        <v>544</v>
      </c>
      <c r="B126" s="19" t="s">
        <v>545</v>
      </c>
      <c r="C126" s="20" t="s">
        <v>546</v>
      </c>
      <c r="D126" s="20" t="n">
        <v>2993</v>
      </c>
      <c r="E126" s="20" t="s">
        <v>44</v>
      </c>
      <c r="F126" s="24" t="s">
        <v>360</v>
      </c>
      <c r="G126" s="20" t="n">
        <v>250</v>
      </c>
      <c r="H126" s="20" t="n">
        <v>4.7</v>
      </c>
      <c r="I126" s="23" t="n">
        <v>7.1</v>
      </c>
      <c r="J126" s="20" t="n">
        <v>5.3</v>
      </c>
      <c r="K126" s="23" t="n">
        <v>6</v>
      </c>
      <c r="L126" s="20" t="n">
        <v>5238</v>
      </c>
      <c r="M126" s="20" t="n">
        <v>1902</v>
      </c>
      <c r="N126" s="20" t="s">
        <v>306</v>
      </c>
      <c r="O126" s="20" t="n">
        <v>135</v>
      </c>
    </row>
    <row r="127" customFormat="false" ht="12.75" hidden="false" customHeight="false" outlineLevel="0" collapsed="false">
      <c r="A127" s="1" t="s">
        <v>547</v>
      </c>
      <c r="B127" s="19" t="s">
        <v>548</v>
      </c>
      <c r="C127" s="20" t="s">
        <v>549</v>
      </c>
      <c r="D127" s="20" t="n">
        <v>6592</v>
      </c>
      <c r="E127" s="20" t="s">
        <v>550</v>
      </c>
      <c r="F127" s="24" t="s">
        <v>551</v>
      </c>
      <c r="G127" s="20" t="n">
        <v>250</v>
      </c>
      <c r="H127" s="20" t="n">
        <v>3.7</v>
      </c>
      <c r="I127" s="23" t="n">
        <v>18.4</v>
      </c>
      <c r="J127" s="20" t="n">
        <v>9.6</v>
      </c>
      <c r="K127" s="23" t="n">
        <v>12.8</v>
      </c>
      <c r="L127" s="20" t="n">
        <v>5238</v>
      </c>
      <c r="M127" s="20" t="n">
        <v>1902</v>
      </c>
      <c r="N127" s="20" t="s">
        <v>306</v>
      </c>
      <c r="O127" s="20" t="n">
        <v>135</v>
      </c>
    </row>
    <row r="128" customFormat="false" ht="12.75" hidden="false" customHeight="false" outlineLevel="0" collapsed="false">
      <c r="A128" s="25" t="s">
        <v>552</v>
      </c>
      <c r="B128" s="19" t="s">
        <v>553</v>
      </c>
      <c r="C128" s="20" t="s">
        <v>549</v>
      </c>
      <c r="D128" s="20" t="n">
        <v>6592</v>
      </c>
      <c r="E128" s="20" t="s">
        <v>550</v>
      </c>
      <c r="F128" s="24" t="s">
        <v>554</v>
      </c>
      <c r="G128" s="20" t="n">
        <v>250</v>
      </c>
      <c r="H128" s="20" t="n">
        <v>3.8</v>
      </c>
      <c r="I128" s="23" t="n">
        <v>18.7</v>
      </c>
      <c r="J128" s="20" t="n">
        <v>9.7</v>
      </c>
      <c r="K128" s="23" t="n">
        <v>13</v>
      </c>
      <c r="L128" s="20" t="n">
        <v>5260</v>
      </c>
      <c r="M128" s="20" t="n">
        <v>1902</v>
      </c>
      <c r="N128" s="20" t="s">
        <v>306</v>
      </c>
      <c r="O128" s="20" t="n">
        <v>135</v>
      </c>
    </row>
    <row r="129" customFormat="false" ht="12.75" hidden="false" customHeight="false" outlineLevel="0" collapsed="false">
      <c r="A129" s="1" t="s">
        <v>555</v>
      </c>
      <c r="B129" s="33" t="s">
        <v>556</v>
      </c>
      <c r="C129" s="16" t="s">
        <v>557</v>
      </c>
      <c r="D129" s="16" t="n">
        <v>4395</v>
      </c>
      <c r="E129" s="16" t="s">
        <v>327</v>
      </c>
      <c r="F129" s="17" t="s">
        <v>558</v>
      </c>
      <c r="G129" s="16" t="s">
        <v>559</v>
      </c>
      <c r="H129" s="16" t="s">
        <v>560</v>
      </c>
      <c r="I129" s="18" t="s">
        <v>561</v>
      </c>
      <c r="J129" s="16" t="s">
        <v>561</v>
      </c>
      <c r="K129" s="18" t="s">
        <v>561</v>
      </c>
      <c r="L129" s="16" t="n">
        <v>4851</v>
      </c>
      <c r="M129" s="16" t="n">
        <v>1902</v>
      </c>
      <c r="N129" s="16" t="s">
        <v>562</v>
      </c>
      <c r="O129" s="16" t="n">
        <v>128</v>
      </c>
    </row>
    <row r="130" customFormat="false" ht="12.75" hidden="false" customHeight="false" outlineLevel="0" collapsed="false">
      <c r="A130" s="1" t="s">
        <v>563</v>
      </c>
      <c r="B130" s="15" t="s">
        <v>564</v>
      </c>
      <c r="C130" s="16" t="s">
        <v>557</v>
      </c>
      <c r="D130" s="16" t="n">
        <v>4395</v>
      </c>
      <c r="E130" s="16" t="s">
        <v>327</v>
      </c>
      <c r="F130" s="17" t="s">
        <v>558</v>
      </c>
      <c r="G130" s="16" t="s">
        <v>559</v>
      </c>
      <c r="H130" s="16" t="s">
        <v>565</v>
      </c>
      <c r="I130" s="18" t="n">
        <v>14.9</v>
      </c>
      <c r="J130" s="16" t="n">
        <v>8.2</v>
      </c>
      <c r="K130" s="18" t="n">
        <v>10.6</v>
      </c>
      <c r="L130" s="16" t="n">
        <v>4851</v>
      </c>
      <c r="M130" s="16" t="n">
        <v>1902</v>
      </c>
      <c r="N130" s="16" t="s">
        <v>566</v>
      </c>
      <c r="O130" s="16" t="n">
        <v>125</v>
      </c>
    </row>
    <row r="131" customFormat="false" ht="12.75" hidden="false" customHeight="false" outlineLevel="0" collapsed="false">
      <c r="A131" s="1" t="s">
        <v>567</v>
      </c>
      <c r="B131" s="33" t="s">
        <v>568</v>
      </c>
      <c r="C131" s="16" t="s">
        <v>569</v>
      </c>
      <c r="D131" s="16" t="n">
        <v>2993</v>
      </c>
      <c r="E131" s="16" t="s">
        <v>44</v>
      </c>
      <c r="F131" s="17" t="s">
        <v>484</v>
      </c>
      <c r="G131" s="16" t="n">
        <v>250</v>
      </c>
      <c r="H131" s="16" t="n">
        <v>4.9</v>
      </c>
      <c r="I131" s="18" t="n">
        <v>7.5</v>
      </c>
      <c r="J131" s="16" t="n">
        <v>5.9</v>
      </c>
      <c r="K131" s="18" t="n">
        <v>6.5</v>
      </c>
      <c r="L131" s="16" t="n">
        <v>4843</v>
      </c>
      <c r="M131" s="16" t="n">
        <v>1902</v>
      </c>
      <c r="N131" s="16" t="s">
        <v>570</v>
      </c>
      <c r="O131" s="16" t="n">
        <v>121</v>
      </c>
    </row>
    <row r="132" customFormat="false" ht="12.75" hidden="false" customHeight="false" outlineLevel="0" collapsed="false">
      <c r="A132" s="1" t="s">
        <v>571</v>
      </c>
      <c r="B132" s="31" t="s">
        <v>572</v>
      </c>
      <c r="C132" s="27" t="s">
        <v>16</v>
      </c>
      <c r="D132" s="27" t="n">
        <v>1499</v>
      </c>
      <c r="E132" s="27" t="s">
        <v>17</v>
      </c>
      <c r="F132" s="37" t="s">
        <v>573</v>
      </c>
      <c r="G132" s="27" t="n">
        <v>200</v>
      </c>
      <c r="H132" s="27" t="n">
        <v>9.7</v>
      </c>
      <c r="I132" s="30" t="s">
        <v>351</v>
      </c>
      <c r="J132" s="27" t="s">
        <v>574</v>
      </c>
      <c r="K132" s="30" t="s">
        <v>575</v>
      </c>
      <c r="L132" s="27" t="n">
        <v>4439</v>
      </c>
      <c r="M132" s="27" t="n">
        <v>1821</v>
      </c>
      <c r="N132" s="27" t="s">
        <v>576</v>
      </c>
      <c r="O132" s="27" t="n">
        <v>183</v>
      </c>
    </row>
    <row r="133" customFormat="false" ht="12.75" hidden="false" customHeight="false" outlineLevel="0" collapsed="false">
      <c r="A133" s="25" t="s">
        <v>577</v>
      </c>
      <c r="B133" s="31" t="s">
        <v>572</v>
      </c>
      <c r="C133" s="27" t="s">
        <v>16</v>
      </c>
      <c r="D133" s="27" t="n">
        <v>1499</v>
      </c>
      <c r="E133" s="27" t="s">
        <v>17</v>
      </c>
      <c r="F133" s="37" t="s">
        <v>573</v>
      </c>
      <c r="G133" s="27" t="n">
        <v>200</v>
      </c>
      <c r="H133" s="27" t="n">
        <v>9.7</v>
      </c>
      <c r="I133" s="30" t="s">
        <v>351</v>
      </c>
      <c r="J133" s="27" t="s">
        <v>574</v>
      </c>
      <c r="K133" s="30" t="s">
        <v>575</v>
      </c>
      <c r="L133" s="27" t="n">
        <v>4439</v>
      </c>
      <c r="M133" s="27" t="n">
        <v>1821</v>
      </c>
      <c r="N133" s="27" t="s">
        <v>576</v>
      </c>
      <c r="O133" s="27" t="n">
        <v>183</v>
      </c>
    </row>
    <row r="134" customFormat="false" ht="12.75" hidden="false" customHeight="false" outlineLevel="0" collapsed="false">
      <c r="A134" s="25" t="s">
        <v>578</v>
      </c>
      <c r="B134" s="26" t="s">
        <v>579</v>
      </c>
      <c r="C134" s="27" t="s">
        <v>580</v>
      </c>
      <c r="D134" s="27" t="n">
        <v>1998</v>
      </c>
      <c r="E134" s="27" t="s">
        <v>27</v>
      </c>
      <c r="F134" s="37" t="s">
        <v>581</v>
      </c>
      <c r="G134" s="27" t="n">
        <v>223</v>
      </c>
      <c r="H134" s="27" t="n">
        <v>7.4</v>
      </c>
      <c r="I134" s="30" t="s">
        <v>582</v>
      </c>
      <c r="J134" s="27" t="s">
        <v>583</v>
      </c>
      <c r="K134" s="30" t="s">
        <v>584</v>
      </c>
      <c r="L134" s="27" t="n">
        <v>4439</v>
      </c>
      <c r="M134" s="27" t="n">
        <v>1821</v>
      </c>
      <c r="N134" s="27" t="s">
        <v>585</v>
      </c>
      <c r="O134" s="27" t="n">
        <v>183</v>
      </c>
    </row>
    <row r="135" customFormat="false" ht="12.75" hidden="false" customHeight="false" outlineLevel="0" collapsed="false">
      <c r="A135" s="25" t="s">
        <v>586</v>
      </c>
      <c r="B135" s="26" t="s">
        <v>587</v>
      </c>
      <c r="C135" s="27" t="s">
        <v>580</v>
      </c>
      <c r="D135" s="27" t="n">
        <v>1998</v>
      </c>
      <c r="E135" s="27" t="s">
        <v>27</v>
      </c>
      <c r="F135" s="37" t="s">
        <v>581</v>
      </c>
      <c r="G135" s="27" t="n">
        <v>223</v>
      </c>
      <c r="H135" s="27" t="n">
        <v>7.4</v>
      </c>
      <c r="I135" s="30" t="s">
        <v>582</v>
      </c>
      <c r="J135" s="27" t="s">
        <v>583</v>
      </c>
      <c r="K135" s="30" t="s">
        <v>584</v>
      </c>
      <c r="L135" s="27" t="n">
        <v>4439</v>
      </c>
      <c r="M135" s="27" t="n">
        <v>1821</v>
      </c>
      <c r="N135" s="27" t="s">
        <v>585</v>
      </c>
      <c r="O135" s="27" t="n">
        <v>183</v>
      </c>
    </row>
    <row r="136" customFormat="false" ht="12.75" hidden="false" customHeight="false" outlineLevel="0" collapsed="false">
      <c r="A136" s="1" t="s">
        <v>588</v>
      </c>
      <c r="B136" s="31" t="s">
        <v>589</v>
      </c>
      <c r="C136" s="27" t="s">
        <v>590</v>
      </c>
      <c r="D136" s="27" t="n">
        <v>1998</v>
      </c>
      <c r="E136" s="27" t="s">
        <v>27</v>
      </c>
      <c r="F136" s="37" t="s">
        <v>591</v>
      </c>
      <c r="G136" s="27" t="n">
        <v>223</v>
      </c>
      <c r="H136" s="27" t="n">
        <v>7.4</v>
      </c>
      <c r="I136" s="30" t="s">
        <v>582</v>
      </c>
      <c r="J136" s="27" t="s">
        <v>583</v>
      </c>
      <c r="K136" s="30" t="s">
        <v>584</v>
      </c>
      <c r="L136" s="27" t="n">
        <v>4439</v>
      </c>
      <c r="M136" s="27" t="n">
        <v>1821</v>
      </c>
      <c r="N136" s="27" t="s">
        <v>585</v>
      </c>
      <c r="O136" s="27" t="n">
        <v>183</v>
      </c>
    </row>
    <row r="137" customFormat="false" ht="12.75" hidden="false" customHeight="false" outlineLevel="0" collapsed="false">
      <c r="A137" s="25" t="s">
        <v>592</v>
      </c>
      <c r="B137" s="31" t="s">
        <v>589</v>
      </c>
      <c r="C137" s="27" t="s">
        <v>590</v>
      </c>
      <c r="D137" s="27" t="n">
        <v>1998</v>
      </c>
      <c r="E137" s="27" t="s">
        <v>27</v>
      </c>
      <c r="F137" s="37" t="s">
        <v>591</v>
      </c>
      <c r="G137" s="27" t="n">
        <v>223</v>
      </c>
      <c r="H137" s="27" t="n">
        <v>7.4</v>
      </c>
      <c r="I137" s="30" t="s">
        <v>582</v>
      </c>
      <c r="J137" s="27" t="s">
        <v>583</v>
      </c>
      <c r="K137" s="30" t="s">
        <v>584</v>
      </c>
      <c r="L137" s="27" t="n">
        <v>4439</v>
      </c>
      <c r="M137" s="27" t="n">
        <v>1821</v>
      </c>
      <c r="N137" s="27" t="s">
        <v>585</v>
      </c>
      <c r="O137" s="27" t="n">
        <v>183</v>
      </c>
    </row>
    <row r="138" customFormat="false" ht="12.75" hidden="false" customHeight="false" outlineLevel="0" collapsed="false">
      <c r="A138" s="1" t="s">
        <v>593</v>
      </c>
      <c r="B138" s="31" t="s">
        <v>594</v>
      </c>
      <c r="C138" s="27" t="s">
        <v>595</v>
      </c>
      <c r="D138" s="27" t="n">
        <v>1998</v>
      </c>
      <c r="E138" s="27" t="s">
        <v>27</v>
      </c>
      <c r="F138" s="37" t="s">
        <v>596</v>
      </c>
      <c r="G138" s="27" t="n">
        <v>235</v>
      </c>
      <c r="H138" s="27" t="n">
        <v>6.5</v>
      </c>
      <c r="I138" s="30" t="s">
        <v>597</v>
      </c>
      <c r="J138" s="27" t="s">
        <v>598</v>
      </c>
      <c r="K138" s="30" t="s">
        <v>599</v>
      </c>
      <c r="L138" s="27" t="n">
        <v>4439</v>
      </c>
      <c r="M138" s="27" t="n">
        <v>1821</v>
      </c>
      <c r="N138" s="27" t="s">
        <v>585</v>
      </c>
      <c r="O138" s="27" t="n">
        <v>183</v>
      </c>
    </row>
    <row r="139" customFormat="false" ht="12.75" hidden="false" customHeight="false" outlineLevel="0" collapsed="false">
      <c r="A139" s="1" t="s">
        <v>600</v>
      </c>
      <c r="B139" s="31" t="s">
        <v>601</v>
      </c>
      <c r="C139" s="27" t="s">
        <v>602</v>
      </c>
      <c r="D139" s="27" t="n">
        <v>1995</v>
      </c>
      <c r="E139" s="27" t="s">
        <v>27</v>
      </c>
      <c r="F139" s="37" t="s">
        <v>603</v>
      </c>
      <c r="G139" s="27" t="n">
        <v>204</v>
      </c>
      <c r="H139" s="27" t="n">
        <v>9.3</v>
      </c>
      <c r="I139" s="30" t="s">
        <v>583</v>
      </c>
      <c r="J139" s="27" t="s">
        <v>201</v>
      </c>
      <c r="K139" s="30" t="s">
        <v>604</v>
      </c>
      <c r="L139" s="27" t="n">
        <v>4439</v>
      </c>
      <c r="M139" s="27" t="n">
        <v>1821</v>
      </c>
      <c r="N139" s="27" t="s">
        <v>576</v>
      </c>
      <c r="O139" s="27" t="n">
        <v>183</v>
      </c>
    </row>
    <row r="140" customFormat="false" ht="12.75" hidden="false" customHeight="false" outlineLevel="0" collapsed="false">
      <c r="A140" s="25" t="s">
        <v>605</v>
      </c>
      <c r="B140" s="31" t="s">
        <v>601</v>
      </c>
      <c r="C140" s="27" t="s">
        <v>602</v>
      </c>
      <c r="D140" s="27" t="n">
        <v>1995</v>
      </c>
      <c r="E140" s="27" t="s">
        <v>27</v>
      </c>
      <c r="F140" s="37" t="s">
        <v>603</v>
      </c>
      <c r="G140" s="27" t="n">
        <v>204</v>
      </c>
      <c r="H140" s="27" t="n">
        <v>9.3</v>
      </c>
      <c r="I140" s="30" t="s">
        <v>583</v>
      </c>
      <c r="J140" s="27" t="s">
        <v>201</v>
      </c>
      <c r="K140" s="30" t="s">
        <v>604</v>
      </c>
      <c r="L140" s="27" t="n">
        <v>4439</v>
      </c>
      <c r="M140" s="27" t="n">
        <v>1821</v>
      </c>
      <c r="N140" s="27" t="s">
        <v>576</v>
      </c>
      <c r="O140" s="27" t="n">
        <v>183</v>
      </c>
    </row>
    <row r="141" customFormat="false" ht="12.75" hidden="false" customHeight="false" outlineLevel="0" collapsed="false">
      <c r="A141" s="1" t="s">
        <v>606</v>
      </c>
      <c r="B141" s="31" t="s">
        <v>607</v>
      </c>
      <c r="C141" s="27" t="s">
        <v>35</v>
      </c>
      <c r="D141" s="27" t="n">
        <v>1995</v>
      </c>
      <c r="E141" s="27" t="s">
        <v>27</v>
      </c>
      <c r="F141" s="37" t="s">
        <v>608</v>
      </c>
      <c r="G141" s="27" t="n">
        <v>220</v>
      </c>
      <c r="H141" s="27" t="n">
        <v>7.6</v>
      </c>
      <c r="I141" s="30" t="s">
        <v>598</v>
      </c>
      <c r="J141" s="27" t="s">
        <v>609</v>
      </c>
      <c r="K141" s="30" t="s">
        <v>604</v>
      </c>
      <c r="L141" s="27" t="n">
        <v>4439</v>
      </c>
      <c r="M141" s="27" t="n">
        <v>1821</v>
      </c>
      <c r="N141" s="27" t="s">
        <v>585</v>
      </c>
      <c r="O141" s="27" t="n">
        <v>183</v>
      </c>
    </row>
    <row r="142" customFormat="false" ht="12.75" hidden="false" customHeight="false" outlineLevel="0" collapsed="false">
      <c r="A142" s="1" t="s">
        <v>610</v>
      </c>
      <c r="B142" s="31" t="s">
        <v>611</v>
      </c>
      <c r="C142" s="27" t="s">
        <v>612</v>
      </c>
      <c r="D142" s="27" t="n">
        <v>1995</v>
      </c>
      <c r="E142" s="27" t="s">
        <v>27</v>
      </c>
      <c r="F142" s="37" t="s">
        <v>613</v>
      </c>
      <c r="G142" s="27" t="n">
        <v>235</v>
      </c>
      <c r="H142" s="27" t="n">
        <v>6.6</v>
      </c>
      <c r="I142" s="30" t="s">
        <v>614</v>
      </c>
      <c r="J142" s="27" t="s">
        <v>345</v>
      </c>
      <c r="K142" s="30" t="s">
        <v>346</v>
      </c>
      <c r="L142" s="27" t="n">
        <v>4439</v>
      </c>
      <c r="M142" s="27" t="n">
        <v>1821</v>
      </c>
      <c r="N142" s="27" t="s">
        <v>585</v>
      </c>
      <c r="O142" s="27" t="n">
        <v>183</v>
      </c>
    </row>
    <row r="143" customFormat="false" ht="12.75" hidden="false" customHeight="false" outlineLevel="0" collapsed="false">
      <c r="A143" s="1" t="s">
        <v>615</v>
      </c>
      <c r="B143" s="31" t="s">
        <v>616</v>
      </c>
      <c r="C143" s="27" t="s">
        <v>602</v>
      </c>
      <c r="D143" s="27" t="n">
        <v>1995</v>
      </c>
      <c r="E143" s="27" t="s">
        <v>27</v>
      </c>
      <c r="F143" s="37" t="s">
        <v>617</v>
      </c>
      <c r="G143" s="27" t="n">
        <v>206</v>
      </c>
      <c r="H143" s="27" t="n">
        <v>9.4</v>
      </c>
      <c r="I143" s="30" t="n">
        <v>5.9</v>
      </c>
      <c r="J143" s="27" t="n">
        <v>4.8</v>
      </c>
      <c r="K143" s="30" t="n">
        <v>5.2</v>
      </c>
      <c r="L143" s="27" t="n">
        <v>4360</v>
      </c>
      <c r="M143" s="27" t="n">
        <v>1824</v>
      </c>
      <c r="N143" s="27" t="s">
        <v>618</v>
      </c>
      <c r="O143" s="27" t="n">
        <v>182</v>
      </c>
    </row>
    <row r="144" customFormat="false" ht="12.75" hidden="false" customHeight="false" outlineLevel="0" collapsed="false">
      <c r="A144" s="1" t="s">
        <v>619</v>
      </c>
      <c r="B144" s="31" t="s">
        <v>620</v>
      </c>
      <c r="C144" s="27" t="s">
        <v>621</v>
      </c>
      <c r="D144" s="27" t="n">
        <v>1998</v>
      </c>
      <c r="E144" s="27" t="s">
        <v>27</v>
      </c>
      <c r="F144" s="37" t="s">
        <v>581</v>
      </c>
      <c r="G144" s="27" t="n">
        <v>227</v>
      </c>
      <c r="H144" s="27" t="n">
        <v>7.7</v>
      </c>
      <c r="I144" s="30" t="n">
        <v>7.4</v>
      </c>
      <c r="J144" s="27" t="n">
        <v>5.3</v>
      </c>
      <c r="K144" s="30" t="n">
        <v>6</v>
      </c>
      <c r="L144" s="27" t="n">
        <v>4360</v>
      </c>
      <c r="M144" s="27" t="n">
        <v>1824</v>
      </c>
      <c r="N144" s="27" t="s">
        <v>618</v>
      </c>
      <c r="O144" s="27" t="n">
        <v>182</v>
      </c>
    </row>
    <row r="145" customFormat="false" ht="12.75" hidden="false" customHeight="false" outlineLevel="0" collapsed="false">
      <c r="A145" s="1" t="s">
        <v>622</v>
      </c>
      <c r="B145" s="31" t="s">
        <v>623</v>
      </c>
      <c r="C145" s="27" t="s">
        <v>35</v>
      </c>
      <c r="D145" s="27" t="n">
        <v>1995</v>
      </c>
      <c r="E145" s="27" t="s">
        <v>27</v>
      </c>
      <c r="F145" s="37" t="s">
        <v>624</v>
      </c>
      <c r="G145" s="27" t="n">
        <v>219</v>
      </c>
      <c r="H145" s="27" t="n">
        <v>7.8</v>
      </c>
      <c r="I145" s="30" t="s">
        <v>105</v>
      </c>
      <c r="J145" s="27" t="s">
        <v>105</v>
      </c>
      <c r="K145" s="30" t="s">
        <v>105</v>
      </c>
      <c r="L145" s="27" t="n">
        <v>4360</v>
      </c>
      <c r="M145" s="27" t="n">
        <v>1824</v>
      </c>
      <c r="N145" s="27" t="s">
        <v>618</v>
      </c>
      <c r="O145" s="27" t="n">
        <v>182</v>
      </c>
    </row>
    <row r="146" customFormat="false" ht="12.75" hidden="false" customHeight="false" outlineLevel="0" collapsed="false">
      <c r="A146" s="25" t="s">
        <v>625</v>
      </c>
      <c r="B146" s="26" t="s">
        <v>626</v>
      </c>
      <c r="C146" s="27" t="s">
        <v>580</v>
      </c>
      <c r="D146" s="27" t="n">
        <v>1998</v>
      </c>
      <c r="E146" s="27" t="s">
        <v>27</v>
      </c>
      <c r="F146" s="37" t="s">
        <v>581</v>
      </c>
      <c r="G146" s="27" t="n">
        <v>224</v>
      </c>
      <c r="H146" s="27" t="n">
        <v>7.4</v>
      </c>
      <c r="I146" s="30" t="n">
        <v>7.9</v>
      </c>
      <c r="J146" s="27" t="n">
        <v>5.7</v>
      </c>
      <c r="K146" s="30" t="n">
        <v>6.5</v>
      </c>
      <c r="L146" s="27" t="n">
        <v>4360</v>
      </c>
      <c r="M146" s="27" t="n">
        <v>1824</v>
      </c>
      <c r="N146" s="27" t="s">
        <v>618</v>
      </c>
      <c r="O146" s="27" t="n">
        <v>182</v>
      </c>
    </row>
    <row r="147" customFormat="false" ht="12.75" hidden="false" customHeight="false" outlineLevel="0" collapsed="false">
      <c r="A147" s="25" t="s">
        <v>627</v>
      </c>
      <c r="B147" s="26" t="s">
        <v>628</v>
      </c>
      <c r="C147" s="27" t="s">
        <v>629</v>
      </c>
      <c r="D147" s="27" t="n">
        <v>1499</v>
      </c>
      <c r="E147" s="27" t="s">
        <v>17</v>
      </c>
      <c r="F147" s="37" t="s">
        <v>61</v>
      </c>
      <c r="G147" s="27" t="n">
        <v>205</v>
      </c>
      <c r="H147" s="27" t="s">
        <v>630</v>
      </c>
      <c r="I147" s="30" t="s">
        <v>631</v>
      </c>
      <c r="J147" s="27" t="s">
        <v>632</v>
      </c>
      <c r="K147" s="30" t="s">
        <v>633</v>
      </c>
      <c r="L147" s="27" t="n">
        <v>4360</v>
      </c>
      <c r="M147" s="27" t="n">
        <v>1824</v>
      </c>
      <c r="N147" s="27" t="s">
        <v>618</v>
      </c>
      <c r="O147" s="27" t="n">
        <v>182</v>
      </c>
    </row>
    <row r="148" customFormat="false" ht="12.75" hidden="false" customHeight="false" outlineLevel="0" collapsed="false">
      <c r="A148" s="1" t="s">
        <v>634</v>
      </c>
      <c r="B148" s="33" t="s">
        <v>635</v>
      </c>
      <c r="C148" s="16" t="s">
        <v>636</v>
      </c>
      <c r="D148" s="16" t="n">
        <v>1997</v>
      </c>
      <c r="E148" s="16" t="s">
        <v>27</v>
      </c>
      <c r="F148" s="17" t="s">
        <v>637</v>
      </c>
      <c r="G148" s="16" t="n">
        <v>210</v>
      </c>
      <c r="H148" s="16" t="s">
        <v>638</v>
      </c>
      <c r="I148" s="18" t="s">
        <v>639</v>
      </c>
      <c r="J148" s="16" t="s">
        <v>640</v>
      </c>
      <c r="K148" s="18" t="s">
        <v>641</v>
      </c>
      <c r="L148" s="16" t="n">
        <v>4657</v>
      </c>
      <c r="M148" s="16" t="n">
        <v>1881</v>
      </c>
      <c r="N148" s="16" t="s">
        <v>642</v>
      </c>
      <c r="O148" s="16" t="n">
        <v>204</v>
      </c>
    </row>
    <row r="149" customFormat="false" ht="12.75" hidden="false" customHeight="false" outlineLevel="0" collapsed="false">
      <c r="A149" s="1" t="s">
        <v>643</v>
      </c>
      <c r="B149" s="33" t="s">
        <v>644</v>
      </c>
      <c r="C149" s="16" t="s">
        <v>645</v>
      </c>
      <c r="D149" s="16" t="n">
        <v>1997</v>
      </c>
      <c r="E149" s="16" t="s">
        <v>27</v>
      </c>
      <c r="F149" s="17" t="s">
        <v>646</v>
      </c>
      <c r="G149" s="16" t="n">
        <v>230</v>
      </c>
      <c r="H149" s="16" t="n">
        <v>6.5</v>
      </c>
      <c r="I149" s="18" t="s">
        <v>647</v>
      </c>
      <c r="J149" s="16" t="s">
        <v>322</v>
      </c>
      <c r="K149" s="18" t="s">
        <v>648</v>
      </c>
      <c r="L149" s="16" t="n">
        <v>4657</v>
      </c>
      <c r="M149" s="16" t="n">
        <v>1881</v>
      </c>
      <c r="N149" s="16" t="s">
        <v>642</v>
      </c>
      <c r="O149" s="16" t="n">
        <v>204</v>
      </c>
    </row>
    <row r="150" customFormat="false" ht="12.75" hidden="false" customHeight="false" outlineLevel="0" collapsed="false">
      <c r="A150" s="1" t="s">
        <v>649</v>
      </c>
      <c r="B150" s="33" t="s">
        <v>650</v>
      </c>
      <c r="C150" s="16" t="s">
        <v>651</v>
      </c>
      <c r="D150" s="16" t="n">
        <v>2979</v>
      </c>
      <c r="E150" s="16" t="s">
        <v>44</v>
      </c>
      <c r="F150" s="17" t="s">
        <v>652</v>
      </c>
      <c r="G150" s="16" t="n">
        <v>245</v>
      </c>
      <c r="H150" s="16" t="n">
        <v>5.6</v>
      </c>
      <c r="I150" s="18" t="n">
        <v>10.7</v>
      </c>
      <c r="J150" s="16" t="n">
        <v>6.9</v>
      </c>
      <c r="K150" s="18" t="n">
        <v>8.3</v>
      </c>
      <c r="L150" s="16" t="n">
        <v>4657</v>
      </c>
      <c r="M150" s="16" t="n">
        <v>1881</v>
      </c>
      <c r="N150" s="16" t="s">
        <v>642</v>
      </c>
      <c r="O150" s="16" t="n">
        <v>204</v>
      </c>
    </row>
    <row r="151" customFormat="false" ht="12.75" hidden="false" customHeight="false" outlineLevel="0" collapsed="false">
      <c r="A151" s="1" t="s">
        <v>653</v>
      </c>
      <c r="B151" s="33" t="s">
        <v>654</v>
      </c>
      <c r="C151" s="16" t="s">
        <v>35</v>
      </c>
      <c r="D151" s="16" t="n">
        <v>1995</v>
      </c>
      <c r="E151" s="16" t="s">
        <v>27</v>
      </c>
      <c r="F151" s="17" t="s">
        <v>655</v>
      </c>
      <c r="G151" s="16" t="n">
        <v>210</v>
      </c>
      <c r="H151" s="16" t="n">
        <v>8.1</v>
      </c>
      <c r="I151" s="18" t="s">
        <v>656</v>
      </c>
      <c r="J151" s="16" t="s">
        <v>657</v>
      </c>
      <c r="K151" s="18" t="s">
        <v>658</v>
      </c>
      <c r="L151" s="16" t="n">
        <v>4657</v>
      </c>
      <c r="M151" s="16" t="n">
        <v>1881</v>
      </c>
      <c r="N151" s="16" t="s">
        <v>642</v>
      </c>
      <c r="O151" s="16" t="n">
        <v>204</v>
      </c>
    </row>
    <row r="152" customFormat="false" ht="12.75" hidden="false" customHeight="false" outlineLevel="0" collapsed="false">
      <c r="A152" s="1" t="s">
        <v>659</v>
      </c>
      <c r="B152" s="33" t="s">
        <v>660</v>
      </c>
      <c r="C152" s="16" t="s">
        <v>418</v>
      </c>
      <c r="D152" s="16" t="n">
        <v>2993</v>
      </c>
      <c r="E152" s="16" t="s">
        <v>44</v>
      </c>
      <c r="F152" s="17" t="s">
        <v>661</v>
      </c>
      <c r="G152" s="16" t="n">
        <v>232</v>
      </c>
      <c r="H152" s="16" t="n">
        <v>5.9</v>
      </c>
      <c r="I152" s="18" t="s">
        <v>662</v>
      </c>
      <c r="J152" s="16" t="s">
        <v>141</v>
      </c>
      <c r="K152" s="18" t="s">
        <v>663</v>
      </c>
      <c r="L152" s="16" t="n">
        <v>4657</v>
      </c>
      <c r="M152" s="16" t="n">
        <v>1881</v>
      </c>
      <c r="N152" s="16" t="s">
        <v>642</v>
      </c>
      <c r="O152" s="16" t="n">
        <v>204</v>
      </c>
    </row>
    <row r="153" customFormat="false" ht="12.75" hidden="false" customHeight="false" outlineLevel="0" collapsed="false">
      <c r="A153" s="25" t="s">
        <v>664</v>
      </c>
      <c r="B153" s="15" t="s">
        <v>665</v>
      </c>
      <c r="C153" s="16" t="s">
        <v>418</v>
      </c>
      <c r="D153" s="16" t="n">
        <v>2993</v>
      </c>
      <c r="E153" s="16" t="s">
        <v>44</v>
      </c>
      <c r="F153" s="17" t="s">
        <v>419</v>
      </c>
      <c r="G153" s="16" t="n">
        <v>240</v>
      </c>
      <c r="H153" s="16" t="n">
        <v>5.8</v>
      </c>
      <c r="I153" s="18" t="n">
        <v>6.8</v>
      </c>
      <c r="J153" s="16" t="n">
        <v>5.6</v>
      </c>
      <c r="K153" s="18" t="n">
        <v>6</v>
      </c>
      <c r="L153" s="16" t="n">
        <v>4708</v>
      </c>
      <c r="M153" s="16" t="n">
        <v>1891</v>
      </c>
      <c r="N153" s="16" t="s">
        <v>666</v>
      </c>
      <c r="O153" s="16" t="n">
        <v>204</v>
      </c>
    </row>
    <row r="154" customFormat="false" ht="12.75" hidden="false" customHeight="false" outlineLevel="0" collapsed="false">
      <c r="A154" s="25" t="s">
        <v>667</v>
      </c>
      <c r="B154" s="15" t="s">
        <v>668</v>
      </c>
      <c r="C154" s="16" t="s">
        <v>418</v>
      </c>
      <c r="D154" s="16" t="n">
        <v>2993</v>
      </c>
      <c r="E154" s="16" t="s">
        <v>44</v>
      </c>
      <c r="F154" s="17" t="s">
        <v>419</v>
      </c>
      <c r="G154" s="16" t="n">
        <v>240</v>
      </c>
      <c r="H154" s="16" t="n">
        <v>5.8</v>
      </c>
      <c r="I154" s="18" t="n">
        <v>6.8</v>
      </c>
      <c r="J154" s="16" t="n">
        <v>5.6</v>
      </c>
      <c r="K154" s="18" t="n">
        <v>6</v>
      </c>
      <c r="L154" s="16" t="n">
        <v>4708</v>
      </c>
      <c r="M154" s="16" t="n">
        <v>1891</v>
      </c>
      <c r="N154" s="16" t="s">
        <v>666</v>
      </c>
      <c r="O154" s="16" t="n">
        <v>204</v>
      </c>
    </row>
    <row r="155" customFormat="false" ht="12.75" hidden="false" customHeight="false" outlineLevel="0" collapsed="false">
      <c r="A155" s="25" t="s">
        <v>669</v>
      </c>
      <c r="B155" s="15" t="s">
        <v>670</v>
      </c>
      <c r="C155" s="16" t="s">
        <v>671</v>
      </c>
      <c r="D155" s="16" t="n">
        <v>1995</v>
      </c>
      <c r="E155" s="16" t="s">
        <v>27</v>
      </c>
      <c r="F155" s="17" t="s">
        <v>36</v>
      </c>
      <c r="G155" s="16" t="n">
        <v>213</v>
      </c>
      <c r="H155" s="16" t="n">
        <v>8</v>
      </c>
      <c r="I155" s="18" t="n">
        <v>5.7</v>
      </c>
      <c r="J155" s="16" t="n">
        <v>4.8</v>
      </c>
      <c r="K155" s="18" t="n">
        <v>5.1</v>
      </c>
      <c r="L155" s="16" t="n">
        <v>4708</v>
      </c>
      <c r="M155" s="16" t="n">
        <v>1891</v>
      </c>
      <c r="N155" s="16" t="s">
        <v>666</v>
      </c>
      <c r="O155" s="16" t="n">
        <v>204</v>
      </c>
    </row>
    <row r="156" customFormat="false" ht="12.75" hidden="false" customHeight="false" outlineLevel="0" collapsed="false">
      <c r="A156" s="25" t="s">
        <v>672</v>
      </c>
      <c r="B156" s="15" t="s">
        <v>673</v>
      </c>
      <c r="C156" s="16" t="s">
        <v>671</v>
      </c>
      <c r="D156" s="16" t="n">
        <v>1995</v>
      </c>
      <c r="E156" s="16" t="s">
        <v>27</v>
      </c>
      <c r="F156" s="17" t="s">
        <v>36</v>
      </c>
      <c r="G156" s="16" t="n">
        <v>213</v>
      </c>
      <c r="H156" s="16" t="n">
        <v>8</v>
      </c>
      <c r="I156" s="18" t="n">
        <v>5.7</v>
      </c>
      <c r="J156" s="16" t="n">
        <v>4.8</v>
      </c>
      <c r="K156" s="18" t="n">
        <v>5.1</v>
      </c>
      <c r="L156" s="16" t="n">
        <v>4708</v>
      </c>
      <c r="M156" s="16" t="n">
        <v>1891</v>
      </c>
      <c r="N156" s="16" t="s">
        <v>666</v>
      </c>
      <c r="O156" s="16" t="n">
        <v>204</v>
      </c>
    </row>
    <row r="157" customFormat="false" ht="12.75" hidden="false" customHeight="false" outlineLevel="0" collapsed="false">
      <c r="A157" s="25" t="s">
        <v>674</v>
      </c>
      <c r="B157" s="15" t="s">
        <v>675</v>
      </c>
      <c r="C157" s="16" t="s">
        <v>284</v>
      </c>
      <c r="D157" s="16" t="n">
        <v>1998</v>
      </c>
      <c r="E157" s="16" t="s">
        <v>27</v>
      </c>
      <c r="F157" s="17" t="s">
        <v>305</v>
      </c>
      <c r="G157" s="16" t="n">
        <v>215</v>
      </c>
      <c r="H157" s="16" t="n">
        <v>8.3</v>
      </c>
      <c r="I157" s="18" t="n">
        <v>8.9</v>
      </c>
      <c r="J157" s="16" t="n">
        <v>6.8</v>
      </c>
      <c r="K157" s="18" t="n">
        <v>7.6</v>
      </c>
      <c r="L157" s="16" t="n">
        <v>4708</v>
      </c>
      <c r="M157" s="16" t="n">
        <v>1891</v>
      </c>
      <c r="N157" s="16" t="s">
        <v>666</v>
      </c>
      <c r="O157" s="16" t="n">
        <v>204</v>
      </c>
    </row>
    <row r="158" customFormat="false" ht="12.75" hidden="false" customHeight="false" outlineLevel="0" collapsed="false">
      <c r="A158" s="25" t="s">
        <v>676</v>
      </c>
      <c r="B158" s="15" t="s">
        <v>677</v>
      </c>
      <c r="C158" s="16" t="s">
        <v>284</v>
      </c>
      <c r="D158" s="16" t="n">
        <v>1998</v>
      </c>
      <c r="E158" s="16" t="s">
        <v>27</v>
      </c>
      <c r="F158" s="17" t="s">
        <v>305</v>
      </c>
      <c r="G158" s="16" t="n">
        <v>215</v>
      </c>
      <c r="H158" s="16" t="n">
        <v>8.3</v>
      </c>
      <c r="I158" s="18" t="n">
        <v>8.9</v>
      </c>
      <c r="J158" s="16" t="n">
        <v>6.8</v>
      </c>
      <c r="K158" s="18" t="n">
        <v>7.6</v>
      </c>
      <c r="L158" s="16" t="n">
        <v>4708</v>
      </c>
      <c r="M158" s="16" t="n">
        <v>1891</v>
      </c>
      <c r="N158" s="16" t="s">
        <v>666</v>
      </c>
      <c r="O158" s="16" t="n">
        <v>204</v>
      </c>
    </row>
    <row r="159" customFormat="false" ht="12.75" hidden="false" customHeight="false" outlineLevel="0" collapsed="false">
      <c r="A159" s="25" t="s">
        <v>678</v>
      </c>
      <c r="B159" s="15" t="s">
        <v>679</v>
      </c>
      <c r="C159" s="16" t="s">
        <v>289</v>
      </c>
      <c r="D159" s="16" t="n">
        <v>1998</v>
      </c>
      <c r="E159" s="16" t="s">
        <v>27</v>
      </c>
      <c r="F159" s="17" t="s">
        <v>134</v>
      </c>
      <c r="G159" s="16" t="n">
        <v>240</v>
      </c>
      <c r="H159" s="16" t="n">
        <v>6.3</v>
      </c>
      <c r="I159" s="18" t="n">
        <v>9.1</v>
      </c>
      <c r="J159" s="16" t="n">
        <v>6.7</v>
      </c>
      <c r="K159" s="18" t="n">
        <v>7.6</v>
      </c>
      <c r="L159" s="16" t="n">
        <v>4708</v>
      </c>
      <c r="M159" s="16" t="n">
        <v>1891</v>
      </c>
      <c r="N159" s="16" t="s">
        <v>666</v>
      </c>
      <c r="O159" s="16" t="n">
        <v>204</v>
      </c>
    </row>
    <row r="160" customFormat="false" ht="12.75" hidden="false" customHeight="false" outlineLevel="0" collapsed="false">
      <c r="A160" s="25" t="s">
        <v>680</v>
      </c>
      <c r="B160" s="15" t="s">
        <v>681</v>
      </c>
      <c r="C160" s="16" t="s">
        <v>289</v>
      </c>
      <c r="D160" s="16" t="n">
        <v>1998</v>
      </c>
      <c r="E160" s="16" t="s">
        <v>27</v>
      </c>
      <c r="F160" s="17" t="s">
        <v>134</v>
      </c>
      <c r="G160" s="16" t="n">
        <v>240</v>
      </c>
      <c r="H160" s="16" t="n">
        <v>6.3</v>
      </c>
      <c r="I160" s="18" t="n">
        <v>9.1</v>
      </c>
      <c r="J160" s="16" t="n">
        <v>6.7</v>
      </c>
      <c r="K160" s="18" t="n">
        <v>7.6</v>
      </c>
      <c r="L160" s="16" t="n">
        <v>4708</v>
      </c>
      <c r="M160" s="16" t="n">
        <v>1891</v>
      </c>
      <c r="N160" s="16" t="s">
        <v>666</v>
      </c>
      <c r="O160" s="16" t="n">
        <v>204</v>
      </c>
    </row>
    <row r="161" customFormat="false" ht="12.75" hidden="false" customHeight="false" outlineLevel="0" collapsed="false">
      <c r="A161" s="25" t="s">
        <v>682</v>
      </c>
      <c r="B161" s="15" t="s">
        <v>683</v>
      </c>
      <c r="C161" s="16" t="s">
        <v>684</v>
      </c>
      <c r="D161" s="16" t="n">
        <v>2998</v>
      </c>
      <c r="E161" s="16" t="s">
        <v>44</v>
      </c>
      <c r="F161" s="17" t="s">
        <v>685</v>
      </c>
      <c r="G161" s="16" t="n">
        <v>250</v>
      </c>
      <c r="H161" s="16" t="n">
        <v>4.8</v>
      </c>
      <c r="I161" s="18" t="n">
        <v>11.7</v>
      </c>
      <c r="J161" s="16" t="n">
        <v>7.5</v>
      </c>
      <c r="K161" s="18" t="n">
        <v>8.9</v>
      </c>
      <c r="L161" s="16" t="n">
        <v>4716</v>
      </c>
      <c r="M161" s="16" t="n">
        <v>1897</v>
      </c>
      <c r="N161" s="16" t="s">
        <v>666</v>
      </c>
      <c r="O161" s="16" t="n">
        <v>204</v>
      </c>
    </row>
    <row r="162" customFormat="false" ht="12.75" hidden="false" customHeight="false" outlineLevel="0" collapsed="false">
      <c r="A162" s="25" t="s">
        <v>686</v>
      </c>
      <c r="B162" s="15" t="s">
        <v>687</v>
      </c>
      <c r="C162" s="16" t="s">
        <v>688</v>
      </c>
      <c r="D162" s="16" t="n">
        <v>2993</v>
      </c>
      <c r="E162" s="16" t="s">
        <v>44</v>
      </c>
      <c r="F162" s="17" t="s">
        <v>689</v>
      </c>
      <c r="G162" s="16" t="n">
        <v>250</v>
      </c>
      <c r="H162" s="16" t="n">
        <v>4.9</v>
      </c>
      <c r="I162" s="18" t="n">
        <v>7.4</v>
      </c>
      <c r="J162" s="16" t="n">
        <v>6.5</v>
      </c>
      <c r="K162" s="18" t="n">
        <v>6.8</v>
      </c>
      <c r="L162" s="16" t="n">
        <v>4716</v>
      </c>
      <c r="M162" s="16" t="n">
        <v>1897</v>
      </c>
      <c r="N162" s="16" t="s">
        <v>666</v>
      </c>
      <c r="O162" s="16" t="n">
        <v>204</v>
      </c>
    </row>
    <row r="163" customFormat="false" ht="12.75" hidden="false" customHeight="false" outlineLevel="0" collapsed="false">
      <c r="A163" s="1" t="s">
        <v>690</v>
      </c>
      <c r="B163" s="31" t="s">
        <v>691</v>
      </c>
      <c r="C163" s="27" t="s">
        <v>692</v>
      </c>
      <c r="D163" s="27" t="n">
        <v>1997</v>
      </c>
      <c r="E163" s="27" t="s">
        <v>693</v>
      </c>
      <c r="F163" s="37" t="s">
        <v>694</v>
      </c>
      <c r="G163" s="27" t="n">
        <v>212</v>
      </c>
      <c r="H163" s="27" t="n">
        <v>8.1</v>
      </c>
      <c r="I163" s="30" t="s">
        <v>695</v>
      </c>
      <c r="J163" s="27" t="s">
        <v>322</v>
      </c>
      <c r="K163" s="30" t="s">
        <v>180</v>
      </c>
      <c r="L163" s="27" t="n">
        <v>4671</v>
      </c>
      <c r="M163" s="27" t="n">
        <v>1881</v>
      </c>
      <c r="N163" s="27" t="s">
        <v>696</v>
      </c>
      <c r="O163" s="27" t="n">
        <v>204</v>
      </c>
    </row>
    <row r="164" customFormat="false" ht="12.75" hidden="false" customHeight="false" outlineLevel="0" collapsed="false">
      <c r="A164" s="25" t="s">
        <v>697</v>
      </c>
      <c r="B164" s="26" t="s">
        <v>698</v>
      </c>
      <c r="C164" s="27" t="s">
        <v>699</v>
      </c>
      <c r="D164" s="27" t="n">
        <v>1997</v>
      </c>
      <c r="E164" s="27" t="s">
        <v>693</v>
      </c>
      <c r="F164" s="37" t="s">
        <v>700</v>
      </c>
      <c r="G164" s="27" t="n">
        <v>232</v>
      </c>
      <c r="H164" s="27" t="n">
        <v>6.4</v>
      </c>
      <c r="I164" s="30" t="s">
        <v>647</v>
      </c>
      <c r="J164" s="27" t="s">
        <v>322</v>
      </c>
      <c r="K164" s="30" t="s">
        <v>648</v>
      </c>
      <c r="L164" s="27" t="n">
        <v>4671</v>
      </c>
      <c r="M164" s="27" t="n">
        <v>1881</v>
      </c>
      <c r="N164" s="27" t="s">
        <v>696</v>
      </c>
      <c r="O164" s="27" t="n">
        <v>204</v>
      </c>
    </row>
    <row r="165" customFormat="false" ht="12.75" hidden="false" customHeight="false" outlineLevel="0" collapsed="false">
      <c r="A165" s="1" t="s">
        <v>701</v>
      </c>
      <c r="B165" s="31" t="s">
        <v>702</v>
      </c>
      <c r="C165" s="27" t="s">
        <v>699</v>
      </c>
      <c r="D165" s="27" t="n">
        <v>1997</v>
      </c>
      <c r="E165" s="27" t="s">
        <v>693</v>
      </c>
      <c r="F165" s="37" t="s">
        <v>700</v>
      </c>
      <c r="G165" s="27" t="n">
        <v>232</v>
      </c>
      <c r="H165" s="27" t="n">
        <v>6.4</v>
      </c>
      <c r="I165" s="30" t="s">
        <v>647</v>
      </c>
      <c r="J165" s="27" t="s">
        <v>322</v>
      </c>
      <c r="K165" s="30" t="s">
        <v>648</v>
      </c>
      <c r="L165" s="27" t="n">
        <v>4671</v>
      </c>
      <c r="M165" s="27" t="n">
        <v>1881</v>
      </c>
      <c r="N165" s="27" t="s">
        <v>696</v>
      </c>
      <c r="O165" s="27" t="n">
        <v>204</v>
      </c>
    </row>
    <row r="166" customFormat="false" ht="12.75" hidden="false" customHeight="false" outlineLevel="0" collapsed="false">
      <c r="A166" s="1" t="s">
        <v>703</v>
      </c>
      <c r="B166" s="31" t="s">
        <v>704</v>
      </c>
      <c r="C166" s="27" t="s">
        <v>705</v>
      </c>
      <c r="D166" s="27" t="n">
        <v>2979</v>
      </c>
      <c r="E166" s="27" t="s">
        <v>706</v>
      </c>
      <c r="F166" s="37" t="s">
        <v>707</v>
      </c>
      <c r="G166" s="27" t="n">
        <v>247</v>
      </c>
      <c r="H166" s="27" t="n">
        <v>5.5</v>
      </c>
      <c r="I166" s="30" t="n">
        <v>10.7</v>
      </c>
      <c r="J166" s="27" t="n">
        <v>6.9</v>
      </c>
      <c r="K166" s="30" t="n">
        <v>8.3</v>
      </c>
      <c r="L166" s="27" t="n">
        <v>4671</v>
      </c>
      <c r="M166" s="27" t="n">
        <v>1881</v>
      </c>
      <c r="N166" s="27" t="s">
        <v>696</v>
      </c>
      <c r="O166" s="27" t="n">
        <v>204</v>
      </c>
    </row>
    <row r="167" customFormat="false" ht="12.75" hidden="false" customHeight="false" outlineLevel="0" collapsed="false">
      <c r="A167" s="1" t="s">
        <v>708</v>
      </c>
      <c r="B167" s="26" t="s">
        <v>709</v>
      </c>
      <c r="C167" s="27" t="s">
        <v>710</v>
      </c>
      <c r="D167" s="27" t="n">
        <v>1995</v>
      </c>
      <c r="E167" s="27" t="s">
        <v>693</v>
      </c>
      <c r="F167" s="37" t="s">
        <v>334</v>
      </c>
      <c r="G167" s="27" t="n">
        <v>212</v>
      </c>
      <c r="H167" s="27" t="n">
        <v>8</v>
      </c>
      <c r="I167" s="30" t="s">
        <v>711</v>
      </c>
      <c r="J167" s="27" t="s">
        <v>712</v>
      </c>
      <c r="K167" s="30" t="s">
        <v>658</v>
      </c>
      <c r="L167" s="27" t="n">
        <v>4671</v>
      </c>
      <c r="M167" s="27" t="n">
        <v>1881</v>
      </c>
      <c r="N167" s="27" t="s">
        <v>696</v>
      </c>
      <c r="O167" s="27" t="n">
        <v>204</v>
      </c>
    </row>
    <row r="168" customFormat="false" ht="12.75" hidden="false" customHeight="false" outlineLevel="0" collapsed="false">
      <c r="A168" s="1" t="s">
        <v>713</v>
      </c>
      <c r="B168" s="31" t="s">
        <v>714</v>
      </c>
      <c r="C168" s="27" t="s">
        <v>715</v>
      </c>
      <c r="D168" s="27" t="n">
        <v>2993</v>
      </c>
      <c r="E168" s="27" t="s">
        <v>706</v>
      </c>
      <c r="F168" s="37" t="s">
        <v>716</v>
      </c>
      <c r="G168" s="27" t="n">
        <v>234</v>
      </c>
      <c r="H168" s="27" t="n">
        <v>5.8</v>
      </c>
      <c r="I168" s="30" t="s">
        <v>662</v>
      </c>
      <c r="J168" s="27" t="s">
        <v>141</v>
      </c>
      <c r="K168" s="30" t="s">
        <v>663</v>
      </c>
      <c r="L168" s="27" t="n">
        <v>4671</v>
      </c>
      <c r="M168" s="27" t="n">
        <v>1881</v>
      </c>
      <c r="N168" s="27" t="s">
        <v>696</v>
      </c>
      <c r="O168" s="27" t="n">
        <v>204</v>
      </c>
    </row>
    <row r="169" customFormat="false" ht="12.75" hidden="false" customHeight="false" outlineLevel="0" collapsed="false">
      <c r="A169" s="25" t="s">
        <v>717</v>
      </c>
      <c r="B169" s="26" t="s">
        <v>718</v>
      </c>
      <c r="C169" s="27" t="s">
        <v>715</v>
      </c>
      <c r="D169" s="27" t="n">
        <v>2993</v>
      </c>
      <c r="E169" s="27" t="s">
        <v>706</v>
      </c>
      <c r="F169" s="37" t="s">
        <v>716</v>
      </c>
      <c r="G169" s="27" t="n">
        <v>234</v>
      </c>
      <c r="H169" s="27" t="n">
        <v>5.8</v>
      </c>
      <c r="I169" s="30" t="s">
        <v>662</v>
      </c>
      <c r="J169" s="27" t="s">
        <v>141</v>
      </c>
      <c r="K169" s="30" t="s">
        <v>663</v>
      </c>
      <c r="L169" s="27" t="n">
        <v>4671</v>
      </c>
      <c r="M169" s="27" t="n">
        <v>1881</v>
      </c>
      <c r="N169" s="27" t="s">
        <v>696</v>
      </c>
      <c r="O169" s="27" t="n">
        <v>204</v>
      </c>
    </row>
    <row r="170" customFormat="false" ht="12.75" hidden="false" customHeight="false" outlineLevel="0" collapsed="false">
      <c r="A170" s="1" t="s">
        <v>719</v>
      </c>
      <c r="B170" s="26" t="s">
        <v>720</v>
      </c>
      <c r="C170" s="27" t="s">
        <v>721</v>
      </c>
      <c r="D170" s="27" t="n">
        <v>2993</v>
      </c>
      <c r="E170" s="27" t="s">
        <v>706</v>
      </c>
      <c r="F170" s="37" t="s">
        <v>722</v>
      </c>
      <c r="G170" s="27" t="n">
        <v>247</v>
      </c>
      <c r="H170" s="27" t="n">
        <v>5.2</v>
      </c>
      <c r="I170" s="30" t="n">
        <v>6.7</v>
      </c>
      <c r="J170" s="27" t="n">
        <v>5.5</v>
      </c>
      <c r="K170" s="30" t="n">
        <v>6</v>
      </c>
      <c r="L170" s="27" t="n">
        <v>4671</v>
      </c>
      <c r="M170" s="27" t="n">
        <v>1881</v>
      </c>
      <c r="N170" s="27" t="s">
        <v>696</v>
      </c>
      <c r="O170" s="27" t="n">
        <v>204</v>
      </c>
    </row>
    <row r="171" customFormat="false" ht="12.75" hidden="false" customHeight="false" outlineLevel="0" collapsed="false">
      <c r="A171" s="1" t="s">
        <v>723</v>
      </c>
      <c r="B171" s="26" t="s">
        <v>724</v>
      </c>
      <c r="C171" s="27" t="s">
        <v>725</v>
      </c>
      <c r="D171" s="27" t="n">
        <v>2979</v>
      </c>
      <c r="E171" s="27" t="s">
        <v>706</v>
      </c>
      <c r="F171" s="37" t="s">
        <v>726</v>
      </c>
      <c r="G171" s="27" t="n">
        <v>250</v>
      </c>
      <c r="H171" s="27" t="n">
        <v>4.9</v>
      </c>
      <c r="I171" s="30" t="n">
        <v>11.3</v>
      </c>
      <c r="J171" s="27" t="n">
        <v>7</v>
      </c>
      <c r="K171" s="30" t="n">
        <v>8.6</v>
      </c>
      <c r="L171" s="27" t="n">
        <v>4671</v>
      </c>
      <c r="M171" s="27" t="n">
        <v>1901</v>
      </c>
      <c r="N171" s="27" t="s">
        <v>696</v>
      </c>
      <c r="O171" s="27" t="n">
        <v>204</v>
      </c>
    </row>
    <row r="172" customFormat="false" ht="12.75" hidden="false" customHeight="false" outlineLevel="0" collapsed="false">
      <c r="A172" s="25" t="s">
        <v>727</v>
      </c>
      <c r="B172" s="31" t="s">
        <v>728</v>
      </c>
      <c r="C172" s="27" t="s">
        <v>710</v>
      </c>
      <c r="D172" s="27" t="n">
        <v>1995</v>
      </c>
      <c r="E172" s="27" t="s">
        <v>693</v>
      </c>
      <c r="F172" s="37" t="s">
        <v>334</v>
      </c>
      <c r="G172" s="27" t="n">
        <v>212</v>
      </c>
      <c r="H172" s="27" t="n">
        <v>8</v>
      </c>
      <c r="I172" s="30" t="s">
        <v>711</v>
      </c>
      <c r="J172" s="27" t="s">
        <v>712</v>
      </c>
      <c r="K172" s="30" t="s">
        <v>658</v>
      </c>
      <c r="L172" s="27" t="n">
        <v>4671</v>
      </c>
      <c r="M172" s="27" t="n">
        <v>1881</v>
      </c>
      <c r="N172" s="27" t="s">
        <v>696</v>
      </c>
      <c r="O172" s="27" t="n">
        <v>204</v>
      </c>
    </row>
    <row r="173" customFormat="false" ht="409.6" hidden="false" customHeight="false" outlineLevel="0" collapsed="false">
      <c r="A173" s="40" t="s">
        <v>729</v>
      </c>
      <c r="B173" s="31" t="s">
        <v>730</v>
      </c>
      <c r="C173" s="27" t="s">
        <v>284</v>
      </c>
      <c r="D173" s="27" t="n">
        <v>1998</v>
      </c>
      <c r="E173" s="27" t="s">
        <v>27</v>
      </c>
      <c r="F173" s="37" t="s">
        <v>305</v>
      </c>
      <c r="G173" s="27" t="n">
        <v>215</v>
      </c>
      <c r="H173" s="27" t="n">
        <v>8.3</v>
      </c>
      <c r="I173" s="30" t="n">
        <v>9</v>
      </c>
      <c r="J173" s="27" t="n">
        <v>7.1</v>
      </c>
      <c r="K173" s="30" t="n">
        <v>7.8</v>
      </c>
      <c r="L173" s="27" t="n">
        <v>4752</v>
      </c>
      <c r="M173" s="27" t="n">
        <v>1918</v>
      </c>
      <c r="N173" s="27" t="s">
        <v>731</v>
      </c>
      <c r="O173" s="27" t="n">
        <v>204</v>
      </c>
    </row>
    <row r="174" customFormat="false" ht="409.6" hidden="false" customHeight="false" outlineLevel="0" collapsed="false">
      <c r="A174" s="40" t="s">
        <v>732</v>
      </c>
      <c r="B174" s="31" t="s">
        <v>730</v>
      </c>
      <c r="C174" s="27" t="s">
        <v>284</v>
      </c>
      <c r="D174" s="27" t="n">
        <v>1998</v>
      </c>
      <c r="E174" s="27" t="s">
        <v>27</v>
      </c>
      <c r="F174" s="37" t="s">
        <v>305</v>
      </c>
      <c r="G174" s="27" t="n">
        <v>215</v>
      </c>
      <c r="H174" s="27" t="n">
        <v>8.3</v>
      </c>
      <c r="I174" s="30" t="n">
        <v>9</v>
      </c>
      <c r="J174" s="27" t="n">
        <v>7.1</v>
      </c>
      <c r="K174" s="30" t="n">
        <v>7.8</v>
      </c>
      <c r="L174" s="27" t="n">
        <v>4752</v>
      </c>
      <c r="M174" s="27" t="n">
        <v>1918</v>
      </c>
      <c r="N174" s="27" t="s">
        <v>731</v>
      </c>
      <c r="O174" s="27" t="n">
        <v>204</v>
      </c>
    </row>
    <row r="175" customFormat="false" ht="409.6" hidden="false" customHeight="false" outlineLevel="0" collapsed="false">
      <c r="A175" s="40" t="s">
        <v>733</v>
      </c>
      <c r="B175" s="31" t="s">
        <v>734</v>
      </c>
      <c r="C175" s="27" t="s">
        <v>289</v>
      </c>
      <c r="D175" s="27" t="n">
        <v>1998</v>
      </c>
      <c r="E175" s="27" t="s">
        <v>27</v>
      </c>
      <c r="F175" s="37" t="s">
        <v>134</v>
      </c>
      <c r="G175" s="27" t="n">
        <v>240</v>
      </c>
      <c r="H175" s="27" t="n">
        <v>6.3</v>
      </c>
      <c r="I175" s="30" t="n">
        <v>9.4</v>
      </c>
      <c r="J175" s="27" t="n">
        <v>6.9</v>
      </c>
      <c r="K175" s="30" t="n">
        <v>7.8</v>
      </c>
      <c r="L175" s="27" t="n">
        <v>4752</v>
      </c>
      <c r="M175" s="27" t="n">
        <v>1918</v>
      </c>
      <c r="N175" s="27" t="s">
        <v>731</v>
      </c>
      <c r="O175" s="27" t="n">
        <v>204</v>
      </c>
    </row>
    <row r="176" customFormat="false" ht="409.6" hidden="false" customHeight="false" outlineLevel="0" collapsed="false">
      <c r="A176" s="40" t="s">
        <v>735</v>
      </c>
      <c r="B176" s="31" t="s">
        <v>734</v>
      </c>
      <c r="C176" s="27" t="s">
        <v>289</v>
      </c>
      <c r="D176" s="27" t="n">
        <v>1998</v>
      </c>
      <c r="E176" s="27" t="s">
        <v>27</v>
      </c>
      <c r="F176" s="37" t="s">
        <v>134</v>
      </c>
      <c r="G176" s="27" t="n">
        <v>240</v>
      </c>
      <c r="H176" s="27" t="n">
        <v>6.3</v>
      </c>
      <c r="I176" s="30" t="n">
        <v>9.4</v>
      </c>
      <c r="J176" s="27" t="n">
        <v>6.9</v>
      </c>
      <c r="K176" s="30" t="n">
        <v>7.8</v>
      </c>
      <c r="L176" s="27" t="n">
        <v>4752</v>
      </c>
      <c r="M176" s="27" t="n">
        <v>1918</v>
      </c>
      <c r="N176" s="27" t="s">
        <v>731</v>
      </c>
      <c r="O176" s="27" t="n">
        <v>204</v>
      </c>
    </row>
    <row r="177" customFormat="false" ht="409.6" hidden="false" customHeight="false" outlineLevel="0" collapsed="false">
      <c r="A177" s="41" t="s">
        <v>736</v>
      </c>
      <c r="B177" s="31" t="s">
        <v>737</v>
      </c>
      <c r="C177" s="27" t="s">
        <v>684</v>
      </c>
      <c r="D177" s="27" t="n">
        <v>2998</v>
      </c>
      <c r="E177" s="27" t="s">
        <v>44</v>
      </c>
      <c r="F177" s="37" t="s">
        <v>685</v>
      </c>
      <c r="G177" s="27" t="n">
        <v>250</v>
      </c>
      <c r="H177" s="27" t="n">
        <v>4.8</v>
      </c>
      <c r="I177" s="30" t="n">
        <v>11.6</v>
      </c>
      <c r="J177" s="27" t="n">
        <v>7.8</v>
      </c>
      <c r="K177" s="30" t="n">
        <v>9.2</v>
      </c>
      <c r="L177" s="27" t="n">
        <v>4752</v>
      </c>
      <c r="M177" s="27" t="n">
        <v>1938</v>
      </c>
      <c r="N177" s="27" t="s">
        <v>731</v>
      </c>
      <c r="O177" s="27" t="n">
        <v>204</v>
      </c>
    </row>
    <row r="178" customFormat="false" ht="409.6" hidden="false" customHeight="false" outlineLevel="0" collapsed="false">
      <c r="A178" s="40" t="s">
        <v>738</v>
      </c>
      <c r="B178" s="31" t="s">
        <v>739</v>
      </c>
      <c r="C178" s="27" t="s">
        <v>671</v>
      </c>
      <c r="D178" s="27" t="n">
        <v>1995</v>
      </c>
      <c r="E178" s="27" t="s">
        <v>27</v>
      </c>
      <c r="F178" s="37" t="s">
        <v>36</v>
      </c>
      <c r="G178" s="27" t="n">
        <v>213</v>
      </c>
      <c r="H178" s="27" t="n">
        <v>8</v>
      </c>
      <c r="I178" s="30" t="n">
        <v>6</v>
      </c>
      <c r="J178" s="27" t="n">
        <v>5</v>
      </c>
      <c r="K178" s="30" t="n">
        <v>5.4</v>
      </c>
      <c r="L178" s="27" t="n">
        <v>4752</v>
      </c>
      <c r="M178" s="27" t="n">
        <v>1918</v>
      </c>
      <c r="N178" s="27" t="s">
        <v>731</v>
      </c>
      <c r="O178" s="27" t="n">
        <v>204</v>
      </c>
    </row>
    <row r="179" customFormat="false" ht="409.6" hidden="false" customHeight="false" outlineLevel="0" collapsed="false">
      <c r="A179" s="42" t="s">
        <v>738</v>
      </c>
      <c r="B179" s="31" t="s">
        <v>739</v>
      </c>
      <c r="C179" s="27" t="s">
        <v>671</v>
      </c>
      <c r="D179" s="27" t="n">
        <v>1995</v>
      </c>
      <c r="E179" s="27" t="s">
        <v>27</v>
      </c>
      <c r="F179" s="37" t="s">
        <v>36</v>
      </c>
      <c r="G179" s="27" t="n">
        <v>213</v>
      </c>
      <c r="H179" s="27" t="n">
        <v>8</v>
      </c>
      <c r="I179" s="30" t="n">
        <v>6</v>
      </c>
      <c r="J179" s="27" t="n">
        <v>5</v>
      </c>
      <c r="K179" s="30" t="n">
        <v>5.4</v>
      </c>
      <c r="L179" s="27" t="n">
        <v>4752</v>
      </c>
      <c r="M179" s="27" t="n">
        <v>1918</v>
      </c>
      <c r="N179" s="27" t="s">
        <v>731</v>
      </c>
      <c r="O179" s="27" t="n">
        <v>204</v>
      </c>
    </row>
    <row r="180" customFormat="false" ht="409.6" hidden="false" customHeight="false" outlineLevel="0" collapsed="false">
      <c r="A180" s="42" t="s">
        <v>740</v>
      </c>
      <c r="B180" s="31" t="s">
        <v>741</v>
      </c>
      <c r="C180" s="27" t="s">
        <v>418</v>
      </c>
      <c r="D180" s="27" t="n">
        <v>2993</v>
      </c>
      <c r="E180" s="27" t="s">
        <v>44</v>
      </c>
      <c r="F180" s="37" t="s">
        <v>419</v>
      </c>
      <c r="G180" s="27" t="n">
        <v>240</v>
      </c>
      <c r="H180" s="27" t="n">
        <v>5.8</v>
      </c>
      <c r="I180" s="30" t="n">
        <v>7.1</v>
      </c>
      <c r="J180" s="27" t="n">
        <v>5.7</v>
      </c>
      <c r="K180" s="30" t="n">
        <v>6.2</v>
      </c>
      <c r="L180" s="27" t="n">
        <v>4752</v>
      </c>
      <c r="M180" s="27" t="n">
        <v>1918</v>
      </c>
      <c r="N180" s="27" t="s">
        <v>731</v>
      </c>
      <c r="O180" s="27" t="n">
        <v>204</v>
      </c>
    </row>
    <row r="181" customFormat="false" ht="409.6" hidden="false" customHeight="false" outlineLevel="0" collapsed="false">
      <c r="A181" s="42" t="s">
        <v>742</v>
      </c>
      <c r="B181" s="31" t="s">
        <v>743</v>
      </c>
      <c r="C181" s="27" t="s">
        <v>688</v>
      </c>
      <c r="D181" s="27" t="n">
        <v>2993</v>
      </c>
      <c r="E181" s="27" t="s">
        <v>44</v>
      </c>
      <c r="F181" s="37" t="s">
        <v>689</v>
      </c>
      <c r="G181" s="27" t="n">
        <v>250</v>
      </c>
      <c r="H181" s="27" t="n">
        <v>4.9</v>
      </c>
      <c r="I181" s="30" t="n">
        <v>7.4</v>
      </c>
      <c r="J181" s="27" t="n">
        <v>6.5</v>
      </c>
      <c r="K181" s="30" t="n">
        <v>6.8</v>
      </c>
      <c r="L181" s="27" t="n">
        <v>4752</v>
      </c>
      <c r="M181" s="27" t="n">
        <v>1938</v>
      </c>
      <c r="N181" s="27" t="s">
        <v>731</v>
      </c>
      <c r="O181" s="27" t="n">
        <v>204</v>
      </c>
    </row>
    <row r="182" customFormat="false" ht="409.6" hidden="false" customHeight="false" outlineLevel="0" collapsed="false">
      <c r="A182" s="42" t="s">
        <v>744</v>
      </c>
      <c r="B182" s="31" t="s">
        <v>739</v>
      </c>
      <c r="C182" s="27" t="s">
        <v>671</v>
      </c>
      <c r="D182" s="27" t="n">
        <v>1995</v>
      </c>
      <c r="E182" s="27" t="s">
        <v>27</v>
      </c>
      <c r="F182" s="37" t="s">
        <v>36</v>
      </c>
      <c r="G182" s="27" t="n">
        <v>213</v>
      </c>
      <c r="H182" s="27" t="n">
        <v>8</v>
      </c>
      <c r="I182" s="30" t="n">
        <v>6</v>
      </c>
      <c r="J182" s="27" t="n">
        <v>5</v>
      </c>
      <c r="K182" s="30" t="n">
        <v>5.4</v>
      </c>
      <c r="L182" s="27" t="n">
        <v>4752</v>
      </c>
      <c r="M182" s="27" t="n">
        <v>1918</v>
      </c>
      <c r="N182" s="27" t="s">
        <v>731</v>
      </c>
      <c r="O182" s="27" t="n">
        <v>204</v>
      </c>
    </row>
    <row r="183" customFormat="false" ht="409.6" hidden="false" customHeight="false" outlineLevel="0" collapsed="false">
      <c r="A183" s="42" t="s">
        <v>745</v>
      </c>
      <c r="B183" s="31" t="s">
        <v>741</v>
      </c>
      <c r="C183" s="27" t="s">
        <v>418</v>
      </c>
      <c r="D183" s="27" t="n">
        <v>2993</v>
      </c>
      <c r="E183" s="27" t="s">
        <v>44</v>
      </c>
      <c r="F183" s="37" t="s">
        <v>419</v>
      </c>
      <c r="G183" s="27" t="n">
        <v>240</v>
      </c>
      <c r="H183" s="27" t="n">
        <v>5.8</v>
      </c>
      <c r="I183" s="30" t="n">
        <v>7.1</v>
      </c>
      <c r="J183" s="27" t="n">
        <v>5.7</v>
      </c>
      <c r="K183" s="30" t="n">
        <v>6.2</v>
      </c>
      <c r="L183" s="27" t="n">
        <v>4752</v>
      </c>
      <c r="M183" s="27" t="n">
        <v>1918</v>
      </c>
      <c r="N183" s="27" t="s">
        <v>731</v>
      </c>
      <c r="O183" s="27" t="n">
        <v>204</v>
      </c>
    </row>
    <row r="184" customFormat="false" ht="409.6" hidden="false" customHeight="false" outlineLevel="0" collapsed="false">
      <c r="A184" s="42" t="s">
        <v>746</v>
      </c>
      <c r="B184" s="31" t="s">
        <v>743</v>
      </c>
      <c r="C184" s="27" t="s">
        <v>688</v>
      </c>
      <c r="D184" s="27" t="n">
        <v>2993</v>
      </c>
      <c r="E184" s="27" t="s">
        <v>44</v>
      </c>
      <c r="F184" s="37" t="s">
        <v>689</v>
      </c>
      <c r="G184" s="27" t="n">
        <v>250</v>
      </c>
      <c r="H184" s="27" t="n">
        <v>4.9</v>
      </c>
      <c r="I184" s="30" t="n">
        <v>7.4</v>
      </c>
      <c r="J184" s="27" t="n">
        <v>6.5</v>
      </c>
      <c r="K184" s="30" t="n">
        <v>6.8</v>
      </c>
      <c r="L184" s="27" t="n">
        <v>4752</v>
      </c>
      <c r="M184" s="27" t="n">
        <v>1938</v>
      </c>
      <c r="N184" s="27" t="s">
        <v>731</v>
      </c>
      <c r="O184" s="27" t="n">
        <v>204</v>
      </c>
    </row>
    <row r="185" customFormat="false" ht="409.6" hidden="false" customHeight="false" outlineLevel="0" collapsed="false">
      <c r="A185" s="1" t="s">
        <v>747</v>
      </c>
      <c r="B185" s="33" t="s">
        <v>748</v>
      </c>
      <c r="C185" s="16" t="s">
        <v>705</v>
      </c>
      <c r="D185" s="16" t="n">
        <v>2979</v>
      </c>
      <c r="E185" s="16" t="s">
        <v>44</v>
      </c>
      <c r="F185" s="17" t="s">
        <v>707</v>
      </c>
      <c r="G185" s="16" t="n">
        <v>235</v>
      </c>
      <c r="H185" s="16" t="n">
        <v>6.5</v>
      </c>
      <c r="I185" s="18" t="s">
        <v>749</v>
      </c>
      <c r="J185" s="16" t="n">
        <v>6.9</v>
      </c>
      <c r="K185" s="18" t="n">
        <v>8.5</v>
      </c>
      <c r="L185" s="16" t="n">
        <v>4886</v>
      </c>
      <c r="M185" s="16" t="n">
        <v>1938</v>
      </c>
      <c r="N185" s="16" t="s">
        <v>750</v>
      </c>
      <c r="O185" s="16" t="n">
        <v>209</v>
      </c>
    </row>
    <row r="186" customFormat="false" ht="409.6" hidden="false" customHeight="false" outlineLevel="0" collapsed="false">
      <c r="A186" s="1" t="s">
        <v>751</v>
      </c>
      <c r="B186" s="33" t="s">
        <v>752</v>
      </c>
      <c r="C186" s="16" t="s">
        <v>489</v>
      </c>
      <c r="D186" s="16" t="n">
        <v>4395</v>
      </c>
      <c r="E186" s="16" t="s">
        <v>327</v>
      </c>
      <c r="F186" s="17" t="s">
        <v>328</v>
      </c>
      <c r="G186" s="16" t="n">
        <v>250</v>
      </c>
      <c r="H186" s="16" t="n">
        <v>4.9</v>
      </c>
      <c r="I186" s="18" t="s">
        <v>753</v>
      </c>
      <c r="J186" s="16" t="s">
        <v>582</v>
      </c>
      <c r="K186" s="18" t="s">
        <v>754</v>
      </c>
      <c r="L186" s="16" t="n">
        <v>4886</v>
      </c>
      <c r="M186" s="16" t="n">
        <v>1938</v>
      </c>
      <c r="N186" s="16" t="s">
        <v>750</v>
      </c>
      <c r="O186" s="16" t="n">
        <v>209</v>
      </c>
    </row>
    <row r="187" customFormat="false" ht="409.6" hidden="false" customHeight="false" outlineLevel="0" collapsed="false">
      <c r="A187" s="1" t="s">
        <v>755</v>
      </c>
      <c r="B187" s="33" t="s">
        <v>756</v>
      </c>
      <c r="C187" s="16" t="s">
        <v>757</v>
      </c>
      <c r="D187" s="16" t="n">
        <v>2993</v>
      </c>
      <c r="E187" s="16" t="s">
        <v>44</v>
      </c>
      <c r="F187" s="17" t="s">
        <v>758</v>
      </c>
      <c r="G187" s="16" t="n">
        <v>220</v>
      </c>
      <c r="H187" s="16" t="n">
        <v>7.8</v>
      </c>
      <c r="I187" s="18" t="s">
        <v>759</v>
      </c>
      <c r="J187" s="16" t="s">
        <v>760</v>
      </c>
      <c r="K187" s="18" t="s">
        <v>761</v>
      </c>
      <c r="L187" s="16" t="n">
        <v>4886</v>
      </c>
      <c r="M187" s="16" t="n">
        <v>1938</v>
      </c>
      <c r="N187" s="16" t="s">
        <v>750</v>
      </c>
      <c r="O187" s="16" t="n">
        <v>209</v>
      </c>
    </row>
    <row r="188" customFormat="false" ht="409.6" hidden="false" customHeight="false" outlineLevel="0" collapsed="false">
      <c r="A188" s="1" t="s">
        <v>762</v>
      </c>
      <c r="B188" s="33" t="s">
        <v>763</v>
      </c>
      <c r="C188" s="16" t="s">
        <v>418</v>
      </c>
      <c r="D188" s="16" t="n">
        <v>2993</v>
      </c>
      <c r="E188" s="16" t="s">
        <v>44</v>
      </c>
      <c r="F188" s="17" t="s">
        <v>716</v>
      </c>
      <c r="G188" s="16" t="n">
        <v>230</v>
      </c>
      <c r="H188" s="16" t="n">
        <v>6.8</v>
      </c>
      <c r="I188" s="18" t="s">
        <v>759</v>
      </c>
      <c r="J188" s="16" t="s">
        <v>760</v>
      </c>
      <c r="K188" s="18" t="s">
        <v>761</v>
      </c>
      <c r="L188" s="16" t="n">
        <v>4886</v>
      </c>
      <c r="M188" s="16" t="n">
        <v>1938</v>
      </c>
      <c r="N188" s="16" t="s">
        <v>750</v>
      </c>
      <c r="O188" s="16" t="n">
        <v>209</v>
      </c>
    </row>
    <row r="189" customFormat="false" ht="409.6" hidden="false" customHeight="false" outlineLevel="0" collapsed="false">
      <c r="A189" s="25" t="s">
        <v>764</v>
      </c>
      <c r="B189" s="15" t="s">
        <v>765</v>
      </c>
      <c r="C189" s="16" t="s">
        <v>418</v>
      </c>
      <c r="D189" s="16" t="n">
        <v>2993</v>
      </c>
      <c r="E189" s="16" t="s">
        <v>44</v>
      </c>
      <c r="F189" s="17" t="s">
        <v>716</v>
      </c>
      <c r="G189" s="16" t="n">
        <v>230</v>
      </c>
      <c r="H189" s="16" t="n">
        <v>6.8</v>
      </c>
      <c r="I189" s="18" t="s">
        <v>759</v>
      </c>
      <c r="J189" s="16" t="s">
        <v>760</v>
      </c>
      <c r="K189" s="18" t="s">
        <v>761</v>
      </c>
      <c r="L189" s="16" t="n">
        <v>4886</v>
      </c>
      <c r="M189" s="16" t="n">
        <v>1938</v>
      </c>
      <c r="N189" s="16" t="s">
        <v>750</v>
      </c>
      <c r="O189" s="16" t="n">
        <v>209</v>
      </c>
    </row>
    <row r="190" customFormat="false" ht="409.6" hidden="false" customHeight="false" outlineLevel="0" collapsed="false">
      <c r="A190" s="25" t="s">
        <v>766</v>
      </c>
      <c r="B190" s="15" t="s">
        <v>767</v>
      </c>
      <c r="C190" s="16" t="s">
        <v>395</v>
      </c>
      <c r="D190" s="16" t="n">
        <v>2993</v>
      </c>
      <c r="E190" s="16" t="s">
        <v>44</v>
      </c>
      <c r="F190" s="17" t="s">
        <v>768</v>
      </c>
      <c r="G190" s="16" t="n">
        <v>236</v>
      </c>
      <c r="H190" s="16" t="n">
        <v>5.9</v>
      </c>
      <c r="I190" s="18" t="n">
        <v>6.8</v>
      </c>
      <c r="J190" s="16" t="s">
        <v>760</v>
      </c>
      <c r="K190" s="18" t="n">
        <v>6</v>
      </c>
      <c r="L190" s="16" t="n">
        <v>4886</v>
      </c>
      <c r="M190" s="16" t="n">
        <v>1938</v>
      </c>
      <c r="N190" s="16" t="s">
        <v>750</v>
      </c>
      <c r="O190" s="16" t="n">
        <v>209</v>
      </c>
    </row>
    <row r="191" customFormat="false" ht="409.6" hidden="false" customHeight="false" outlineLevel="0" collapsed="false">
      <c r="A191" s="1" t="s">
        <v>769</v>
      </c>
      <c r="B191" s="33" t="s">
        <v>770</v>
      </c>
      <c r="C191" s="16" t="s">
        <v>395</v>
      </c>
      <c r="D191" s="16" t="n">
        <v>2993</v>
      </c>
      <c r="E191" s="16" t="s">
        <v>44</v>
      </c>
      <c r="F191" s="17" t="s">
        <v>768</v>
      </c>
      <c r="G191" s="16" t="n">
        <v>236</v>
      </c>
      <c r="H191" s="16" t="n">
        <v>5.9</v>
      </c>
      <c r="I191" s="18" t="n">
        <v>6.8</v>
      </c>
      <c r="J191" s="16" t="s">
        <v>760</v>
      </c>
      <c r="K191" s="18" t="n">
        <v>6</v>
      </c>
      <c r="L191" s="16" t="n">
        <v>4886</v>
      </c>
      <c r="M191" s="16" t="n">
        <v>1938</v>
      </c>
      <c r="N191" s="16" t="s">
        <v>750</v>
      </c>
      <c r="O191" s="16" t="n">
        <v>209</v>
      </c>
    </row>
    <row r="192" customFormat="false" ht="409.6" hidden="false" customHeight="false" outlineLevel="0" collapsed="false">
      <c r="A192" s="1" t="s">
        <v>771</v>
      </c>
      <c r="B192" s="19" t="s">
        <v>772</v>
      </c>
      <c r="C192" s="20" t="s">
        <v>773</v>
      </c>
      <c r="D192" s="20" t="n">
        <v>1997</v>
      </c>
      <c r="E192" s="20" t="s">
        <v>27</v>
      </c>
      <c r="F192" s="38" t="s">
        <v>774</v>
      </c>
      <c r="G192" s="39" t="s">
        <v>775</v>
      </c>
      <c r="H192" s="20" t="n">
        <v>6.8</v>
      </c>
      <c r="I192" s="23" t="s">
        <v>105</v>
      </c>
      <c r="J192" s="20" t="s">
        <v>105</v>
      </c>
      <c r="K192" s="23" t="s">
        <v>776</v>
      </c>
      <c r="L192" s="20" t="n">
        <v>4886</v>
      </c>
      <c r="M192" s="20" t="n">
        <v>1938</v>
      </c>
      <c r="N192" s="20" t="s">
        <v>777</v>
      </c>
      <c r="O192" s="20" t="n">
        <v>209</v>
      </c>
    </row>
    <row r="193" customFormat="false" ht="409.6" hidden="false" customHeight="false" outlineLevel="0" collapsed="false">
      <c r="A193" s="1" t="s">
        <v>778</v>
      </c>
      <c r="B193" s="33" t="s">
        <v>779</v>
      </c>
      <c r="C193" s="16" t="s">
        <v>780</v>
      </c>
      <c r="D193" s="16" t="n">
        <v>2993</v>
      </c>
      <c r="E193" s="16" t="s">
        <v>44</v>
      </c>
      <c r="F193" s="17" t="s">
        <v>355</v>
      </c>
      <c r="G193" s="16" t="n">
        <v>250</v>
      </c>
      <c r="H193" s="16" t="n">
        <v>5.3</v>
      </c>
      <c r="I193" s="18" t="n">
        <v>7.4</v>
      </c>
      <c r="J193" s="16" t="n">
        <v>6.1</v>
      </c>
      <c r="K193" s="18" t="n">
        <v>6.6</v>
      </c>
      <c r="L193" s="16" t="n">
        <v>4886</v>
      </c>
      <c r="M193" s="16" t="n">
        <v>1985</v>
      </c>
      <c r="N193" s="16" t="s">
        <v>750</v>
      </c>
      <c r="O193" s="16" t="n">
        <v>209</v>
      </c>
    </row>
    <row r="194" customFormat="false" ht="409.6" hidden="false" customHeight="false" outlineLevel="0" collapsed="false">
      <c r="A194" s="1" t="s">
        <v>781</v>
      </c>
      <c r="B194" s="15" t="s">
        <v>782</v>
      </c>
      <c r="C194" s="16" t="s">
        <v>783</v>
      </c>
      <c r="D194" s="16" t="n">
        <v>2998</v>
      </c>
      <c r="E194" s="16" t="s">
        <v>44</v>
      </c>
      <c r="F194" s="17" t="s">
        <v>784</v>
      </c>
      <c r="G194" s="16" t="n">
        <v>243</v>
      </c>
      <c r="H194" s="16" t="n">
        <v>5.5</v>
      </c>
      <c r="I194" s="18" t="n">
        <v>11.2</v>
      </c>
      <c r="J194" s="16" t="n">
        <v>8.1</v>
      </c>
      <c r="K194" s="18" t="n">
        <v>9.2</v>
      </c>
      <c r="L194" s="16" t="n">
        <v>4922</v>
      </c>
      <c r="M194" s="16" t="n">
        <v>2004</v>
      </c>
      <c r="N194" s="16" t="s">
        <v>785</v>
      </c>
      <c r="O194" s="16" t="n">
        <v>214</v>
      </c>
    </row>
    <row r="195" customFormat="false" ht="409.6" hidden="false" customHeight="false" outlineLevel="0" collapsed="false">
      <c r="A195" s="25" t="s">
        <v>786</v>
      </c>
      <c r="B195" s="15" t="s">
        <v>782</v>
      </c>
      <c r="C195" s="16" t="s">
        <v>783</v>
      </c>
      <c r="D195" s="16" t="n">
        <v>2998</v>
      </c>
      <c r="E195" s="16" t="s">
        <v>44</v>
      </c>
      <c r="F195" s="17" t="s">
        <v>784</v>
      </c>
      <c r="G195" s="16" t="n">
        <v>243</v>
      </c>
      <c r="H195" s="16" t="n">
        <v>5.5</v>
      </c>
      <c r="I195" s="18" t="n">
        <v>11.2</v>
      </c>
      <c r="J195" s="16" t="n">
        <v>8.1</v>
      </c>
      <c r="K195" s="18" t="n">
        <v>9.2</v>
      </c>
      <c r="L195" s="16" t="n">
        <v>4922</v>
      </c>
      <c r="M195" s="16" t="n">
        <v>2004</v>
      </c>
      <c r="N195" s="16" t="s">
        <v>785</v>
      </c>
      <c r="O195" s="16" t="n">
        <v>214</v>
      </c>
    </row>
    <row r="196" customFormat="false" ht="409.6" hidden="false" customHeight="false" outlineLevel="0" collapsed="false">
      <c r="A196" s="1" t="s">
        <v>787</v>
      </c>
      <c r="B196" s="15" t="s">
        <v>788</v>
      </c>
      <c r="C196" s="16" t="s">
        <v>789</v>
      </c>
      <c r="D196" s="16" t="n">
        <v>4395</v>
      </c>
      <c r="E196" s="16" t="s">
        <v>327</v>
      </c>
      <c r="F196" s="17" t="s">
        <v>790</v>
      </c>
      <c r="G196" s="16" t="n">
        <v>250</v>
      </c>
      <c r="H196" s="16" t="n">
        <v>4.7</v>
      </c>
      <c r="I196" s="18" t="n">
        <v>15.6</v>
      </c>
      <c r="J196" s="16" t="n">
        <v>9.2</v>
      </c>
      <c r="K196" s="18" t="n">
        <v>11.6</v>
      </c>
      <c r="L196" s="16" t="n">
        <v>4922</v>
      </c>
      <c r="M196" s="16" t="n">
        <v>2004</v>
      </c>
      <c r="N196" s="16" t="s">
        <v>785</v>
      </c>
      <c r="O196" s="16" t="n">
        <v>214</v>
      </c>
    </row>
    <row r="197" customFormat="false" ht="409.6" hidden="false" customHeight="false" outlineLevel="0" collapsed="false">
      <c r="A197" s="1" t="s">
        <v>791</v>
      </c>
      <c r="B197" s="15" t="s">
        <v>792</v>
      </c>
      <c r="C197" s="16" t="s">
        <v>793</v>
      </c>
      <c r="D197" s="16" t="n">
        <v>2993</v>
      </c>
      <c r="E197" s="16" t="s">
        <v>44</v>
      </c>
      <c r="F197" s="17" t="s">
        <v>419</v>
      </c>
      <c r="G197" s="16" t="n">
        <v>230</v>
      </c>
      <c r="H197" s="16" t="n">
        <v>6.5</v>
      </c>
      <c r="I197" s="18" t="n">
        <v>7.6</v>
      </c>
      <c r="J197" s="16" t="n">
        <v>7</v>
      </c>
      <c r="K197" s="18" t="n">
        <v>7.2</v>
      </c>
      <c r="L197" s="16" t="n">
        <v>4922</v>
      </c>
      <c r="M197" s="16" t="n">
        <v>2004</v>
      </c>
      <c r="N197" s="16" t="s">
        <v>785</v>
      </c>
      <c r="O197" s="16" t="n">
        <v>214</v>
      </c>
    </row>
    <row r="198" customFormat="false" ht="409.6" hidden="false" customHeight="false" outlineLevel="0" collapsed="false">
      <c r="A198" s="25" t="s">
        <v>794</v>
      </c>
      <c r="B198" s="15" t="s">
        <v>792</v>
      </c>
      <c r="C198" s="16" t="s">
        <v>793</v>
      </c>
      <c r="D198" s="16" t="n">
        <v>2993</v>
      </c>
      <c r="E198" s="16" t="s">
        <v>44</v>
      </c>
      <c r="F198" s="17" t="s">
        <v>419</v>
      </c>
      <c r="G198" s="16" t="n">
        <v>230</v>
      </c>
      <c r="H198" s="16" t="n">
        <v>6.5</v>
      </c>
      <c r="I198" s="18" t="n">
        <v>7.6</v>
      </c>
      <c r="J198" s="16" t="n">
        <v>7</v>
      </c>
      <c r="K198" s="18" t="n">
        <v>7.2</v>
      </c>
      <c r="L198" s="16" t="n">
        <v>4922</v>
      </c>
      <c r="M198" s="16" t="n">
        <v>2004</v>
      </c>
      <c r="N198" s="16" t="s">
        <v>785</v>
      </c>
      <c r="O198" s="16" t="n">
        <v>214</v>
      </c>
    </row>
    <row r="199" customFormat="false" ht="409.6" hidden="false" customHeight="false" outlineLevel="0" collapsed="false">
      <c r="A199" s="1" t="s">
        <v>795</v>
      </c>
      <c r="B199" s="15" t="s">
        <v>796</v>
      </c>
      <c r="C199" s="16" t="s">
        <v>797</v>
      </c>
      <c r="D199" s="16" t="n">
        <v>2993</v>
      </c>
      <c r="E199" s="16" t="s">
        <v>44</v>
      </c>
      <c r="F199" s="17" t="s">
        <v>360</v>
      </c>
      <c r="G199" s="16" t="n">
        <v>250</v>
      </c>
      <c r="H199" s="16" t="n">
        <v>5.2</v>
      </c>
      <c r="I199" s="18" t="n">
        <v>8.1</v>
      </c>
      <c r="J199" s="16" t="n">
        <v>7.2</v>
      </c>
      <c r="K199" s="18" t="n">
        <v>7.5</v>
      </c>
      <c r="L199" s="16" t="n">
        <v>4922</v>
      </c>
      <c r="M199" s="16" t="n">
        <v>2004</v>
      </c>
      <c r="N199" s="16" t="s">
        <v>785</v>
      </c>
      <c r="O199" s="16" t="n">
        <v>214</v>
      </c>
    </row>
    <row r="200" customFormat="false" ht="409.6" hidden="false" customHeight="false" outlineLevel="0" collapsed="false">
      <c r="A200" s="1" t="s">
        <v>798</v>
      </c>
      <c r="B200" s="31" t="s">
        <v>799</v>
      </c>
      <c r="C200" s="27" t="s">
        <v>800</v>
      </c>
      <c r="D200" s="27" t="n">
        <v>2979</v>
      </c>
      <c r="E200" s="27" t="s">
        <v>44</v>
      </c>
      <c r="F200" s="37" t="s">
        <v>801</v>
      </c>
      <c r="G200" s="27" t="n">
        <v>240</v>
      </c>
      <c r="H200" s="27" t="n">
        <v>6.4</v>
      </c>
      <c r="I200" s="30" t="s">
        <v>802</v>
      </c>
      <c r="J200" s="27" t="s">
        <v>439</v>
      </c>
      <c r="K200" s="30" t="s">
        <v>377</v>
      </c>
      <c r="L200" s="27" t="n">
        <v>4909</v>
      </c>
      <c r="M200" s="27" t="n">
        <v>1989</v>
      </c>
      <c r="N200" s="27" t="s">
        <v>803</v>
      </c>
      <c r="O200" s="27" t="n">
        <v>212</v>
      </c>
    </row>
    <row r="201" customFormat="false" ht="409.6" hidden="false" customHeight="false" outlineLevel="0" collapsed="false">
      <c r="A201" s="1" t="s">
        <v>804</v>
      </c>
      <c r="B201" s="31" t="s">
        <v>805</v>
      </c>
      <c r="C201" s="27" t="s">
        <v>489</v>
      </c>
      <c r="D201" s="27" t="n">
        <v>4395</v>
      </c>
      <c r="E201" s="27" t="s">
        <v>327</v>
      </c>
      <c r="F201" s="37" t="s">
        <v>806</v>
      </c>
      <c r="G201" s="27" t="n">
        <v>250</v>
      </c>
      <c r="H201" s="27" t="n">
        <v>4.8</v>
      </c>
      <c r="I201" s="30" t="s">
        <v>807</v>
      </c>
      <c r="J201" s="27" t="s">
        <v>582</v>
      </c>
      <c r="K201" s="30" t="n">
        <v>9.7</v>
      </c>
      <c r="L201" s="27" t="n">
        <v>4909</v>
      </c>
      <c r="M201" s="27" t="n">
        <v>1989</v>
      </c>
      <c r="N201" s="27" t="s">
        <v>803</v>
      </c>
      <c r="O201" s="27" t="n">
        <v>212</v>
      </c>
    </row>
    <row r="202" customFormat="false" ht="409.6" hidden="false" customHeight="false" outlineLevel="0" collapsed="false">
      <c r="A202" s="25" t="s">
        <v>808</v>
      </c>
      <c r="B202" s="31" t="s">
        <v>809</v>
      </c>
      <c r="C202" s="27" t="s">
        <v>418</v>
      </c>
      <c r="D202" s="27" t="n">
        <v>2993</v>
      </c>
      <c r="E202" s="27" t="s">
        <v>44</v>
      </c>
      <c r="F202" s="37" t="s">
        <v>810</v>
      </c>
      <c r="G202" s="27" t="n">
        <v>230</v>
      </c>
      <c r="H202" s="27" t="n">
        <v>6.7</v>
      </c>
      <c r="I202" s="30" t="s">
        <v>759</v>
      </c>
      <c r="J202" s="27" t="n">
        <v>5.5</v>
      </c>
      <c r="K202" s="30" t="s">
        <v>761</v>
      </c>
      <c r="L202" s="27" t="n">
        <v>4909</v>
      </c>
      <c r="M202" s="27" t="n">
        <v>1989</v>
      </c>
      <c r="N202" s="27" t="s">
        <v>803</v>
      </c>
      <c r="O202" s="27" t="n">
        <v>212</v>
      </c>
    </row>
    <row r="203" customFormat="false" ht="409.6" hidden="false" customHeight="false" outlineLevel="0" collapsed="false">
      <c r="A203" s="1" t="s">
        <v>811</v>
      </c>
      <c r="B203" s="31" t="s">
        <v>809</v>
      </c>
      <c r="C203" s="27" t="s">
        <v>418</v>
      </c>
      <c r="D203" s="27" t="n">
        <v>2993</v>
      </c>
      <c r="E203" s="27" t="s">
        <v>44</v>
      </c>
      <c r="F203" s="37" t="s">
        <v>810</v>
      </c>
      <c r="G203" s="27" t="n">
        <v>230</v>
      </c>
      <c r="H203" s="27" t="n">
        <v>6.7</v>
      </c>
      <c r="I203" s="30" t="s">
        <v>759</v>
      </c>
      <c r="J203" s="27" t="n">
        <v>5.5</v>
      </c>
      <c r="K203" s="30" t="s">
        <v>761</v>
      </c>
      <c r="L203" s="27" t="n">
        <v>4909</v>
      </c>
      <c r="M203" s="27" t="n">
        <v>1989</v>
      </c>
      <c r="N203" s="27" t="s">
        <v>803</v>
      </c>
      <c r="O203" s="27" t="n">
        <v>212</v>
      </c>
    </row>
    <row r="204" customFormat="false" ht="409.6" hidden="false" customHeight="false" outlineLevel="0" collapsed="false">
      <c r="A204" s="1" t="s">
        <v>812</v>
      </c>
      <c r="B204" s="31" t="s">
        <v>813</v>
      </c>
      <c r="C204" s="27" t="s">
        <v>395</v>
      </c>
      <c r="D204" s="27" t="n">
        <v>2993</v>
      </c>
      <c r="E204" s="27" t="s">
        <v>44</v>
      </c>
      <c r="F204" s="37" t="s">
        <v>814</v>
      </c>
      <c r="G204" s="27" t="n">
        <v>240</v>
      </c>
      <c r="H204" s="27" t="n">
        <v>5.8</v>
      </c>
      <c r="I204" s="30" t="n">
        <v>7.1</v>
      </c>
      <c r="J204" s="27" t="s">
        <v>461</v>
      </c>
      <c r="K204" s="30" t="s">
        <v>815</v>
      </c>
      <c r="L204" s="27" t="n">
        <v>4909</v>
      </c>
      <c r="M204" s="27" t="n">
        <v>1989</v>
      </c>
      <c r="N204" s="27" t="s">
        <v>803</v>
      </c>
      <c r="O204" s="27" t="n">
        <v>212</v>
      </c>
    </row>
    <row r="205" customFormat="false" ht="409.6" hidden="false" customHeight="false" outlineLevel="0" collapsed="false">
      <c r="A205" s="25" t="s">
        <v>816</v>
      </c>
      <c r="B205" s="26" t="s">
        <v>817</v>
      </c>
      <c r="C205" s="27" t="s">
        <v>395</v>
      </c>
      <c r="D205" s="27" t="n">
        <v>2993</v>
      </c>
      <c r="E205" s="27" t="s">
        <v>44</v>
      </c>
      <c r="F205" s="37" t="s">
        <v>814</v>
      </c>
      <c r="G205" s="27" t="n">
        <v>240</v>
      </c>
      <c r="H205" s="27" t="n">
        <v>5.8</v>
      </c>
      <c r="I205" s="30" t="n">
        <v>7.1</v>
      </c>
      <c r="J205" s="27" t="s">
        <v>461</v>
      </c>
      <c r="K205" s="30" t="s">
        <v>815</v>
      </c>
      <c r="L205" s="27" t="n">
        <v>4909</v>
      </c>
      <c r="M205" s="27" t="n">
        <v>1989</v>
      </c>
      <c r="N205" s="27" t="s">
        <v>803</v>
      </c>
      <c r="O205" s="27" t="n">
        <v>212</v>
      </c>
    </row>
    <row r="206" customFormat="false" ht="409.6" hidden="false" customHeight="false" outlineLevel="0" collapsed="false">
      <c r="A206" s="1" t="s">
        <v>818</v>
      </c>
      <c r="B206" s="26" t="s">
        <v>819</v>
      </c>
      <c r="C206" s="27" t="s">
        <v>780</v>
      </c>
      <c r="D206" s="27" t="n">
        <v>2993</v>
      </c>
      <c r="E206" s="27" t="s">
        <v>44</v>
      </c>
      <c r="F206" s="37" t="s">
        <v>820</v>
      </c>
      <c r="G206" s="27" t="n">
        <v>250</v>
      </c>
      <c r="H206" s="27" t="n">
        <v>5.2</v>
      </c>
      <c r="I206" s="30" t="n">
        <v>7.4</v>
      </c>
      <c r="J206" s="27" t="n">
        <v>6.1</v>
      </c>
      <c r="K206" s="30" t="n">
        <v>6.6</v>
      </c>
      <c r="L206" s="27" t="n">
        <v>4909</v>
      </c>
      <c r="M206" s="27" t="n">
        <v>1989</v>
      </c>
      <c r="N206" s="27" t="s">
        <v>803</v>
      </c>
      <c r="O206" s="27" t="n">
        <v>212</v>
      </c>
    </row>
    <row r="207" customFormat="false" ht="409.6" hidden="false" customHeight="false" outlineLevel="0" collapsed="false">
      <c r="A207" s="1" t="s">
        <v>821</v>
      </c>
      <c r="B207" s="26" t="s">
        <v>822</v>
      </c>
      <c r="C207" s="27" t="s">
        <v>783</v>
      </c>
      <c r="D207" s="27" t="n">
        <v>2998</v>
      </c>
      <c r="E207" s="27" t="s">
        <v>44</v>
      </c>
      <c r="F207" s="37" t="s">
        <v>784</v>
      </c>
      <c r="G207" s="27" t="n">
        <v>245</v>
      </c>
      <c r="H207" s="27" t="n">
        <v>6.1</v>
      </c>
      <c r="I207" s="30" t="n">
        <v>11.4</v>
      </c>
      <c r="J207" s="27" t="n">
        <v>8.4</v>
      </c>
      <c r="K207" s="30" t="n">
        <v>9.5</v>
      </c>
      <c r="L207" s="27" t="n">
        <v>5151</v>
      </c>
      <c r="M207" s="27" t="n">
        <v>2000</v>
      </c>
      <c r="N207" s="27" t="s">
        <v>823</v>
      </c>
      <c r="O207" s="27" t="n">
        <v>221</v>
      </c>
    </row>
    <row r="208" customFormat="false" ht="409.6" hidden="false" customHeight="false" outlineLevel="0" collapsed="false">
      <c r="A208" s="25" t="s">
        <v>824</v>
      </c>
      <c r="B208" s="26" t="s">
        <v>822</v>
      </c>
      <c r="C208" s="27" t="s">
        <v>783</v>
      </c>
      <c r="D208" s="27" t="n">
        <v>2998</v>
      </c>
      <c r="E208" s="27" t="s">
        <v>44</v>
      </c>
      <c r="F208" s="37" t="s">
        <v>784</v>
      </c>
      <c r="G208" s="27" t="n">
        <v>245</v>
      </c>
      <c r="H208" s="27" t="n">
        <v>6.1</v>
      </c>
      <c r="I208" s="30" t="n">
        <v>11.4</v>
      </c>
      <c r="J208" s="27" t="n">
        <v>8.4</v>
      </c>
      <c r="K208" s="30" t="n">
        <v>9.5</v>
      </c>
      <c r="L208" s="27" t="n">
        <v>5151</v>
      </c>
      <c r="M208" s="27" t="n">
        <v>2000</v>
      </c>
      <c r="N208" s="27" t="s">
        <v>823</v>
      </c>
      <c r="O208" s="27" t="n">
        <v>221</v>
      </c>
    </row>
    <row r="209" customFormat="false" ht="409.6" hidden="false" customHeight="false" outlineLevel="0" collapsed="false">
      <c r="A209" s="1" t="s">
        <v>825</v>
      </c>
      <c r="B209" s="26" t="s">
        <v>826</v>
      </c>
      <c r="C209" s="27" t="s">
        <v>793</v>
      </c>
      <c r="D209" s="27" t="n">
        <v>2993</v>
      </c>
      <c r="E209" s="27" t="s">
        <v>44</v>
      </c>
      <c r="F209" s="37" t="s">
        <v>419</v>
      </c>
      <c r="G209" s="27" t="n">
        <v>227</v>
      </c>
      <c r="H209" s="27" t="n">
        <v>7</v>
      </c>
      <c r="I209" s="30" t="n">
        <v>7.6</v>
      </c>
      <c r="J209" s="27" t="n">
        <v>7</v>
      </c>
      <c r="K209" s="30" t="n">
        <v>7.3</v>
      </c>
      <c r="L209" s="27" t="n">
        <v>5151</v>
      </c>
      <c r="M209" s="27" t="n">
        <v>2000</v>
      </c>
      <c r="N209" s="27" t="s">
        <v>823</v>
      </c>
      <c r="O209" s="27" t="n">
        <v>221</v>
      </c>
    </row>
    <row r="210" customFormat="false" ht="409.6" hidden="false" customHeight="false" outlineLevel="0" collapsed="false">
      <c r="A210" s="25" t="s">
        <v>827</v>
      </c>
      <c r="B210" s="26" t="s">
        <v>826</v>
      </c>
      <c r="C210" s="27" t="s">
        <v>793</v>
      </c>
      <c r="D210" s="27" t="n">
        <v>2993</v>
      </c>
      <c r="E210" s="27" t="s">
        <v>44</v>
      </c>
      <c r="F210" s="37" t="s">
        <v>419</v>
      </c>
      <c r="G210" s="27" t="n">
        <v>227</v>
      </c>
      <c r="H210" s="27" t="n">
        <v>7</v>
      </c>
      <c r="I210" s="30" t="n">
        <v>7.6</v>
      </c>
      <c r="J210" s="27" t="n">
        <v>7</v>
      </c>
      <c r="K210" s="30" t="n">
        <v>7.3</v>
      </c>
      <c r="L210" s="27" t="n">
        <v>5151</v>
      </c>
      <c r="M210" s="27" t="n">
        <v>2000</v>
      </c>
      <c r="N210" s="27" t="s">
        <v>823</v>
      </c>
      <c r="O210" s="27" t="n">
        <v>221</v>
      </c>
    </row>
    <row r="211" customFormat="false" ht="409.6" hidden="false" customHeight="false" outlineLevel="0" collapsed="false">
      <c r="A211" s="1" t="s">
        <v>828</v>
      </c>
      <c r="B211" s="26" t="s">
        <v>829</v>
      </c>
      <c r="C211" s="27" t="s">
        <v>797</v>
      </c>
      <c r="D211" s="27" t="n">
        <v>2993</v>
      </c>
      <c r="E211" s="27" t="s">
        <v>44</v>
      </c>
      <c r="F211" s="37" t="s">
        <v>360</v>
      </c>
      <c r="G211" s="27" t="n">
        <v>250</v>
      </c>
      <c r="H211" s="27" t="n">
        <v>5.4</v>
      </c>
      <c r="I211" s="30" t="n">
        <v>8.1</v>
      </c>
      <c r="J211" s="27" t="n">
        <v>7.2</v>
      </c>
      <c r="K211" s="30" t="n">
        <v>7.5</v>
      </c>
      <c r="L211" s="27" t="n">
        <v>5151</v>
      </c>
      <c r="M211" s="27" t="n">
        <v>2000</v>
      </c>
      <c r="N211" s="27" t="s">
        <v>823</v>
      </c>
      <c r="O211" s="27" t="n">
        <v>221</v>
      </c>
    </row>
    <row r="212" customFormat="false" ht="409.6" hidden="false" customHeight="false" outlineLevel="0" collapsed="false">
      <c r="A212" s="1" t="s">
        <v>830</v>
      </c>
      <c r="B212" s="33" t="s">
        <v>831</v>
      </c>
      <c r="C212" s="16" t="s">
        <v>26</v>
      </c>
      <c r="D212" s="16" t="n">
        <v>1997</v>
      </c>
      <c r="E212" s="16" t="s">
        <v>27</v>
      </c>
      <c r="F212" s="17" t="s">
        <v>637</v>
      </c>
      <c r="G212" s="16" t="s">
        <v>832</v>
      </c>
      <c r="H212" s="16" t="n">
        <v>6.9</v>
      </c>
      <c r="I212" s="18" t="s">
        <v>833</v>
      </c>
      <c r="J212" s="16" t="s">
        <v>834</v>
      </c>
      <c r="K212" s="18" t="n">
        <v>6.8</v>
      </c>
      <c r="L212" s="16" t="n">
        <v>4239</v>
      </c>
      <c r="M212" s="16" t="n">
        <v>1790</v>
      </c>
      <c r="N212" s="16" t="s">
        <v>835</v>
      </c>
      <c r="O212" s="16" t="n">
        <v>130</v>
      </c>
    </row>
    <row r="213" customFormat="false" ht="409.6" hidden="false" customHeight="false" outlineLevel="0" collapsed="false">
      <c r="A213" s="1" t="s">
        <v>836</v>
      </c>
      <c r="B213" s="33" t="s">
        <v>837</v>
      </c>
      <c r="C213" s="16" t="s">
        <v>313</v>
      </c>
      <c r="D213" s="16" t="n">
        <v>1997</v>
      </c>
      <c r="E213" s="16" t="s">
        <v>27</v>
      </c>
      <c r="F213" s="17" t="s">
        <v>838</v>
      </c>
      <c r="G213" s="16" t="n">
        <v>250</v>
      </c>
      <c r="H213" s="16" t="s">
        <v>839</v>
      </c>
      <c r="I213" s="18" t="s">
        <v>840</v>
      </c>
      <c r="J213" s="16" t="s">
        <v>841</v>
      </c>
      <c r="K213" s="18" t="n">
        <v>6.8</v>
      </c>
      <c r="L213" s="16" t="n">
        <v>4239</v>
      </c>
      <c r="M213" s="16" t="n">
        <v>1790</v>
      </c>
      <c r="N213" s="16" t="s">
        <v>835</v>
      </c>
      <c r="O213" s="16" t="n">
        <v>130</v>
      </c>
    </row>
    <row r="214" customFormat="false" ht="409.6" hidden="false" customHeight="false" outlineLevel="0" collapsed="false">
      <c r="A214" s="1" t="s">
        <v>842</v>
      </c>
      <c r="B214" s="33" t="s">
        <v>843</v>
      </c>
      <c r="C214" s="16" t="s">
        <v>319</v>
      </c>
      <c r="D214" s="16" t="n">
        <v>2979</v>
      </c>
      <c r="E214" s="16" t="s">
        <v>44</v>
      </c>
      <c r="F214" s="17" t="s">
        <v>844</v>
      </c>
      <c r="G214" s="16" t="n">
        <v>250</v>
      </c>
      <c r="H214" s="16" t="s">
        <v>845</v>
      </c>
      <c r="I214" s="18" t="s">
        <v>846</v>
      </c>
      <c r="J214" s="16" t="s">
        <v>847</v>
      </c>
      <c r="K214" s="18" t="s">
        <v>848</v>
      </c>
      <c r="L214" s="16" t="n">
        <v>4239</v>
      </c>
      <c r="M214" s="16" t="n">
        <v>1790</v>
      </c>
      <c r="N214" s="16" t="s">
        <v>835</v>
      </c>
      <c r="O214" s="16" t="n">
        <v>130</v>
      </c>
    </row>
    <row r="215" customFormat="false" ht="409.6" hidden="false" customHeight="false" outlineLevel="0" collapsed="false">
      <c r="A215" s="1" t="s">
        <v>849</v>
      </c>
      <c r="B215" s="33" t="s">
        <v>850</v>
      </c>
      <c r="C215" s="16" t="s">
        <v>851</v>
      </c>
      <c r="D215" s="16" t="n">
        <v>2979</v>
      </c>
      <c r="E215" s="16" t="s">
        <v>44</v>
      </c>
      <c r="F215" s="17" t="s">
        <v>852</v>
      </c>
      <c r="G215" s="16" t="n">
        <v>250</v>
      </c>
      <c r="H215" s="16" t="n">
        <v>4.8</v>
      </c>
      <c r="I215" s="18" t="n">
        <v>12.9</v>
      </c>
      <c r="J215" s="16" t="n">
        <v>6.8</v>
      </c>
      <c r="K215" s="18" t="n">
        <v>9.1</v>
      </c>
      <c r="L215" s="16" t="n">
        <v>4244</v>
      </c>
      <c r="M215" s="16" t="n">
        <v>1790</v>
      </c>
      <c r="N215" s="16" t="s">
        <v>853</v>
      </c>
      <c r="O215" s="16" t="n">
        <v>124</v>
      </c>
    </row>
    <row r="216" customFormat="false" ht="409.6" hidden="false" customHeight="false" outlineLevel="0" collapsed="false">
      <c r="A216" s="1" t="s">
        <v>854</v>
      </c>
      <c r="B216" s="33" t="s">
        <v>855</v>
      </c>
      <c r="C216" s="16" t="s">
        <v>856</v>
      </c>
      <c r="D216" s="16" t="n">
        <v>1998</v>
      </c>
      <c r="E216" s="16" t="s">
        <v>27</v>
      </c>
      <c r="F216" s="17" t="s">
        <v>857</v>
      </c>
      <c r="G216" s="16" t="n">
        <v>240</v>
      </c>
      <c r="H216" s="16" t="n">
        <v>6.6</v>
      </c>
      <c r="I216" s="18" t="n">
        <v>7.8</v>
      </c>
      <c r="J216" s="16" t="n">
        <v>5.7</v>
      </c>
      <c r="K216" s="18" t="n">
        <v>6.5</v>
      </c>
      <c r="L216" s="16" t="n">
        <v>4324</v>
      </c>
      <c r="M216" s="16" t="n">
        <v>1864</v>
      </c>
      <c r="N216" s="16" t="n">
        <v>1304</v>
      </c>
      <c r="O216" s="16" t="n">
        <v>117</v>
      </c>
    </row>
    <row r="217" customFormat="false" ht="409.6" hidden="false" customHeight="false" outlineLevel="0" collapsed="false">
      <c r="A217" s="1" t="s">
        <v>858</v>
      </c>
      <c r="B217" s="33" t="s">
        <v>859</v>
      </c>
      <c r="C217" s="16" t="s">
        <v>860</v>
      </c>
      <c r="D217" s="16" t="n">
        <v>1998</v>
      </c>
      <c r="E217" s="16" t="s">
        <v>27</v>
      </c>
      <c r="F217" s="17" t="s">
        <v>861</v>
      </c>
      <c r="G217" s="16" t="n">
        <v>250</v>
      </c>
      <c r="H217" s="16" t="n">
        <v>5.4</v>
      </c>
      <c r="I217" s="18" t="n">
        <v>7.9</v>
      </c>
      <c r="J217" s="16" t="n">
        <v>5.7</v>
      </c>
      <c r="K217" s="18" t="n">
        <v>6.5</v>
      </c>
      <c r="L217" s="16" t="n">
        <v>4324</v>
      </c>
      <c r="M217" s="16" t="n">
        <v>1864</v>
      </c>
      <c r="N217" s="16" t="n">
        <v>1304</v>
      </c>
      <c r="O217" s="16" t="n">
        <v>117</v>
      </c>
    </row>
    <row r="218" customFormat="false" ht="409.6" hidden="false" customHeight="false" outlineLevel="0" collapsed="false">
      <c r="A218" s="1" t="s">
        <v>862</v>
      </c>
      <c r="B218" s="33" t="s">
        <v>863</v>
      </c>
      <c r="C218" s="16" t="s">
        <v>864</v>
      </c>
      <c r="D218" s="16" t="n">
        <v>2998</v>
      </c>
      <c r="E218" s="16" t="s">
        <v>44</v>
      </c>
      <c r="F218" s="17" t="s">
        <v>865</v>
      </c>
      <c r="G218" s="16" t="n">
        <v>250</v>
      </c>
      <c r="H218" s="16" t="n">
        <v>4.5</v>
      </c>
      <c r="I218" s="18" t="n">
        <v>9.5</v>
      </c>
      <c r="J218" s="16" t="n">
        <v>6.2</v>
      </c>
      <c r="K218" s="18" t="n">
        <v>7.4</v>
      </c>
      <c r="L218" s="16" t="n">
        <v>4324</v>
      </c>
      <c r="M218" s="16" t="n">
        <v>1864</v>
      </c>
      <c r="N218" s="16" t="n">
        <v>1304</v>
      </c>
      <c r="O218" s="16" t="n">
        <v>117</v>
      </c>
    </row>
    <row r="219" customFormat="false" ht="409.6" hidden="false" customHeight="false" outlineLevel="0" collapsed="false">
      <c r="A219" s="1" t="s">
        <v>866</v>
      </c>
      <c r="B219" s="31" t="s">
        <v>867</v>
      </c>
      <c r="C219" s="27" t="s">
        <v>868</v>
      </c>
      <c r="D219" s="27" t="n">
        <v>2979</v>
      </c>
      <c r="E219" s="27" t="s">
        <v>44</v>
      </c>
      <c r="F219" s="37" t="s">
        <v>869</v>
      </c>
      <c r="G219" s="27" t="s">
        <v>870</v>
      </c>
      <c r="H219" s="27" t="s">
        <v>871</v>
      </c>
      <c r="I219" s="30" t="s">
        <v>872</v>
      </c>
      <c r="J219" s="27" t="s">
        <v>873</v>
      </c>
      <c r="K219" s="30" t="s">
        <v>874</v>
      </c>
      <c r="L219" s="27" t="n">
        <v>4468</v>
      </c>
      <c r="M219" s="27" t="n">
        <v>1854</v>
      </c>
      <c r="N219" s="27" t="s">
        <v>104</v>
      </c>
      <c r="O219" s="27" t="n">
        <v>123</v>
      </c>
      <c r="P219" s="43"/>
      <c r="Q219" s="43"/>
      <c r="R219" s="43"/>
      <c r="S219" s="43"/>
      <c r="T219" s="43"/>
      <c r="U219" s="43"/>
      <c r="V219" s="43"/>
      <c r="W219" s="43"/>
    </row>
    <row r="220" customFormat="false" ht="409.6" hidden="false" customHeight="false" outlineLevel="0" collapsed="false">
      <c r="A220" s="1" t="s">
        <v>875</v>
      </c>
      <c r="B220" s="31" t="s">
        <v>876</v>
      </c>
      <c r="C220" s="27" t="s">
        <v>877</v>
      </c>
      <c r="D220" s="27" t="n">
        <v>2979</v>
      </c>
      <c r="E220" s="27" t="s">
        <v>44</v>
      </c>
      <c r="F220" s="37" t="s">
        <v>276</v>
      </c>
      <c r="G220" s="27" t="s">
        <v>99</v>
      </c>
      <c r="H220" s="27" t="s">
        <v>878</v>
      </c>
      <c r="I220" s="30" t="s">
        <v>879</v>
      </c>
      <c r="J220" s="27" t="s">
        <v>279</v>
      </c>
      <c r="K220" s="30" t="s">
        <v>280</v>
      </c>
      <c r="L220" s="27" t="n">
        <v>4671</v>
      </c>
      <c r="M220" s="27" t="n">
        <v>1877</v>
      </c>
      <c r="N220" s="27" t="s">
        <v>880</v>
      </c>
      <c r="O220" s="27" t="n">
        <v>120</v>
      </c>
    </row>
    <row r="221" customFormat="false" ht="409.6" hidden="false" customHeight="false" outlineLevel="0" collapsed="false">
      <c r="A221" s="1" t="s">
        <v>881</v>
      </c>
      <c r="B221" s="31" t="s">
        <v>882</v>
      </c>
      <c r="C221" s="27" t="s">
        <v>883</v>
      </c>
      <c r="D221" s="27" t="n">
        <v>2979</v>
      </c>
      <c r="E221" s="27" t="s">
        <v>44</v>
      </c>
      <c r="F221" s="37" t="s">
        <v>276</v>
      </c>
      <c r="G221" s="27" t="s">
        <v>99</v>
      </c>
      <c r="H221" s="27" t="s">
        <v>878</v>
      </c>
      <c r="I221" s="30" t="s">
        <v>879</v>
      </c>
      <c r="J221" s="27" t="s">
        <v>279</v>
      </c>
      <c r="K221" s="30" t="s">
        <v>280</v>
      </c>
      <c r="L221" s="27" t="n">
        <v>4671</v>
      </c>
      <c r="M221" s="27" t="n">
        <v>1870</v>
      </c>
      <c r="N221" s="27" t="s">
        <v>281</v>
      </c>
      <c r="O221" s="27" t="n">
        <v>120</v>
      </c>
    </row>
    <row r="222" customFormat="false" ht="409.6" hidden="false" customHeight="false" outlineLevel="0" collapsed="false">
      <c r="A222" s="1" t="s">
        <v>884</v>
      </c>
      <c r="B222" s="31" t="s">
        <v>885</v>
      </c>
      <c r="C222" s="27" t="s">
        <v>877</v>
      </c>
      <c r="D222" s="27" t="n">
        <v>2979</v>
      </c>
      <c r="E222" s="27" t="s">
        <v>44</v>
      </c>
      <c r="F222" s="37" t="s">
        <v>276</v>
      </c>
      <c r="G222" s="27" t="s">
        <v>99</v>
      </c>
      <c r="H222" s="27" t="s">
        <v>886</v>
      </c>
      <c r="I222" s="30" t="s">
        <v>887</v>
      </c>
      <c r="J222" s="27" t="s">
        <v>888</v>
      </c>
      <c r="K222" s="30" t="s">
        <v>889</v>
      </c>
      <c r="L222" s="27" t="n">
        <v>4671</v>
      </c>
      <c r="M222" s="27" t="n">
        <v>1870</v>
      </c>
      <c r="N222" s="27" t="s">
        <v>890</v>
      </c>
      <c r="O222" s="27" t="n">
        <v>120</v>
      </c>
    </row>
    <row r="223" customFormat="false" ht="409.6" hidden="false" customHeight="false" outlineLevel="0" collapsed="false">
      <c r="A223" s="1" t="s">
        <v>891</v>
      </c>
      <c r="B223" s="31" t="s">
        <v>892</v>
      </c>
      <c r="C223" s="27" t="s">
        <v>893</v>
      </c>
      <c r="D223" s="27" t="n">
        <v>4395</v>
      </c>
      <c r="E223" s="27" t="s">
        <v>327</v>
      </c>
      <c r="F223" s="37" t="s">
        <v>894</v>
      </c>
      <c r="G223" s="27" t="s">
        <v>366</v>
      </c>
      <c r="H223" s="27" t="n">
        <v>4.3</v>
      </c>
      <c r="I223" s="30" t="n">
        <v>13.9</v>
      </c>
      <c r="J223" s="27" t="n">
        <v>7.6</v>
      </c>
      <c r="K223" s="30" t="n">
        <v>9.9</v>
      </c>
      <c r="L223" s="27" t="n">
        <v>4910</v>
      </c>
      <c r="M223" s="27" t="n">
        <v>1891</v>
      </c>
      <c r="N223" s="27" t="s">
        <v>895</v>
      </c>
      <c r="O223" s="27" t="n">
        <v>117</v>
      </c>
    </row>
    <row r="224" customFormat="false" ht="409.6" hidden="false" customHeight="false" outlineLevel="0" collapsed="false">
      <c r="A224" s="1" t="s">
        <v>891</v>
      </c>
      <c r="B224" s="31" t="s">
        <v>896</v>
      </c>
      <c r="C224" s="27" t="s">
        <v>897</v>
      </c>
      <c r="D224" s="27" t="n">
        <v>4395</v>
      </c>
      <c r="E224" s="27" t="s">
        <v>327</v>
      </c>
      <c r="F224" s="37" t="s">
        <v>898</v>
      </c>
      <c r="G224" s="27" t="s">
        <v>366</v>
      </c>
      <c r="H224" s="27" t="n">
        <v>4.2</v>
      </c>
      <c r="I224" s="30" t="n">
        <v>13.9</v>
      </c>
      <c r="J224" s="27" t="n">
        <v>7.6</v>
      </c>
      <c r="K224" s="30" t="n">
        <v>9.9</v>
      </c>
      <c r="L224" s="27" t="n">
        <v>4910</v>
      </c>
      <c r="M224" s="27" t="n">
        <v>1891</v>
      </c>
      <c r="N224" s="27" t="s">
        <v>899</v>
      </c>
      <c r="O224" s="27" t="n">
        <v>111</v>
      </c>
    </row>
    <row r="225" customFormat="false" ht="409.6" hidden="false" customHeight="false" outlineLevel="0" collapsed="false">
      <c r="A225" s="1" t="s">
        <v>900</v>
      </c>
      <c r="B225" s="31" t="s">
        <v>901</v>
      </c>
      <c r="C225" s="27" t="s">
        <v>893</v>
      </c>
      <c r="D225" s="27" t="n">
        <v>4395</v>
      </c>
      <c r="E225" s="27" t="s">
        <v>327</v>
      </c>
      <c r="F225" s="37" t="s">
        <v>902</v>
      </c>
      <c r="G225" s="27" t="s">
        <v>366</v>
      </c>
      <c r="H225" s="27" t="n">
        <v>4.3</v>
      </c>
      <c r="I225" s="30" t="n">
        <v>14.2</v>
      </c>
      <c r="J225" s="27" t="n">
        <v>7.9</v>
      </c>
      <c r="K225" s="30" t="n">
        <v>10.3</v>
      </c>
      <c r="L225" s="27" t="n">
        <v>4898</v>
      </c>
      <c r="M225" s="27" t="n">
        <v>1899</v>
      </c>
      <c r="N225" s="27" t="s">
        <v>903</v>
      </c>
      <c r="O225" s="27" t="n">
        <v>107</v>
      </c>
    </row>
    <row r="226" customFormat="false" ht="409.6" hidden="false" customHeight="false" outlineLevel="0" collapsed="false">
      <c r="A226" s="1" t="s">
        <v>900</v>
      </c>
      <c r="B226" s="31" t="s">
        <v>904</v>
      </c>
      <c r="C226" s="27" t="s">
        <v>905</v>
      </c>
      <c r="D226" s="27" t="n">
        <v>4395</v>
      </c>
      <c r="E226" s="27" t="s">
        <v>327</v>
      </c>
      <c r="F226" s="37" t="s">
        <v>906</v>
      </c>
      <c r="G226" s="27" t="s">
        <v>366</v>
      </c>
      <c r="H226" s="27" t="n">
        <v>4</v>
      </c>
      <c r="I226" s="30" t="n">
        <v>14.2</v>
      </c>
      <c r="J226" s="27" t="n">
        <v>7.9</v>
      </c>
      <c r="K226" s="30" t="n">
        <v>10.3</v>
      </c>
      <c r="L226" s="27" t="n">
        <v>4898</v>
      </c>
      <c r="M226" s="27" t="n">
        <v>1899</v>
      </c>
      <c r="N226" s="27" t="s">
        <v>907</v>
      </c>
      <c r="O226" s="27" t="n">
        <v>110</v>
      </c>
    </row>
    <row r="227" customFormat="false" ht="409.6" hidden="false" customHeight="false" outlineLevel="0" collapsed="false">
      <c r="A227" s="1" t="s">
        <v>908</v>
      </c>
      <c r="B227" s="31" t="s">
        <v>909</v>
      </c>
      <c r="C227" s="27" t="s">
        <v>893</v>
      </c>
      <c r="D227" s="27" t="n">
        <v>4395</v>
      </c>
      <c r="E227" s="27" t="s">
        <v>327</v>
      </c>
      <c r="F227" s="37" t="s">
        <v>902</v>
      </c>
      <c r="G227" s="27" t="s">
        <v>366</v>
      </c>
      <c r="H227" s="27" t="n">
        <v>4.2</v>
      </c>
      <c r="I227" s="30" t="n">
        <v>13.9</v>
      </c>
      <c r="J227" s="27" t="n">
        <v>7.6</v>
      </c>
      <c r="K227" s="30" t="n">
        <v>9.9</v>
      </c>
      <c r="L227" s="27" t="n">
        <v>4898</v>
      </c>
      <c r="M227" s="27" t="n">
        <v>1899</v>
      </c>
      <c r="N227" s="27" t="s">
        <v>910</v>
      </c>
      <c r="O227" s="27" t="n">
        <v>106</v>
      </c>
    </row>
    <row r="228" customFormat="false" ht="409.6" hidden="false" customHeight="false" outlineLevel="0" collapsed="false">
      <c r="A228" s="1" t="s">
        <v>908</v>
      </c>
      <c r="B228" s="31" t="s">
        <v>911</v>
      </c>
      <c r="C228" s="27" t="s">
        <v>905</v>
      </c>
      <c r="D228" s="27" t="n">
        <v>4395</v>
      </c>
      <c r="E228" s="27" t="s">
        <v>327</v>
      </c>
      <c r="F228" s="37" t="s">
        <v>906</v>
      </c>
      <c r="G228" s="27" t="s">
        <v>366</v>
      </c>
      <c r="H228" s="27" t="n">
        <v>3.9</v>
      </c>
      <c r="I228" s="30" t="n">
        <v>13.9</v>
      </c>
      <c r="J228" s="27" t="n">
        <v>7.6</v>
      </c>
      <c r="K228" s="30" t="n">
        <v>9.9</v>
      </c>
      <c r="L228" s="27" t="n">
        <v>4898</v>
      </c>
      <c r="M228" s="27" t="n">
        <v>1899</v>
      </c>
      <c r="N228" s="27" t="s">
        <v>912</v>
      </c>
      <c r="O228" s="27" t="n">
        <v>109</v>
      </c>
    </row>
    <row r="229" customFormat="false" ht="409.6" hidden="false" customHeight="false" outlineLevel="0" collapsed="false">
      <c r="A229" s="1" t="s">
        <v>913</v>
      </c>
      <c r="B229" s="31" t="s">
        <v>914</v>
      </c>
      <c r="C229" s="27" t="s">
        <v>893</v>
      </c>
      <c r="D229" s="27" t="n">
        <v>4395</v>
      </c>
      <c r="E229" s="27" t="s">
        <v>327</v>
      </c>
      <c r="F229" s="37" t="s">
        <v>902</v>
      </c>
      <c r="G229" s="27" t="s">
        <v>366</v>
      </c>
      <c r="H229" s="27" t="n">
        <v>4.2</v>
      </c>
      <c r="I229" s="30" t="n">
        <v>13.9</v>
      </c>
      <c r="J229" s="27" t="n">
        <v>7.6</v>
      </c>
      <c r="K229" s="30" t="n">
        <v>9.9</v>
      </c>
      <c r="L229" s="27" t="n">
        <v>5011</v>
      </c>
      <c r="M229" s="27" t="n">
        <v>1899</v>
      </c>
      <c r="N229" s="27" t="s">
        <v>915</v>
      </c>
      <c r="O229" s="27" t="n">
        <v>110</v>
      </c>
    </row>
    <row r="230" customFormat="false" ht="409.6" hidden="false" customHeight="false" outlineLevel="0" collapsed="false">
      <c r="A230" s="1" t="s">
        <v>913</v>
      </c>
      <c r="B230" s="31" t="s">
        <v>916</v>
      </c>
      <c r="C230" s="27" t="s">
        <v>905</v>
      </c>
      <c r="D230" s="27" t="n">
        <v>4395</v>
      </c>
      <c r="E230" s="27" t="s">
        <v>327</v>
      </c>
      <c r="F230" s="37" t="s">
        <v>906</v>
      </c>
      <c r="G230" s="27" t="s">
        <v>366</v>
      </c>
      <c r="H230" s="27" t="n">
        <v>3.9</v>
      </c>
      <c r="I230" s="30" t="n">
        <v>13.9</v>
      </c>
      <c r="J230" s="27" t="n">
        <v>7.6</v>
      </c>
      <c r="K230" s="30" t="n">
        <v>9.9</v>
      </c>
      <c r="L230" s="27" t="n">
        <v>5011</v>
      </c>
      <c r="M230" s="27" t="n">
        <v>1899</v>
      </c>
      <c r="N230" s="27" t="s">
        <v>915</v>
      </c>
      <c r="O230" s="27" t="n">
        <v>110</v>
      </c>
    </row>
    <row r="231" customFormat="false" ht="409.6" hidden="false" customHeight="false" outlineLevel="0" collapsed="false">
      <c r="A231" s="1" t="s">
        <v>917</v>
      </c>
      <c r="B231" s="31" t="s">
        <v>918</v>
      </c>
      <c r="C231" s="27" t="s">
        <v>919</v>
      </c>
      <c r="D231" s="27" t="n">
        <v>4395</v>
      </c>
      <c r="E231" s="27" t="s">
        <v>327</v>
      </c>
      <c r="F231" s="37" t="s">
        <v>920</v>
      </c>
      <c r="G231" s="27" t="s">
        <v>99</v>
      </c>
      <c r="H231" s="27" t="n">
        <v>4.2</v>
      </c>
      <c r="I231" s="30" t="n">
        <v>14.7</v>
      </c>
      <c r="J231" s="27" t="n">
        <v>9</v>
      </c>
      <c r="K231" s="30" t="n">
        <v>11.1</v>
      </c>
      <c r="L231" s="27" t="n">
        <v>4880</v>
      </c>
      <c r="M231" s="27" t="n">
        <v>1985</v>
      </c>
      <c r="N231" s="27" t="s">
        <v>921</v>
      </c>
      <c r="O231" s="27" t="n">
        <v>195</v>
      </c>
    </row>
    <row r="232" customFormat="false" ht="409.6" hidden="false" customHeight="false" outlineLevel="0" collapsed="false">
      <c r="A232" s="1" t="s">
        <v>922</v>
      </c>
      <c r="B232" s="31" t="s">
        <v>923</v>
      </c>
      <c r="C232" s="27" t="s">
        <v>919</v>
      </c>
      <c r="D232" s="27" t="n">
        <v>4395</v>
      </c>
      <c r="E232" s="27" t="s">
        <v>327</v>
      </c>
      <c r="F232" s="37" t="s">
        <v>920</v>
      </c>
      <c r="G232" s="27" t="s">
        <v>99</v>
      </c>
      <c r="H232" s="27" t="n">
        <v>4.2</v>
      </c>
      <c r="I232" s="30" t="n">
        <v>14.7</v>
      </c>
      <c r="J232" s="27" t="n">
        <v>9</v>
      </c>
      <c r="K232" s="30" t="n">
        <v>11.1</v>
      </c>
      <c r="L232" s="27" t="n">
        <v>4909</v>
      </c>
      <c r="M232" s="27" t="n">
        <v>1989</v>
      </c>
      <c r="N232" s="27" t="s">
        <v>924</v>
      </c>
      <c r="O232" s="27" t="n">
        <v>195</v>
      </c>
    </row>
    <row r="233" customFormat="false" ht="409.6" hidden="false" customHeight="false" outlineLevel="0" collapsed="false">
      <c r="A233" s="1" t="s">
        <v>925</v>
      </c>
      <c r="B233" s="33" t="s">
        <v>926</v>
      </c>
      <c r="C233" s="16" t="s">
        <v>927</v>
      </c>
      <c r="D233" s="16" t="n">
        <v>1499</v>
      </c>
      <c r="E233" s="16" t="s">
        <v>928</v>
      </c>
      <c r="F233" s="17" t="s">
        <v>929</v>
      </c>
      <c r="G233" s="16" t="n">
        <v>250</v>
      </c>
      <c r="H233" s="16" t="n">
        <v>4.4</v>
      </c>
      <c r="I233" s="18" t="s">
        <v>105</v>
      </c>
      <c r="J233" s="16" t="s">
        <v>105</v>
      </c>
      <c r="K233" s="18" t="n">
        <v>2.1</v>
      </c>
      <c r="L233" s="16" t="n">
        <v>4689</v>
      </c>
      <c r="M233" s="16" t="n">
        <v>1942</v>
      </c>
      <c r="N233" s="16" t="s">
        <v>930</v>
      </c>
      <c r="O233" s="16" t="n">
        <v>117</v>
      </c>
    </row>
    <row r="234" customFormat="false" ht="409.6" hidden="false" customHeight="false" outlineLevel="0" collapsed="false">
      <c r="A234" s="1" t="s">
        <v>931</v>
      </c>
      <c r="B234" s="33" t="s">
        <v>932</v>
      </c>
      <c r="C234" s="16" t="s">
        <v>933</v>
      </c>
      <c r="D234" s="16" t="n">
        <v>1499</v>
      </c>
      <c r="E234" s="16" t="s">
        <v>17</v>
      </c>
      <c r="F234" s="17" t="s">
        <v>934</v>
      </c>
      <c r="G234" s="16" t="n">
        <v>250</v>
      </c>
      <c r="H234" s="16" t="n">
        <v>4.4</v>
      </c>
      <c r="I234" s="18"/>
      <c r="J234" s="16"/>
      <c r="K234" s="18"/>
      <c r="L234" s="16" t="n">
        <v>4689</v>
      </c>
      <c r="M234" s="16" t="n">
        <v>1942</v>
      </c>
      <c r="N234" s="16" t="s">
        <v>935</v>
      </c>
      <c r="O234" s="16" t="n">
        <v>117</v>
      </c>
    </row>
    <row r="235" customFormat="false" ht="409.6" hidden="false" customHeight="false" outlineLevel="0" collapsed="false">
      <c r="A235" s="1" t="s">
        <v>936</v>
      </c>
      <c r="B235" s="33" t="s">
        <v>937</v>
      </c>
      <c r="C235" s="16" t="s">
        <v>933</v>
      </c>
      <c r="D235" s="16" t="n">
        <v>1499</v>
      </c>
      <c r="E235" s="16" t="s">
        <v>17</v>
      </c>
      <c r="F235" s="17" t="s">
        <v>934</v>
      </c>
      <c r="G235" s="16" t="n">
        <v>250</v>
      </c>
      <c r="H235" s="16" t="n">
        <v>4.6</v>
      </c>
      <c r="I235" s="18"/>
      <c r="J235" s="16"/>
      <c r="K235" s="18"/>
      <c r="L235" s="16" t="n">
        <v>4689</v>
      </c>
      <c r="M235" s="16" t="n">
        <v>1942</v>
      </c>
      <c r="N235" s="16" t="s">
        <v>938</v>
      </c>
      <c r="O235" s="16" t="n">
        <v>115</v>
      </c>
    </row>
    <row r="236" customFormat="false" ht="409.6" hidden="false" customHeight="false" outlineLevel="0" collapsed="false">
      <c r="A236" s="25" t="s">
        <v>939</v>
      </c>
      <c r="B236" s="15" t="s">
        <v>940</v>
      </c>
      <c r="C236" s="18" t="s">
        <v>941</v>
      </c>
      <c r="D236" s="16" t="n">
        <v>1499</v>
      </c>
      <c r="E236" s="36" t="s">
        <v>17</v>
      </c>
      <c r="F236" s="17" t="s">
        <v>942</v>
      </c>
      <c r="G236" s="16" t="n">
        <v>205</v>
      </c>
      <c r="H236" s="18" t="s">
        <v>943</v>
      </c>
      <c r="I236" s="18" t="s">
        <v>944</v>
      </c>
      <c r="J236" s="16" t="s">
        <v>945</v>
      </c>
      <c r="K236" s="18" t="s">
        <v>946</v>
      </c>
      <c r="L236" s="16" t="n">
        <v>4342</v>
      </c>
      <c r="M236" s="16" t="n">
        <v>1800</v>
      </c>
      <c r="N236" s="16" t="s">
        <v>66</v>
      </c>
      <c r="O236" s="16" t="n">
        <v>165</v>
      </c>
    </row>
    <row r="237" customFormat="false" ht="409.6" hidden="false" customHeight="false" outlineLevel="0" collapsed="false">
      <c r="B237" s="33"/>
      <c r="C237" s="16"/>
      <c r="D237" s="16"/>
      <c r="E237" s="16"/>
      <c r="F237" s="17"/>
      <c r="G237" s="16"/>
      <c r="H237" s="16"/>
      <c r="I237" s="18"/>
      <c r="J237" s="16"/>
      <c r="K237" s="18"/>
      <c r="L237" s="16"/>
      <c r="M237" s="16"/>
      <c r="N237" s="16"/>
      <c r="O237" s="16"/>
    </row>
    <row r="238" customFormat="false" ht="409.6" hidden="false" customHeight="false" outlineLevel="0" collapsed="false">
      <c r="B238" s="33"/>
      <c r="C238" s="16"/>
      <c r="D238" s="16"/>
      <c r="E238" s="16"/>
      <c r="F238" s="17"/>
      <c r="G238" s="16"/>
      <c r="H238" s="16"/>
      <c r="I238" s="18"/>
      <c r="J238" s="16"/>
      <c r="K238" s="18"/>
      <c r="L238" s="16"/>
      <c r="M238" s="16"/>
      <c r="N238" s="16"/>
      <c r="O238" s="16"/>
    </row>
    <row r="239" customFormat="false" ht="409.6" hidden="false" customHeight="false" outlineLevel="0" collapsed="false">
      <c r="B239" s="33"/>
      <c r="C239" s="16"/>
      <c r="D239" s="16"/>
      <c r="E239" s="16"/>
      <c r="F239" s="17"/>
      <c r="G239" s="16"/>
      <c r="H239" s="16"/>
      <c r="I239" s="18"/>
      <c r="J239" s="16"/>
      <c r="K239" s="18"/>
      <c r="L239" s="16"/>
      <c r="M239" s="16"/>
      <c r="N239" s="16"/>
      <c r="O239" s="16"/>
    </row>
    <row r="240" customFormat="false" ht="409.6" hidden="false" customHeight="false" outlineLevel="0" collapsed="false">
      <c r="B240" s="33"/>
      <c r="C240" s="16"/>
      <c r="D240" s="16"/>
      <c r="E240" s="16"/>
      <c r="F240" s="17"/>
      <c r="G240" s="16"/>
      <c r="H240" s="16"/>
      <c r="I240" s="18"/>
      <c r="J240" s="16"/>
      <c r="K240" s="18"/>
      <c r="L240" s="16"/>
      <c r="M240" s="16"/>
      <c r="N240" s="16"/>
      <c r="O240" s="16"/>
    </row>
    <row r="241" customFormat="false" ht="409.6" hidden="false" customHeight="false" outlineLevel="0" collapsed="false">
      <c r="B241" s="33"/>
      <c r="C241" s="16"/>
      <c r="D241" s="16"/>
      <c r="E241" s="16"/>
      <c r="F241" s="17"/>
      <c r="G241" s="16"/>
      <c r="H241" s="16"/>
      <c r="I241" s="18"/>
      <c r="J241" s="16"/>
      <c r="K241" s="18"/>
      <c r="L241" s="16"/>
      <c r="M241" s="16"/>
      <c r="N241" s="16"/>
      <c r="O241" s="16"/>
    </row>
    <row r="242" customFormat="false" ht="409.6" hidden="false" customHeight="false" outlineLevel="0" collapsed="false">
      <c r="B242" s="33"/>
      <c r="C242" s="16"/>
      <c r="D242" s="16"/>
      <c r="E242" s="16"/>
      <c r="F242" s="17"/>
      <c r="G242" s="16"/>
      <c r="H242" s="16"/>
      <c r="I242" s="18"/>
      <c r="J242" s="16"/>
      <c r="K242" s="18"/>
      <c r="L242" s="16"/>
      <c r="M242" s="16"/>
      <c r="N242" s="16"/>
      <c r="O242" s="16"/>
    </row>
    <row r="243" customFormat="false" ht="409.6" hidden="false" customHeight="false" outlineLevel="0" collapsed="false">
      <c r="B243" s="33"/>
      <c r="C243" s="16"/>
      <c r="D243" s="16"/>
      <c r="E243" s="16"/>
      <c r="F243" s="17"/>
      <c r="G243" s="16"/>
      <c r="H243" s="16"/>
      <c r="I243" s="18"/>
      <c r="J243" s="16"/>
      <c r="K243" s="18"/>
      <c r="L243" s="16"/>
      <c r="M243" s="16"/>
      <c r="N243" s="16"/>
      <c r="O243" s="16"/>
    </row>
    <row r="244" customFormat="false" ht="409.6" hidden="false" customHeight="false" outlineLevel="0" collapsed="false">
      <c r="B244" s="33"/>
      <c r="C244" s="16"/>
      <c r="D244" s="16"/>
      <c r="E244" s="16"/>
      <c r="F244" s="17"/>
      <c r="G244" s="16"/>
      <c r="H244" s="16"/>
      <c r="I244" s="18"/>
      <c r="J244" s="16"/>
      <c r="K244" s="18"/>
      <c r="L244" s="16"/>
      <c r="M244" s="16"/>
      <c r="N244" s="16"/>
      <c r="O244" s="16"/>
    </row>
    <row r="245" customFormat="false" ht="409.6" hidden="false" customHeight="false" outlineLevel="0" collapsed="false">
      <c r="B245" s="33"/>
      <c r="C245" s="16"/>
      <c r="D245" s="16"/>
      <c r="E245" s="16"/>
      <c r="F245" s="17"/>
      <c r="G245" s="16"/>
      <c r="H245" s="16"/>
      <c r="I245" s="18"/>
      <c r="J245" s="16"/>
      <c r="K245" s="18"/>
      <c r="L245" s="16"/>
      <c r="M245" s="16"/>
      <c r="N245" s="16"/>
      <c r="O245" s="16"/>
    </row>
    <row r="246" customFormat="false" ht="409.6" hidden="false" customHeight="false" outlineLevel="0" collapsed="false">
      <c r="B246" s="33"/>
      <c r="C246" s="16"/>
      <c r="D246" s="16"/>
      <c r="E246" s="16"/>
      <c r="F246" s="17"/>
      <c r="G246" s="16"/>
      <c r="H246" s="16"/>
      <c r="I246" s="18"/>
      <c r="J246" s="16"/>
      <c r="K246" s="18"/>
      <c r="L246" s="16"/>
      <c r="M246" s="16"/>
      <c r="N246" s="16"/>
      <c r="O246" s="16"/>
    </row>
    <row r="247" customFormat="false" ht="409.6" hidden="false" customHeight="false" outlineLevel="0" collapsed="false">
      <c r="B247" s="33"/>
      <c r="C247" s="16"/>
      <c r="D247" s="16"/>
      <c r="E247" s="16"/>
      <c r="F247" s="17"/>
      <c r="G247" s="16"/>
      <c r="H247" s="16"/>
      <c r="I247" s="18"/>
      <c r="J247" s="16"/>
      <c r="K247" s="18"/>
      <c r="L247" s="16"/>
      <c r="M247" s="16"/>
      <c r="N247" s="16"/>
      <c r="O247" s="16"/>
    </row>
    <row r="248" customFormat="false" ht="409.6" hidden="false" customHeight="false" outlineLevel="0" collapsed="false">
      <c r="B248" s="33"/>
      <c r="C248" s="16"/>
      <c r="D248" s="16"/>
      <c r="E248" s="16"/>
      <c r="F248" s="17"/>
      <c r="G248" s="16"/>
      <c r="H248" s="16"/>
      <c r="I248" s="18"/>
      <c r="J248" s="16"/>
      <c r="K248" s="18"/>
      <c r="L248" s="16"/>
      <c r="M248" s="16"/>
      <c r="N248" s="16"/>
      <c r="O248" s="16"/>
    </row>
    <row r="249" customFormat="false" ht="409.6" hidden="false" customHeight="false" outlineLevel="0" collapsed="false">
      <c r="B249" s="33"/>
      <c r="C249" s="16"/>
      <c r="D249" s="16"/>
      <c r="E249" s="16"/>
      <c r="F249" s="17"/>
      <c r="G249" s="16"/>
      <c r="H249" s="16"/>
      <c r="I249" s="18"/>
      <c r="J249" s="16"/>
      <c r="K249" s="18"/>
      <c r="L249" s="16"/>
      <c r="M249" s="16"/>
      <c r="N249" s="16"/>
      <c r="O249" s="16"/>
    </row>
    <row r="250" customFormat="false" ht="409.6" hidden="false" customHeight="false" outlineLevel="0" collapsed="false">
      <c r="B250" s="44"/>
      <c r="C250" s="45"/>
      <c r="D250" s="45"/>
      <c r="E250" s="46"/>
      <c r="F250" s="47"/>
      <c r="G250" s="48"/>
      <c r="H250" s="48"/>
      <c r="I250" s="45"/>
      <c r="J250" s="48"/>
      <c r="K250" s="45"/>
      <c r="L250" s="45"/>
      <c r="M250" s="45"/>
      <c r="N250" s="45"/>
      <c r="O250" s="45"/>
    </row>
    <row r="251" customFormat="false" ht="409.6" hidden="false" customHeight="false" outlineLevel="0" collapsed="false">
      <c r="B251" s="49"/>
      <c r="C251" s="18"/>
      <c r="D251" s="18"/>
      <c r="E251" s="34"/>
      <c r="F251" s="35"/>
      <c r="G251" s="16"/>
      <c r="H251" s="16"/>
      <c r="I251" s="18"/>
      <c r="J251" s="16"/>
      <c r="K251" s="18"/>
      <c r="L251" s="18"/>
      <c r="M251" s="18"/>
      <c r="N251" s="18"/>
      <c r="O251" s="18"/>
    </row>
    <row r="252" customFormat="false" ht="409.6" hidden="false" customHeight="false" outlineLevel="0" collapsed="false">
      <c r="B252" s="49"/>
      <c r="C252" s="18"/>
      <c r="D252" s="18"/>
      <c r="E252" s="34"/>
      <c r="F252" s="35"/>
      <c r="G252" s="16"/>
      <c r="H252" s="16"/>
      <c r="I252" s="18"/>
      <c r="J252" s="16"/>
      <c r="K252" s="18"/>
      <c r="L252" s="18"/>
      <c r="M252" s="18"/>
      <c r="N252" s="18"/>
      <c r="O252" s="18"/>
    </row>
    <row r="253" customFormat="false" ht="409.6" hidden="false" customHeight="false" outlineLevel="0" collapsed="false">
      <c r="B253" s="49"/>
      <c r="C253" s="18"/>
      <c r="D253" s="18"/>
      <c r="E253" s="34"/>
      <c r="F253" s="17"/>
      <c r="G253" s="16"/>
      <c r="H253" s="16"/>
      <c r="I253" s="18"/>
      <c r="J253" s="16"/>
      <c r="K253" s="16"/>
      <c r="L253" s="16"/>
      <c r="M253" s="16"/>
      <c r="N253" s="16"/>
      <c r="O253" s="16"/>
    </row>
    <row r="254" customFormat="false" ht="409.6" hidden="false" customHeight="false" outlineLevel="0" collapsed="false">
      <c r="B254" s="49"/>
      <c r="C254" s="18"/>
      <c r="D254" s="18"/>
      <c r="E254" s="50"/>
      <c r="F254" s="35"/>
      <c r="G254" s="16"/>
      <c r="H254" s="16"/>
      <c r="I254" s="18"/>
      <c r="J254" s="18"/>
      <c r="K254" s="18"/>
      <c r="L254" s="18"/>
      <c r="M254" s="18"/>
      <c r="N254" s="18"/>
      <c r="O254" s="16"/>
    </row>
    <row r="255" customFormat="false" ht="409.6" hidden="false" customHeight="false" outlineLevel="0" collapsed="false">
      <c r="B255" s="49"/>
      <c r="C255" s="18"/>
      <c r="D255" s="18"/>
      <c r="E255" s="50"/>
      <c r="F255" s="35"/>
      <c r="G255" s="16"/>
      <c r="H255" s="16"/>
      <c r="I255" s="18"/>
      <c r="J255" s="16"/>
      <c r="K255" s="18"/>
      <c r="L255" s="18"/>
      <c r="M255" s="18"/>
      <c r="N255" s="18"/>
      <c r="O255" s="16"/>
    </row>
    <row r="256" customFormat="false" ht="409.6" hidden="false" customHeight="false" outlineLevel="0" collapsed="false">
      <c r="B256" s="49"/>
      <c r="C256" s="18"/>
      <c r="D256" s="18"/>
      <c r="E256" s="50"/>
      <c r="F256" s="35"/>
      <c r="G256" s="16"/>
      <c r="H256" s="16"/>
      <c r="I256" s="18"/>
      <c r="J256" s="16"/>
      <c r="K256" s="18"/>
      <c r="L256" s="18"/>
      <c r="M256" s="18"/>
      <c r="N256" s="18"/>
      <c r="O256" s="16"/>
    </row>
    <row r="257" customFormat="false" ht="409.6" hidden="false" customHeight="false" outlineLevel="0" collapsed="false">
      <c r="B257" s="49"/>
      <c r="C257" s="18"/>
      <c r="D257" s="18"/>
      <c r="E257" s="50"/>
      <c r="F257" s="35"/>
      <c r="G257" s="16"/>
      <c r="H257" s="16"/>
      <c r="I257" s="18"/>
      <c r="J257" s="16"/>
      <c r="K257" s="18"/>
      <c r="L257" s="18"/>
      <c r="M257" s="18"/>
      <c r="N257" s="18"/>
      <c r="O257" s="16"/>
    </row>
    <row r="258" customFormat="false" ht="409.6" hidden="false" customHeight="false" outlineLevel="0" collapsed="false">
      <c r="B258" s="49"/>
      <c r="C258" s="18"/>
      <c r="D258" s="18"/>
      <c r="E258" s="50"/>
      <c r="F258" s="35"/>
      <c r="G258" s="16"/>
      <c r="H258" s="16"/>
      <c r="I258" s="18"/>
      <c r="J258" s="16"/>
      <c r="K258" s="18"/>
      <c r="L258" s="18"/>
      <c r="M258" s="18"/>
      <c r="N258" s="18"/>
      <c r="O258" s="16"/>
    </row>
    <row r="259" customFormat="false" ht="409.6" hidden="false" customHeight="false" outlineLevel="0" collapsed="false">
      <c r="B259" s="49"/>
      <c r="C259" s="18"/>
      <c r="D259" s="18"/>
      <c r="E259" s="34"/>
      <c r="F259" s="35"/>
      <c r="G259" s="16"/>
      <c r="H259" s="16"/>
      <c r="I259" s="18"/>
      <c r="J259" s="16"/>
      <c r="K259" s="18"/>
      <c r="L259" s="18"/>
      <c r="M259" s="18"/>
      <c r="N259" s="18"/>
      <c r="O259" s="16"/>
    </row>
    <row r="260" customFormat="false" ht="409.6" hidden="false" customHeight="false" outlineLevel="0" collapsed="false">
      <c r="B260" s="49"/>
      <c r="C260" s="18"/>
      <c r="D260" s="18"/>
      <c r="E260" s="34"/>
      <c r="F260" s="35"/>
      <c r="G260" s="16"/>
      <c r="H260" s="16"/>
      <c r="I260" s="18"/>
      <c r="J260" s="16"/>
      <c r="K260" s="18"/>
      <c r="L260" s="18"/>
      <c r="M260" s="18"/>
      <c r="N260" s="18"/>
      <c r="O260" s="16"/>
    </row>
    <row r="261" customFormat="false" ht="409.6" hidden="false" customHeight="false" outlineLevel="0" collapsed="false">
      <c r="B261" s="49"/>
      <c r="C261" s="18"/>
      <c r="D261" s="18"/>
      <c r="E261" s="34"/>
      <c r="F261" s="35"/>
      <c r="G261" s="16"/>
      <c r="H261" s="16"/>
      <c r="I261" s="18"/>
      <c r="J261" s="16"/>
      <c r="K261" s="18"/>
      <c r="L261" s="18"/>
      <c r="M261" s="18"/>
      <c r="N261" s="18"/>
      <c r="O261" s="16"/>
    </row>
    <row r="262" customFormat="false" ht="409.6" hidden="false" customHeight="false" outlineLevel="0" collapsed="false">
      <c r="B262" s="49"/>
      <c r="C262" s="18"/>
      <c r="D262" s="18"/>
      <c r="E262" s="34"/>
      <c r="F262" s="35"/>
      <c r="G262" s="16"/>
      <c r="H262" s="16"/>
      <c r="I262" s="18"/>
      <c r="J262" s="16"/>
      <c r="K262" s="18"/>
      <c r="L262" s="18"/>
      <c r="M262" s="18"/>
      <c r="N262" s="18"/>
      <c r="O262" s="16"/>
    </row>
    <row r="263" customFormat="false" ht="409.6" hidden="false" customHeight="false" outlineLevel="0" collapsed="false">
      <c r="B263" s="49"/>
      <c r="C263" s="18"/>
      <c r="D263" s="18"/>
      <c r="E263" s="34"/>
      <c r="F263" s="35"/>
      <c r="G263" s="16"/>
      <c r="H263" s="16"/>
      <c r="I263" s="18"/>
      <c r="J263" s="16"/>
      <c r="K263" s="18"/>
      <c r="L263" s="18"/>
      <c r="M263" s="18"/>
      <c r="N263" s="18"/>
      <c r="O263" s="16"/>
    </row>
    <row r="264" customFormat="false" ht="409.6" hidden="false" customHeight="false" outlineLevel="0" collapsed="false">
      <c r="B264" s="49"/>
      <c r="C264" s="18"/>
      <c r="D264" s="18"/>
      <c r="E264" s="34"/>
      <c r="F264" s="17"/>
      <c r="G264" s="16"/>
      <c r="H264" s="16"/>
      <c r="I264" s="18"/>
      <c r="J264" s="16"/>
      <c r="K264" s="16"/>
      <c r="L264" s="16"/>
      <c r="M264" s="16"/>
      <c r="N264" s="16"/>
      <c r="O264" s="16"/>
    </row>
    <row r="265" customFormat="false" ht="409.6" hidden="false" customHeight="false" outlineLevel="0" collapsed="false">
      <c r="B265" s="49"/>
      <c r="C265" s="18"/>
      <c r="D265" s="18"/>
      <c r="E265" s="34"/>
      <c r="F265" s="17"/>
      <c r="G265" s="16"/>
      <c r="H265" s="16"/>
      <c r="I265" s="18"/>
      <c r="J265" s="16"/>
      <c r="K265" s="16"/>
      <c r="L265" s="16"/>
      <c r="M265" s="16"/>
      <c r="N265" s="16"/>
      <c r="O265" s="16"/>
    </row>
    <row r="266" customFormat="false" ht="409.6" hidden="false" customHeight="false" outlineLevel="0" collapsed="false">
      <c r="B266" s="49"/>
      <c r="C266" s="18"/>
      <c r="D266" s="18"/>
      <c r="E266" s="34"/>
      <c r="F266" s="17"/>
      <c r="G266" s="16"/>
      <c r="H266" s="16"/>
      <c r="I266" s="18"/>
      <c r="J266" s="16"/>
      <c r="K266" s="16"/>
      <c r="L266" s="16"/>
      <c r="M266" s="16"/>
      <c r="N266" s="16"/>
      <c r="O266" s="16"/>
    </row>
    <row r="267" customFormat="false" ht="409.6" hidden="false" customHeight="false" outlineLevel="0" collapsed="false">
      <c r="B267" s="49"/>
      <c r="C267" s="18"/>
      <c r="D267" s="18"/>
      <c r="E267" s="34"/>
      <c r="F267" s="17"/>
      <c r="G267" s="16"/>
      <c r="H267" s="16"/>
      <c r="I267" s="18"/>
      <c r="J267" s="16"/>
      <c r="K267" s="16"/>
      <c r="L267" s="16"/>
      <c r="M267" s="16"/>
      <c r="N267" s="16"/>
      <c r="O267" s="16"/>
    </row>
    <row r="268" customFormat="false" ht="409.6" hidden="false" customHeight="false" outlineLevel="0" collapsed="false">
      <c r="B268" s="49"/>
      <c r="C268" s="18"/>
      <c r="D268" s="18"/>
      <c r="E268" s="34"/>
      <c r="F268" s="17"/>
      <c r="G268" s="16"/>
      <c r="H268" s="16"/>
      <c r="I268" s="18"/>
      <c r="J268" s="16"/>
      <c r="K268" s="16"/>
      <c r="L268" s="16"/>
      <c r="M268" s="16"/>
      <c r="N268" s="16"/>
      <c r="O268" s="16"/>
    </row>
    <row r="269" customFormat="false" ht="409.6" hidden="false" customHeight="false" outlineLevel="0" collapsed="false">
      <c r="B269" s="49"/>
      <c r="C269" s="18"/>
      <c r="D269" s="18"/>
      <c r="E269" s="34"/>
      <c r="F269" s="17"/>
      <c r="G269" s="16"/>
      <c r="H269" s="16"/>
      <c r="I269" s="18"/>
      <c r="J269" s="16"/>
      <c r="K269" s="16"/>
      <c r="L269" s="16"/>
      <c r="M269" s="16"/>
      <c r="N269" s="16"/>
      <c r="O269" s="16"/>
    </row>
    <row r="270" customFormat="false" ht="409.6" hidden="false" customHeight="false" outlineLevel="0" collapsed="false">
      <c r="B270" s="49"/>
      <c r="C270" s="18"/>
      <c r="D270" s="18"/>
      <c r="E270" s="34"/>
      <c r="F270" s="17"/>
      <c r="G270" s="16"/>
      <c r="H270" s="16"/>
      <c r="I270" s="18"/>
      <c r="J270" s="16"/>
      <c r="K270" s="16"/>
      <c r="L270" s="16"/>
      <c r="M270" s="16"/>
      <c r="N270" s="16"/>
      <c r="O270" s="16"/>
    </row>
    <row r="271" customFormat="false" ht="409.6" hidden="false" customHeight="false" outlineLevel="0" collapsed="false">
      <c r="B271" s="49"/>
      <c r="C271" s="18"/>
      <c r="D271" s="18"/>
      <c r="E271" s="34"/>
      <c r="F271" s="17"/>
      <c r="G271" s="16"/>
      <c r="H271" s="16"/>
      <c r="I271" s="18"/>
      <c r="J271" s="16"/>
      <c r="K271" s="16"/>
      <c r="L271" s="16"/>
      <c r="M271" s="16"/>
      <c r="N271" s="16"/>
      <c r="O271" s="16"/>
    </row>
    <row r="272" customFormat="false" ht="409.6" hidden="false" customHeight="false" outlineLevel="0" collapsed="false">
      <c r="B272" s="49"/>
      <c r="C272" s="18"/>
      <c r="D272" s="18"/>
      <c r="E272" s="34"/>
      <c r="F272" s="17"/>
      <c r="G272" s="16"/>
      <c r="H272" s="16"/>
      <c r="I272" s="18"/>
      <c r="J272" s="16"/>
      <c r="K272" s="16"/>
      <c r="L272" s="16"/>
      <c r="M272" s="16"/>
      <c r="N272" s="16"/>
      <c r="O272" s="16"/>
    </row>
    <row r="273" customFormat="false" ht="409.6" hidden="false" customHeight="false" outlineLevel="0" collapsed="false"/>
    <row r="274" customFormat="false" ht="409.6" hidden="false" customHeight="false" outlineLevel="0" collapsed="false"/>
    <row r="275" customFormat="false" ht="409.6" hidden="false" customHeight="false" outlineLevel="0" collapsed="false"/>
    <row r="276" customFormat="false" ht="409.6" hidden="false" customHeight="false" outlineLevel="0" collapsed="false"/>
    <row r="277" customFormat="false" ht="409.6" hidden="false" customHeight="false" outlineLevel="0" collapsed="false"/>
    <row r="278" customFormat="false" ht="409.6" hidden="false" customHeight="false" outlineLevel="0" collapsed="false"/>
    <row r="279" customFormat="false" ht="409.6" hidden="false" customHeight="false" outlineLevel="0" collapsed="false"/>
    <row r="280" customFormat="false" ht="409.6" hidden="false" customHeight="false" outlineLevel="0" collapsed="false"/>
    <row r="281" customFormat="false" ht="409.6" hidden="false" customHeight="false" outlineLevel="0" collapsed="false"/>
    <row r="282" customFormat="false" ht="409.6" hidden="false" customHeight="false" outlineLevel="0" collapsed="false"/>
    <row r="283" customFormat="false" ht="409.6" hidden="false" customHeight="false" outlineLevel="0" collapsed="false"/>
    <row r="284" customFormat="false" ht="409.6" hidden="false" customHeight="false" outlineLevel="0" collapsed="false"/>
    <row r="285" customFormat="false" ht="409.6" hidden="false" customHeight="false" outlineLevel="0" collapsed="false"/>
    <row r="286" customFormat="false" ht="409.6" hidden="false" customHeight="false" outlineLevel="0" collapsed="false"/>
    <row r="287" customFormat="false" ht="409.6" hidden="false" customHeight="false" outlineLevel="0" collapsed="false"/>
    <row r="288" customFormat="false" ht="409.6" hidden="false" customHeight="false" outlineLevel="0" collapsed="false"/>
    <row r="289" customFormat="false" ht="409.6" hidden="false" customHeight="false" outlineLevel="0" collapsed="false"/>
    <row r="290" customFormat="false" ht="409.6" hidden="false" customHeight="false" outlineLevel="0" collapsed="false"/>
    <row r="291" customFormat="false" ht="409.6" hidden="false" customHeight="false" outlineLevel="0" collapsed="false"/>
    <row r="292" customFormat="false" ht="409.6" hidden="false" customHeight="false" outlineLevel="0" collapsed="false"/>
    <row r="293" customFormat="false" ht="409.6" hidden="false" customHeight="false" outlineLevel="0" collapsed="false"/>
    <row r="294" customFormat="false" ht="409.6" hidden="false" customHeight="false" outlineLevel="0" collapsed="false"/>
    <row r="295" customFormat="false" ht="409.6" hidden="false" customHeight="false" outlineLevel="0" collapsed="false"/>
    <row r="296" customFormat="false" ht="409.6" hidden="false" customHeight="false" outlineLevel="0" collapsed="false"/>
    <row r="297" customFormat="false" ht="409.6" hidden="false" customHeight="false" outlineLevel="0" collapsed="false"/>
    <row r="298" customFormat="false" ht="409.6" hidden="false" customHeight="false" outlineLevel="0" collapsed="false"/>
    <row r="299" customFormat="false" ht="409.6" hidden="false" customHeight="false" outlineLevel="0" collapsed="false"/>
    <row r="300" customFormat="false" ht="409.6" hidden="false" customHeight="false" outlineLevel="0" collapsed="false"/>
    <row r="301" customFormat="false" ht="409.6" hidden="false" customHeight="false" outlineLevel="0" collapsed="false"/>
    <row r="302" customFormat="false" ht="409.6" hidden="false" customHeight="false" outlineLevel="0" collapsed="false"/>
    <row r="303" customFormat="false" ht="409.6" hidden="false" customHeight="false" outlineLevel="0" collapsed="false"/>
    <row r="304" customFormat="false" ht="409.6" hidden="false" customHeight="false" outlineLevel="0" collapsed="false"/>
    <row r="305" customFormat="false" ht="409.6" hidden="false" customHeight="false" outlineLevel="0" collapsed="false"/>
    <row r="306" customFormat="false" ht="409.6" hidden="false" customHeight="false" outlineLevel="0" collapsed="false"/>
    <row r="307" customFormat="false" ht="409.6" hidden="false" customHeight="false" outlineLevel="0" collapsed="false"/>
    <row r="308" customFormat="false" ht="409.6" hidden="false" customHeight="false" outlineLevel="0" collapsed="false"/>
    <row r="309" customFormat="false" ht="409.6" hidden="false" customHeight="false" outlineLevel="0" collapsed="false"/>
    <row r="310" customFormat="false" ht="409.6" hidden="false" customHeight="false" outlineLevel="0" collapsed="false"/>
    <row r="311" customFormat="false" ht="409.6" hidden="false" customHeight="false" outlineLevel="0" collapsed="false"/>
    <row r="312" customFormat="false" ht="409.6" hidden="false" customHeight="false" outlineLevel="0" collapsed="false"/>
    <row r="313" customFormat="false" ht="409.6" hidden="false" customHeight="false" outlineLevel="0" collapsed="false"/>
    <row r="314" customFormat="false" ht="409.6" hidden="false" customHeight="false" outlineLevel="0" collapsed="false"/>
    <row r="315" customFormat="false" ht="409.6" hidden="false" customHeight="false" outlineLevel="0" collapsed="false"/>
    <row r="316" customFormat="false" ht="409.6" hidden="false" customHeight="false" outlineLevel="0" collapsed="false"/>
    <row r="317" customFormat="false" ht="409.6" hidden="false" customHeight="false" outlineLevel="0" collapsed="false"/>
    <row r="318" customFormat="false" ht="409.6" hidden="false" customHeight="false" outlineLevel="0" collapsed="false"/>
    <row r="319" customFormat="false" ht="409.6" hidden="false" customHeight="false" outlineLevel="0" collapsed="false"/>
    <row r="320" customFormat="false" ht="409.6" hidden="false" customHeight="false" outlineLevel="0" collapsed="false"/>
    <row r="321" customFormat="false" ht="409.6" hidden="false" customHeight="false" outlineLevel="0" collapsed="false"/>
    <row r="322" customFormat="false" ht="409.6" hidden="false" customHeight="false" outlineLevel="0" collapsed="false"/>
    <row r="323" customFormat="false" ht="409.6" hidden="false" customHeight="false" outlineLevel="0" collapsed="false"/>
    <row r="324" customFormat="false" ht="409.6" hidden="false" customHeight="false" outlineLevel="0" collapsed="false"/>
    <row r="325" customFormat="false" ht="409.6" hidden="false" customHeight="false" outlineLevel="0" collapsed="false"/>
    <row r="326" customFormat="false" ht="409.6" hidden="false" customHeight="false" outlineLevel="0" collapsed="false"/>
    <row r="327" customFormat="false" ht="409.6" hidden="false" customHeight="false" outlineLevel="0" collapsed="false"/>
    <row r="328" customFormat="false" ht="409.6" hidden="false" customHeight="false" outlineLevel="0" collapsed="false"/>
    <row r="329" customFormat="false" ht="409.6" hidden="false" customHeight="false" outlineLevel="0" collapsed="false"/>
    <row r="330" customFormat="false" ht="409.6" hidden="false" customHeight="false" outlineLevel="0" collapsed="false"/>
    <row r="331" customFormat="false" ht="409.6" hidden="false" customHeight="false" outlineLevel="0" collapsed="false"/>
    <row r="332" customFormat="false" ht="409.6" hidden="false" customHeight="false" outlineLevel="0" collapsed="false"/>
    <row r="333" customFormat="false" ht="409.6" hidden="false" customHeight="false" outlineLevel="0" collapsed="false"/>
    <row r="334" customFormat="false" ht="409.6" hidden="false" customHeight="false" outlineLevel="0" collapsed="false"/>
    <row r="335" customFormat="false" ht="409.6" hidden="false" customHeight="false" outlineLevel="0" collapsed="false"/>
    <row r="336" customFormat="false" ht="409.6" hidden="false" customHeight="false" outlineLevel="0" collapsed="false"/>
    <row r="337" customFormat="false" ht="409.6" hidden="false" customHeight="false" outlineLevel="0" collapsed="false"/>
    <row r="338" customFormat="false" ht="409.6" hidden="false" customHeight="false" outlineLevel="0" collapsed="false"/>
    <row r="339" customFormat="false" ht="409.6" hidden="false" customHeight="false" outlineLevel="0" collapsed="false"/>
    <row r="340" customFormat="false" ht="409.6" hidden="false" customHeight="false" outlineLevel="0" collapsed="false"/>
    <row r="341" customFormat="false" ht="409.6" hidden="false" customHeight="false" outlineLevel="0" collapsed="false"/>
    <row r="342" customFormat="false" ht="409.6" hidden="false" customHeight="false" outlineLevel="0" collapsed="false"/>
    <row r="343" customFormat="false" ht="409.6" hidden="false" customHeight="false" outlineLevel="0" collapsed="false"/>
    <row r="344" customFormat="false" ht="409.6" hidden="false" customHeight="false" outlineLevel="0" collapsed="false"/>
    <row r="345" customFormat="false" ht="409.6" hidden="false" customHeight="false" outlineLevel="0" collapsed="false"/>
    <row r="346" customFormat="false" ht="409.6" hidden="false" customHeight="false" outlineLevel="0" collapsed="false"/>
    <row r="347" customFormat="false" ht="409.6" hidden="false" customHeight="false" outlineLevel="0" collapsed="false"/>
    <row r="348" customFormat="false" ht="409.6" hidden="false" customHeight="false" outlineLevel="0" collapsed="false"/>
    <row r="349" customFormat="false" ht="409.6" hidden="false" customHeight="false" outlineLevel="0" collapsed="false"/>
    <row r="350" customFormat="false" ht="409.6" hidden="false" customHeight="false" outlineLevel="0" collapsed="false"/>
    <row r="351" customFormat="false" ht="409.6" hidden="false" customHeight="false" outlineLevel="0" collapsed="false"/>
    <row r="352" customFormat="false" ht="409.6" hidden="false" customHeight="false" outlineLevel="0" collapsed="false"/>
    <row r="353" customFormat="false" ht="409.6" hidden="false" customHeight="false" outlineLevel="0" collapsed="false"/>
    <row r="354" customFormat="false" ht="409.6" hidden="false" customHeight="false" outlineLevel="0" collapsed="false"/>
    <row r="355" customFormat="false" ht="409.6" hidden="false" customHeight="false" outlineLevel="0" collapsed="false"/>
    <row r="356" customFormat="false" ht="409.6" hidden="false" customHeight="false" outlineLevel="0" collapsed="false"/>
    <row r="357" customFormat="false" ht="409.6" hidden="false" customHeight="false" outlineLevel="0" collapsed="false"/>
    <row r="358" customFormat="false" ht="409.6" hidden="false" customHeight="false" outlineLevel="0" collapsed="false"/>
    <row r="359" customFormat="false" ht="409.6" hidden="false" customHeight="false" outlineLevel="0" collapsed="false"/>
    <row r="360" customFormat="false" ht="409.6" hidden="false" customHeight="false" outlineLevel="0" collapsed="false"/>
    <row r="361" customFormat="false" ht="409.6" hidden="false" customHeight="false" outlineLevel="0" collapsed="false"/>
    <row r="362" customFormat="false" ht="409.6" hidden="false" customHeight="false" outlineLevel="0" collapsed="false"/>
    <row r="363" customFormat="false" ht="409.6" hidden="false" customHeight="false" outlineLevel="0" collapsed="false"/>
    <row r="364" customFormat="false" ht="409.6" hidden="false" customHeight="false" outlineLevel="0" collapsed="false"/>
    <row r="365" customFormat="false" ht="409.6" hidden="false" customHeight="false" outlineLevel="0" collapsed="false"/>
    <row r="366" customFormat="false" ht="409.6" hidden="false" customHeight="false" outlineLevel="0" collapsed="false"/>
    <row r="367" customFormat="false" ht="409.6" hidden="false" customHeight="false" outlineLevel="0" collapsed="false"/>
    <row r="368" customFormat="false" ht="409.6" hidden="false" customHeight="false" outlineLevel="0" collapsed="false"/>
    <row r="369" customFormat="false" ht="409.6" hidden="false" customHeight="false" outlineLevel="0" collapsed="false"/>
    <row r="370" customFormat="false" ht="409.6" hidden="false" customHeight="false" outlineLevel="0" collapsed="false"/>
    <row r="371" customFormat="false" ht="409.6" hidden="false" customHeight="false" outlineLevel="0" collapsed="false"/>
    <row r="372" customFormat="false" ht="409.6" hidden="false" customHeight="false" outlineLevel="0" collapsed="false"/>
    <row r="373" customFormat="false" ht="409.6" hidden="false" customHeight="false" outlineLevel="0" collapsed="false"/>
    <row r="374" customFormat="false" ht="409.6" hidden="false" customHeight="false" outlineLevel="0" collapsed="false"/>
    <row r="375" customFormat="false" ht="409.6" hidden="false" customHeight="false" outlineLevel="0" collapsed="false"/>
    <row r="376" customFormat="false" ht="409.6" hidden="false" customHeight="false" outlineLevel="0" collapsed="false"/>
    <row r="377" customFormat="false" ht="409.6" hidden="false" customHeight="false" outlineLevel="0" collapsed="false"/>
    <row r="378" customFormat="false" ht="409.6" hidden="false" customHeight="false" outlineLevel="0" collapsed="false"/>
    <row r="379" customFormat="false" ht="409.6" hidden="false" customHeight="false" outlineLevel="0" collapsed="false"/>
    <row r="380" customFormat="false" ht="409.6" hidden="false" customHeight="false" outlineLevel="0" collapsed="false"/>
    <row r="381" customFormat="false" ht="409.6" hidden="false" customHeight="false" outlineLevel="0" collapsed="false"/>
    <row r="382" customFormat="false" ht="409.6" hidden="false" customHeight="false" outlineLevel="0" collapsed="false"/>
    <row r="383" customFormat="false" ht="409.6" hidden="false" customHeight="false" outlineLevel="0" collapsed="false"/>
    <row r="384" customFormat="false" ht="409.6" hidden="false" customHeight="false" outlineLevel="0" collapsed="false"/>
    <row r="385" customFormat="false" ht="409.6" hidden="false" customHeight="false" outlineLevel="0" collapsed="false"/>
    <row r="386" customFormat="false" ht="409.6" hidden="false" customHeight="false" outlineLevel="0" collapsed="false"/>
    <row r="387" customFormat="false" ht="409.6" hidden="false" customHeight="false" outlineLevel="0" collapsed="false"/>
    <row r="388" customFormat="false" ht="409.6" hidden="false" customHeight="false" outlineLevel="0" collapsed="false"/>
    <row r="389" customFormat="false" ht="409.6" hidden="false" customHeight="false" outlineLevel="0" collapsed="false"/>
    <row r="390" customFormat="false" ht="409.6" hidden="false" customHeight="false" outlineLevel="0" collapsed="false"/>
    <row r="391" customFormat="false" ht="409.6" hidden="false" customHeight="false" outlineLevel="0" collapsed="false"/>
    <row r="392" customFormat="false" ht="409.6" hidden="false" customHeight="false" outlineLevel="0" collapsed="false"/>
    <row r="393" customFormat="false" ht="409.6" hidden="false" customHeight="false" outlineLevel="0" collapsed="false"/>
    <row r="394" customFormat="false" ht="409.6" hidden="false" customHeight="false" outlineLevel="0" collapsed="false"/>
    <row r="395" customFormat="false" ht="409.6" hidden="false" customHeight="false" outlineLevel="0" collapsed="false"/>
    <row r="396" customFormat="false" ht="409.6" hidden="false" customHeight="false" outlineLevel="0" collapsed="false"/>
    <row r="397" customFormat="false" ht="409.6" hidden="false" customHeight="false" outlineLevel="0" collapsed="false"/>
    <row r="398" customFormat="false" ht="409.6" hidden="false" customHeight="false" outlineLevel="0" collapsed="false"/>
    <row r="399" customFormat="false" ht="409.6" hidden="false" customHeight="false" outlineLevel="0" collapsed="false"/>
    <row r="400" customFormat="false" ht="409.6" hidden="false" customHeight="false" outlineLevel="0" collapsed="false"/>
    <row r="401" customFormat="false" ht="409.6" hidden="false" customHeight="false" outlineLevel="0" collapsed="false"/>
    <row r="402" customFormat="false" ht="409.6" hidden="false" customHeight="false" outlineLevel="0" collapsed="false"/>
    <row r="403" customFormat="false" ht="409.6" hidden="false" customHeight="false" outlineLevel="0" collapsed="false"/>
    <row r="404" customFormat="false" ht="409.6" hidden="false" customHeight="false" outlineLevel="0" collapsed="false"/>
    <row r="405" customFormat="false" ht="409.6" hidden="false" customHeight="false" outlineLevel="0" collapsed="false"/>
    <row r="406" customFormat="false" ht="409.6" hidden="false" customHeight="false" outlineLevel="0" collapsed="false"/>
    <row r="407" customFormat="false" ht="409.6" hidden="false" customHeight="false" outlineLevel="0" collapsed="false"/>
    <row r="408" customFormat="false" ht="409.6" hidden="false" customHeight="false" outlineLevel="0" collapsed="false"/>
    <row r="409" customFormat="false" ht="409.6" hidden="false" customHeight="false" outlineLevel="0" collapsed="false"/>
    <row r="410" customFormat="false" ht="409.6" hidden="false" customHeight="false" outlineLevel="0" collapsed="false"/>
    <row r="411" customFormat="false" ht="409.6" hidden="false" customHeight="false" outlineLevel="0" collapsed="false"/>
    <row r="412" customFormat="false" ht="409.6" hidden="false" customHeight="false" outlineLevel="0" collapsed="false"/>
    <row r="413" customFormat="false" ht="409.6" hidden="false" customHeight="false" outlineLevel="0" collapsed="false"/>
    <row r="414" customFormat="false" ht="409.6" hidden="false" customHeight="false" outlineLevel="0" collapsed="false"/>
    <row r="415" customFormat="false" ht="409.6" hidden="false" customHeight="false" outlineLevel="0" collapsed="false"/>
    <row r="416" customFormat="false" ht="409.6" hidden="false" customHeight="false" outlineLevel="0" collapsed="false"/>
    <row r="417" customFormat="false" ht="409.6" hidden="false" customHeight="false" outlineLevel="0" collapsed="false"/>
    <row r="418" customFormat="false" ht="409.6" hidden="false" customHeight="false" outlineLevel="0" collapsed="false"/>
    <row r="419" customFormat="false" ht="409.6" hidden="false" customHeight="false" outlineLevel="0" collapsed="false"/>
    <row r="420" customFormat="false" ht="409.6" hidden="false" customHeight="false" outlineLevel="0" collapsed="false"/>
    <row r="421" customFormat="false" ht="409.6" hidden="false" customHeight="false" outlineLevel="0" collapsed="false"/>
    <row r="422" customFormat="false" ht="409.6" hidden="false" customHeight="false" outlineLevel="0" collapsed="false"/>
    <row r="423" customFormat="false" ht="409.6" hidden="false" customHeight="false" outlineLevel="0" collapsed="false"/>
    <row r="424" customFormat="false" ht="409.6" hidden="false" customHeight="false" outlineLevel="0" collapsed="false"/>
    <row r="425" customFormat="false" ht="409.6" hidden="false" customHeight="false" outlineLevel="0" collapsed="false"/>
    <row r="426" customFormat="false" ht="409.6" hidden="false" customHeight="false" outlineLevel="0" collapsed="false"/>
    <row r="427" customFormat="false" ht="409.6" hidden="false" customHeight="false" outlineLevel="0" collapsed="false"/>
    <row r="428" customFormat="false" ht="409.6" hidden="false" customHeight="false" outlineLevel="0" collapsed="false"/>
    <row r="429" customFormat="false" ht="409.6" hidden="false" customHeight="false" outlineLevel="0" collapsed="false"/>
    <row r="430" customFormat="false" ht="409.6" hidden="false" customHeight="false" outlineLevel="0" collapsed="false"/>
    <row r="431" customFormat="false" ht="409.6" hidden="false" customHeight="false" outlineLevel="0" collapsed="false"/>
    <row r="432" customFormat="false" ht="409.6" hidden="false" customHeight="false" outlineLevel="0" collapsed="false"/>
    <row r="433" customFormat="false" ht="409.6" hidden="false" customHeight="false" outlineLevel="0" collapsed="false"/>
    <row r="434" customFormat="false" ht="409.6" hidden="false" customHeight="false" outlineLevel="0" collapsed="false"/>
    <row r="435" customFormat="false" ht="409.6" hidden="false" customHeight="false" outlineLevel="0" collapsed="false"/>
    <row r="436" customFormat="false" ht="409.6" hidden="false" customHeight="false" outlineLevel="0" collapsed="false"/>
    <row r="437" customFormat="false" ht="409.6" hidden="false" customHeight="false" outlineLevel="0" collapsed="false"/>
    <row r="438" customFormat="false" ht="409.6" hidden="false" customHeight="false" outlineLevel="0" collapsed="false"/>
    <row r="439" customFormat="false" ht="409.6" hidden="false" customHeight="false" outlineLevel="0" collapsed="false"/>
    <row r="440" customFormat="false" ht="409.6" hidden="false" customHeight="false" outlineLevel="0" collapsed="false"/>
    <row r="441" customFormat="false" ht="409.6" hidden="false" customHeight="false" outlineLevel="0" collapsed="false"/>
    <row r="442" customFormat="false" ht="409.6" hidden="false" customHeight="false" outlineLevel="0" collapsed="false"/>
    <row r="443" customFormat="false" ht="409.6" hidden="false" customHeight="false" outlineLevel="0" collapsed="false"/>
    <row r="444" customFormat="false" ht="409.6" hidden="false" customHeight="false" outlineLevel="0" collapsed="false"/>
    <row r="445" customFormat="false" ht="409.6" hidden="false" customHeight="false" outlineLevel="0" collapsed="false"/>
    <row r="446" customFormat="false" ht="409.6" hidden="false" customHeight="false" outlineLevel="0" collapsed="false"/>
    <row r="447" customFormat="false" ht="409.6" hidden="false" customHeight="false" outlineLevel="0" collapsed="false"/>
    <row r="448" customFormat="false" ht="409.6" hidden="false" customHeight="false" outlineLevel="0" collapsed="false"/>
    <row r="449" customFormat="false" ht="409.6" hidden="false" customHeight="false" outlineLevel="0" collapsed="false"/>
    <row r="450" customFormat="false" ht="409.6" hidden="false" customHeight="false" outlineLevel="0" collapsed="false"/>
    <row r="451" customFormat="false" ht="409.6" hidden="false" customHeight="false" outlineLevel="0" collapsed="false"/>
    <row r="452" customFormat="false" ht="409.6" hidden="false" customHeight="false" outlineLevel="0" collapsed="false"/>
    <row r="453" customFormat="false" ht="409.6" hidden="false" customHeight="false" outlineLevel="0" collapsed="false"/>
    <row r="454" customFormat="false" ht="409.6" hidden="false" customHeight="false" outlineLevel="0" collapsed="false"/>
    <row r="455" customFormat="false" ht="409.6" hidden="false" customHeight="false" outlineLevel="0" collapsed="false"/>
    <row r="456" customFormat="false" ht="409.6" hidden="false" customHeight="false" outlineLevel="0" collapsed="false"/>
    <row r="457" customFormat="false" ht="409.6" hidden="false" customHeight="false" outlineLevel="0" collapsed="false"/>
    <row r="458" customFormat="false" ht="409.6" hidden="false" customHeight="false" outlineLevel="0" collapsed="false"/>
    <row r="459" customFormat="false" ht="409.6" hidden="false" customHeight="false" outlineLevel="0" collapsed="false"/>
    <row r="460" customFormat="false" ht="409.6" hidden="false" customHeight="false" outlineLevel="0" collapsed="false"/>
    <row r="461" customFormat="false" ht="409.6" hidden="false" customHeight="false" outlineLevel="0" collapsed="false"/>
    <row r="462" customFormat="false" ht="409.6" hidden="false" customHeight="false" outlineLevel="0" collapsed="false"/>
    <row r="463" customFormat="false" ht="409.6" hidden="false" customHeight="false" outlineLevel="0" collapsed="false"/>
    <row r="464" customFormat="false" ht="409.6" hidden="false" customHeight="false" outlineLevel="0" collapsed="false"/>
    <row r="465" customFormat="false" ht="409.6" hidden="false" customHeight="false" outlineLevel="0" collapsed="false"/>
    <row r="466" customFormat="false" ht="409.6" hidden="false" customHeight="false" outlineLevel="0" collapsed="false"/>
    <row r="467" customFormat="false" ht="409.6" hidden="false" customHeight="false" outlineLevel="0" collapsed="false"/>
    <row r="468" customFormat="false" ht="409.6" hidden="false" customHeight="false" outlineLevel="0" collapsed="false"/>
    <row r="469" customFormat="false" ht="409.6" hidden="false" customHeight="false" outlineLevel="0" collapsed="false"/>
    <row r="470" customFormat="false" ht="409.6" hidden="false" customHeight="false" outlineLevel="0" collapsed="false"/>
    <row r="471" customFormat="false" ht="409.6" hidden="false" customHeight="false" outlineLevel="0" collapsed="false"/>
    <row r="472" customFormat="false" ht="409.6" hidden="false" customHeight="false" outlineLevel="0" collapsed="false"/>
    <row r="473" customFormat="false" ht="409.6" hidden="false" customHeight="false" outlineLevel="0" collapsed="false"/>
    <row r="474" customFormat="false" ht="409.6" hidden="false" customHeight="false" outlineLevel="0" collapsed="false"/>
    <row r="475" customFormat="false" ht="409.6" hidden="false" customHeight="false" outlineLevel="0" collapsed="false"/>
    <row r="476" customFormat="false" ht="409.6" hidden="false" customHeight="false" outlineLevel="0" collapsed="false"/>
    <row r="477" customFormat="false" ht="409.6" hidden="false" customHeight="false" outlineLevel="0" collapsed="false"/>
    <row r="478" customFormat="false" ht="409.6" hidden="false" customHeight="false" outlineLevel="0" collapsed="false"/>
    <row r="479" customFormat="false" ht="409.6" hidden="false" customHeight="false" outlineLevel="0" collapsed="false"/>
    <row r="480" customFormat="false" ht="409.6" hidden="false" customHeight="false" outlineLevel="0" collapsed="false"/>
    <row r="481" customFormat="false" ht="409.6" hidden="false" customHeight="false" outlineLevel="0" collapsed="false"/>
    <row r="482" customFormat="false" ht="409.6" hidden="false" customHeight="false" outlineLevel="0" collapsed="false"/>
    <row r="483" customFormat="false" ht="409.6" hidden="false" customHeight="false" outlineLevel="0" collapsed="false"/>
    <row r="484" customFormat="false" ht="409.6" hidden="false" customHeight="false" outlineLevel="0" collapsed="false"/>
    <row r="485" customFormat="false" ht="409.6" hidden="false" customHeight="false" outlineLevel="0" collapsed="false"/>
    <row r="486" customFormat="false" ht="409.6" hidden="false" customHeight="false" outlineLevel="0" collapsed="false"/>
    <row r="487" customFormat="false" ht="409.6" hidden="false" customHeight="false" outlineLevel="0" collapsed="false"/>
    <row r="488" customFormat="false" ht="409.6" hidden="false" customHeight="false" outlineLevel="0" collapsed="false"/>
    <row r="489" customFormat="false" ht="409.6" hidden="false" customHeight="false" outlineLevel="0" collapsed="false"/>
    <row r="490" customFormat="false" ht="409.6" hidden="false" customHeight="false" outlineLevel="0" collapsed="false"/>
    <row r="491" customFormat="false" ht="409.6" hidden="false" customHeight="false" outlineLevel="0" collapsed="false"/>
    <row r="492" customFormat="false" ht="409.6" hidden="false" customHeight="false" outlineLevel="0" collapsed="false"/>
    <row r="493" customFormat="false" ht="409.6" hidden="false" customHeight="false" outlineLevel="0" collapsed="false"/>
    <row r="494" customFormat="false" ht="409.6" hidden="false" customHeight="false" outlineLevel="0" collapsed="false"/>
    <row r="495" customFormat="false" ht="409.6" hidden="false" customHeight="false" outlineLevel="0" collapsed="false"/>
    <row r="496" customFormat="false" ht="409.6" hidden="false" customHeight="false" outlineLevel="0" collapsed="false"/>
    <row r="497" customFormat="false" ht="409.6" hidden="false" customHeight="false" outlineLevel="0" collapsed="false"/>
    <row r="498" customFormat="false" ht="409.6" hidden="false" customHeight="false" outlineLevel="0" collapsed="false"/>
    <row r="499" customFormat="false" ht="409.6" hidden="false" customHeight="false" outlineLevel="0" collapsed="false"/>
    <row r="500" customFormat="false" ht="409.6" hidden="false" customHeight="false" outlineLevel="0" collapsed="false"/>
    <row r="501" customFormat="false" ht="409.6" hidden="false" customHeight="false" outlineLevel="0" collapsed="false"/>
    <row r="502" customFormat="false" ht="409.6" hidden="false" customHeight="false" outlineLevel="0" collapsed="false"/>
    <row r="503" customFormat="false" ht="409.6" hidden="false" customHeight="false" outlineLevel="0" collapsed="false"/>
    <row r="504" customFormat="false" ht="409.6" hidden="false" customHeight="false" outlineLevel="0" collapsed="false"/>
    <row r="505" customFormat="false" ht="409.6" hidden="false" customHeight="false" outlineLevel="0" collapsed="false"/>
    <row r="506" customFormat="false" ht="409.6" hidden="false" customHeight="false" outlineLevel="0" collapsed="false"/>
    <row r="507" customFormat="false" ht="409.6" hidden="false" customHeight="false" outlineLevel="0" collapsed="false"/>
    <row r="508" customFormat="false" ht="409.6" hidden="false" customHeight="false" outlineLevel="0" collapsed="false"/>
    <row r="509" customFormat="false" ht="409.6" hidden="false" customHeight="false" outlineLevel="0" collapsed="false"/>
    <row r="510" customFormat="false" ht="409.6" hidden="false" customHeight="false" outlineLevel="0" collapsed="false"/>
    <row r="511" customFormat="false" ht="409.6" hidden="false" customHeight="false" outlineLevel="0" collapsed="false"/>
    <row r="512" customFormat="false" ht="409.6" hidden="false" customHeight="false" outlineLevel="0" collapsed="false"/>
    <row r="513" customFormat="false" ht="409.6" hidden="false" customHeight="false" outlineLevel="0" collapsed="false"/>
    <row r="514" customFormat="false" ht="409.6" hidden="false" customHeight="false" outlineLevel="0" collapsed="false"/>
    <row r="515" customFormat="false" ht="409.6" hidden="false" customHeight="false" outlineLevel="0" collapsed="false"/>
    <row r="516" customFormat="false" ht="409.6" hidden="false" customHeight="false" outlineLevel="0" collapsed="false"/>
    <row r="517" customFormat="false" ht="409.6" hidden="false" customHeight="false" outlineLevel="0" collapsed="false"/>
    <row r="518" customFormat="false" ht="409.6" hidden="false" customHeight="false" outlineLevel="0" collapsed="false"/>
    <row r="519" customFormat="false" ht="409.6" hidden="false" customHeight="false" outlineLevel="0" collapsed="false"/>
    <row r="520" customFormat="false" ht="409.6" hidden="false" customHeight="false" outlineLevel="0" collapsed="false"/>
    <row r="521" customFormat="false" ht="409.6" hidden="false" customHeight="false" outlineLevel="0" collapsed="false"/>
    <row r="522" customFormat="false" ht="409.6" hidden="false" customHeight="false" outlineLevel="0" collapsed="false"/>
    <row r="523" customFormat="false" ht="409.6" hidden="false" customHeight="false" outlineLevel="0" collapsed="false"/>
    <row r="524" customFormat="false" ht="409.6" hidden="false" customHeight="false" outlineLevel="0" collapsed="false"/>
    <row r="525" customFormat="false" ht="409.6" hidden="false" customHeight="false" outlineLevel="0" collapsed="false"/>
    <row r="526" customFormat="false" ht="409.6" hidden="false" customHeight="false" outlineLevel="0" collapsed="false"/>
    <row r="527" customFormat="false" ht="409.6" hidden="false" customHeight="false" outlineLevel="0" collapsed="false"/>
    <row r="528" customFormat="false" ht="409.6" hidden="false" customHeight="false" outlineLevel="0" collapsed="false"/>
    <row r="529" customFormat="false" ht="409.6" hidden="false" customHeight="false" outlineLevel="0" collapsed="false"/>
    <row r="530" customFormat="false" ht="409.6" hidden="false" customHeight="false" outlineLevel="0" collapsed="false"/>
    <row r="531" customFormat="false" ht="409.6" hidden="false" customHeight="false" outlineLevel="0" collapsed="false"/>
    <row r="532" customFormat="false" ht="409.6" hidden="false" customHeight="false" outlineLevel="0" collapsed="false"/>
    <row r="533" customFormat="false" ht="409.6" hidden="false" customHeight="false" outlineLevel="0" collapsed="false"/>
    <row r="534" customFormat="false" ht="409.6" hidden="false" customHeight="false" outlineLevel="0" collapsed="false"/>
    <row r="535" customFormat="false" ht="409.6" hidden="false" customHeight="false" outlineLevel="0" collapsed="false"/>
    <row r="536" customFormat="false" ht="409.6" hidden="false" customHeight="false" outlineLevel="0" collapsed="false"/>
    <row r="537" customFormat="false" ht="409.6" hidden="false" customHeight="false" outlineLevel="0" collapsed="false"/>
    <row r="538" customFormat="false" ht="409.6" hidden="false" customHeight="false" outlineLevel="0" collapsed="false"/>
    <row r="539" customFormat="false" ht="409.6" hidden="false" customHeight="false" outlineLevel="0" collapsed="false"/>
    <row r="540" customFormat="false" ht="409.6" hidden="false" customHeight="false" outlineLevel="0" collapsed="false"/>
    <row r="541" customFormat="false" ht="409.6" hidden="false" customHeight="false" outlineLevel="0" collapsed="false"/>
    <row r="542" customFormat="false" ht="409.6" hidden="false" customHeight="false" outlineLevel="0" collapsed="false"/>
    <row r="543" customFormat="false" ht="409.6" hidden="false" customHeight="false" outlineLevel="0" collapsed="false"/>
    <row r="544" customFormat="false" ht="409.6" hidden="false" customHeight="false" outlineLevel="0" collapsed="false"/>
    <row r="545" customFormat="false" ht="409.6" hidden="false" customHeight="false" outlineLevel="0" collapsed="false"/>
    <row r="546" customFormat="false" ht="409.6" hidden="false" customHeight="false" outlineLevel="0" collapsed="false"/>
    <row r="547" customFormat="false" ht="409.6" hidden="false" customHeight="false" outlineLevel="0" collapsed="false"/>
    <row r="548" customFormat="false" ht="409.6" hidden="false" customHeight="false" outlineLevel="0" collapsed="false"/>
    <row r="549" customFormat="false" ht="409.6" hidden="false" customHeight="false" outlineLevel="0" collapsed="false"/>
    <row r="550" customFormat="false" ht="409.6" hidden="false" customHeight="false" outlineLevel="0" collapsed="false"/>
    <row r="551" customFormat="false" ht="409.6" hidden="false" customHeight="false" outlineLevel="0" collapsed="false"/>
    <row r="552" customFormat="false" ht="409.6" hidden="false" customHeight="false" outlineLevel="0" collapsed="false"/>
    <row r="553" customFormat="false" ht="409.6" hidden="false" customHeight="false" outlineLevel="0" collapsed="false"/>
    <row r="554" customFormat="false" ht="409.6" hidden="false" customHeight="false" outlineLevel="0" collapsed="false"/>
    <row r="555" customFormat="false" ht="409.6" hidden="false" customHeight="false" outlineLevel="0" collapsed="false"/>
    <row r="556" customFormat="false" ht="409.6" hidden="false" customHeight="false" outlineLevel="0" collapsed="false"/>
    <row r="557" customFormat="false" ht="409.6" hidden="false" customHeight="false" outlineLevel="0" collapsed="false"/>
    <row r="558" customFormat="false" ht="409.6" hidden="false" customHeight="false" outlineLevel="0" collapsed="false"/>
    <row r="559" customFormat="false" ht="409.6" hidden="false" customHeight="false" outlineLevel="0" collapsed="false"/>
    <row r="560" customFormat="false" ht="409.6" hidden="false" customHeight="false" outlineLevel="0" collapsed="false"/>
    <row r="561" customFormat="false" ht="409.6" hidden="false" customHeight="false" outlineLevel="0" collapsed="false"/>
    <row r="562" customFormat="false" ht="409.6" hidden="false" customHeight="false" outlineLevel="0" collapsed="false"/>
    <row r="563" customFormat="false" ht="409.6" hidden="false" customHeight="false" outlineLevel="0" collapsed="false"/>
    <row r="564" customFormat="false" ht="409.6" hidden="false" customHeight="false" outlineLevel="0" collapsed="false"/>
    <row r="565" customFormat="false" ht="409.6" hidden="false" customHeight="false" outlineLevel="0" collapsed="false"/>
    <row r="566" customFormat="false" ht="409.6" hidden="false" customHeight="false" outlineLevel="0" collapsed="false"/>
    <row r="567" customFormat="false" ht="409.6" hidden="false" customHeight="false" outlineLevel="0" collapsed="false"/>
    <row r="568" customFormat="false" ht="409.6" hidden="false" customHeight="false" outlineLevel="0" collapsed="false"/>
    <row r="569" customFormat="false" ht="409.6" hidden="false" customHeight="false" outlineLevel="0" collapsed="false"/>
    <row r="570" customFormat="false" ht="409.6" hidden="false" customHeight="false" outlineLevel="0" collapsed="false"/>
    <row r="571" customFormat="false" ht="409.6" hidden="false" customHeight="false" outlineLevel="0" collapsed="false"/>
    <row r="572" customFormat="false" ht="409.6" hidden="false" customHeight="false" outlineLevel="0" collapsed="false"/>
    <row r="573" customFormat="false" ht="409.6" hidden="false" customHeight="false" outlineLevel="0" collapsed="false"/>
    <row r="574" customFormat="false" ht="409.6" hidden="false" customHeight="false" outlineLevel="0" collapsed="false"/>
    <row r="575" customFormat="false" ht="409.6" hidden="false" customHeight="false" outlineLevel="0" collapsed="false"/>
    <row r="576" customFormat="false" ht="409.6" hidden="false" customHeight="false" outlineLevel="0" collapsed="false"/>
    <row r="577" customFormat="false" ht="409.6" hidden="false" customHeight="false" outlineLevel="0" collapsed="false"/>
    <row r="578" customFormat="false" ht="409.6" hidden="false" customHeight="false" outlineLevel="0" collapsed="false"/>
    <row r="579" customFormat="false" ht="409.6" hidden="false" customHeight="false" outlineLevel="0" collapsed="false"/>
    <row r="580" customFormat="false" ht="409.6" hidden="false" customHeight="false" outlineLevel="0" collapsed="false"/>
    <row r="581" customFormat="false" ht="409.6" hidden="false" customHeight="false" outlineLevel="0" collapsed="false"/>
    <row r="582" customFormat="false" ht="409.6" hidden="false" customHeight="false" outlineLevel="0" collapsed="false"/>
    <row r="583" customFormat="false" ht="409.6" hidden="false" customHeight="false" outlineLevel="0" collapsed="false"/>
    <row r="584" customFormat="false" ht="409.6" hidden="false" customHeight="false" outlineLevel="0" collapsed="false"/>
    <row r="585" customFormat="false" ht="409.6" hidden="false" customHeight="false" outlineLevel="0" collapsed="false"/>
    <row r="586" customFormat="false" ht="409.6" hidden="false" customHeight="false" outlineLevel="0" collapsed="false"/>
    <row r="587" customFormat="false" ht="409.6" hidden="false" customHeight="false" outlineLevel="0" collapsed="false"/>
    <row r="588" customFormat="false" ht="409.6" hidden="false" customHeight="false" outlineLevel="0" collapsed="false"/>
    <row r="589" customFormat="false" ht="409.6" hidden="false" customHeight="false" outlineLevel="0" collapsed="false"/>
    <row r="590" customFormat="false" ht="409.6" hidden="false" customHeight="false" outlineLevel="0" collapsed="false"/>
    <row r="591" customFormat="false" ht="409.6" hidden="false" customHeight="false" outlineLevel="0" collapsed="false"/>
    <row r="592" customFormat="false" ht="409.6" hidden="false" customHeight="false" outlineLevel="0" collapsed="false"/>
    <row r="593" customFormat="false" ht="409.6" hidden="false" customHeight="false" outlineLevel="0" collapsed="false"/>
    <row r="594" customFormat="false" ht="409.6" hidden="false" customHeight="false" outlineLevel="0" collapsed="false"/>
    <row r="595" customFormat="false" ht="409.6" hidden="false" customHeight="false" outlineLevel="0" collapsed="false"/>
    <row r="596" customFormat="false" ht="409.6" hidden="false" customHeight="false" outlineLevel="0" collapsed="false"/>
    <row r="597" customFormat="false" ht="409.6" hidden="false" customHeight="false" outlineLevel="0" collapsed="false"/>
    <row r="598" customFormat="false" ht="409.6" hidden="false" customHeight="false" outlineLevel="0" collapsed="false"/>
    <row r="599" customFormat="false" ht="409.6" hidden="false" customHeight="false" outlineLevel="0" collapsed="false"/>
    <row r="600" customFormat="false" ht="409.6" hidden="false" customHeight="false" outlineLevel="0" collapsed="false"/>
    <row r="601" customFormat="false" ht="409.6" hidden="false" customHeight="false" outlineLevel="0" collapsed="false"/>
    <row r="602" customFormat="false" ht="409.6" hidden="false" customHeight="false" outlineLevel="0" collapsed="false"/>
    <row r="603" customFormat="false" ht="409.6" hidden="false" customHeight="false" outlineLevel="0" collapsed="false"/>
    <row r="604" customFormat="false" ht="409.6" hidden="false" customHeight="false" outlineLevel="0" collapsed="false"/>
    <row r="605" customFormat="false" ht="409.6" hidden="false" customHeight="false" outlineLevel="0" collapsed="false"/>
    <row r="606" customFormat="false" ht="409.6" hidden="false" customHeight="false" outlineLevel="0" collapsed="false"/>
    <row r="607" customFormat="false" ht="409.6" hidden="false" customHeight="false" outlineLevel="0" collapsed="false"/>
    <row r="608" customFormat="false" ht="409.6" hidden="false" customHeight="false" outlineLevel="0" collapsed="false"/>
    <row r="609" customFormat="false" ht="409.6" hidden="false" customHeight="false" outlineLevel="0" collapsed="false"/>
    <row r="610" customFormat="false" ht="409.6" hidden="false" customHeight="false" outlineLevel="0" collapsed="false"/>
    <row r="611" customFormat="false" ht="409.6" hidden="false" customHeight="false" outlineLevel="0" collapsed="false"/>
    <row r="612" customFormat="false" ht="409.6" hidden="false" customHeight="false" outlineLevel="0" collapsed="false"/>
    <row r="613" customFormat="false" ht="409.6" hidden="false" customHeight="false" outlineLevel="0" collapsed="false"/>
    <row r="614" customFormat="false" ht="409.6" hidden="false" customHeight="false" outlineLevel="0" collapsed="false"/>
    <row r="615" customFormat="false" ht="409.6" hidden="false" customHeight="false" outlineLevel="0" collapsed="false"/>
    <row r="616" customFormat="false" ht="409.6" hidden="false" customHeight="false" outlineLevel="0" collapsed="false"/>
    <row r="617" customFormat="false" ht="409.6" hidden="false" customHeight="false" outlineLevel="0" collapsed="false"/>
    <row r="618" customFormat="false" ht="409.6" hidden="false" customHeight="false" outlineLevel="0" collapsed="false"/>
    <row r="619" customFormat="false" ht="409.6" hidden="false" customHeight="false" outlineLevel="0" collapsed="false"/>
    <row r="620" customFormat="false" ht="409.6" hidden="false" customHeight="false" outlineLevel="0" collapsed="false"/>
    <row r="621" customFormat="false" ht="409.6" hidden="false" customHeight="false" outlineLevel="0" collapsed="false"/>
    <row r="622" customFormat="false" ht="409.6" hidden="false" customHeight="false" outlineLevel="0" collapsed="false"/>
    <row r="623" customFormat="false" ht="409.6" hidden="false" customHeight="false" outlineLevel="0" collapsed="false"/>
    <row r="624" customFormat="false" ht="409.6" hidden="false" customHeight="false" outlineLevel="0" collapsed="false"/>
    <row r="625" customFormat="false" ht="409.6" hidden="false" customHeight="false" outlineLevel="0" collapsed="false"/>
    <row r="626" customFormat="false" ht="409.6" hidden="false" customHeight="false" outlineLevel="0" collapsed="false"/>
    <row r="627" customFormat="false" ht="409.6" hidden="false" customHeight="false" outlineLevel="0" collapsed="false"/>
    <row r="628" customFormat="false" ht="409.6" hidden="false" customHeight="false" outlineLevel="0" collapsed="false"/>
    <row r="629" customFormat="false" ht="409.6" hidden="false" customHeight="false" outlineLevel="0" collapsed="false"/>
    <row r="630" customFormat="false" ht="409.6" hidden="false" customHeight="false" outlineLevel="0" collapsed="false"/>
    <row r="631" customFormat="false" ht="409.6" hidden="false" customHeight="false" outlineLevel="0" collapsed="false"/>
    <row r="632" customFormat="false" ht="409.6" hidden="false" customHeight="false" outlineLevel="0" collapsed="false"/>
    <row r="633" customFormat="false" ht="409.6" hidden="false" customHeight="false" outlineLevel="0" collapsed="false"/>
    <row r="634" customFormat="false" ht="409.6" hidden="false" customHeight="false" outlineLevel="0" collapsed="false"/>
    <row r="635" customFormat="false" ht="409.6" hidden="false" customHeight="false" outlineLevel="0" collapsed="false"/>
    <row r="636" customFormat="false" ht="409.6" hidden="false" customHeight="false" outlineLevel="0" collapsed="false"/>
    <row r="637" customFormat="false" ht="409.6" hidden="false" customHeight="false" outlineLevel="0" collapsed="false"/>
    <row r="638" customFormat="false" ht="409.6" hidden="false" customHeight="false" outlineLevel="0" collapsed="false"/>
    <row r="639" customFormat="false" ht="409.6" hidden="false" customHeight="false" outlineLevel="0" collapsed="false"/>
    <row r="640" customFormat="false" ht="409.6" hidden="false" customHeight="false" outlineLevel="0" collapsed="false"/>
    <row r="641" customFormat="false" ht="409.6" hidden="false" customHeight="false" outlineLevel="0" collapsed="false"/>
    <row r="642" customFormat="false" ht="409.6" hidden="false" customHeight="false" outlineLevel="0" collapsed="false"/>
    <row r="643" customFormat="false" ht="409.6" hidden="false" customHeight="false" outlineLevel="0" collapsed="false"/>
    <row r="644" customFormat="false" ht="409.6" hidden="false" customHeight="false" outlineLevel="0" collapsed="false"/>
    <row r="645" customFormat="false" ht="409.6" hidden="false" customHeight="false" outlineLevel="0" collapsed="false"/>
    <row r="646" customFormat="false" ht="409.6" hidden="false" customHeight="false" outlineLevel="0" collapsed="false"/>
    <row r="647" customFormat="false" ht="409.6" hidden="false" customHeight="false" outlineLevel="0" collapsed="false"/>
    <row r="648" customFormat="false" ht="409.6" hidden="false" customHeight="false" outlineLevel="0" collapsed="false"/>
    <row r="649" customFormat="false" ht="409.6" hidden="false" customHeight="false" outlineLevel="0" collapsed="false"/>
    <row r="650" customFormat="false" ht="409.6" hidden="false" customHeight="false" outlineLevel="0" collapsed="false"/>
    <row r="651" customFormat="false" ht="409.6" hidden="false" customHeight="false" outlineLevel="0" collapsed="false"/>
    <row r="652" customFormat="false" ht="409.6" hidden="false" customHeight="false" outlineLevel="0" collapsed="false"/>
    <row r="653" customFormat="false" ht="409.6" hidden="false" customHeight="false" outlineLevel="0" collapsed="false"/>
    <row r="654" customFormat="false" ht="409.6" hidden="false" customHeight="false" outlineLevel="0" collapsed="false"/>
    <row r="655" customFormat="false" ht="409.6" hidden="false" customHeight="false" outlineLevel="0" collapsed="false"/>
    <row r="656" customFormat="false" ht="409.6" hidden="false" customHeight="false" outlineLevel="0" collapsed="false"/>
    <row r="657" customFormat="false" ht="409.6" hidden="false" customHeight="false" outlineLevel="0" collapsed="false"/>
    <row r="658" customFormat="false" ht="409.6" hidden="false" customHeight="false" outlineLevel="0" collapsed="false"/>
    <row r="659" customFormat="false" ht="409.6" hidden="false" customHeight="false" outlineLevel="0" collapsed="false"/>
    <row r="660" customFormat="false" ht="409.6" hidden="false" customHeight="false" outlineLevel="0" collapsed="false"/>
    <row r="661" customFormat="false" ht="409.6" hidden="false" customHeight="false" outlineLevel="0" collapsed="false"/>
    <row r="662" customFormat="false" ht="409.6" hidden="false" customHeight="false" outlineLevel="0" collapsed="false"/>
    <row r="663" customFormat="false" ht="409.6" hidden="false" customHeight="false" outlineLevel="0" collapsed="false"/>
    <row r="664" customFormat="false" ht="409.6" hidden="false" customHeight="false" outlineLevel="0" collapsed="false"/>
    <row r="665" customFormat="false" ht="409.6" hidden="false" customHeight="false" outlineLevel="0" collapsed="false"/>
    <row r="666" customFormat="false" ht="409.6" hidden="false" customHeight="false" outlineLevel="0" collapsed="false"/>
    <row r="667" customFormat="false" ht="409.6" hidden="false" customHeight="false" outlineLevel="0" collapsed="false"/>
    <row r="668" customFormat="false" ht="409.6" hidden="false" customHeight="false" outlineLevel="0" collapsed="false"/>
    <row r="669" customFormat="false" ht="409.6" hidden="false" customHeight="false" outlineLevel="0" collapsed="false"/>
    <row r="670" customFormat="false" ht="409.6" hidden="false" customHeight="false" outlineLevel="0" collapsed="false"/>
    <row r="671" customFormat="false" ht="409.6" hidden="false" customHeight="false" outlineLevel="0" collapsed="false"/>
    <row r="672" customFormat="false" ht="409.6" hidden="false" customHeight="false" outlineLevel="0" collapsed="false"/>
    <row r="673" customFormat="false" ht="409.6" hidden="false" customHeight="false" outlineLevel="0" collapsed="false"/>
    <row r="674" customFormat="false" ht="409.6" hidden="false" customHeight="false" outlineLevel="0" collapsed="false"/>
    <row r="675" customFormat="false" ht="409.6" hidden="false" customHeight="false" outlineLevel="0" collapsed="false"/>
    <row r="676" customFormat="false" ht="409.6" hidden="false" customHeight="false" outlineLevel="0" collapsed="false"/>
    <row r="677" customFormat="false" ht="409.6" hidden="false" customHeight="false" outlineLevel="0" collapsed="false"/>
    <row r="678" customFormat="false" ht="409.6" hidden="false" customHeight="false" outlineLevel="0" collapsed="false"/>
    <row r="679" customFormat="false" ht="409.6" hidden="false" customHeight="false" outlineLevel="0" collapsed="false"/>
    <row r="680" customFormat="false" ht="409.6" hidden="false" customHeight="false" outlineLevel="0" collapsed="false"/>
    <row r="681" customFormat="false" ht="409.6" hidden="false" customHeight="false" outlineLevel="0" collapsed="false"/>
    <row r="682" customFormat="false" ht="409.6" hidden="false" customHeight="false" outlineLevel="0" collapsed="false"/>
    <row r="683" customFormat="false" ht="409.6" hidden="false" customHeight="false" outlineLevel="0" collapsed="false"/>
    <row r="684" customFormat="false" ht="409.6" hidden="false" customHeight="false" outlineLevel="0" collapsed="false"/>
    <row r="685" customFormat="false" ht="409.6" hidden="false" customHeight="false" outlineLevel="0" collapsed="false"/>
    <row r="686" customFormat="false" ht="409.6" hidden="false" customHeight="false" outlineLevel="0" collapsed="false"/>
    <row r="687" customFormat="false" ht="409.6" hidden="false" customHeight="false" outlineLevel="0" collapsed="false"/>
    <row r="688" customFormat="false" ht="409.6" hidden="false" customHeight="false" outlineLevel="0" collapsed="false"/>
    <row r="689" customFormat="false" ht="409.6" hidden="false" customHeight="false" outlineLevel="0" collapsed="false"/>
    <row r="690" customFormat="false" ht="409.6" hidden="false" customHeight="false" outlineLevel="0" collapsed="false"/>
    <row r="691" customFormat="false" ht="409.6" hidden="false" customHeight="false" outlineLevel="0" collapsed="false"/>
    <row r="692" customFormat="false" ht="409.6" hidden="false" customHeight="false" outlineLevel="0" collapsed="false"/>
    <row r="693" customFormat="false" ht="409.6" hidden="false" customHeight="false" outlineLevel="0" collapsed="false"/>
    <row r="694" customFormat="false" ht="409.6" hidden="false" customHeight="false" outlineLevel="0" collapsed="false"/>
    <row r="695" customFormat="false" ht="409.6" hidden="false" customHeight="false" outlineLevel="0" collapsed="false"/>
    <row r="696" customFormat="false" ht="409.6" hidden="false" customHeight="false" outlineLevel="0" collapsed="false"/>
    <row r="697" customFormat="false" ht="409.6" hidden="false" customHeight="false" outlineLevel="0" collapsed="false"/>
    <row r="698" customFormat="false" ht="409.6" hidden="false" customHeight="false" outlineLevel="0" collapsed="false"/>
    <row r="699" customFormat="false" ht="409.6" hidden="false" customHeight="false" outlineLevel="0" collapsed="false"/>
    <row r="700" customFormat="false" ht="409.6" hidden="false" customHeight="false" outlineLevel="0" collapsed="false"/>
    <row r="701" customFormat="false" ht="409.6" hidden="false" customHeight="false" outlineLevel="0" collapsed="false"/>
    <row r="702" customFormat="false" ht="409.6" hidden="false" customHeight="false" outlineLevel="0" collapsed="false"/>
    <row r="703" customFormat="false" ht="409.6" hidden="false" customHeight="false" outlineLevel="0" collapsed="false"/>
    <row r="704" customFormat="false" ht="409.6" hidden="false" customHeight="false" outlineLevel="0" collapsed="false"/>
    <row r="705" customFormat="false" ht="409.6" hidden="false" customHeight="false" outlineLevel="0" collapsed="false"/>
    <row r="706" customFormat="false" ht="409.6" hidden="false" customHeight="false" outlineLevel="0" collapsed="false"/>
    <row r="707" customFormat="false" ht="409.6" hidden="false" customHeight="false" outlineLevel="0" collapsed="false"/>
    <row r="708" customFormat="false" ht="409.6" hidden="false" customHeight="false" outlineLevel="0" collapsed="false"/>
    <row r="709" customFormat="false" ht="409.6" hidden="false" customHeight="false" outlineLevel="0" collapsed="false"/>
    <row r="710" customFormat="false" ht="409.6" hidden="false" customHeight="false" outlineLevel="0" collapsed="false"/>
    <row r="711" customFormat="false" ht="409.6" hidden="false" customHeight="false" outlineLevel="0" collapsed="false"/>
    <row r="712" customFormat="false" ht="409.6" hidden="false" customHeight="false" outlineLevel="0" collapsed="false"/>
    <row r="713" customFormat="false" ht="409.6" hidden="false" customHeight="false" outlineLevel="0" collapsed="false"/>
    <row r="714" customFormat="false" ht="409.6" hidden="false" customHeight="false" outlineLevel="0" collapsed="false"/>
    <row r="715" customFormat="false" ht="409.6" hidden="false" customHeight="false" outlineLevel="0" collapsed="false"/>
    <row r="716" customFormat="false" ht="409.6" hidden="false" customHeight="false" outlineLevel="0" collapsed="false"/>
    <row r="717" customFormat="false" ht="409.6" hidden="false" customHeight="false" outlineLevel="0" collapsed="false"/>
    <row r="718" customFormat="false" ht="409.6" hidden="false" customHeight="false" outlineLevel="0" collapsed="false"/>
    <row r="719" customFormat="false" ht="409.6" hidden="false" customHeight="false" outlineLevel="0" collapsed="false"/>
    <row r="720" customFormat="false" ht="409.6" hidden="false" customHeight="false" outlineLevel="0" collapsed="false"/>
    <row r="721" customFormat="false" ht="409.6" hidden="false" customHeight="false" outlineLevel="0" collapsed="false"/>
    <row r="722" customFormat="false" ht="409.6" hidden="false" customHeight="false" outlineLevel="0" collapsed="false"/>
    <row r="723" customFormat="false" ht="409.6" hidden="false" customHeight="false" outlineLevel="0" collapsed="false"/>
    <row r="724" customFormat="false" ht="409.6" hidden="false" customHeight="false" outlineLevel="0" collapsed="false"/>
    <row r="725" customFormat="false" ht="409.6" hidden="false" customHeight="false" outlineLevel="0" collapsed="false"/>
    <row r="726" customFormat="false" ht="409.6" hidden="false" customHeight="false" outlineLevel="0" collapsed="false"/>
    <row r="727" customFormat="false" ht="409.6" hidden="false" customHeight="false" outlineLevel="0" collapsed="false"/>
    <row r="728" customFormat="false" ht="409.6" hidden="false" customHeight="false" outlineLevel="0" collapsed="false"/>
    <row r="729" customFormat="false" ht="409.6" hidden="false" customHeight="false" outlineLevel="0" collapsed="false"/>
    <row r="730" customFormat="false" ht="409.6" hidden="false" customHeight="false" outlineLevel="0" collapsed="false"/>
    <row r="731" customFormat="false" ht="409.6" hidden="false" customHeight="false" outlineLevel="0" collapsed="false"/>
    <row r="732" customFormat="false" ht="409.6" hidden="false" customHeight="false" outlineLevel="0" collapsed="false"/>
    <row r="733" customFormat="false" ht="409.6" hidden="false" customHeight="false" outlineLevel="0" collapsed="false"/>
    <row r="734" customFormat="false" ht="409.6" hidden="false" customHeight="false" outlineLevel="0" collapsed="false"/>
    <row r="735" customFormat="false" ht="409.6" hidden="false" customHeight="false" outlineLevel="0" collapsed="false"/>
    <row r="736" customFormat="false" ht="409.6" hidden="false" customHeight="false" outlineLevel="0" collapsed="false"/>
    <row r="737" customFormat="false" ht="409.6" hidden="false" customHeight="false" outlineLevel="0" collapsed="false"/>
    <row r="738" customFormat="false" ht="409.6" hidden="false" customHeight="false" outlineLevel="0" collapsed="false"/>
    <row r="739" customFormat="false" ht="409.6" hidden="false" customHeight="false" outlineLevel="0" collapsed="false"/>
    <row r="740" customFormat="false" ht="409.6" hidden="false" customHeight="false" outlineLevel="0" collapsed="false"/>
    <row r="741" customFormat="false" ht="409.6" hidden="false" customHeight="false" outlineLevel="0" collapsed="false"/>
    <row r="742" customFormat="false" ht="409.6" hidden="false" customHeight="false" outlineLevel="0" collapsed="false"/>
    <row r="743" customFormat="false" ht="409.6" hidden="false" customHeight="false" outlineLevel="0" collapsed="false"/>
    <row r="744" customFormat="false" ht="409.6" hidden="false" customHeight="false" outlineLevel="0" collapsed="false"/>
    <row r="745" customFormat="false" ht="409.6" hidden="false" customHeight="false" outlineLevel="0" collapsed="false"/>
    <row r="746" customFormat="false" ht="409.6" hidden="false" customHeight="false" outlineLevel="0" collapsed="false"/>
    <row r="747" customFormat="false" ht="409.6" hidden="false" customHeight="false" outlineLevel="0" collapsed="false"/>
    <row r="748" customFormat="false" ht="409.6" hidden="false" customHeight="false" outlineLevel="0" collapsed="false"/>
    <row r="749" customFormat="false" ht="409.6" hidden="false" customHeight="false" outlineLevel="0" collapsed="false"/>
    <row r="750" customFormat="false" ht="409.6" hidden="false" customHeight="false" outlineLevel="0" collapsed="false"/>
    <row r="751" customFormat="false" ht="409.6" hidden="false" customHeight="false" outlineLevel="0" collapsed="false"/>
    <row r="752" customFormat="false" ht="409.6" hidden="false" customHeight="false" outlineLevel="0" collapsed="false"/>
    <row r="753" customFormat="false" ht="409.6" hidden="false" customHeight="false" outlineLevel="0" collapsed="false"/>
    <row r="754" customFormat="false" ht="409.6" hidden="false" customHeight="false" outlineLevel="0" collapsed="false"/>
    <row r="755" customFormat="false" ht="409.6" hidden="false" customHeight="false" outlineLevel="0" collapsed="false"/>
    <row r="756" customFormat="false" ht="409.6" hidden="false" customHeight="false" outlineLevel="0" collapsed="false"/>
    <row r="757" customFormat="false" ht="409.6" hidden="false" customHeight="false" outlineLevel="0" collapsed="false"/>
    <row r="758" customFormat="false" ht="409.6" hidden="false" customHeight="false" outlineLevel="0" collapsed="false"/>
    <row r="759" customFormat="false" ht="409.6" hidden="false" customHeight="false" outlineLevel="0" collapsed="false"/>
    <row r="760" customFormat="false" ht="409.6" hidden="false" customHeight="false" outlineLevel="0" collapsed="false"/>
    <row r="761" customFormat="false" ht="409.6" hidden="false" customHeight="false" outlineLevel="0" collapsed="false"/>
    <row r="762" customFormat="false" ht="409.6" hidden="false" customHeight="false" outlineLevel="0" collapsed="false"/>
    <row r="763" customFormat="false" ht="409.6" hidden="false" customHeight="false" outlineLevel="0" collapsed="false"/>
    <row r="764" customFormat="false" ht="409.6" hidden="false" customHeight="false" outlineLevel="0" collapsed="false"/>
    <row r="765" customFormat="false" ht="409.6" hidden="false" customHeight="false" outlineLevel="0" collapsed="false"/>
    <row r="766" customFormat="false" ht="409.6" hidden="false" customHeight="false" outlineLevel="0" collapsed="false"/>
    <row r="767" customFormat="false" ht="409.6" hidden="false" customHeight="false" outlineLevel="0" collapsed="false"/>
    <row r="768" customFormat="false" ht="409.6" hidden="false" customHeight="false" outlineLevel="0" collapsed="false"/>
    <row r="769" customFormat="false" ht="409.6" hidden="false" customHeight="false" outlineLevel="0" collapsed="false"/>
    <row r="770" customFormat="false" ht="409.6" hidden="false" customHeight="false" outlineLevel="0" collapsed="false"/>
    <row r="771" customFormat="false" ht="409.6" hidden="false" customHeight="false" outlineLevel="0" collapsed="false"/>
    <row r="772" customFormat="false" ht="409.6" hidden="false" customHeight="false" outlineLevel="0" collapsed="false"/>
    <row r="773" customFormat="false" ht="409.6" hidden="false" customHeight="false" outlineLevel="0" collapsed="false"/>
    <row r="774" customFormat="false" ht="409.6" hidden="false" customHeight="false" outlineLevel="0" collapsed="false"/>
    <row r="775" customFormat="false" ht="409.6" hidden="false" customHeight="false" outlineLevel="0" collapsed="false"/>
    <row r="776" customFormat="false" ht="409.6" hidden="false" customHeight="false" outlineLevel="0" collapsed="false"/>
    <row r="777" customFormat="false" ht="409.6" hidden="false" customHeight="false" outlineLevel="0" collapsed="false"/>
    <row r="778" customFormat="false" ht="409.6" hidden="false" customHeight="false" outlineLevel="0" collapsed="false"/>
    <row r="779" customFormat="false" ht="409.6" hidden="false" customHeight="false" outlineLevel="0" collapsed="false"/>
    <row r="780" customFormat="false" ht="409.6" hidden="false" customHeight="false" outlineLevel="0" collapsed="false"/>
    <row r="781" customFormat="false" ht="409.6" hidden="false" customHeight="false" outlineLevel="0" collapsed="false"/>
    <row r="782" customFormat="false" ht="409.6" hidden="false" customHeight="false" outlineLevel="0" collapsed="false"/>
    <row r="783" customFormat="false" ht="409.6" hidden="false" customHeight="false" outlineLevel="0" collapsed="false"/>
    <row r="784" customFormat="false" ht="409.6" hidden="false" customHeight="false" outlineLevel="0" collapsed="false"/>
    <row r="785" customFormat="false" ht="409.6" hidden="false" customHeight="false" outlineLevel="0" collapsed="false"/>
    <row r="786" customFormat="false" ht="409.6" hidden="false" customHeight="false" outlineLevel="0" collapsed="false"/>
    <row r="787" customFormat="false" ht="409.6" hidden="false" customHeight="false" outlineLevel="0" collapsed="false"/>
    <row r="788" customFormat="false" ht="409.6" hidden="false" customHeight="false" outlineLevel="0" collapsed="false"/>
    <row r="789" customFormat="false" ht="409.6" hidden="false" customHeight="false" outlineLevel="0" collapsed="false"/>
    <row r="790" customFormat="false" ht="409.6" hidden="false" customHeight="false" outlineLevel="0" collapsed="false"/>
    <row r="791" customFormat="false" ht="409.6" hidden="false" customHeight="false" outlineLevel="0" collapsed="false"/>
    <row r="792" customFormat="false" ht="409.6" hidden="false" customHeight="false" outlineLevel="0" collapsed="false"/>
    <row r="793" customFormat="false" ht="409.6" hidden="false" customHeight="false" outlineLevel="0" collapsed="false"/>
    <row r="794" customFormat="false" ht="409.6" hidden="false" customHeight="false" outlineLevel="0" collapsed="false"/>
    <row r="795" customFormat="false" ht="409.6" hidden="false" customHeight="false" outlineLevel="0" collapsed="false"/>
    <row r="796" customFormat="false" ht="409.6" hidden="false" customHeight="false" outlineLevel="0" collapsed="false"/>
    <row r="797" customFormat="false" ht="409.6" hidden="false" customHeight="false" outlineLevel="0" collapsed="false"/>
    <row r="798" customFormat="false" ht="409.6" hidden="false" customHeight="false" outlineLevel="0" collapsed="false"/>
    <row r="799" customFormat="false" ht="409.6" hidden="false" customHeight="false" outlineLevel="0" collapsed="false"/>
    <row r="800" customFormat="false" ht="409.6" hidden="false" customHeight="false" outlineLevel="0" collapsed="false"/>
    <row r="801" customFormat="false" ht="409.6" hidden="false" customHeight="false" outlineLevel="0" collapsed="false"/>
    <row r="802" customFormat="false" ht="409.6" hidden="false" customHeight="false" outlineLevel="0" collapsed="false"/>
    <row r="803" customFormat="false" ht="409.6" hidden="false" customHeight="false" outlineLevel="0" collapsed="false"/>
    <row r="804" customFormat="false" ht="409.6" hidden="false" customHeight="false" outlineLevel="0" collapsed="false"/>
    <row r="805" customFormat="false" ht="409.6" hidden="false" customHeight="false" outlineLevel="0" collapsed="false"/>
    <row r="806" customFormat="false" ht="409.6" hidden="false" customHeight="false" outlineLevel="0" collapsed="false"/>
    <row r="807" customFormat="false" ht="409.6" hidden="false" customHeight="false" outlineLevel="0" collapsed="false"/>
    <row r="808" customFormat="false" ht="409.6" hidden="false" customHeight="false" outlineLevel="0" collapsed="false"/>
    <row r="809" customFormat="false" ht="409.6" hidden="false" customHeight="false" outlineLevel="0" collapsed="false"/>
    <row r="810" customFormat="false" ht="409.6" hidden="false" customHeight="false" outlineLevel="0" collapsed="false"/>
    <row r="811" customFormat="false" ht="409.6" hidden="false" customHeight="false" outlineLevel="0" collapsed="false"/>
    <row r="812" customFormat="false" ht="409.6" hidden="false" customHeight="false" outlineLevel="0" collapsed="false"/>
    <row r="813" customFormat="false" ht="409.6" hidden="false" customHeight="false" outlineLevel="0" collapsed="false"/>
    <row r="814" customFormat="false" ht="409.6" hidden="false" customHeight="false" outlineLevel="0" collapsed="false"/>
    <row r="815" customFormat="false" ht="409.6" hidden="false" customHeight="false" outlineLevel="0" collapsed="false"/>
    <row r="816" customFormat="false" ht="409.6" hidden="false" customHeight="false" outlineLevel="0" collapsed="false"/>
    <row r="817" customFormat="false" ht="409.6" hidden="false" customHeight="false" outlineLevel="0" collapsed="false"/>
    <row r="818" customFormat="false" ht="409.6" hidden="false" customHeight="false" outlineLevel="0" collapsed="false"/>
    <row r="819" customFormat="false" ht="409.6" hidden="false" customHeight="false" outlineLevel="0" collapsed="false"/>
    <row r="820" customFormat="false" ht="409.6" hidden="false" customHeight="false" outlineLevel="0" collapsed="false"/>
    <row r="821" customFormat="false" ht="409.6" hidden="false" customHeight="false" outlineLevel="0" collapsed="false"/>
    <row r="822" customFormat="false" ht="409.6" hidden="false" customHeight="false" outlineLevel="0" collapsed="false"/>
    <row r="823" customFormat="false" ht="409.6" hidden="false" customHeight="false" outlineLevel="0" collapsed="false"/>
    <row r="824" customFormat="false" ht="409.6" hidden="false" customHeight="false" outlineLevel="0" collapsed="false"/>
    <row r="825" customFormat="false" ht="409.6" hidden="false" customHeight="false" outlineLevel="0" collapsed="false"/>
    <row r="826" customFormat="false" ht="409.6" hidden="false" customHeight="false" outlineLevel="0" collapsed="false"/>
    <row r="827" customFormat="false" ht="409.6" hidden="false" customHeight="false" outlineLevel="0" collapsed="false"/>
    <row r="828" customFormat="false" ht="409.6" hidden="false" customHeight="false" outlineLevel="0" collapsed="false"/>
    <row r="829" customFormat="false" ht="409.6" hidden="false" customHeight="false" outlineLevel="0" collapsed="false"/>
    <row r="830" customFormat="false" ht="409.6" hidden="false" customHeight="false" outlineLevel="0" collapsed="false"/>
    <row r="831" customFormat="false" ht="409.6" hidden="false" customHeight="false" outlineLevel="0" collapsed="false"/>
    <row r="832" customFormat="false" ht="409.6" hidden="false" customHeight="false" outlineLevel="0" collapsed="false"/>
    <row r="833" customFormat="false" ht="409.6" hidden="false" customHeight="false" outlineLevel="0" collapsed="false"/>
    <row r="834" customFormat="false" ht="409.6" hidden="false" customHeight="false" outlineLevel="0" collapsed="false"/>
    <row r="835" customFormat="false" ht="409.6" hidden="false" customHeight="false" outlineLevel="0" collapsed="false"/>
    <row r="836" customFormat="false" ht="409.6" hidden="false" customHeight="false" outlineLevel="0" collapsed="false"/>
    <row r="837" customFormat="false" ht="409.6" hidden="false" customHeight="false" outlineLevel="0" collapsed="false"/>
    <row r="838" customFormat="false" ht="409.6" hidden="false" customHeight="false" outlineLevel="0" collapsed="false"/>
    <row r="839" customFormat="false" ht="409.6" hidden="false" customHeight="false" outlineLevel="0" collapsed="false"/>
    <row r="840" customFormat="false" ht="409.6" hidden="false" customHeight="false" outlineLevel="0" collapsed="false"/>
    <row r="841" customFormat="false" ht="409.6" hidden="false" customHeight="false" outlineLevel="0" collapsed="false"/>
    <row r="842" customFormat="false" ht="409.6" hidden="false" customHeight="false" outlineLevel="0" collapsed="false"/>
    <row r="843" customFormat="false" ht="409.6" hidden="false" customHeight="false" outlineLevel="0" collapsed="false"/>
    <row r="844" customFormat="false" ht="409.6" hidden="false" customHeight="false" outlineLevel="0" collapsed="false"/>
    <row r="845" customFormat="false" ht="409.6" hidden="false" customHeight="false" outlineLevel="0" collapsed="false"/>
    <row r="846" customFormat="false" ht="409.6" hidden="false" customHeight="false" outlineLevel="0" collapsed="false"/>
    <row r="847" customFormat="false" ht="409.6" hidden="false" customHeight="false" outlineLevel="0" collapsed="false"/>
    <row r="848" customFormat="false" ht="409.6" hidden="false" customHeight="false" outlineLevel="0" collapsed="false"/>
    <row r="849" customFormat="false" ht="409.6" hidden="false" customHeight="false" outlineLevel="0" collapsed="false"/>
    <row r="850" customFormat="false" ht="409.6" hidden="false" customHeight="false" outlineLevel="0" collapsed="false"/>
    <row r="851" customFormat="false" ht="409.6" hidden="false" customHeight="false" outlineLevel="0" collapsed="false"/>
    <row r="852" customFormat="false" ht="409.6" hidden="false" customHeight="false" outlineLevel="0" collapsed="false"/>
    <row r="853" customFormat="false" ht="409.6" hidden="false" customHeight="false" outlineLevel="0" collapsed="false"/>
    <row r="854" customFormat="false" ht="409.6" hidden="false" customHeight="false" outlineLevel="0" collapsed="false"/>
    <row r="855" customFormat="false" ht="409.6" hidden="false" customHeight="false" outlineLevel="0" collapsed="false"/>
    <row r="856" customFormat="false" ht="409.6" hidden="false" customHeight="false" outlineLevel="0" collapsed="false"/>
    <row r="857" customFormat="false" ht="409.6" hidden="false" customHeight="false" outlineLevel="0" collapsed="false"/>
    <row r="858" customFormat="false" ht="409.6" hidden="false" customHeight="false" outlineLevel="0" collapsed="false"/>
    <row r="859" customFormat="false" ht="409.6" hidden="false" customHeight="false" outlineLevel="0" collapsed="false"/>
    <row r="860" customFormat="false" ht="409.6" hidden="false" customHeight="false" outlineLevel="0" collapsed="false"/>
    <row r="861" customFormat="false" ht="409.6" hidden="false" customHeight="false" outlineLevel="0" collapsed="false"/>
    <row r="862" customFormat="false" ht="409.6" hidden="false" customHeight="false" outlineLevel="0" collapsed="false"/>
    <row r="863" customFormat="false" ht="409.6" hidden="false" customHeight="false" outlineLevel="0" collapsed="false"/>
    <row r="864" customFormat="false" ht="409.6" hidden="false" customHeight="false" outlineLevel="0" collapsed="false"/>
    <row r="865" customFormat="false" ht="409.6" hidden="false" customHeight="false" outlineLevel="0" collapsed="false"/>
    <row r="866" customFormat="false" ht="409.6" hidden="false" customHeight="false" outlineLevel="0" collapsed="false"/>
    <row r="867" customFormat="false" ht="409.6" hidden="false" customHeight="false" outlineLevel="0" collapsed="false"/>
    <row r="868" customFormat="false" ht="409.6" hidden="false" customHeight="false" outlineLevel="0" collapsed="false"/>
    <row r="869" customFormat="false" ht="409.6" hidden="false" customHeight="false" outlineLevel="0" collapsed="false"/>
    <row r="870" customFormat="false" ht="409.6" hidden="false" customHeight="false" outlineLevel="0" collapsed="false"/>
    <row r="871" customFormat="false" ht="409.6" hidden="false" customHeight="false" outlineLevel="0" collapsed="false"/>
    <row r="872" customFormat="false" ht="409.6" hidden="false" customHeight="false" outlineLevel="0" collapsed="false"/>
    <row r="873" customFormat="false" ht="409.6" hidden="false" customHeight="false" outlineLevel="0" collapsed="false"/>
    <row r="874" customFormat="false" ht="409.6" hidden="false" customHeight="false" outlineLevel="0" collapsed="false"/>
    <row r="875" customFormat="false" ht="409.6" hidden="false" customHeight="false" outlineLevel="0" collapsed="false"/>
    <row r="876" customFormat="false" ht="409.6" hidden="false" customHeight="false" outlineLevel="0" collapsed="false"/>
    <row r="877" customFormat="false" ht="409.6" hidden="false" customHeight="false" outlineLevel="0" collapsed="false"/>
    <row r="878" customFormat="false" ht="409.6" hidden="false" customHeight="false" outlineLevel="0" collapsed="false"/>
    <row r="879" customFormat="false" ht="409.6" hidden="false" customHeight="false" outlineLevel="0" collapsed="false"/>
    <row r="880" customFormat="false" ht="409.6" hidden="false" customHeight="false" outlineLevel="0" collapsed="false"/>
    <row r="881" customFormat="false" ht="409.6" hidden="false" customHeight="false" outlineLevel="0" collapsed="false"/>
    <row r="882" customFormat="false" ht="409.6" hidden="false" customHeight="false" outlineLevel="0" collapsed="false"/>
    <row r="883" customFormat="false" ht="409.6" hidden="false" customHeight="false" outlineLevel="0" collapsed="false"/>
    <row r="884" customFormat="false" ht="409.6" hidden="false" customHeight="false" outlineLevel="0" collapsed="false"/>
    <row r="885" customFormat="false" ht="409.6" hidden="false" customHeight="false" outlineLevel="0" collapsed="false"/>
    <row r="886" customFormat="false" ht="409.6" hidden="false" customHeight="false" outlineLevel="0" collapsed="false"/>
    <row r="887" customFormat="false" ht="409.6" hidden="false" customHeight="false" outlineLevel="0" collapsed="false"/>
    <row r="888" customFormat="false" ht="409.6" hidden="false" customHeight="false" outlineLevel="0" collapsed="false"/>
    <row r="889" customFormat="false" ht="409.6" hidden="false" customHeight="false" outlineLevel="0" collapsed="false"/>
    <row r="890" customFormat="false" ht="409.6" hidden="false" customHeight="false" outlineLevel="0" collapsed="false"/>
    <row r="891" customFormat="false" ht="409.6" hidden="false" customHeight="false" outlineLevel="0" collapsed="false"/>
    <row r="892" customFormat="false" ht="409.6" hidden="false" customHeight="false" outlineLevel="0" collapsed="false"/>
    <row r="893" customFormat="false" ht="409.6" hidden="false" customHeight="false" outlineLevel="0" collapsed="false"/>
    <row r="894" customFormat="false" ht="409.6" hidden="false" customHeight="false" outlineLevel="0" collapsed="false"/>
    <row r="895" customFormat="false" ht="409.6" hidden="false" customHeight="false" outlineLevel="0" collapsed="false"/>
    <row r="896" customFormat="false" ht="409.6" hidden="false" customHeight="false" outlineLevel="0" collapsed="false"/>
    <row r="897" customFormat="false" ht="409.6" hidden="false" customHeight="false" outlineLevel="0" collapsed="false"/>
    <row r="898" customFormat="false" ht="409.6" hidden="false" customHeight="false" outlineLevel="0" collapsed="false"/>
    <row r="899" customFormat="false" ht="409.6" hidden="false" customHeight="false" outlineLevel="0" collapsed="false"/>
    <row r="900" customFormat="false" ht="409.6" hidden="false" customHeight="false" outlineLevel="0" collapsed="false"/>
    <row r="901" customFormat="false" ht="409.6" hidden="false" customHeight="false" outlineLevel="0" collapsed="false"/>
    <row r="902" customFormat="false" ht="409.6" hidden="false" customHeight="false" outlineLevel="0" collapsed="false"/>
    <row r="903" customFormat="false" ht="409.6" hidden="false" customHeight="false" outlineLevel="0" collapsed="false"/>
    <row r="904" customFormat="false" ht="409.6" hidden="false" customHeight="false" outlineLevel="0" collapsed="false"/>
    <row r="905" customFormat="false" ht="409.6" hidden="false" customHeight="false" outlineLevel="0" collapsed="false"/>
    <row r="906" customFormat="false" ht="409.6" hidden="false" customHeight="false" outlineLevel="0" collapsed="false"/>
    <row r="907" customFormat="false" ht="409.6" hidden="false" customHeight="false" outlineLevel="0" collapsed="false"/>
    <row r="908" customFormat="false" ht="409.6" hidden="false" customHeight="false" outlineLevel="0" collapsed="false"/>
    <row r="909" customFormat="false" ht="409.6" hidden="false" customHeight="false" outlineLevel="0" collapsed="false"/>
    <row r="910" customFormat="false" ht="409.6" hidden="false" customHeight="false" outlineLevel="0" collapsed="false"/>
    <row r="911" customFormat="false" ht="409.6" hidden="false" customHeight="false" outlineLevel="0" collapsed="false"/>
    <row r="912" customFormat="false" ht="409.6" hidden="false" customHeight="false" outlineLevel="0" collapsed="false"/>
    <row r="913" customFormat="false" ht="409.6" hidden="false" customHeight="false" outlineLevel="0" collapsed="false"/>
    <row r="914" customFormat="false" ht="409.6" hidden="false" customHeight="false" outlineLevel="0" collapsed="false"/>
    <row r="915" customFormat="false" ht="409.6" hidden="false" customHeight="false" outlineLevel="0" collapsed="false"/>
    <row r="916" customFormat="false" ht="409.6" hidden="false" customHeight="false" outlineLevel="0" collapsed="false"/>
    <row r="917" customFormat="false" ht="409.6" hidden="false" customHeight="false" outlineLevel="0" collapsed="false"/>
    <row r="918" customFormat="false" ht="409.6" hidden="false" customHeight="false" outlineLevel="0" collapsed="false"/>
    <row r="919" customFormat="false" ht="409.6" hidden="false" customHeight="false" outlineLevel="0" collapsed="false"/>
    <row r="920" customFormat="false" ht="409.6" hidden="false" customHeight="false" outlineLevel="0" collapsed="false"/>
    <row r="921" customFormat="false" ht="409.6" hidden="false" customHeight="false" outlineLevel="0" collapsed="false"/>
    <row r="922" customFormat="false" ht="409.6" hidden="false" customHeight="false" outlineLevel="0" collapsed="false"/>
    <row r="923" customFormat="false" ht="409.6" hidden="false" customHeight="false" outlineLevel="0" collapsed="false"/>
    <row r="924" customFormat="false" ht="409.6" hidden="false" customHeight="false" outlineLevel="0" collapsed="false"/>
    <row r="925" customFormat="false" ht="409.6" hidden="false" customHeight="false" outlineLevel="0" collapsed="false"/>
    <row r="926" customFormat="false" ht="409.6" hidden="false" customHeight="false" outlineLevel="0" collapsed="false"/>
    <row r="927" customFormat="false" ht="409.6" hidden="false" customHeight="false" outlineLevel="0" collapsed="false"/>
    <row r="928" customFormat="false" ht="409.6" hidden="false" customHeight="false" outlineLevel="0" collapsed="false"/>
    <row r="929" customFormat="false" ht="409.6" hidden="false" customHeight="false" outlineLevel="0" collapsed="false"/>
    <row r="930" customFormat="false" ht="409.6" hidden="false" customHeight="false" outlineLevel="0" collapsed="false"/>
    <row r="931" customFormat="false" ht="409.6" hidden="false" customHeight="false" outlineLevel="0" collapsed="false"/>
    <row r="932" customFormat="false" ht="409.6" hidden="false" customHeight="false" outlineLevel="0" collapsed="false"/>
    <row r="933" customFormat="false" ht="409.6" hidden="false" customHeight="false" outlineLevel="0" collapsed="false"/>
    <row r="934" customFormat="false" ht="409.6" hidden="false" customHeight="false" outlineLevel="0" collapsed="false"/>
    <row r="935" customFormat="false" ht="409.6" hidden="false" customHeight="false" outlineLevel="0" collapsed="false"/>
    <row r="936" customFormat="false" ht="409.6" hidden="false" customHeight="false" outlineLevel="0" collapsed="false"/>
    <row r="937" customFormat="false" ht="409.6" hidden="false" customHeight="false" outlineLevel="0" collapsed="false"/>
    <row r="938" customFormat="false" ht="409.6" hidden="false" customHeight="false" outlineLevel="0" collapsed="false"/>
    <row r="939" customFormat="false" ht="409.6" hidden="false" customHeight="false" outlineLevel="0" collapsed="false"/>
    <row r="940" customFormat="false" ht="409.6" hidden="false" customHeight="false" outlineLevel="0" collapsed="false"/>
    <row r="941" customFormat="false" ht="409.6" hidden="false" customHeight="false" outlineLevel="0" collapsed="false"/>
    <row r="942" customFormat="false" ht="409.6" hidden="false" customHeight="false" outlineLevel="0" collapsed="false"/>
    <row r="943" customFormat="false" ht="409.6" hidden="false" customHeight="false" outlineLevel="0" collapsed="false"/>
    <row r="944" customFormat="false" ht="409.6" hidden="false" customHeight="false" outlineLevel="0" collapsed="false"/>
    <row r="945" customFormat="false" ht="409.6" hidden="false" customHeight="false" outlineLevel="0" collapsed="false"/>
    <row r="946" customFormat="false" ht="409.6" hidden="false" customHeight="false" outlineLevel="0" collapsed="false"/>
    <row r="947" customFormat="false" ht="409.6" hidden="false" customHeight="false" outlineLevel="0" collapsed="false"/>
    <row r="948" customFormat="false" ht="409.6" hidden="false" customHeight="false" outlineLevel="0" collapsed="false"/>
    <row r="949" customFormat="false" ht="409.6" hidden="false" customHeight="false" outlineLevel="0" collapsed="false"/>
    <row r="950" customFormat="false" ht="409.6" hidden="false" customHeight="false" outlineLevel="0" collapsed="false"/>
    <row r="951" customFormat="false" ht="409.6" hidden="false" customHeight="false" outlineLevel="0" collapsed="false"/>
    <row r="952" customFormat="false" ht="409.6" hidden="false" customHeight="false" outlineLevel="0" collapsed="false"/>
    <row r="953" customFormat="false" ht="409.6" hidden="false" customHeight="false" outlineLevel="0" collapsed="false"/>
    <row r="954" customFormat="false" ht="409.6" hidden="false" customHeight="false" outlineLevel="0" collapsed="false"/>
    <row r="955" customFormat="false" ht="409.6" hidden="false" customHeight="false" outlineLevel="0" collapsed="false"/>
    <row r="956" customFormat="false" ht="409.6" hidden="false" customHeight="false" outlineLevel="0" collapsed="false"/>
    <row r="957" customFormat="false" ht="409.6" hidden="false" customHeight="false" outlineLevel="0" collapsed="false"/>
    <row r="958" customFormat="false" ht="409.6" hidden="false" customHeight="false" outlineLevel="0" collapsed="false"/>
    <row r="959" customFormat="false" ht="409.6" hidden="false" customHeight="false" outlineLevel="0" collapsed="false"/>
    <row r="960" customFormat="false" ht="409.6" hidden="false" customHeight="false" outlineLevel="0" collapsed="false"/>
    <row r="961" customFormat="false" ht="409.6" hidden="false" customHeight="false" outlineLevel="0" collapsed="false"/>
    <row r="962" customFormat="false" ht="409.6" hidden="false" customHeight="false" outlineLevel="0" collapsed="false"/>
    <row r="963" customFormat="false" ht="409.6" hidden="false" customHeight="false" outlineLevel="0" collapsed="false"/>
    <row r="964" customFormat="false" ht="409.6" hidden="false" customHeight="false" outlineLevel="0" collapsed="false"/>
    <row r="965" customFormat="false" ht="409.6" hidden="false" customHeight="false" outlineLevel="0" collapsed="false"/>
    <row r="966" customFormat="false" ht="409.6" hidden="false" customHeight="false" outlineLevel="0" collapsed="false"/>
    <row r="967" customFormat="false" ht="409.6" hidden="false" customHeight="false" outlineLevel="0" collapsed="false"/>
    <row r="968" customFormat="false" ht="409.6" hidden="false" customHeight="false" outlineLevel="0" collapsed="false"/>
    <row r="969" customFormat="false" ht="409.6" hidden="false" customHeight="false" outlineLevel="0" collapsed="false"/>
    <row r="970" customFormat="false" ht="409.6" hidden="false" customHeight="false" outlineLevel="0" collapsed="false"/>
    <row r="971" customFormat="false" ht="409.6" hidden="false" customHeight="false" outlineLevel="0" collapsed="false"/>
    <row r="972" customFormat="false" ht="409.6" hidden="false" customHeight="false" outlineLevel="0" collapsed="false"/>
    <row r="973" customFormat="false" ht="409.6" hidden="false" customHeight="false" outlineLevel="0" collapsed="false"/>
    <row r="974" customFormat="false" ht="409.6" hidden="false" customHeight="false" outlineLevel="0" collapsed="false"/>
    <row r="975" customFormat="false" ht="409.6" hidden="false" customHeight="false" outlineLevel="0" collapsed="false"/>
    <row r="976" customFormat="false" ht="409.6" hidden="false" customHeight="false" outlineLevel="0" collapsed="false"/>
    <row r="977" customFormat="false" ht="409.6" hidden="false" customHeight="false" outlineLevel="0" collapsed="false"/>
    <row r="978" customFormat="false" ht="409.6" hidden="false" customHeight="false" outlineLevel="0" collapsed="false"/>
    <row r="979" customFormat="false" ht="409.6" hidden="false" customHeight="false" outlineLevel="0" collapsed="false"/>
    <row r="980" customFormat="false" ht="409.6" hidden="false" customHeight="false" outlineLevel="0" collapsed="false"/>
    <row r="981" customFormat="false" ht="409.6" hidden="false" customHeight="false" outlineLevel="0" collapsed="false"/>
    <row r="982" customFormat="false" ht="409.6" hidden="false" customHeight="false" outlineLevel="0" collapsed="false"/>
    <row r="983" customFormat="false" ht="409.6" hidden="false" customHeight="false" outlineLevel="0" collapsed="false"/>
    <row r="984" customFormat="false" ht="409.6" hidden="false" customHeight="false" outlineLevel="0" collapsed="false"/>
    <row r="985" customFormat="false" ht="409.6" hidden="false" customHeight="false" outlineLevel="0" collapsed="false"/>
    <row r="986" customFormat="false" ht="409.6" hidden="false" customHeight="false" outlineLevel="0" collapsed="false"/>
    <row r="987" customFormat="false" ht="409.6" hidden="false" customHeight="false" outlineLevel="0" collapsed="false"/>
    <row r="988" customFormat="false" ht="409.6" hidden="false" customHeight="false" outlineLevel="0" collapsed="false"/>
    <row r="989" customFormat="false" ht="409.6" hidden="false" customHeight="false" outlineLevel="0" collapsed="false"/>
    <row r="990" customFormat="false" ht="409.6" hidden="false" customHeight="false" outlineLevel="0" collapsed="false"/>
    <row r="991" customFormat="false" ht="409.6" hidden="false" customHeight="false" outlineLevel="0" collapsed="false"/>
    <row r="992" customFormat="false" ht="409.6" hidden="false" customHeight="false" outlineLevel="0" collapsed="false"/>
    <row r="993" customFormat="false" ht="409.6" hidden="false" customHeight="false" outlineLevel="0" collapsed="false"/>
    <row r="994" customFormat="false" ht="409.6" hidden="false" customHeight="false" outlineLevel="0" collapsed="false"/>
    <row r="995" customFormat="false" ht="409.6" hidden="false" customHeight="false" outlineLevel="0" collapsed="false"/>
    <row r="996" customFormat="false" ht="409.6" hidden="false" customHeight="false" outlineLevel="0" collapsed="false"/>
    <row r="997" customFormat="false" ht="409.6" hidden="false" customHeight="false" outlineLevel="0" collapsed="false"/>
    <row r="998" customFormat="false" ht="409.6" hidden="false" customHeight="false" outlineLevel="0" collapsed="false"/>
    <row r="999" customFormat="false" ht="409.6" hidden="false" customHeight="false" outlineLevel="0" collapsed="false"/>
    <row r="1000" customFormat="false" ht="409.6" hidden="false" customHeight="false" outlineLevel="0" collapsed="false"/>
    <row r="1001" customFormat="false" ht="409.6" hidden="false" customHeight="false" outlineLevel="0" collapsed="false"/>
    <row r="1002" customFormat="false" ht="409.6" hidden="false" customHeight="false" outlineLevel="0" collapsed="false"/>
    <row r="1003" customFormat="false" ht="409.6" hidden="false" customHeight="false" outlineLevel="0" collapsed="false"/>
    <row r="1004" customFormat="false" ht="409.6" hidden="false" customHeight="false" outlineLevel="0" collapsed="false"/>
    <row r="1005" customFormat="false" ht="409.6" hidden="false" customHeight="false" outlineLevel="0" collapsed="false"/>
    <row r="1006" customFormat="false" ht="409.6" hidden="false" customHeight="false" outlineLevel="0" collapsed="false"/>
    <row r="1007" customFormat="false" ht="409.6" hidden="false" customHeight="false" outlineLevel="0" collapsed="false"/>
    <row r="1008" customFormat="false" ht="409.6" hidden="false" customHeight="false" outlineLevel="0" collapsed="false"/>
    <row r="1009" customFormat="false" ht="409.6" hidden="false" customHeight="false" outlineLevel="0" collapsed="false"/>
    <row r="1010" customFormat="false" ht="409.6" hidden="false" customHeight="false" outlineLevel="0" collapsed="false"/>
    <row r="1011" customFormat="false" ht="409.6" hidden="false" customHeight="false" outlineLevel="0" collapsed="false"/>
    <row r="1012" customFormat="false" ht="409.6" hidden="false" customHeight="false" outlineLevel="0" collapsed="false"/>
    <row r="1013" customFormat="false" ht="409.6" hidden="false" customHeight="false" outlineLevel="0" collapsed="false"/>
    <row r="1014" customFormat="false" ht="409.6" hidden="false" customHeight="false" outlineLevel="0" collapsed="false"/>
    <row r="1015" customFormat="false" ht="409.6" hidden="false" customHeight="false" outlineLevel="0" collapsed="false"/>
    <row r="1016" customFormat="false" ht="409.6" hidden="false" customHeight="false" outlineLevel="0" collapsed="false"/>
    <row r="1017" customFormat="false" ht="409.6" hidden="false" customHeight="false" outlineLevel="0" collapsed="false"/>
    <row r="1018" customFormat="false" ht="409.6" hidden="false" customHeight="false" outlineLevel="0" collapsed="false"/>
    <row r="1019" customFormat="false" ht="409.6" hidden="false" customHeight="false" outlineLevel="0" collapsed="false"/>
    <row r="1020" customFormat="false" ht="409.6" hidden="false" customHeight="false" outlineLevel="0" collapsed="false"/>
    <row r="1021" customFormat="false" ht="409.6" hidden="false" customHeight="false" outlineLevel="0" collapsed="false"/>
    <row r="1022" customFormat="false" ht="409.6" hidden="false" customHeight="false" outlineLevel="0" collapsed="false"/>
    <row r="1023" customFormat="false" ht="409.6" hidden="false" customHeight="false" outlineLevel="0" collapsed="false"/>
    <row r="1024" customFormat="false" ht="409.6" hidden="false" customHeight="false" outlineLevel="0" collapsed="false"/>
    <row r="1025" customFormat="false" ht="409.6" hidden="false" customHeight="false" outlineLevel="0" collapsed="false"/>
    <row r="1026" customFormat="false" ht="409.6" hidden="false" customHeight="false" outlineLevel="0" collapsed="false"/>
    <row r="1027" customFormat="false" ht="409.6" hidden="false" customHeight="false" outlineLevel="0" collapsed="false"/>
    <row r="1028" customFormat="false" ht="409.6" hidden="false" customHeight="false" outlineLevel="0" collapsed="false"/>
    <row r="1029" customFormat="false" ht="409.6" hidden="false" customHeight="false" outlineLevel="0" collapsed="false"/>
    <row r="1030" customFormat="false" ht="409.6" hidden="false" customHeight="false" outlineLevel="0" collapsed="false"/>
    <row r="1031" customFormat="false" ht="409.6" hidden="false" customHeight="false" outlineLevel="0" collapsed="false"/>
    <row r="1032" customFormat="false" ht="409.6" hidden="false" customHeight="false" outlineLevel="0" collapsed="false"/>
    <row r="1033" customFormat="false" ht="409.6" hidden="false" customHeight="false" outlineLevel="0" collapsed="false"/>
    <row r="1034" customFormat="false" ht="409.6" hidden="false" customHeight="false" outlineLevel="0" collapsed="false"/>
    <row r="1035" customFormat="false" ht="409.6" hidden="false" customHeight="false" outlineLevel="0" collapsed="false"/>
    <row r="1036" customFormat="false" ht="409.6" hidden="false" customHeight="false" outlineLevel="0" collapsed="false"/>
    <row r="1037" customFormat="false" ht="409.6" hidden="false" customHeight="false" outlineLevel="0" collapsed="false"/>
    <row r="1038" customFormat="false" ht="409.6" hidden="false" customHeight="false" outlineLevel="0" collapsed="false"/>
    <row r="1039" customFormat="false" ht="409.6" hidden="false" customHeight="false" outlineLevel="0" collapsed="false"/>
    <row r="1040" customFormat="false" ht="409.6" hidden="false" customHeight="false" outlineLevel="0" collapsed="false"/>
    <row r="1041" customFormat="false" ht="409.6" hidden="false" customHeight="false" outlineLevel="0" collapsed="false"/>
    <row r="1042" customFormat="false" ht="409.6" hidden="false" customHeight="false" outlineLevel="0" collapsed="false"/>
    <row r="1043" customFormat="false" ht="409.6" hidden="false" customHeight="false" outlineLevel="0" collapsed="false"/>
    <row r="1044" customFormat="false" ht="409.6" hidden="false" customHeight="false" outlineLevel="0" collapsed="false"/>
    <row r="1045" customFormat="false" ht="409.6" hidden="false" customHeight="false" outlineLevel="0" collapsed="false"/>
    <row r="1046" customFormat="false" ht="409.6" hidden="false" customHeight="false" outlineLevel="0" collapsed="false"/>
    <row r="1047" customFormat="false" ht="409.6" hidden="false" customHeight="false" outlineLevel="0" collapsed="false"/>
    <row r="1048" customFormat="false" ht="409.6" hidden="false" customHeight="false" outlineLevel="0" collapsed="false"/>
    <row r="1049" customFormat="false" ht="409.6" hidden="false" customHeight="false" outlineLevel="0" collapsed="false"/>
    <row r="1050" customFormat="false" ht="409.6" hidden="false" customHeight="false" outlineLevel="0" collapsed="false"/>
    <row r="1051" customFormat="false" ht="409.6" hidden="false" customHeight="false" outlineLevel="0" collapsed="false"/>
    <row r="1052" customFormat="false" ht="409.6" hidden="false" customHeight="false" outlineLevel="0" collapsed="false"/>
    <row r="1053" customFormat="false" ht="409.6" hidden="false" customHeight="false" outlineLevel="0" collapsed="false"/>
    <row r="1054" customFormat="false" ht="409.6" hidden="false" customHeight="false" outlineLevel="0" collapsed="false"/>
    <row r="1055" customFormat="false" ht="409.6" hidden="false" customHeight="false" outlineLevel="0" collapsed="false"/>
    <row r="1056" customFormat="false" ht="409.6" hidden="false" customHeight="false" outlineLevel="0" collapsed="false"/>
    <row r="1057" customFormat="false" ht="409.6" hidden="false" customHeight="false" outlineLevel="0" collapsed="false"/>
    <row r="1058" customFormat="false" ht="409.6" hidden="false" customHeight="false" outlineLevel="0" collapsed="false"/>
    <row r="1059" customFormat="false" ht="409.6" hidden="false" customHeight="false" outlineLevel="0" collapsed="false"/>
    <row r="1060" customFormat="false" ht="409.6" hidden="false" customHeight="false" outlineLevel="0" collapsed="false"/>
    <row r="1061" customFormat="false" ht="409.6" hidden="false" customHeight="false" outlineLevel="0" collapsed="false"/>
    <row r="1062" customFormat="false" ht="409.6" hidden="false" customHeight="false" outlineLevel="0" collapsed="false"/>
    <row r="1063" customFormat="false" ht="409.6" hidden="false" customHeight="false" outlineLevel="0" collapsed="false"/>
    <row r="1064" customFormat="false" ht="409.6" hidden="false" customHeight="false" outlineLevel="0" collapsed="false"/>
    <row r="1065" customFormat="false" ht="409.6" hidden="false" customHeight="false" outlineLevel="0" collapsed="false"/>
    <row r="1066" customFormat="false" ht="409.6" hidden="false" customHeight="false" outlineLevel="0" collapsed="false"/>
    <row r="1067" customFormat="false" ht="409.6" hidden="false" customHeight="false" outlineLevel="0" collapsed="false"/>
    <row r="1068" customFormat="false" ht="409.6" hidden="false" customHeight="false" outlineLevel="0" collapsed="false"/>
    <row r="1069" customFormat="false" ht="409.6" hidden="false" customHeight="false" outlineLevel="0" collapsed="false"/>
    <row r="1070" customFormat="false" ht="409.6" hidden="false" customHeight="false" outlineLevel="0" collapsed="false"/>
    <row r="1071" customFormat="false" ht="409.6" hidden="false" customHeight="false" outlineLevel="0" collapsed="false"/>
    <row r="1072" customFormat="false" ht="409.6" hidden="false" customHeight="false" outlineLevel="0" collapsed="false"/>
    <row r="1073" customFormat="false" ht="409.6" hidden="false" customHeight="false" outlineLevel="0" collapsed="false"/>
    <row r="1074" customFormat="false" ht="409.6" hidden="false" customHeight="false" outlineLevel="0" collapsed="false"/>
    <row r="1075" customFormat="false" ht="409.6" hidden="false" customHeight="false" outlineLevel="0" collapsed="false"/>
    <row r="1076" customFormat="false" ht="409.6" hidden="false" customHeight="false" outlineLevel="0" collapsed="false"/>
    <row r="1077" customFormat="false" ht="409.6" hidden="false" customHeight="false" outlineLevel="0" collapsed="false"/>
    <row r="1078" customFormat="false" ht="409.6" hidden="false" customHeight="false" outlineLevel="0" collapsed="false"/>
    <row r="1079" customFormat="false" ht="409.6" hidden="false" customHeight="false" outlineLevel="0" collapsed="false"/>
    <row r="1080" customFormat="false" ht="409.6" hidden="false" customHeight="false" outlineLevel="0" collapsed="false"/>
    <row r="1081" customFormat="false" ht="409.6" hidden="false" customHeight="false" outlineLevel="0" collapsed="false"/>
    <row r="1082" customFormat="false" ht="409.6" hidden="false" customHeight="false" outlineLevel="0" collapsed="false"/>
    <row r="1083" customFormat="false" ht="409.6" hidden="false" customHeight="false" outlineLevel="0" collapsed="false"/>
    <row r="1084" customFormat="false" ht="409.6" hidden="false" customHeight="false" outlineLevel="0" collapsed="false"/>
    <row r="1085" customFormat="false" ht="409.6" hidden="false" customHeight="false" outlineLevel="0" collapsed="false"/>
    <row r="1086" customFormat="false" ht="409.6" hidden="false" customHeight="false" outlineLevel="0" collapsed="false"/>
    <row r="1087" customFormat="false" ht="409.6" hidden="false" customHeight="false" outlineLevel="0" collapsed="false"/>
    <row r="1088" customFormat="false" ht="409.6" hidden="false" customHeight="false" outlineLevel="0" collapsed="false"/>
    <row r="1089" customFormat="false" ht="409.6" hidden="false" customHeight="false" outlineLevel="0" collapsed="false"/>
    <row r="1090" customFormat="false" ht="409.6" hidden="false" customHeight="false" outlineLevel="0" collapsed="false"/>
    <row r="1091" customFormat="false" ht="409.6" hidden="false" customHeight="false" outlineLevel="0" collapsed="false"/>
    <row r="1092" customFormat="false" ht="409.6" hidden="false" customHeight="false" outlineLevel="0" collapsed="false"/>
    <row r="1093" customFormat="false" ht="409.6" hidden="false" customHeight="false" outlineLevel="0" collapsed="false"/>
    <row r="1094" customFormat="false" ht="409.6" hidden="false" customHeight="false" outlineLevel="0" collapsed="false"/>
    <row r="1095" customFormat="false" ht="409.6" hidden="false" customHeight="false" outlineLevel="0" collapsed="false"/>
    <row r="1096" customFormat="false" ht="409.6" hidden="false" customHeight="false" outlineLevel="0" collapsed="false"/>
    <row r="1097" customFormat="false" ht="409.6" hidden="false" customHeight="false" outlineLevel="0" collapsed="false"/>
    <row r="1098" customFormat="false" ht="409.6" hidden="false" customHeight="false" outlineLevel="0" collapsed="false"/>
    <row r="1099" customFormat="false" ht="409.6" hidden="false" customHeight="false" outlineLevel="0" collapsed="false"/>
    <row r="1100" customFormat="false" ht="409.6" hidden="false" customHeight="false" outlineLevel="0" collapsed="false"/>
    <row r="1101" customFormat="false" ht="409.6" hidden="false" customHeight="false" outlineLevel="0" collapsed="false"/>
    <row r="1102" customFormat="false" ht="409.6" hidden="false" customHeight="false" outlineLevel="0" collapsed="false"/>
    <row r="1103" customFormat="false" ht="409.6" hidden="false" customHeight="false" outlineLevel="0" collapsed="false"/>
    <row r="1104" customFormat="false" ht="409.6" hidden="false" customHeight="false" outlineLevel="0" collapsed="false"/>
    <row r="1105" customFormat="false" ht="409.6" hidden="false" customHeight="false" outlineLevel="0" collapsed="false"/>
    <row r="1106" customFormat="false" ht="409.6" hidden="false" customHeight="false" outlineLevel="0" collapsed="false"/>
    <row r="1107" customFormat="false" ht="409.6" hidden="false" customHeight="false" outlineLevel="0" collapsed="false"/>
    <row r="1108" customFormat="false" ht="409.6" hidden="false" customHeight="false" outlineLevel="0" collapsed="false"/>
    <row r="1109" customFormat="false" ht="409.6" hidden="false" customHeight="false" outlineLevel="0" collapsed="false"/>
    <row r="1110" customFormat="false" ht="409.6" hidden="false" customHeight="false" outlineLevel="0" collapsed="false"/>
    <row r="1111" customFormat="false" ht="409.6" hidden="false" customHeight="false" outlineLevel="0" collapsed="false"/>
    <row r="1112" customFormat="false" ht="409.6" hidden="false" customHeight="false" outlineLevel="0" collapsed="false"/>
    <row r="1113" customFormat="false" ht="409.6" hidden="false" customHeight="false" outlineLevel="0" collapsed="false"/>
    <row r="1114" customFormat="false" ht="409.6" hidden="false" customHeight="false" outlineLevel="0" collapsed="false"/>
    <row r="1115" customFormat="false" ht="409.6" hidden="false" customHeight="false" outlineLevel="0" collapsed="false"/>
    <row r="1116" customFormat="false" ht="409.6" hidden="false" customHeight="false" outlineLevel="0" collapsed="false"/>
    <row r="1117" customFormat="false" ht="409.6" hidden="false" customHeight="false" outlineLevel="0" collapsed="false"/>
    <row r="1118" customFormat="false" ht="409.6" hidden="false" customHeight="false" outlineLevel="0" collapsed="false"/>
    <row r="1119" customFormat="false" ht="409.6" hidden="false" customHeight="false" outlineLevel="0" collapsed="false"/>
    <row r="1120" customFormat="false" ht="409.6" hidden="false" customHeight="false" outlineLevel="0" collapsed="false"/>
    <row r="1121" customFormat="false" ht="409.6" hidden="false" customHeight="false" outlineLevel="0" collapsed="false"/>
    <row r="1122" customFormat="false" ht="409.6" hidden="false" customHeight="false" outlineLevel="0" collapsed="false"/>
    <row r="1123" customFormat="false" ht="409.6" hidden="false" customHeight="false" outlineLevel="0" collapsed="false"/>
    <row r="1124" customFormat="false" ht="409.6" hidden="false" customHeight="false" outlineLevel="0" collapsed="false"/>
    <row r="1125" customFormat="false" ht="409.6" hidden="false" customHeight="false" outlineLevel="0" collapsed="false"/>
    <row r="1126" customFormat="false" ht="409.6" hidden="false" customHeight="false" outlineLevel="0" collapsed="false"/>
    <row r="1127" customFormat="false" ht="409.6" hidden="false" customHeight="false" outlineLevel="0" collapsed="false"/>
    <row r="1128" customFormat="false" ht="409.6" hidden="false" customHeight="false" outlineLevel="0" collapsed="false"/>
    <row r="1129" customFormat="false" ht="409.6" hidden="false" customHeight="false" outlineLevel="0" collapsed="false"/>
    <row r="1130" customFormat="false" ht="409.6" hidden="false" customHeight="false" outlineLevel="0" collapsed="false"/>
    <row r="1131" customFormat="false" ht="409.6" hidden="false" customHeight="false" outlineLevel="0" collapsed="false"/>
    <row r="1132" customFormat="false" ht="409.6" hidden="false" customHeight="false" outlineLevel="0" collapsed="false"/>
    <row r="1133" customFormat="false" ht="409.6" hidden="false" customHeight="false" outlineLevel="0" collapsed="false"/>
    <row r="1134" customFormat="false" ht="409.6" hidden="false" customHeight="false" outlineLevel="0" collapsed="false"/>
    <row r="1135" customFormat="false" ht="409.6" hidden="false" customHeight="false" outlineLevel="0" collapsed="false"/>
    <row r="1136" customFormat="false" ht="409.6" hidden="false" customHeight="false" outlineLevel="0" collapsed="false"/>
    <row r="1137" customFormat="false" ht="409.6" hidden="false" customHeight="false" outlineLevel="0" collapsed="false"/>
    <row r="1138" customFormat="false" ht="409.6" hidden="false" customHeight="false" outlineLevel="0" collapsed="false"/>
    <row r="1139" customFormat="false" ht="409.6" hidden="false" customHeight="false" outlineLevel="0" collapsed="false"/>
    <row r="1140" customFormat="false" ht="409.6" hidden="false" customHeight="false" outlineLevel="0" collapsed="false"/>
    <row r="1141" customFormat="false" ht="409.6" hidden="false" customHeight="false" outlineLevel="0" collapsed="false"/>
    <row r="1142" customFormat="false" ht="409.6" hidden="false" customHeight="false" outlineLevel="0" collapsed="false"/>
    <row r="1143" customFormat="false" ht="409.6" hidden="false" customHeight="false" outlineLevel="0" collapsed="false"/>
    <row r="1144" customFormat="false" ht="409.6" hidden="false" customHeight="false" outlineLevel="0" collapsed="false"/>
    <row r="1145" customFormat="false" ht="409.6" hidden="false" customHeight="false" outlineLevel="0" collapsed="false"/>
    <row r="1146" customFormat="false" ht="409.6" hidden="false" customHeight="false" outlineLevel="0" collapsed="false"/>
    <row r="1147" customFormat="false" ht="409.6" hidden="false" customHeight="false" outlineLevel="0" collapsed="false"/>
    <row r="1148" customFormat="false" ht="409.6" hidden="false" customHeight="false" outlineLevel="0" collapsed="false"/>
    <row r="1149" customFormat="false" ht="409.6" hidden="false" customHeight="false" outlineLevel="0" collapsed="false"/>
    <row r="1150" customFormat="false" ht="409.6" hidden="false" customHeight="false" outlineLevel="0" collapsed="false"/>
    <row r="1151" customFormat="false" ht="409.6" hidden="false" customHeight="false" outlineLevel="0" collapsed="false"/>
    <row r="1152" customFormat="false" ht="409.6" hidden="false" customHeight="false" outlineLevel="0" collapsed="false"/>
    <row r="1153" customFormat="false" ht="409.6" hidden="false" customHeight="false" outlineLevel="0" collapsed="false"/>
    <row r="1154" customFormat="false" ht="409.6" hidden="false" customHeight="false" outlineLevel="0" collapsed="false"/>
    <row r="1155" customFormat="false" ht="409.6" hidden="false" customHeight="false" outlineLevel="0" collapsed="false"/>
    <row r="1156" customFormat="false" ht="409.6" hidden="false" customHeight="false" outlineLevel="0" collapsed="false"/>
    <row r="1157" customFormat="false" ht="409.6" hidden="false" customHeight="false" outlineLevel="0" collapsed="false"/>
    <row r="1158" customFormat="false" ht="409.6" hidden="false" customHeight="false" outlineLevel="0" collapsed="false"/>
    <row r="1159" customFormat="false" ht="409.6" hidden="false" customHeight="false" outlineLevel="0" collapsed="false"/>
    <row r="1160" customFormat="false" ht="409.6" hidden="false" customHeight="false" outlineLevel="0" collapsed="false"/>
    <row r="1161" customFormat="false" ht="409.6" hidden="false" customHeight="false" outlineLevel="0" collapsed="false"/>
    <row r="1162" customFormat="false" ht="409.6" hidden="false" customHeight="false" outlineLevel="0" collapsed="false"/>
    <row r="1163" customFormat="false" ht="409.6" hidden="false" customHeight="false" outlineLevel="0" collapsed="false"/>
    <row r="1164" customFormat="false" ht="409.6" hidden="false" customHeight="false" outlineLevel="0" collapsed="false"/>
    <row r="1165" customFormat="false" ht="409.6" hidden="false" customHeight="false" outlineLevel="0" collapsed="false"/>
    <row r="1166" customFormat="false" ht="409.6" hidden="false" customHeight="false" outlineLevel="0" collapsed="false"/>
    <row r="1167" customFormat="false" ht="409.6" hidden="false" customHeight="false" outlineLevel="0" collapsed="false"/>
    <row r="1168" customFormat="false" ht="409.6" hidden="false" customHeight="false" outlineLevel="0" collapsed="false"/>
    <row r="1169" customFormat="false" ht="409.6" hidden="false" customHeight="false" outlineLevel="0" collapsed="false"/>
    <row r="1170" customFormat="false" ht="409.6" hidden="false" customHeight="false" outlineLevel="0" collapsed="false"/>
    <row r="1171" customFormat="false" ht="409.6" hidden="false" customHeight="false" outlineLevel="0" collapsed="false"/>
    <row r="1172" customFormat="false" ht="409.6" hidden="false" customHeight="false" outlineLevel="0" collapsed="false"/>
    <row r="1173" customFormat="false" ht="409.6" hidden="false" customHeight="false" outlineLevel="0" collapsed="false"/>
    <row r="1174" customFormat="false" ht="409.6" hidden="false" customHeight="false" outlineLevel="0" collapsed="false"/>
    <row r="1175" customFormat="false" ht="409.6" hidden="false" customHeight="false" outlineLevel="0" collapsed="false"/>
    <row r="1176" customFormat="false" ht="409.6" hidden="false" customHeight="false" outlineLevel="0" collapsed="false"/>
    <row r="1177" customFormat="false" ht="409.6" hidden="false" customHeight="false" outlineLevel="0" collapsed="false"/>
    <row r="1178" customFormat="false" ht="409.6" hidden="false" customHeight="false" outlineLevel="0" collapsed="false"/>
    <row r="1179" customFormat="false" ht="409.6" hidden="false" customHeight="false" outlineLevel="0" collapsed="false"/>
    <row r="1180" customFormat="false" ht="409.6" hidden="false" customHeight="false" outlineLevel="0" collapsed="false"/>
    <row r="1181" customFormat="false" ht="409.6" hidden="false" customHeight="false" outlineLevel="0" collapsed="false"/>
    <row r="1182" customFormat="false" ht="409.6" hidden="false" customHeight="false" outlineLevel="0" collapsed="false"/>
    <row r="1183" customFormat="false" ht="409.6" hidden="false" customHeight="false" outlineLevel="0" collapsed="false"/>
    <row r="1184" customFormat="false" ht="409.6" hidden="false" customHeight="false" outlineLevel="0" collapsed="false"/>
    <row r="1185" customFormat="false" ht="409.6" hidden="false" customHeight="false" outlineLevel="0" collapsed="false"/>
    <row r="1186" customFormat="false" ht="409.6" hidden="false" customHeight="false" outlineLevel="0" collapsed="false"/>
    <row r="1187" customFormat="false" ht="409.6" hidden="false" customHeight="false" outlineLevel="0" collapsed="false"/>
    <row r="1188" customFormat="false" ht="409.6" hidden="false" customHeight="false" outlineLevel="0" collapsed="false"/>
    <row r="1189" customFormat="false" ht="409.6" hidden="false" customHeight="false" outlineLevel="0" collapsed="false"/>
    <row r="1190" customFormat="false" ht="409.6" hidden="false" customHeight="false" outlineLevel="0" collapsed="false"/>
    <row r="1191" customFormat="false" ht="409.6" hidden="false" customHeight="false" outlineLevel="0" collapsed="false"/>
    <row r="1192" customFormat="false" ht="409.6" hidden="false" customHeight="false" outlineLevel="0" collapsed="false"/>
    <row r="1193" customFormat="false" ht="409.6" hidden="false" customHeight="false" outlineLevel="0" collapsed="false"/>
    <row r="1194" customFormat="false" ht="409.6" hidden="false" customHeight="false" outlineLevel="0" collapsed="false"/>
    <row r="1195" customFormat="false" ht="409.6" hidden="false" customHeight="false" outlineLevel="0" collapsed="false"/>
    <row r="1196" customFormat="false" ht="409.6" hidden="false" customHeight="false" outlineLevel="0" collapsed="false"/>
    <row r="1197" customFormat="false" ht="409.6" hidden="false" customHeight="false" outlineLevel="0" collapsed="false"/>
    <row r="1198" customFormat="false" ht="409.6" hidden="false" customHeight="false" outlineLevel="0" collapsed="false"/>
    <row r="1199" customFormat="false" ht="409.6" hidden="false" customHeight="false" outlineLevel="0" collapsed="false"/>
    <row r="1200" customFormat="false" ht="409.6" hidden="false" customHeight="false" outlineLevel="0" collapsed="false"/>
    <row r="1201" customFormat="false" ht="409.6" hidden="false" customHeight="false" outlineLevel="0" collapsed="false"/>
    <row r="1202" customFormat="false" ht="409.6" hidden="false" customHeight="false" outlineLevel="0" collapsed="false"/>
    <row r="1203" customFormat="false" ht="409.6" hidden="false" customHeight="false" outlineLevel="0" collapsed="false"/>
    <row r="1204" customFormat="false" ht="409.6" hidden="false" customHeight="false" outlineLevel="0" collapsed="false"/>
    <row r="1205" customFormat="false" ht="409.6" hidden="false" customHeight="false" outlineLevel="0" collapsed="false"/>
    <row r="1206" customFormat="false" ht="409.6" hidden="false" customHeight="false" outlineLevel="0" collapsed="false"/>
    <row r="1207" customFormat="false" ht="409.6" hidden="false" customHeight="false" outlineLevel="0" collapsed="false"/>
    <row r="1208" customFormat="false" ht="409.6" hidden="false" customHeight="false" outlineLevel="0" collapsed="false"/>
    <row r="1209" customFormat="false" ht="409.6" hidden="false" customHeight="false" outlineLevel="0" collapsed="false"/>
    <row r="1210" customFormat="false" ht="409.6" hidden="false" customHeight="false" outlineLevel="0" collapsed="false"/>
    <row r="1211" customFormat="false" ht="409.6" hidden="false" customHeight="false" outlineLevel="0" collapsed="false"/>
    <row r="1212" customFormat="false" ht="409.6" hidden="false" customHeight="false" outlineLevel="0" collapsed="false"/>
    <row r="1213" customFormat="false" ht="409.6" hidden="false" customHeight="false" outlineLevel="0" collapsed="false"/>
    <row r="1214" customFormat="false" ht="409.6" hidden="false" customHeight="false" outlineLevel="0" collapsed="false"/>
    <row r="1215" customFormat="false" ht="409.6" hidden="false" customHeight="false" outlineLevel="0" collapsed="false"/>
    <row r="1216" customFormat="false" ht="409.6" hidden="false" customHeight="false" outlineLevel="0" collapsed="false"/>
    <row r="1217" customFormat="false" ht="409.6" hidden="false" customHeight="false" outlineLevel="0" collapsed="false"/>
    <row r="1218" customFormat="false" ht="409.6" hidden="false" customHeight="false" outlineLevel="0" collapsed="false"/>
    <row r="1219" customFormat="false" ht="409.6" hidden="false" customHeight="false" outlineLevel="0" collapsed="false"/>
    <row r="1220" customFormat="false" ht="409.6" hidden="false" customHeight="false" outlineLevel="0" collapsed="false"/>
    <row r="1221" customFormat="false" ht="409.6" hidden="false" customHeight="false" outlineLevel="0" collapsed="false"/>
    <row r="1222" customFormat="false" ht="409.6" hidden="false" customHeight="false" outlineLevel="0" collapsed="false"/>
  </sheetData>
  <autoFilter ref="B2:O249"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100" zoomScalePageLayoutView="95" workbookViewId="0">
      <pane xSplit="0" ySplit="9" topLeftCell="A16" activePane="bottomLeft" state="frozen"/>
      <selection pane="topLeft" activeCell="A1" activeCellId="0" sqref="A1"/>
      <selection pane="bottomLef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51" width="1.14"/>
    <col collapsed="false" customWidth="true" hidden="false" outlineLevel="0" max="2" min="2" style="51" width="7.57"/>
    <col collapsed="false" customWidth="true" hidden="false" outlineLevel="0" max="3" min="3" style="51" width="94.85"/>
    <col collapsed="false" customWidth="true" hidden="false" outlineLevel="0" max="4" min="4" style="51" width="17.58"/>
    <col collapsed="false" customWidth="true" hidden="false" outlineLevel="0" max="5" min="5" style="52" width="13.57"/>
    <col collapsed="false" customWidth="true" hidden="false" outlineLevel="0" max="6" min="6" style="53" width="1.14"/>
    <col collapsed="false" customWidth="true" hidden="false" outlineLevel="0" max="7" min="7" style="53" width="17"/>
    <col collapsed="false" customWidth="true" hidden="false" outlineLevel="0" max="8" min="8" style="51" width="23.71"/>
    <col collapsed="false" customWidth="true" hidden="false" outlineLevel="0" max="9" min="9" style="51" width="44.42"/>
    <col collapsed="false" customWidth="true" hidden="false" outlineLevel="0" max="10" min="10" style="51" width="34.29"/>
    <col collapsed="false" customWidth="true" hidden="false" outlineLevel="0" max="11" min="11" style="51" width="21.29"/>
    <col collapsed="false" customWidth="true" hidden="false" outlineLevel="0" max="13" min="12" style="51" width="18"/>
    <col collapsed="false" customWidth="true" hidden="false" outlineLevel="0" max="1025" min="14" style="51" width="9.14"/>
  </cols>
  <sheetData>
    <row r="1" customFormat="false" ht="21" hidden="false" customHeight="false" outlineLevel="0" collapsed="false">
      <c r="B1" s="54" t="s">
        <v>947</v>
      </c>
      <c r="C1" s="54"/>
      <c r="D1" s="54"/>
      <c r="E1" s="54"/>
      <c r="F1" s="55"/>
      <c r="G1" s="56"/>
      <c r="H1" s="57"/>
      <c r="I1" s="57"/>
    </row>
    <row r="2" s="51" customFormat="true" ht="12.75" hidden="false" customHeight="false" outlineLevel="0" collapsed="false">
      <c r="B2" s="58"/>
      <c r="C2" s="59" t="s">
        <v>948</v>
      </c>
      <c r="D2" s="60" t="str">
        <f aca="false">VLOOKUP(E2,TechData!A:B,2,0)</f>
        <v>X3 xDrive20d KJ39</v>
      </c>
      <c r="E2" s="61" t="str">
        <f aca="false">LEFT(C10,4)</f>
        <v>KJ39</v>
      </c>
      <c r="G2" s="62"/>
      <c r="H2" s="63"/>
      <c r="I2" s="63"/>
    </row>
    <row r="3" customFormat="false" ht="12.75" hidden="false" customHeight="false" outlineLevel="0" collapsed="false">
      <c r="B3" s="64"/>
      <c r="C3" s="65" t="s">
        <v>949</v>
      </c>
      <c r="D3" s="66"/>
      <c r="E3" s="67"/>
      <c r="F3" s="62"/>
      <c r="G3" s="62"/>
      <c r="H3" s="63"/>
      <c r="I3" s="63"/>
    </row>
    <row r="4" customFormat="false" ht="12.75" hidden="false" customHeight="false" outlineLevel="0" collapsed="false">
      <c r="B4" s="58"/>
      <c r="C4" s="59" t="s">
        <v>950</v>
      </c>
      <c r="D4" s="68"/>
      <c r="E4" s="68"/>
      <c r="F4" s="62"/>
      <c r="G4" s="62"/>
      <c r="H4" s="63"/>
      <c r="I4" s="63"/>
    </row>
    <row r="5" customFormat="false" ht="12.75" hidden="false" customHeight="false" outlineLevel="0" collapsed="false">
      <c r="B5" s="64"/>
      <c r="C5" s="65" t="s">
        <v>951</v>
      </c>
      <c r="D5" s="69"/>
      <c r="E5" s="70"/>
    </row>
    <row r="6" customFormat="false" ht="12.75" hidden="false" customHeight="false" outlineLevel="0" collapsed="false">
      <c r="B6" s="58"/>
      <c r="C6" s="59" t="s">
        <v>952</v>
      </c>
      <c r="D6" s="71"/>
      <c r="E6" s="72"/>
    </row>
    <row r="7" customFormat="false" ht="12.75" hidden="false" customHeight="false" outlineLevel="0" collapsed="false">
      <c r="B7" s="64"/>
      <c r="C7" s="65" t="s">
        <v>953</v>
      </c>
      <c r="D7" s="73" t="n">
        <f aca="false">list!F4</f>
        <v>3550000</v>
      </c>
      <c r="E7" s="74"/>
    </row>
    <row r="8" customFormat="false" ht="12.75" hidden="false" customHeight="false" outlineLevel="0" collapsed="false">
      <c r="B8" s="58"/>
      <c r="C8" s="59" t="s">
        <v>954</v>
      </c>
      <c r="D8" s="75" t="n">
        <f aca="false">SUM(D10:D87)</f>
        <v>0</v>
      </c>
      <c r="E8" s="72"/>
    </row>
    <row r="9" customFormat="false" ht="12.75" hidden="false" customHeight="false" outlineLevel="0" collapsed="false">
      <c r="B9" s="76"/>
      <c r="C9" s="77" t="s">
        <v>955</v>
      </c>
      <c r="D9" s="78" t="n">
        <f aca="false">D7-D8</f>
        <v>3550000</v>
      </c>
      <c r="E9" s="79"/>
    </row>
    <row r="10" customFormat="false" ht="12.75" hidden="false" customHeight="false" outlineLevel="0" collapsed="false">
      <c r="B10" s="80" t="s">
        <v>956</v>
      </c>
      <c r="C10" s="81" t="str">
        <f aca="false">IF(list!H4="",list!H4,list!H4)</f>
        <v>KJ39   X3 XDRIVE20D SKD</v>
      </c>
      <c r="D10" s="82"/>
      <c r="E10" s="83"/>
      <c r="G10" s="51"/>
    </row>
    <row r="11" customFormat="false" ht="12.75" hidden="false" customHeight="false" outlineLevel="0" collapsed="false">
      <c r="B11" s="84" t="s">
        <v>957</v>
      </c>
      <c r="C11" s="81" t="str">
        <f aca="false">IF(list!H5="",list!H5,list!H5)</f>
        <v>A83   Серебристый Ледник</v>
      </c>
      <c r="D11" s="85"/>
      <c r="E11" s="72"/>
      <c r="G11" s="51"/>
    </row>
    <row r="12" customFormat="false" ht="12.75" hidden="false" customHeight="false" outlineLevel="0" collapsed="false">
      <c r="B12" s="84" t="s">
        <v>958</v>
      </c>
      <c r="C12" s="81" t="str">
        <f aca="false">IF(list!H6="",list!H6,list!H6)</f>
        <v>BWNL   Обивка салона ткань/кожа 'Ver</v>
      </c>
      <c r="D12" s="86"/>
      <c r="E12" s="72"/>
      <c r="G12" s="51"/>
    </row>
    <row r="13" customFormat="false" ht="12.75" hidden="false" customHeight="false" outlineLevel="0" collapsed="false">
      <c r="B13" s="84" t="s">
        <v>959</v>
      </c>
      <c r="C13" s="81" t="str">
        <f aca="false">IF(list!H7="",list!H7,list!H7)</f>
        <v>   </v>
      </c>
      <c r="D13" s="86"/>
      <c r="E13" s="72"/>
      <c r="G13" s="51"/>
    </row>
    <row r="14" customFormat="false" ht="12.75" hidden="false" customHeight="false" outlineLevel="0" collapsed="false">
      <c r="B14" s="84"/>
      <c r="C14" s="81" t="str">
        <f aca="false">IF(list!H8="",list!H8,list!H8)</f>
        <v>01AG   Увеличенный объем бензобака</v>
      </c>
      <c r="D14" s="85"/>
      <c r="E14" s="72"/>
      <c r="G14" s="51"/>
    </row>
    <row r="15" customFormat="false" ht="12.75" hidden="false" customHeight="false" outlineLevel="0" collapsed="false">
      <c r="A15" s="87"/>
      <c r="B15" s="88"/>
      <c r="C15" s="81" t="str">
        <f aca="false">IF(list!H9="",list!H9,list!H9)</f>
        <v>225   Без спортивной настройки подвески</v>
      </c>
      <c r="D15" s="85"/>
      <c r="E15" s="72"/>
      <c r="G15" s="51"/>
    </row>
    <row r="16" customFormat="false" ht="12.75" hidden="false" customHeight="false" outlineLevel="0" collapsed="false">
      <c r="A16" s="87"/>
      <c r="B16" s="88"/>
      <c r="C16" s="81" t="str">
        <f aca="false">IF(list!H10="",list!H10,list!H10)</f>
        <v>022S   19" M LMR Doppelspeiche 698 M / NLE</v>
      </c>
      <c r="D16" s="85"/>
      <c r="E16" s="72"/>
      <c r="G16" s="51"/>
    </row>
    <row r="17" customFormat="false" ht="12.75" hidden="false" customHeight="false" outlineLevel="0" collapsed="false">
      <c r="A17" s="87"/>
      <c r="B17" s="88"/>
      <c r="C17" s="81" t="str">
        <f aca="false">IF(list!H11="",list!H11,list!H11)</f>
        <v>248   Обогрев рулевого колеса</v>
      </c>
      <c r="D17" s="85"/>
      <c r="E17" s="72"/>
      <c r="G17" s="51"/>
    </row>
    <row r="18" customFormat="false" ht="12.75" hidden="false" customHeight="false" outlineLevel="0" collapsed="false">
      <c r="A18" s="87"/>
      <c r="B18" s="88"/>
      <c r="C18" s="81" t="str">
        <f aca="false">IF(list!H12="",list!H12,list!H12)</f>
        <v>258   Шины с возможностью аварийного хода после прокола</v>
      </c>
      <c r="D18" s="85"/>
      <c r="E18" s="72"/>
      <c r="G18" s="51"/>
    </row>
    <row r="19" customFormat="false" ht="12.75" hidden="false" customHeight="false" outlineLevel="0" collapsed="false">
      <c r="A19" s="87"/>
      <c r="B19" s="88"/>
      <c r="C19" s="81" t="str">
        <f aca="false">IF(list!H13="",list!H13,list!H13)</f>
        <v>02TE   Автоматическая коробка передач с подрулевыми переключателями</v>
      </c>
      <c r="D19" s="85"/>
      <c r="E19" s="72"/>
      <c r="G19" s="51"/>
      <c r="H19" s="89"/>
      <c r="I19" s="89"/>
      <c r="J19" s="90"/>
      <c r="L19" s="91"/>
      <c r="M19" s="91"/>
    </row>
    <row r="20" customFormat="false" ht="12.75" hidden="false" customHeight="false" outlineLevel="0" collapsed="false">
      <c r="A20" s="87"/>
      <c r="B20" s="88"/>
      <c r="C20" s="81" t="str">
        <f aca="false">IF(list!H14="",list!H14,list!H14)</f>
        <v>02VB   Датчик давления в шинах</v>
      </c>
      <c r="D20" s="85"/>
      <c r="E20" s="72"/>
      <c r="G20" s="51"/>
    </row>
    <row r="21" customFormat="false" ht="12.75" hidden="false" customHeight="false" outlineLevel="0" collapsed="false">
      <c r="A21" s="87"/>
      <c r="B21" s="88"/>
      <c r="C21" s="81" t="str">
        <f aca="false">IF(list!H15="",list!H15,list!H15)</f>
        <v>02VG   Cистема Performance Control</v>
      </c>
      <c r="D21" s="86"/>
      <c r="E21" s="72"/>
      <c r="G21" s="51"/>
    </row>
    <row r="22" customFormat="false" ht="12.75" hidden="false" customHeight="false" outlineLevel="0" collapsed="false">
      <c r="A22" s="87"/>
      <c r="B22" s="88"/>
      <c r="C22" s="81" t="str">
        <f aca="false">IF(list!H16="",list!H16,list!H16)</f>
        <v>02VL   Адаптивное спортивное управление</v>
      </c>
      <c r="D22" s="86"/>
      <c r="E22" s="72"/>
      <c r="G22" s="51"/>
    </row>
    <row r="23" customFormat="false" ht="12.75" hidden="false" customHeight="false" outlineLevel="0" collapsed="false">
      <c r="A23" s="87"/>
      <c r="B23" s="88"/>
      <c r="C23" s="81" t="str">
        <f aca="false">IF(list!H17="",list!H17,list!H17)</f>
        <v>316   Автоматическая система закрывания/открывания крышки багажника</v>
      </c>
      <c r="D23" s="86"/>
      <c r="E23" s="72"/>
      <c r="G23" s="51"/>
    </row>
    <row r="24" customFormat="false" ht="13.5" hidden="false" customHeight="false" outlineLevel="0" collapsed="false">
      <c r="A24" s="87"/>
      <c r="B24" s="88"/>
      <c r="C24" s="81" t="str">
        <f aca="false">IF(list!H18="",list!H18,list!H18)</f>
        <v>322   Комфортный доступ</v>
      </c>
      <c r="D24" s="86"/>
      <c r="E24" s="72"/>
      <c r="G24" s="51"/>
      <c r="H24" s="89"/>
    </row>
    <row r="25" customFormat="false" ht="13.5" hidden="false" customHeight="false" outlineLevel="0" collapsed="false">
      <c r="A25" s="87"/>
      <c r="B25" s="88"/>
      <c r="C25" s="81" t="str">
        <f aca="false">IF(list!H19="",list!H19,list!H19)</f>
        <v>337   Пакет M Sport</v>
      </c>
      <c r="D25" s="86"/>
      <c r="E25" s="72"/>
      <c r="G25" s="92"/>
      <c r="H25" s="93" t="s">
        <v>960</v>
      </c>
      <c r="I25" s="94" t="s">
        <v>961</v>
      </c>
      <c r="J25" s="95" t="s">
        <v>962</v>
      </c>
      <c r="K25" s="96" t="s">
        <v>963</v>
      </c>
      <c r="L25" s="97" t="s">
        <v>964</v>
      </c>
      <c r="M25" s="97" t="s">
        <v>965</v>
      </c>
    </row>
    <row r="26" customFormat="false" ht="13.5" hidden="false" customHeight="false" outlineLevel="0" collapsed="false">
      <c r="A26" s="87"/>
      <c r="B26" s="88"/>
      <c r="C26" s="81" t="str">
        <f aca="false">IF(list!H20="",list!H20,list!H20)</f>
        <v>03KA   Акустически-комфортное остекление</v>
      </c>
      <c r="D26" s="86"/>
      <c r="E26" s="72"/>
      <c r="G26" s="51"/>
      <c r="H26" s="98" t="s">
        <v>966</v>
      </c>
      <c r="I26" s="99" t="s">
        <v>967</v>
      </c>
      <c r="J26" s="100" t="s">
        <v>968</v>
      </c>
      <c r="K26" s="101" t="s">
        <v>963</v>
      </c>
      <c r="L26" s="102" t="s">
        <v>964</v>
      </c>
      <c r="M26" s="102" t="s">
        <v>965</v>
      </c>
    </row>
    <row r="27" customFormat="false" ht="13.5" hidden="false" customHeight="false" outlineLevel="0" collapsed="false">
      <c r="A27" s="87"/>
      <c r="B27" s="88"/>
      <c r="C27" s="81" t="str">
        <f aca="false">IF(list!H21="",list!H21,list!H21)</f>
        <v>03MC   Рейлинги на крыше с отделкой BMW Individual Shadow Line</v>
      </c>
      <c r="D27" s="86"/>
      <c r="E27" s="72"/>
      <c r="G27" s="51"/>
      <c r="H27" s="98" t="s">
        <v>969</v>
      </c>
      <c r="I27" s="99" t="s">
        <v>970</v>
      </c>
      <c r="J27" s="101" t="s">
        <v>971</v>
      </c>
      <c r="K27" s="101" t="s">
        <v>963</v>
      </c>
      <c r="L27" s="102" t="s">
        <v>964</v>
      </c>
      <c r="M27" s="102" t="s">
        <v>965</v>
      </c>
    </row>
    <row r="28" customFormat="false" ht="13.5" hidden="false" customHeight="false" outlineLevel="0" collapsed="false">
      <c r="A28" s="87"/>
      <c r="B28" s="88"/>
      <c r="C28" s="81" t="str">
        <f aca="false">IF(list!H22="",list!H22,list!H22)</f>
        <v>423   Велюровые коврики</v>
      </c>
      <c r="D28" s="86"/>
      <c r="E28" s="72"/>
      <c r="G28" s="51"/>
      <c r="H28" s="98" t="s">
        <v>972</v>
      </c>
      <c r="I28" s="99" t="s">
        <v>970</v>
      </c>
      <c r="J28" s="101" t="s">
        <v>973</v>
      </c>
      <c r="K28" s="101" t="s">
        <v>963</v>
      </c>
      <c r="L28" s="102" t="s">
        <v>964</v>
      </c>
      <c r="M28" s="102" t="s">
        <v>965</v>
      </c>
    </row>
    <row r="29" customFormat="false" ht="13.5" hidden="false" customHeight="false" outlineLevel="0" collapsed="false">
      <c r="A29" s="87"/>
      <c r="B29" s="88"/>
      <c r="C29" s="81" t="str">
        <f aca="false">IF(list!H23="",list!H23,list!H23)</f>
        <v>428   Знак аварийной остановки и аптечка</v>
      </c>
      <c r="D29" s="86"/>
      <c r="E29" s="72"/>
      <c r="G29" s="51"/>
      <c r="H29" s="98" t="s">
        <v>974</v>
      </c>
      <c r="I29" s="99" t="s">
        <v>967</v>
      </c>
      <c r="J29" s="100" t="s">
        <v>975</v>
      </c>
      <c r="K29" s="101" t="s">
        <v>963</v>
      </c>
      <c r="L29" s="102" t="s">
        <v>964</v>
      </c>
      <c r="M29" s="102" t="s">
        <v>965</v>
      </c>
    </row>
    <row r="30" customFormat="false" ht="13.5" hidden="false" customHeight="false" outlineLevel="0" collapsed="false">
      <c r="A30" s="87"/>
      <c r="B30" s="88"/>
      <c r="C30" s="81" t="str">
        <f aca="false">IF(list!H24="",list!H24,list!H24)</f>
        <v>430   Пакет зеркал заднего вида</v>
      </c>
      <c r="D30" s="86"/>
      <c r="E30" s="72"/>
      <c r="G30" s="51"/>
      <c r="H30" s="98" t="s">
        <v>976</v>
      </c>
      <c r="I30" s="99" t="s">
        <v>967</v>
      </c>
      <c r="J30" s="101" t="s">
        <v>977</v>
      </c>
      <c r="K30" s="101" t="s">
        <v>963</v>
      </c>
      <c r="L30" s="102" t="s">
        <v>964</v>
      </c>
      <c r="M30" s="102" t="s">
        <v>965</v>
      </c>
    </row>
    <row r="31" customFormat="false" ht="15.75" hidden="false" customHeight="false" outlineLevel="0" collapsed="false">
      <c r="A31" s="87"/>
      <c r="B31" s="88"/>
      <c r="C31" s="81" t="str">
        <f aca="false">IF(list!H25="",list!H25,list!H25)</f>
        <v>431   Неослепляющее внутреннее зеркало заднего вида</v>
      </c>
      <c r="D31" s="86"/>
      <c r="E31" s="72"/>
      <c r="G31" s="51"/>
      <c r="H31" s="98" t="s">
        <v>978</v>
      </c>
      <c r="I31" s="103" t="s">
        <v>967</v>
      </c>
      <c r="J31" s="101" t="s">
        <v>979</v>
      </c>
      <c r="K31" s="101" t="s">
        <v>963</v>
      </c>
      <c r="L31" s="102" t="s">
        <v>964</v>
      </c>
      <c r="M31" s="102" t="s">
        <v>965</v>
      </c>
    </row>
    <row r="32" customFormat="false" ht="15.75" hidden="false" customHeight="false" outlineLevel="0" collapsed="false">
      <c r="A32" s="87"/>
      <c r="B32" s="88"/>
      <c r="C32" s="81" t="str">
        <f aca="false">IF(list!H26="",list!H26,list!H26)</f>
        <v>441   Пакет курильщика</v>
      </c>
      <c r="D32" s="86"/>
      <c r="E32" s="72"/>
      <c r="G32" s="51"/>
      <c r="H32" s="98" t="s">
        <v>980</v>
      </c>
      <c r="I32" s="103" t="s">
        <v>967</v>
      </c>
      <c r="J32" s="100" t="s">
        <v>981</v>
      </c>
      <c r="K32" s="101" t="s">
        <v>963</v>
      </c>
      <c r="L32" s="102" t="s">
        <v>964</v>
      </c>
      <c r="M32" s="102" t="s">
        <v>965</v>
      </c>
    </row>
    <row r="33" customFormat="false" ht="13.5" hidden="false" customHeight="false" outlineLevel="0" collapsed="false">
      <c r="A33" s="87"/>
      <c r="B33" s="88"/>
      <c r="C33" s="81" t="str">
        <f aca="false">IF(list!H27="",list!H27,list!H27)</f>
        <v>459   Электрорегулировка передних сидений с функцией "Память" для сиденья водителя</v>
      </c>
      <c r="D33" s="86"/>
      <c r="E33" s="72"/>
      <c r="G33" s="51"/>
      <c r="H33" s="98" t="s">
        <v>982</v>
      </c>
      <c r="I33" s="99" t="s">
        <v>967</v>
      </c>
      <c r="J33" s="101" t="s">
        <v>983</v>
      </c>
      <c r="K33" s="101" t="s">
        <v>963</v>
      </c>
      <c r="L33" s="102" t="s">
        <v>964</v>
      </c>
      <c r="M33" s="102" t="s">
        <v>965</v>
      </c>
    </row>
    <row r="34" customFormat="false" ht="13.5" hidden="false" customHeight="false" outlineLevel="0" collapsed="false">
      <c r="A34" s="87"/>
      <c r="B34" s="88"/>
      <c r="C34" s="81" t="str">
        <f aca="false">IF(list!H28="",list!H28,list!H28)</f>
        <v>465   Система сквозной погрузки</v>
      </c>
      <c r="D34" s="86"/>
      <c r="E34" s="72"/>
      <c r="G34" s="51"/>
      <c r="H34" s="89" t="s">
        <v>984</v>
      </c>
      <c r="I34" s="99" t="s">
        <v>967</v>
      </c>
      <c r="J34" s="51" t="s">
        <v>985</v>
      </c>
      <c r="K34" s="101" t="s">
        <v>963</v>
      </c>
      <c r="L34" s="102" t="s">
        <v>964</v>
      </c>
      <c r="M34" s="102" t="s">
        <v>965</v>
      </c>
    </row>
    <row r="35" customFormat="false" ht="13.5" hidden="false" customHeight="false" outlineLevel="0" collapsed="false">
      <c r="A35" s="87"/>
      <c r="B35" s="88"/>
      <c r="C35" s="81" t="str">
        <f aca="false">IF(list!H29="",list!H29,list!H29)</f>
        <v>481   Спортивные сиденья для водителя и переднего пассажира</v>
      </c>
      <c r="D35" s="86"/>
      <c r="E35" s="72"/>
      <c r="G35" s="51"/>
      <c r="H35" s="89" t="s">
        <v>986</v>
      </c>
      <c r="I35" s="99" t="s">
        <v>967</v>
      </c>
      <c r="J35" s="90" t="s">
        <v>987</v>
      </c>
      <c r="K35" s="101" t="s">
        <v>963</v>
      </c>
      <c r="L35" s="102" t="s">
        <v>964</v>
      </c>
      <c r="M35" s="102" t="s">
        <v>965</v>
      </c>
    </row>
    <row r="36" customFormat="false" ht="13.5" hidden="false" customHeight="false" outlineLevel="0" collapsed="false">
      <c r="A36" s="87"/>
      <c r="B36" s="88"/>
      <c r="C36" s="81" t="str">
        <f aca="false">IF(list!H30="",list!H30,list!H30)</f>
        <v>493   Дополнительные приспособления для размещения вещей в салоне</v>
      </c>
      <c r="D36" s="86"/>
      <c r="E36" s="72"/>
      <c r="G36" s="51"/>
      <c r="H36" s="104" t="s">
        <v>988</v>
      </c>
      <c r="I36" s="105" t="s">
        <v>989</v>
      </c>
      <c r="J36" s="101" t="s">
        <v>990</v>
      </c>
      <c r="K36" s="101" t="s">
        <v>963</v>
      </c>
      <c r="L36" s="102" t="s">
        <v>964</v>
      </c>
      <c r="M36" s="102" t="s">
        <v>965</v>
      </c>
    </row>
    <row r="37" customFormat="false" ht="13.5" hidden="false" customHeight="false" outlineLevel="0" collapsed="false">
      <c r="A37" s="87"/>
      <c r="B37" s="88"/>
      <c r="C37" s="81" t="str">
        <f aca="false">IF(list!H31="",list!H31,list!H31)</f>
        <v>494   Подогрев передних сидений</v>
      </c>
      <c r="D37" s="86"/>
      <c r="E37" s="72"/>
      <c r="G37" s="51"/>
      <c r="H37" s="98" t="s">
        <v>991</v>
      </c>
      <c r="I37" s="99" t="s">
        <v>970</v>
      </c>
      <c r="J37" s="100" t="s">
        <v>992</v>
      </c>
      <c r="K37" s="101" t="s">
        <v>963</v>
      </c>
      <c r="L37" s="102" t="s">
        <v>964</v>
      </c>
      <c r="M37" s="102" t="s">
        <v>965</v>
      </c>
    </row>
    <row r="38" customFormat="false" ht="13.5" hidden="false" customHeight="false" outlineLevel="0" collapsed="false">
      <c r="A38" s="87"/>
      <c r="B38" s="88"/>
      <c r="C38" s="81" t="str">
        <f aca="false">IF(list!H32="",list!H32,list!H32)</f>
        <v>04K7   Декоративные планки ö Алюминий Rhombicleö Акцентные вставки "Жемчужный Хром"</v>
      </c>
      <c r="D38" s="86"/>
      <c r="E38" s="72"/>
      <c r="G38" s="51"/>
      <c r="H38" s="98" t="s">
        <v>993</v>
      </c>
      <c r="I38" s="99" t="s">
        <v>967</v>
      </c>
      <c r="J38" s="100" t="s">
        <v>994</v>
      </c>
      <c r="K38" s="101" t="s">
        <v>963</v>
      </c>
      <c r="L38" s="102" t="s">
        <v>964</v>
      </c>
      <c r="M38" s="102" t="s">
        <v>965</v>
      </c>
    </row>
    <row r="39" customFormat="false" ht="13.5" hidden="false" customHeight="false" outlineLevel="0" collapsed="false">
      <c r="A39" s="87"/>
      <c r="B39" s="88"/>
      <c r="C39" s="81" t="str">
        <f aca="false">IF(list!H33="",list!H33,list!H33)</f>
        <v>04UR   Пакет освещения</v>
      </c>
      <c r="D39" s="86"/>
      <c r="E39" s="72"/>
      <c r="G39" s="51"/>
      <c r="H39" s="106" t="s">
        <v>995</v>
      </c>
      <c r="I39" s="99" t="s">
        <v>967</v>
      </c>
      <c r="J39" s="107" t="s">
        <v>996</v>
      </c>
      <c r="K39" s="108" t="s">
        <v>963</v>
      </c>
      <c r="L39" s="109" t="s">
        <v>964</v>
      </c>
      <c r="M39" s="102" t="s">
        <v>965</v>
      </c>
    </row>
    <row r="40" customFormat="false" ht="13.5" hidden="false" customHeight="false" outlineLevel="0" collapsed="false">
      <c r="A40" s="87"/>
      <c r="B40" s="88"/>
      <c r="C40" s="81" t="str">
        <f aca="false">IF(list!H34="",list!H34,list!H34)</f>
        <v>534   Автоматический контроль климата, 2-зонныый, с расширенными функциями</v>
      </c>
      <c r="D40" s="86"/>
      <c r="E40" s="72"/>
      <c r="G40" s="51"/>
      <c r="H40" s="110" t="s">
        <v>997</v>
      </c>
      <c r="I40" s="111" t="s">
        <v>998</v>
      </c>
      <c r="J40" s="112" t="s">
        <v>999</v>
      </c>
      <c r="K40" s="112" t="s">
        <v>963</v>
      </c>
      <c r="L40" s="113" t="s">
        <v>964</v>
      </c>
      <c r="M40" s="113" t="s">
        <v>965</v>
      </c>
    </row>
    <row r="41" customFormat="false" ht="15.75" hidden="false" customHeight="false" outlineLevel="0" collapsed="false">
      <c r="A41" s="87"/>
      <c r="B41" s="88"/>
      <c r="C41" s="81" t="str">
        <f aca="false">IF(list!H35="",list!H35,list!H35)</f>
        <v>552   Адаптивные светодиодные фары</v>
      </c>
      <c r="D41" s="86"/>
      <c r="E41" s="72"/>
      <c r="G41" s="51"/>
      <c r="H41" s="114" t="s">
        <v>1000</v>
      </c>
      <c r="I41" s="115" t="s">
        <v>967</v>
      </c>
      <c r="J41" s="116" t="s">
        <v>1001</v>
      </c>
      <c r="K41" s="96" t="s">
        <v>963</v>
      </c>
      <c r="L41" s="97" t="s">
        <v>964</v>
      </c>
      <c r="M41" s="97" t="s">
        <v>965</v>
      </c>
    </row>
    <row r="42" customFormat="false" ht="15.75" hidden="false" customHeight="false" outlineLevel="0" collapsed="false">
      <c r="A42" s="87"/>
      <c r="B42" s="88"/>
      <c r="C42" s="81" t="str">
        <f aca="false">IF(list!H36="",list!H36,list!H36)</f>
        <v>05A1   Светодиодные противотуманные фары</v>
      </c>
      <c r="D42" s="86"/>
      <c r="E42" s="72"/>
      <c r="G42" s="51"/>
      <c r="H42" s="98" t="s">
        <v>1002</v>
      </c>
      <c r="I42" s="103" t="s">
        <v>967</v>
      </c>
      <c r="J42" s="101" t="s">
        <v>1003</v>
      </c>
      <c r="K42" s="101" t="s">
        <v>963</v>
      </c>
      <c r="L42" s="102" t="s">
        <v>964</v>
      </c>
      <c r="M42" s="102" t="s">
        <v>965</v>
      </c>
    </row>
    <row r="43" customFormat="false" ht="15.75" hidden="false" customHeight="false" outlineLevel="0" collapsed="false">
      <c r="A43" s="87"/>
      <c r="B43" s="88"/>
      <c r="C43" s="81" t="str">
        <f aca="false">IF(list!H37="",list!H37,list!H37)</f>
        <v>05AC   Система управления дальним светом</v>
      </c>
      <c r="D43" s="86"/>
      <c r="E43" s="72"/>
      <c r="G43" s="51"/>
      <c r="H43" s="98" t="s">
        <v>1004</v>
      </c>
      <c r="I43" s="103" t="s">
        <v>967</v>
      </c>
      <c r="J43" s="101" t="s">
        <v>1005</v>
      </c>
      <c r="K43" s="101" t="s">
        <v>963</v>
      </c>
      <c r="L43" s="102" t="s">
        <v>964</v>
      </c>
      <c r="M43" s="102" t="s">
        <v>965</v>
      </c>
    </row>
    <row r="44" customFormat="false" ht="13.5" hidden="false" customHeight="false" outlineLevel="0" collapsed="false">
      <c r="A44" s="87"/>
      <c r="B44" s="88"/>
      <c r="C44" s="81" t="str">
        <f aca="false">IF(list!H38="",list!H38,list!H38)</f>
        <v>05DM   Ассистент парковки</v>
      </c>
      <c r="D44" s="86"/>
      <c r="E44" s="72"/>
      <c r="G44" s="51"/>
      <c r="H44" s="104" t="s">
        <v>1006</v>
      </c>
      <c r="I44" s="105" t="s">
        <v>961</v>
      </c>
      <c r="J44" s="101" t="s">
        <v>1007</v>
      </c>
      <c r="K44" s="101" t="s">
        <v>1008</v>
      </c>
      <c r="L44" s="102" t="s">
        <v>1009</v>
      </c>
      <c r="M44" s="102" t="s">
        <v>1010</v>
      </c>
    </row>
    <row r="45" customFormat="false" ht="13.5" hidden="false" customHeight="false" outlineLevel="0" collapsed="false">
      <c r="A45" s="87"/>
      <c r="B45" s="88"/>
      <c r="C45" s="81" t="str">
        <f aca="false">IF(list!H39="",list!H39,list!H39)</f>
        <v>676   Аудиосистема типа Hi-Fi</v>
      </c>
      <c r="D45" s="86"/>
      <c r="E45" s="72"/>
      <c r="G45" s="51"/>
      <c r="H45" s="104" t="s">
        <v>1011</v>
      </c>
      <c r="I45" s="105" t="s">
        <v>989</v>
      </c>
      <c r="J45" s="100" t="s">
        <v>1012</v>
      </c>
      <c r="K45" s="101" t="s">
        <v>1008</v>
      </c>
      <c r="L45" s="102" t="s">
        <v>1009</v>
      </c>
      <c r="M45" s="102" t="s">
        <v>1010</v>
      </c>
    </row>
    <row r="46" customFormat="false" ht="13.5" hidden="false" customHeight="false" outlineLevel="0" collapsed="false">
      <c r="A46" s="87"/>
      <c r="B46" s="88"/>
      <c r="C46" s="81" t="str">
        <f aca="false">IF(list!H40="",list!H40,list!H40)</f>
        <v>06AE   TeleServices</v>
      </c>
      <c r="D46" s="86"/>
      <c r="E46" s="72"/>
      <c r="G46" s="51"/>
      <c r="H46" s="98" t="s">
        <v>1013</v>
      </c>
      <c r="I46" s="99" t="s">
        <v>967</v>
      </c>
      <c r="J46" s="101" t="s">
        <v>1014</v>
      </c>
      <c r="K46" s="101" t="s">
        <v>1008</v>
      </c>
      <c r="L46" s="102" t="s">
        <v>1009</v>
      </c>
      <c r="M46" s="102" t="s">
        <v>1010</v>
      </c>
    </row>
    <row r="47" customFormat="false" ht="13.5" hidden="false" customHeight="false" outlineLevel="0" collapsed="false">
      <c r="A47" s="87"/>
      <c r="B47" s="88"/>
      <c r="C47" s="81" t="str">
        <f aca="false">IF(list!H41="",list!H41,list!H41)</f>
        <v>06AF   Функция интеллектуального экстренного вызова</v>
      </c>
      <c r="D47" s="86"/>
      <c r="E47" s="72"/>
      <c r="G47" s="51"/>
      <c r="H47" s="98" t="s">
        <v>1015</v>
      </c>
      <c r="I47" s="99" t="s">
        <v>967</v>
      </c>
      <c r="J47" s="100" t="s">
        <v>1016</v>
      </c>
      <c r="K47" s="101" t="s">
        <v>1008</v>
      </c>
      <c r="L47" s="102" t="s">
        <v>1009</v>
      </c>
      <c r="M47" s="102" t="s">
        <v>1010</v>
      </c>
    </row>
    <row r="48" customFormat="false" ht="13.5" hidden="false" customHeight="false" outlineLevel="0" collapsed="false">
      <c r="A48" s="87"/>
      <c r="B48" s="88"/>
      <c r="C48" s="81" t="str">
        <f aca="false">IF(list!H42="",list!H42,list!H42)</f>
        <v>06UD   Голосовое воспроизведение на русском языке (для навигации)</v>
      </c>
      <c r="D48" s="86"/>
      <c r="E48" s="72"/>
      <c r="G48" s="51"/>
      <c r="H48" s="98" t="s">
        <v>1017</v>
      </c>
      <c r="I48" s="99" t="s">
        <v>970</v>
      </c>
      <c r="J48" s="100" t="s">
        <v>1018</v>
      </c>
      <c r="K48" s="101" t="s">
        <v>1008</v>
      </c>
      <c r="L48" s="102" t="s">
        <v>1009</v>
      </c>
      <c r="M48" s="102" t="s">
        <v>1010</v>
      </c>
    </row>
    <row r="49" customFormat="false" ht="13.5" hidden="false" customHeight="false" outlineLevel="0" collapsed="false">
      <c r="A49" s="87"/>
      <c r="B49" s="88"/>
      <c r="C49" s="81" t="str">
        <f aca="false">IF(list!H43="",list!H43,list!H43)</f>
        <v>710   Кожаное спортивное рулевое колесо М-типа</v>
      </c>
      <c r="D49" s="86"/>
      <c r="E49" s="72"/>
      <c r="G49" s="51"/>
      <c r="H49" s="117" t="s">
        <v>1019</v>
      </c>
      <c r="I49" s="118" t="s">
        <v>967</v>
      </c>
      <c r="J49" s="119" t="s">
        <v>1020</v>
      </c>
      <c r="K49" s="120" t="s">
        <v>1008</v>
      </c>
      <c r="L49" s="102" t="s">
        <v>1009</v>
      </c>
      <c r="M49" s="102" t="s">
        <v>1010</v>
      </c>
    </row>
    <row r="50" customFormat="false" ht="13.5" hidden="false" customHeight="false" outlineLevel="0" collapsed="false">
      <c r="A50" s="87"/>
      <c r="B50" s="88"/>
      <c r="C50" s="81" t="str">
        <f aca="false">IF(list!H44="",list!H44,list!H44)</f>
        <v>715   Аэродинамический М-пакет</v>
      </c>
      <c r="D50" s="86"/>
      <c r="E50" s="72"/>
      <c r="G50" s="51"/>
      <c r="H50" s="121" t="s">
        <v>1021</v>
      </c>
      <c r="I50" s="122" t="s">
        <v>967</v>
      </c>
      <c r="J50" s="96" t="s">
        <v>1022</v>
      </c>
      <c r="K50" s="101" t="s">
        <v>1008</v>
      </c>
      <c r="L50" s="102" t="s">
        <v>1009</v>
      </c>
      <c r="M50" s="102" t="s">
        <v>1010</v>
      </c>
    </row>
    <row r="51" customFormat="false" ht="13.5" hidden="false" customHeight="false" outlineLevel="0" collapsed="false">
      <c r="A51" s="87"/>
      <c r="B51" s="88"/>
      <c r="C51" s="81" t="str">
        <f aca="false">IF(list!H45="",list!H45,list!H45)</f>
        <v>760   Внешний дизайн BMW Individual Shadow Line</v>
      </c>
      <c r="D51" s="86"/>
      <c r="E51" s="72"/>
      <c r="G51" s="51"/>
      <c r="H51" s="98" t="s">
        <v>1023</v>
      </c>
      <c r="I51" s="102" t="s">
        <v>970</v>
      </c>
      <c r="J51" s="101" t="s">
        <v>1024</v>
      </c>
      <c r="K51" s="101" t="s">
        <v>1008</v>
      </c>
      <c r="L51" s="102" t="s">
        <v>1009</v>
      </c>
      <c r="M51" s="102" t="s">
        <v>1010</v>
      </c>
    </row>
    <row r="52" customFormat="false" ht="13.5" hidden="false" customHeight="false" outlineLevel="0" collapsed="false">
      <c r="A52" s="87"/>
      <c r="B52" s="88"/>
      <c r="C52" s="81" t="str">
        <f aca="false">IF(list!H46="",list!H46,list!H46)</f>
        <v>775   Индивидуальная обивка потолка салона, Антрацит</v>
      </c>
      <c r="D52" s="86"/>
      <c r="E52" s="72"/>
      <c r="G52" s="51"/>
      <c r="H52" s="98" t="s">
        <v>1025</v>
      </c>
      <c r="I52" s="99" t="s">
        <v>967</v>
      </c>
      <c r="J52" s="100" t="s">
        <v>1026</v>
      </c>
      <c r="K52" s="101" t="s">
        <v>1008</v>
      </c>
      <c r="L52" s="102" t="s">
        <v>1009</v>
      </c>
      <c r="M52" s="102" t="s">
        <v>1010</v>
      </c>
    </row>
    <row r="53" customFormat="false" ht="13.5" hidden="false" customHeight="false" outlineLevel="0" collapsed="false">
      <c r="A53" s="87"/>
      <c r="B53" s="88"/>
      <c r="C53" s="81" t="str">
        <f aca="false">IF(list!H47="",list!H47,list!H47)</f>
        <v>07CG   Пакет BMW Ремонт, вкл. 3 года/200,000 км</v>
      </c>
      <c r="D53" s="86"/>
      <c r="E53" s="72"/>
      <c r="G53" s="51"/>
      <c r="H53" s="98" t="s">
        <v>1027</v>
      </c>
      <c r="I53" s="99" t="s">
        <v>970</v>
      </c>
      <c r="J53" s="101" t="s">
        <v>1028</v>
      </c>
      <c r="K53" s="101" t="s">
        <v>1008</v>
      </c>
      <c r="L53" s="102" t="s">
        <v>1009</v>
      </c>
      <c r="M53" s="102" t="s">
        <v>1010</v>
      </c>
    </row>
    <row r="54" customFormat="false" ht="13.5" hidden="false" customHeight="false" outlineLevel="0" collapsed="false">
      <c r="A54" s="87"/>
      <c r="B54" s="88"/>
      <c r="C54" s="81" t="str">
        <f aca="false">IF(list!H48="",list!H48,list!H48)</f>
        <v>842   Исполнение для стран с холодным климатом</v>
      </c>
      <c r="D54" s="86"/>
      <c r="E54" s="72"/>
      <c r="G54" s="51"/>
      <c r="H54" s="98" t="s">
        <v>1029</v>
      </c>
      <c r="I54" s="99" t="s">
        <v>967</v>
      </c>
      <c r="J54" s="119" t="s">
        <v>1030</v>
      </c>
      <c r="K54" s="108" t="s">
        <v>1008</v>
      </c>
      <c r="L54" s="109" t="s">
        <v>1009</v>
      </c>
      <c r="M54" s="102" t="s">
        <v>1010</v>
      </c>
    </row>
    <row r="55" customFormat="false" ht="13.5" hidden="false" customHeight="false" outlineLevel="0" collapsed="false">
      <c r="A55" s="87"/>
      <c r="B55" s="88"/>
      <c r="C55" s="81" t="str">
        <f aca="false">IF(list!H49="",list!H49,list!H49)</f>
        <v>891   Русский/Сервисная книжка</v>
      </c>
      <c r="D55" s="86"/>
      <c r="E55" s="72"/>
      <c r="G55" s="51"/>
      <c r="H55" s="98" t="s">
        <v>1031</v>
      </c>
      <c r="I55" s="102" t="s">
        <v>967</v>
      </c>
      <c r="J55" s="101" t="s">
        <v>1032</v>
      </c>
      <c r="K55" s="101" t="s">
        <v>1008</v>
      </c>
      <c r="L55" s="102" t="s">
        <v>1009</v>
      </c>
      <c r="M55" s="102" t="s">
        <v>1010</v>
      </c>
    </row>
    <row r="56" customFormat="false" ht="13.5" hidden="false" customHeight="false" outlineLevel="0" collapsed="false">
      <c r="A56" s="87"/>
      <c r="B56" s="88"/>
      <c r="C56" s="81" t="str">
        <f aca="false">IF(list!H50="",list!H50,list!H50)</f>
        <v>   </v>
      </c>
      <c r="D56" s="86"/>
      <c r="E56" s="72"/>
      <c r="G56" s="51"/>
      <c r="H56" s="98" t="s">
        <v>1033</v>
      </c>
      <c r="I56" s="102" t="s">
        <v>967</v>
      </c>
      <c r="J56" s="101" t="s">
        <v>1034</v>
      </c>
      <c r="K56" s="101" t="s">
        <v>1008</v>
      </c>
      <c r="L56" s="102" t="s">
        <v>1009</v>
      </c>
      <c r="M56" s="102" t="s">
        <v>1010</v>
      </c>
    </row>
    <row r="57" customFormat="false" ht="13.5" hidden="false" customHeight="false" outlineLevel="0" collapsed="false">
      <c r="A57" s="87"/>
      <c r="B57" s="88"/>
      <c r="C57" s="81" t="str">
        <f aca="false">IF(list!H51="",list!H51,list!H51)</f>
        <v>Z41P   KJ39.B7 M Sport</v>
      </c>
      <c r="D57" s="86"/>
      <c r="E57" s="72"/>
      <c r="G57" s="51"/>
      <c r="H57" s="98" t="s">
        <v>1035</v>
      </c>
      <c r="I57" s="102" t="s">
        <v>967</v>
      </c>
      <c r="J57" s="100" t="s">
        <v>1036</v>
      </c>
      <c r="K57" s="101" t="s">
        <v>1008</v>
      </c>
      <c r="L57" s="102" t="s">
        <v>1009</v>
      </c>
      <c r="M57" s="102" t="s">
        <v>1010</v>
      </c>
    </row>
    <row r="58" customFormat="false" ht="13.5" hidden="false" customHeight="false" outlineLevel="0" collapsed="false">
      <c r="A58" s="87"/>
      <c r="B58" s="88"/>
      <c r="C58" s="81" t="str">
        <f aca="false">IF(list!H52="",list!H52,list!H52)</f>
        <v>   </v>
      </c>
      <c r="D58" s="86"/>
      <c r="E58" s="72"/>
      <c r="G58" s="51"/>
      <c r="H58" s="98" t="s">
        <v>1037</v>
      </c>
      <c r="I58" s="102" t="s">
        <v>967</v>
      </c>
      <c r="J58" s="101" t="s">
        <v>1038</v>
      </c>
      <c r="K58" s="108" t="s">
        <v>1008</v>
      </c>
      <c r="L58" s="109" t="s">
        <v>1009</v>
      </c>
      <c r="M58" s="102" t="s">
        <v>1010</v>
      </c>
    </row>
    <row r="59" customFormat="false" ht="13.5" hidden="false" customHeight="false" outlineLevel="0" collapsed="false">
      <c r="A59" s="87"/>
      <c r="B59" s="88"/>
      <c r="C59" s="81" t="str">
        <f aca="false">IF(list!H53="",list!H53,list!H53)</f>
        <v>   </v>
      </c>
      <c r="D59" s="86"/>
      <c r="E59" s="72"/>
      <c r="G59" s="51"/>
      <c r="H59" s="98" t="s">
        <v>1039</v>
      </c>
      <c r="I59" s="102" t="s">
        <v>967</v>
      </c>
      <c r="J59" s="100" t="s">
        <v>1040</v>
      </c>
      <c r="K59" s="96" t="s">
        <v>1008</v>
      </c>
      <c r="L59" s="102" t="s">
        <v>1009</v>
      </c>
      <c r="M59" s="102" t="s">
        <v>1010</v>
      </c>
    </row>
    <row r="60" customFormat="false" ht="13.5" hidden="false" customHeight="false" outlineLevel="0" collapsed="false">
      <c r="A60" s="87"/>
      <c r="B60" s="88"/>
      <c r="C60" s="81" t="str">
        <f aca="false">IF(list!H54="",list!H54,list!H54)</f>
        <v>   </v>
      </c>
      <c r="D60" s="86"/>
      <c r="E60" s="72"/>
      <c r="G60" s="51"/>
      <c r="H60" s="98" t="s">
        <v>1041</v>
      </c>
      <c r="I60" s="102" t="s">
        <v>967</v>
      </c>
      <c r="J60" s="100" t="s">
        <v>1042</v>
      </c>
      <c r="K60" s="101" t="s">
        <v>1008</v>
      </c>
      <c r="L60" s="102" t="s">
        <v>1009</v>
      </c>
      <c r="M60" s="102" t="s">
        <v>1010</v>
      </c>
    </row>
    <row r="61" customFormat="false" ht="13.5" hidden="false" customHeight="false" outlineLevel="0" collapsed="false">
      <c r="A61" s="87"/>
      <c r="B61" s="88"/>
      <c r="C61" s="81" t="str">
        <f aca="false">IF(list!H55="",list!H55,list!H55)</f>
        <v>   </v>
      </c>
      <c r="D61" s="86"/>
      <c r="E61" s="72"/>
      <c r="G61" s="51"/>
      <c r="H61" s="98" t="s">
        <v>1043</v>
      </c>
      <c r="I61" s="102" t="s">
        <v>967</v>
      </c>
      <c r="J61" s="101" t="s">
        <v>1044</v>
      </c>
      <c r="K61" s="101" t="s">
        <v>1008</v>
      </c>
      <c r="L61" s="102" t="s">
        <v>1009</v>
      </c>
      <c r="M61" s="102" t="s">
        <v>1010</v>
      </c>
    </row>
    <row r="62" customFormat="false" ht="13.5" hidden="false" customHeight="false" outlineLevel="0" collapsed="false">
      <c r="A62" s="87"/>
      <c r="B62" s="88"/>
      <c r="C62" s="81" t="str">
        <f aca="false">IF(list!H56="",list!H56,list!H56)</f>
        <v>   </v>
      </c>
      <c r="D62" s="86"/>
      <c r="E62" s="72"/>
      <c r="G62" s="51"/>
      <c r="H62" s="98" t="s">
        <v>1045</v>
      </c>
      <c r="I62" s="99" t="s">
        <v>1046</v>
      </c>
      <c r="J62" s="101" t="s">
        <v>1047</v>
      </c>
      <c r="K62" s="101" t="s">
        <v>1048</v>
      </c>
      <c r="L62" s="102" t="s">
        <v>964</v>
      </c>
      <c r="M62" s="102" t="s">
        <v>965</v>
      </c>
    </row>
    <row r="63" customFormat="false" ht="13.5" hidden="false" customHeight="false" outlineLevel="0" collapsed="false">
      <c r="A63" s="87"/>
      <c r="B63" s="88"/>
      <c r="C63" s="81" t="str">
        <f aca="false">IF(list!H57="",list!H57,list!H57)</f>
        <v>   </v>
      </c>
      <c r="D63" s="86"/>
      <c r="E63" s="72"/>
      <c r="G63" s="51"/>
      <c r="H63" s="98" t="s">
        <v>1049</v>
      </c>
      <c r="I63" s="99" t="s">
        <v>1050</v>
      </c>
      <c r="J63" s="101" t="s">
        <v>1051</v>
      </c>
      <c r="K63" s="101" t="s">
        <v>1048</v>
      </c>
      <c r="L63" s="102" t="s">
        <v>964</v>
      </c>
      <c r="M63" s="102" t="s">
        <v>965</v>
      </c>
    </row>
    <row r="64" customFormat="false" ht="13.5" hidden="false" customHeight="false" outlineLevel="0" collapsed="false">
      <c r="A64" s="87"/>
      <c r="B64" s="88"/>
      <c r="C64" s="81" t="str">
        <f aca="false">IF(list!H58="",list!H58,list!H58)</f>
        <v>   </v>
      </c>
      <c r="D64" s="86"/>
      <c r="E64" s="72"/>
      <c r="G64" s="51"/>
      <c r="H64" s="117" t="s">
        <v>1052</v>
      </c>
      <c r="I64" s="99" t="s">
        <v>1046</v>
      </c>
      <c r="J64" s="108" t="s">
        <v>1053</v>
      </c>
      <c r="K64" s="101" t="s">
        <v>1048</v>
      </c>
      <c r="L64" s="102" t="s">
        <v>964</v>
      </c>
      <c r="M64" s="102" t="s">
        <v>965</v>
      </c>
    </row>
    <row r="65" customFormat="false" ht="15.75" hidden="false" customHeight="false" outlineLevel="0" collapsed="false">
      <c r="A65" s="87"/>
      <c r="B65" s="88"/>
      <c r="C65" s="81" t="str">
        <f aca="false">IF(list!H59="",list!H59,list!H59)</f>
        <v>   </v>
      </c>
      <c r="D65" s="86"/>
      <c r="E65" s="72"/>
      <c r="G65" s="51"/>
      <c r="H65" s="123" t="s">
        <v>1054</v>
      </c>
      <c r="I65" s="99" t="s">
        <v>1046</v>
      </c>
      <c r="J65" s="101" t="s">
        <v>1055</v>
      </c>
      <c r="K65" s="101" t="s">
        <v>1048</v>
      </c>
      <c r="L65" s="102" t="s">
        <v>1009</v>
      </c>
      <c r="M65" s="102" t="s">
        <v>1010</v>
      </c>
    </row>
    <row r="66" customFormat="false" ht="13.5" hidden="false" customHeight="false" outlineLevel="0" collapsed="false">
      <c r="A66" s="87"/>
      <c r="B66" s="88"/>
      <c r="C66" s="81" t="str">
        <f aca="false">IF(list!H60="",list!H60,list!H60)</f>
        <v>   </v>
      </c>
      <c r="D66" s="86"/>
      <c r="E66" s="72"/>
      <c r="G66" s="51"/>
      <c r="H66" s="98" t="s">
        <v>1056</v>
      </c>
      <c r="I66" s="99" t="s">
        <v>1046</v>
      </c>
      <c r="J66" s="108" t="s">
        <v>1057</v>
      </c>
      <c r="K66" s="108" t="s">
        <v>1048</v>
      </c>
      <c r="L66" s="109" t="s">
        <v>1009</v>
      </c>
      <c r="M66" s="102" t="s">
        <v>1010</v>
      </c>
    </row>
    <row r="67" customFormat="false" ht="12.75" hidden="false" customHeight="false" outlineLevel="0" collapsed="false">
      <c r="A67" s="87"/>
      <c r="B67" s="88"/>
      <c r="C67" s="81" t="str">
        <f aca="false">IF(list!H61="",list!H61,list!H61)</f>
        <v>   </v>
      </c>
      <c r="D67" s="86"/>
      <c r="E67" s="72"/>
      <c r="G67" s="51"/>
    </row>
    <row r="68" customFormat="false" ht="12.75" hidden="false" customHeight="false" outlineLevel="0" collapsed="false">
      <c r="A68" s="87"/>
      <c r="B68" s="88"/>
      <c r="C68" s="81" t="str">
        <f aca="false">IF(list!H62="",list!H62,list!H62)</f>
        <v>   </v>
      </c>
      <c r="D68" s="86"/>
      <c r="E68" s="72"/>
      <c r="G68" s="51"/>
    </row>
    <row r="69" customFormat="false" ht="12.75" hidden="false" customHeight="false" outlineLevel="0" collapsed="false">
      <c r="A69" s="87"/>
      <c r="B69" s="88"/>
      <c r="C69" s="81" t="str">
        <f aca="false">IF(list!H63="",list!H63,list!H63)</f>
        <v>   </v>
      </c>
      <c r="D69" s="86"/>
      <c r="E69" s="72"/>
      <c r="G69" s="51"/>
    </row>
    <row r="70" customFormat="false" ht="12.75" hidden="false" customHeight="false" outlineLevel="0" collapsed="false">
      <c r="A70" s="87"/>
      <c r="B70" s="88"/>
      <c r="C70" s="81" t="str">
        <f aca="false">IF(list!H64="",list!H64,list!H64)</f>
        <v>   </v>
      </c>
      <c r="D70" s="86"/>
      <c r="E70" s="72"/>
      <c r="G70" s="51"/>
    </row>
    <row r="71" customFormat="false" ht="12.75" hidden="false" customHeight="false" outlineLevel="0" collapsed="false">
      <c r="A71" s="87"/>
      <c r="B71" s="88"/>
      <c r="C71" s="81" t="str">
        <f aca="false">IF(list!H65="",list!H65,list!H65)</f>
        <v>   </v>
      </c>
      <c r="D71" s="86"/>
      <c r="E71" s="72"/>
      <c r="G71" s="51"/>
    </row>
    <row r="72" customFormat="false" ht="12.75" hidden="false" customHeight="false" outlineLevel="0" collapsed="false">
      <c r="A72" s="87"/>
      <c r="B72" s="88"/>
      <c r="C72" s="81" t="str">
        <f aca="false">IF(list!H66="",list!H66,list!H66)</f>
        <v>   </v>
      </c>
      <c r="D72" s="86"/>
      <c r="E72" s="72"/>
      <c r="G72" s="51"/>
    </row>
    <row r="73" customFormat="false" ht="12.75" hidden="false" customHeight="false" outlineLevel="0" collapsed="false">
      <c r="A73" s="87"/>
      <c r="B73" s="88"/>
      <c r="C73" s="81" t="str">
        <f aca="false">IF(list!H67="",list!H67,list!H67)</f>
        <v>   </v>
      </c>
      <c r="D73" s="86"/>
      <c r="E73" s="72"/>
      <c r="G73" s="51"/>
    </row>
    <row r="74" customFormat="false" ht="12.75" hidden="false" customHeight="false" outlineLevel="0" collapsed="false">
      <c r="A74" s="87"/>
      <c r="B74" s="88"/>
      <c r="C74" s="81" t="str">
        <f aca="false">IF(list!H68="",list!H68,list!H68)</f>
        <v>   </v>
      </c>
      <c r="D74" s="86"/>
      <c r="E74" s="72"/>
      <c r="G74" s="51"/>
    </row>
    <row r="75" customFormat="false" ht="12.75" hidden="false" customHeight="false" outlineLevel="0" collapsed="false">
      <c r="A75" s="87"/>
      <c r="B75" s="88"/>
      <c r="C75" s="81" t="str">
        <f aca="false">IF(list!H69="",list!H69,list!H69)</f>
        <v>   </v>
      </c>
      <c r="D75" s="86"/>
      <c r="E75" s="72"/>
      <c r="G75" s="51"/>
    </row>
    <row r="76" customFormat="false" ht="12.75" hidden="false" customHeight="false" outlineLevel="0" collapsed="false">
      <c r="A76" s="87"/>
      <c r="B76" s="88"/>
      <c r="C76" s="81" t="str">
        <f aca="false">IF(list!H70="",list!H70,list!H70)</f>
        <v>   </v>
      </c>
      <c r="D76" s="86"/>
      <c r="E76" s="72"/>
      <c r="G76" s="51"/>
    </row>
    <row r="77" customFormat="false" ht="12.75" hidden="false" customHeight="false" outlineLevel="0" collapsed="false">
      <c r="A77" s="87"/>
      <c r="B77" s="88"/>
      <c r="C77" s="81" t="str">
        <f aca="false">IF(list!H71="",list!H71,list!H71)</f>
        <v>   </v>
      </c>
      <c r="D77" s="86"/>
      <c r="E77" s="72"/>
      <c r="G77" s="51"/>
    </row>
    <row r="78" customFormat="false" ht="12.75" hidden="false" customHeight="false" outlineLevel="0" collapsed="false">
      <c r="A78" s="87"/>
      <c r="B78" s="88"/>
      <c r="C78" s="81" t="str">
        <f aca="false">IF(list!H72="",list!H72,list!H72)</f>
        <v>   </v>
      </c>
      <c r="D78" s="86"/>
      <c r="E78" s="72"/>
      <c r="G78" s="51"/>
    </row>
    <row r="79" customFormat="false" ht="12.75" hidden="false" customHeight="false" outlineLevel="0" collapsed="false">
      <c r="A79" s="87"/>
      <c r="B79" s="88"/>
      <c r="C79" s="81" t="str">
        <f aca="false">IF(list!H73="",list!H73,list!H73)</f>
        <v>   </v>
      </c>
      <c r="D79" s="86"/>
      <c r="E79" s="72"/>
      <c r="G79" s="51"/>
    </row>
    <row r="80" customFormat="false" ht="12.75" hidden="false" customHeight="false" outlineLevel="0" collapsed="false">
      <c r="A80" s="87"/>
      <c r="B80" s="88"/>
      <c r="C80" s="81" t="str">
        <f aca="false">IF(list!H74="",list!H74,list!H74)</f>
        <v>   </v>
      </c>
      <c r="D80" s="86"/>
      <c r="E80" s="72"/>
      <c r="G80" s="51"/>
    </row>
    <row r="81" customFormat="false" ht="12.75" hidden="false" customHeight="false" outlineLevel="0" collapsed="false">
      <c r="A81" s="87"/>
      <c r="B81" s="88"/>
      <c r="C81" s="81" t="str">
        <f aca="false">IF(list!H75="",list!H75,list!H75)</f>
        <v>   </v>
      </c>
      <c r="D81" s="85"/>
      <c r="E81" s="72"/>
      <c r="G81" s="51"/>
    </row>
    <row r="82" customFormat="false" ht="12.75" hidden="false" customHeight="false" outlineLevel="0" collapsed="false">
      <c r="A82" s="87"/>
      <c r="B82" s="88"/>
      <c r="C82" s="81" t="str">
        <f aca="false">IF(list!H76="",list!H76,list!H76)</f>
        <v>   </v>
      </c>
      <c r="D82" s="85"/>
      <c r="E82" s="72"/>
      <c r="G82" s="51"/>
    </row>
    <row r="83" customFormat="false" ht="12.75" hidden="false" customHeight="false" outlineLevel="0" collapsed="false">
      <c r="A83" s="87"/>
      <c r="B83" s="88"/>
      <c r="C83" s="81" t="str">
        <f aca="false">IF(list!H77="",list!H77,list!H77)</f>
        <v>   </v>
      </c>
      <c r="D83" s="85"/>
      <c r="E83" s="72"/>
      <c r="G83" s="51"/>
    </row>
    <row r="84" customFormat="false" ht="12.75" hidden="false" customHeight="false" outlineLevel="0" collapsed="false">
      <c r="A84" s="87"/>
      <c r="B84" s="88"/>
      <c r="C84" s="81" t="str">
        <f aca="false">IF(list!H78="",list!H78,list!H78)</f>
        <v>   </v>
      </c>
      <c r="D84" s="85"/>
      <c r="E84" s="72"/>
      <c r="G84" s="51"/>
    </row>
    <row r="85" customFormat="false" ht="12.75" hidden="false" customHeight="false" outlineLevel="0" collapsed="false">
      <c r="A85" s="87"/>
      <c r="B85" s="88"/>
      <c r="C85" s="81" t="str">
        <f aca="false">IF(list!H79="",list!H79,list!H79)</f>
        <v>   </v>
      </c>
      <c r="D85" s="85"/>
      <c r="E85" s="72"/>
      <c r="G85" s="51"/>
    </row>
    <row r="86" customFormat="false" ht="12.75" hidden="false" customHeight="false" outlineLevel="0" collapsed="false">
      <c r="A86" s="87"/>
      <c r="B86" s="88"/>
      <c r="C86" s="81" t="str">
        <f aca="false">IF(list!H80="",list!H80,list!H80)</f>
        <v>   </v>
      </c>
      <c r="D86" s="85"/>
      <c r="E86" s="72"/>
      <c r="G86" s="51"/>
    </row>
    <row r="87" customFormat="false" ht="12.75" hidden="false" customHeight="false" outlineLevel="0" collapsed="false">
      <c r="A87" s="87"/>
      <c r="C87" s="81" t="str">
        <f aca="false">IF(list!H81="",list!H81,list!H81)</f>
        <v>   </v>
      </c>
      <c r="D87" s="85"/>
      <c r="E87" s="124"/>
    </row>
    <row r="88" customFormat="false" ht="12.75" hidden="false" customHeight="false" outlineLevel="0" collapsed="false">
      <c r="A88" s="87"/>
      <c r="B88" s="125"/>
      <c r="C88" s="126"/>
      <c r="D88" s="127"/>
      <c r="E88" s="128"/>
    </row>
    <row r="89" customFormat="false" ht="12.75" hidden="false" customHeight="false" outlineLevel="0" collapsed="false">
      <c r="H89" s="129" t="s">
        <v>1058</v>
      </c>
      <c r="I89" s="130"/>
    </row>
    <row r="90" customFormat="false" ht="12.75" hidden="false" customHeight="false" outlineLevel="0" collapsed="false">
      <c r="H90" s="129" t="s">
        <v>1059</v>
      </c>
      <c r="I90" s="130"/>
    </row>
  </sheetData>
  <mergeCells count="2">
    <mergeCell ref="B1:E1"/>
    <mergeCell ref="D4:E4"/>
  </mergeCells>
  <dataValidations count="1">
    <dataValidation allowBlank="true" operator="between" showDropDown="false" showErrorMessage="true" showInputMessage="true" sqref="D2" type="list">
      <formula1>Models</formula1>
      <formula2>0</formula2>
    </dataValidation>
  </dataValidations>
  <hyperlinks>
    <hyperlink ref="J25" r:id="rId1" display="Aleksandr.Hlamenko@bmw-lahta.ru"/>
    <hyperlink ref="K25" r:id="rId2" display="www.bmw-lahta.ru"/>
    <hyperlink ref="J26" r:id="rId3" display="Alexander.Vasilyev@bmw-lahta.ru"/>
    <hyperlink ref="K26" r:id="rId4" display="www.bmw-lahta.ru"/>
    <hyperlink ref="J27" r:id="rId5" display="Aleksey.Vinogradov@bmw-lahta.ru"/>
    <hyperlink ref="K27" r:id="rId6" display="www.bmw-lahta.ru"/>
    <hyperlink ref="J28" r:id="rId7" display="Vladimir.Mazur@bmw-lahta.ru"/>
    <hyperlink ref="K28" r:id="rId8" display="www.bmw-lahta.ru"/>
    <hyperlink ref="J29" r:id="rId9" display="Dmitry.Kozlovsky@bmw-lahta.ru"/>
    <hyperlink ref="K29" r:id="rId10" display="www.bmw-lahta.ru"/>
    <hyperlink ref="J30" r:id="rId11" display="Evgeniy.Mironosov@bmw-lahta.ru"/>
    <hyperlink ref="K30" r:id="rId12" display="www.bmw-lahta.ru"/>
    <hyperlink ref="J31" r:id="rId13" display="Ilya.Ostrovskiy@bmw-lahta.ru"/>
    <hyperlink ref="K31" r:id="rId14" display="www.bmw-lahta.ru"/>
    <hyperlink ref="J32" r:id="rId15" display="Veronika.Makarenkova@bmw-lahta.ru"/>
    <hyperlink ref="K32" r:id="rId16" display="www.bmw-lahta.ru"/>
    <hyperlink ref="J33" r:id="rId17" display="Kirill.Garyachi@bmw-lahta.ru"/>
    <hyperlink ref="K33" r:id="rId18" display="www.bmw-lahta.ru"/>
    <hyperlink ref="K34" r:id="rId19" display="www.bmw-lahta.ru"/>
    <hyperlink ref="J35" r:id="rId20" display="Ekaterina.Larchenko@bmw-lahta.ru"/>
    <hyperlink ref="K35" r:id="rId21" display="www.bmw-lahta.ru"/>
    <hyperlink ref="J36" r:id="rId22" display="Konstantin.Tatochko@bmw-eurosib.ru"/>
    <hyperlink ref="K36" r:id="rId23" display="www.bmw-lahta.ru"/>
    <hyperlink ref="J37" r:id="rId24" display="Maxim.Akimov@bmw-lahta.ru"/>
    <hyperlink ref="K37" r:id="rId25" display="www.bmw-lahta.ru"/>
    <hyperlink ref="J38" r:id="rId26" display="Natalya.Vasilyeva@bmw-lahta.ru"/>
    <hyperlink ref="K38" r:id="rId27" display="www.bmw-lahta.ru"/>
    <hyperlink ref="J39" r:id="rId28" display="Oleg.Gorbachev@bmw-lahta.ru"/>
    <hyperlink ref="K39" r:id="rId29" display="www.bmw-lahta.ru"/>
    <hyperlink ref="J40" r:id="rId30" display="Pavel.Kopytov@bmw-lahta.ru"/>
    <hyperlink ref="K40" r:id="rId31" display="www.bmw-lahta.ru"/>
    <hyperlink ref="J41" r:id="rId32" display="Roman.Bagnetov@bmw-lahta.ru"/>
    <hyperlink ref="K41" r:id="rId33" display="www.bmw-lahta.ru"/>
    <hyperlink ref="J42" r:id="rId34" display="Tatyana.Temlyakova@bmw-lahta.ru"/>
    <hyperlink ref="K42" r:id="rId35" display="www.bmw-lahta.ru"/>
    <hyperlink ref="J43" r:id="rId36" display="artur.shvalov@bmw-lahta.ru"/>
    <hyperlink ref="K43" r:id="rId37" display="www.bmw-lahta.ru"/>
    <hyperlink ref="J44" r:id="rId38" display="Alexey.Bormosov@bmw-eurosib.ru"/>
    <hyperlink ref="K44" r:id="rId39" display="www.bmw-eurosib.ru"/>
    <hyperlink ref="J45" r:id="rId40" display="Denis.Kudryashov@bmw-eurosib.ru"/>
    <hyperlink ref="K45" r:id="rId41" display="www.bmw-eurosib.ru"/>
    <hyperlink ref="J46" r:id="rId42" display="Alexandr.Mefed@bmw-eurosib.ru"/>
    <hyperlink ref="K46" r:id="rId43" display="www.bmw-eurosib.ru"/>
    <hyperlink ref="J47" r:id="rId44" display="Alexander.minakov@bmw-eurosib.ru"/>
    <hyperlink ref="K47" r:id="rId45" display="www.bmw-eurosib.ru"/>
    <hyperlink ref="J48" r:id="rId46" display="Ivanov.Alekseu@bmw-eurosib.ru"/>
    <hyperlink ref="K48" r:id="rId47" display="www.bmw-eurosib.ru"/>
    <hyperlink ref="J49" r:id="rId48" display="Aleksey.Ozerov@bmw-eurosib.ru"/>
    <hyperlink ref="K49" r:id="rId49" display="www.bmw-eurosib.ru"/>
    <hyperlink ref="J50" r:id="rId50" display="Aleksey.Skvorcov@bmw-eurosib.ru"/>
    <hyperlink ref="K50" r:id="rId51" display="www.bmw-eurosib.ru"/>
    <hyperlink ref="J51" r:id="rId52" display="Andrey.Lognikov@bmw-eurosib.ru"/>
    <hyperlink ref="K51" r:id="rId53" display="www.bmw-eurosib.ru"/>
    <hyperlink ref="J52" r:id="rId54" display="Andrey.Faberzhe@bmw-eurosib.ru"/>
    <hyperlink ref="K52" r:id="rId55" display="www.bmw-eurosib.ru"/>
    <hyperlink ref="J53" r:id="rId56" display="Artur.Vlasov@bmw-eurosib.ru"/>
    <hyperlink ref="K53" r:id="rId57" display="www.bmw-eurosib.ru"/>
    <hyperlink ref="J54" r:id="rId58" display="Vladimir.Bolotin@bmw-eurosib.ru"/>
    <hyperlink ref="K54" r:id="rId59" display="www.bmw-eurosib.ru"/>
    <hyperlink ref="J55" r:id="rId60" display="Darya.Saranova@bmw-eurosib.ru"/>
    <hyperlink ref="K55" r:id="rId61" display="www.bmw-eurosib.ru"/>
    <hyperlink ref="J56" r:id="rId62" display="Denis.Grib@bmw-eurosib.ru"/>
    <hyperlink ref="K56" r:id="rId63" display="www.bmw-eurosib.ru"/>
    <hyperlink ref="J57" r:id="rId64" display="Dmitriy.Rogachev@bmw-eurosib.ru"/>
    <hyperlink ref="K57" r:id="rId65" display="www.bmw-eurosib.ru"/>
    <hyperlink ref="J58" r:id="rId66" display="Evgeniya.Lysenko@bmw-eurosib.ru"/>
    <hyperlink ref="K58" r:id="rId67" display="www.bmw-eurosib.ru"/>
    <hyperlink ref="J59" r:id="rId68" display="Elena.Pugacheva@bmw-eurosib.ru"/>
    <hyperlink ref="K59" r:id="rId69" display="www.bmw-eurosib.ru"/>
    <hyperlink ref="J60" r:id="rId70" display="Kirill.Sitnikov@bmw-eurosib.ru"/>
    <hyperlink ref="K60" r:id="rId71" display="www.bmw-eurosib.ru"/>
    <hyperlink ref="J61" r:id="rId72" display="Yaroslav.Jarkov@bmw-eurosib.ru"/>
    <hyperlink ref="K61" r:id="rId73" display="www.bmw-eurosib.ru"/>
    <hyperlink ref="J62" r:id="rId74" display="Aleksandr.Lozhkin@mini-lahta.ru"/>
    <hyperlink ref="K62" r:id="rId75" display="www.mini-eurosib.ru"/>
    <hyperlink ref="J63" r:id="rId76" display="Daria.Volkova@mini-eurosib.ru"/>
    <hyperlink ref="K63" r:id="rId77" display="www.mini-eurosib.ru"/>
    <hyperlink ref="J64" r:id="rId78" display="Savva.Aleksandrov@mini-lahta.ru"/>
    <hyperlink ref="K64" r:id="rId79" display="www.mini-eurosib.ru"/>
    <hyperlink ref="J65" r:id="rId80" display="Vladislav.Manukovsky@mini-eurosib.ru"/>
    <hyperlink ref="K65" r:id="rId81" display="www.mini-eurosib.ru"/>
    <hyperlink ref="J66" r:id="rId82" display="Ekaterina.Slabodich@mini-eurosib.ru"/>
    <hyperlink ref="K66" r:id="rId83" display="www.mini-eurosib.ru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76"/>
  <sheetViews>
    <sheetView showFormulas="false" showGridLines="true" showRowColHeaders="true" showZeros="true" rightToLeft="false" tabSelected="true" showOutlineSymbols="true" defaultGridColor="true" view="pageBreakPreview" topLeftCell="A25" colorId="64" zoomScale="95" zoomScaleNormal="100" zoomScalePageLayoutView="95" workbookViewId="0">
      <selection pane="topLeft" activeCell="D70" activeCellId="0" sqref="D70"/>
    </sheetView>
  </sheetViews>
  <sheetFormatPr defaultRowHeight="12.75" zeroHeight="false" outlineLevelRow="0" outlineLevelCol="0"/>
  <cols>
    <col collapsed="false" customWidth="true" hidden="false" outlineLevel="0" max="1" min="1" style="131" width="2.42"/>
    <col collapsed="false" customWidth="true" hidden="false" outlineLevel="0" max="2" min="2" style="131" width="2.85"/>
    <col collapsed="false" customWidth="true" hidden="false" outlineLevel="0" max="3" min="3" style="131" width="8.57"/>
    <col collapsed="false" customWidth="true" hidden="false" outlineLevel="0" max="4" min="4" style="131" width="12.57"/>
    <col collapsed="false" customWidth="true" hidden="false" outlineLevel="0" max="5" min="5" style="131" width="16.71"/>
    <col collapsed="false" customWidth="true" hidden="false" outlineLevel="0" max="6" min="6" style="131" width="29.42"/>
    <col collapsed="false" customWidth="true" hidden="false" outlineLevel="0" max="7" min="7" style="131" width="32"/>
    <col collapsed="false" customWidth="true" hidden="false" outlineLevel="0" max="8" min="8" style="131" width="0.14"/>
    <col collapsed="false" customWidth="true" hidden="false" outlineLevel="0" max="9" min="9" style="131" width="13.43"/>
    <col collapsed="false" customWidth="true" hidden="false" outlineLevel="0" max="10" min="10" style="132" width="41.29"/>
    <col collapsed="false" customWidth="true" hidden="false" outlineLevel="0" max="11" min="11" style="131" width="8.42"/>
    <col collapsed="false" customWidth="true" hidden="false" outlineLevel="0" max="1025" min="12" style="131" width="9.14"/>
  </cols>
  <sheetData>
    <row r="2" customFormat="false" ht="18" hidden="false" customHeight="false" outlineLevel="0" collapsed="false">
      <c r="C2" s="133"/>
      <c r="D2" s="133" t="s">
        <v>1060</v>
      </c>
      <c r="E2" s="134" t="str">
        <f aca="false">'list_старый_не_редактировать!'!C10</f>
        <v>KJ39   X3 XDRIVE20D SKD</v>
      </c>
      <c r="F2" s="135"/>
    </row>
    <row r="3" customFormat="false" ht="18" hidden="false" customHeight="false" outlineLevel="0" collapsed="false">
      <c r="C3" s="135"/>
      <c r="D3" s="133" t="s">
        <v>1061</v>
      </c>
      <c r="E3" s="134" t="str">
        <f aca="false">'list_старый_не_редактировать!'!C11</f>
        <v>A83   Серебристый Ледник</v>
      </c>
      <c r="F3" s="135"/>
    </row>
    <row r="4" customFormat="false" ht="18" hidden="false" customHeight="false" outlineLevel="0" collapsed="false">
      <c r="C4" s="135"/>
      <c r="D4" s="133" t="s">
        <v>1062</v>
      </c>
      <c r="E4" s="134" t="str">
        <f aca="false">'list_старый_не_редактировать!'!C12</f>
        <v>BWNL   Обивка салона ткань/кожа 'Ver</v>
      </c>
      <c r="F4" s="135"/>
    </row>
    <row r="5" customFormat="false" ht="9.75" hidden="false" customHeight="true" outlineLevel="0" collapsed="false"/>
    <row r="6" customFormat="false" ht="8.25" hidden="false" customHeight="true" outlineLevel="0" collapsed="false"/>
    <row r="7" customFormat="false" ht="18" hidden="false" customHeight="false" outlineLevel="0" collapsed="false">
      <c r="C7" s="134" t="s">
        <v>1063</v>
      </c>
      <c r="D7" s="136"/>
    </row>
    <row r="8" customFormat="false" ht="11.25" hidden="false" customHeight="true" outlineLevel="0" collapsed="false"/>
    <row r="9" customFormat="false" ht="15.75" hidden="false" customHeight="false" outlineLevel="0" collapsed="false">
      <c r="C9" s="137" t="s">
        <v>1</v>
      </c>
      <c r="D9" s="138"/>
      <c r="E9" s="138"/>
      <c r="F9" s="138"/>
      <c r="G9" s="139" t="str">
        <f aca="false">VLOOKUP('list_старый_не_редактировать!'!D2,TechData!texdata,2,0)</f>
        <v>140(190)/4000 </v>
      </c>
    </row>
    <row r="10" customFormat="false" ht="15.75" hidden="false" customHeight="false" outlineLevel="0" collapsed="false">
      <c r="C10" s="140" t="s">
        <v>2</v>
      </c>
      <c r="D10" s="141"/>
      <c r="E10" s="141"/>
      <c r="F10" s="141"/>
      <c r="G10" s="142" t="n">
        <f aca="false">VLOOKUP('list_старый_не_редактировать!'!D2,TechData!texdata,3,0)</f>
        <v>1995</v>
      </c>
    </row>
    <row r="11" customFormat="false" ht="15.75" hidden="false" customHeight="false" outlineLevel="0" collapsed="false">
      <c r="C11" s="140" t="s">
        <v>3</v>
      </c>
      <c r="D11" s="141"/>
      <c r="E11" s="141"/>
      <c r="F11" s="141"/>
      <c r="G11" s="142" t="str">
        <f aca="false">VLOOKUP('list_старый_не_редактировать!'!D2,TechData!texdata,4,0)</f>
        <v>4/4</v>
      </c>
    </row>
    <row r="12" customFormat="false" ht="15.75" hidden="false" customHeight="false" outlineLevel="0" collapsed="false">
      <c r="C12" s="140" t="s">
        <v>4</v>
      </c>
      <c r="D12" s="141"/>
      <c r="E12" s="141"/>
      <c r="F12" s="141"/>
      <c r="G12" s="142" t="str">
        <f aca="false">VLOOKUP('list_старый_не_редактировать!'!D2,TechData!texdata,5,0)</f>
        <v>400/1750-2500</v>
      </c>
    </row>
    <row r="13" customFormat="false" ht="15.75" hidden="false" customHeight="false" outlineLevel="0" collapsed="false">
      <c r="C13" s="140" t="s">
        <v>5</v>
      </c>
      <c r="D13" s="141"/>
      <c r="E13" s="141"/>
      <c r="F13" s="141"/>
      <c r="G13" s="142" t="n">
        <f aca="false">VLOOKUP('list_старый_не_редактировать!'!D2,TechData!texdata,6,0)</f>
        <v>213</v>
      </c>
    </row>
    <row r="14" customFormat="false" ht="15.75" hidden="false" customHeight="false" outlineLevel="0" collapsed="false">
      <c r="C14" s="140" t="s">
        <v>6</v>
      </c>
      <c r="D14" s="141"/>
      <c r="E14" s="141"/>
      <c r="F14" s="141"/>
      <c r="G14" s="142" t="n">
        <f aca="false">VLOOKUP('list_старый_не_редактировать!'!D2,TechData!texdata,7,0)</f>
        <v>8</v>
      </c>
    </row>
    <row r="15" customFormat="false" ht="15.75" hidden="false" customHeight="false" outlineLevel="0" collapsed="false">
      <c r="C15" s="140" t="s">
        <v>7</v>
      </c>
      <c r="D15" s="141"/>
      <c r="E15" s="141"/>
      <c r="F15" s="141"/>
      <c r="G15" s="142" t="n">
        <f aca="false">VLOOKUP('list_старый_не_редактировать!'!D2,TechData!texdata,8,0)</f>
        <v>5.7</v>
      </c>
    </row>
    <row r="16" customFormat="false" ht="15.75" hidden="false" customHeight="false" outlineLevel="0" collapsed="false">
      <c r="C16" s="140" t="s">
        <v>8</v>
      </c>
      <c r="D16" s="141"/>
      <c r="E16" s="141"/>
      <c r="F16" s="141"/>
      <c r="G16" s="142" t="n">
        <f aca="false">VLOOKUP('list_старый_не_редактировать!'!D2,TechData!texdata,9,0)</f>
        <v>4.8</v>
      </c>
    </row>
    <row r="17" customFormat="false" ht="15.75" hidden="false" customHeight="false" outlineLevel="0" collapsed="false">
      <c r="C17" s="140" t="s">
        <v>9</v>
      </c>
      <c r="D17" s="141"/>
      <c r="E17" s="141"/>
      <c r="F17" s="141"/>
      <c r="G17" s="142" t="n">
        <f aca="false">VLOOKUP('list_старый_не_редактировать!'!D2,TechData!texdata,10,0)</f>
        <v>5.1</v>
      </c>
    </row>
    <row r="18" customFormat="false" ht="15.75" hidden="false" customHeight="false" outlineLevel="0" collapsed="false">
      <c r="C18" s="140" t="s">
        <v>10</v>
      </c>
      <c r="D18" s="141"/>
      <c r="E18" s="141"/>
      <c r="F18" s="141"/>
      <c r="G18" s="142" t="n">
        <f aca="false">VLOOKUP('list_старый_не_редактировать!'!D2,TechData!texdata,11,0)</f>
        <v>4708</v>
      </c>
    </row>
    <row r="19" customFormat="false" ht="15.75" hidden="false" customHeight="false" outlineLevel="0" collapsed="false">
      <c r="C19" s="140" t="s">
        <v>11</v>
      </c>
      <c r="D19" s="141"/>
      <c r="E19" s="141"/>
      <c r="F19" s="141"/>
      <c r="G19" s="142" t="n">
        <f aca="false">VLOOKUP('list_старый_не_редактировать!'!D2,TechData!texdata,12,0)</f>
        <v>1891</v>
      </c>
    </row>
    <row r="20" customFormat="false" ht="15.75" hidden="false" customHeight="false" outlineLevel="0" collapsed="false">
      <c r="C20" s="140" t="s">
        <v>12</v>
      </c>
      <c r="D20" s="141"/>
      <c r="E20" s="141"/>
      <c r="F20" s="141"/>
      <c r="G20" s="142" t="str">
        <f aca="false">VLOOKUP('list_старый_не_редактировать!'!D2,TechData!texdata,13,0)</f>
        <v>1676(*)</v>
      </c>
    </row>
    <row r="21" customFormat="false" ht="15.75" hidden="false" customHeight="false" outlineLevel="0" collapsed="false">
      <c r="C21" s="140" t="s">
        <v>13</v>
      </c>
      <c r="D21" s="141"/>
      <c r="E21" s="141"/>
      <c r="F21" s="141"/>
      <c r="G21" s="142" t="n">
        <f aca="false">VLOOKUP('list_старый_не_редактировать!'!D2,TechData!texdata,14,0)</f>
        <v>204</v>
      </c>
    </row>
    <row r="22" customFormat="false" ht="18.75" hidden="false" customHeight="true" outlineLevel="0" collapsed="false">
      <c r="C22" s="131" t="s">
        <v>1064</v>
      </c>
    </row>
    <row r="24" customFormat="false" ht="18" hidden="false" customHeight="false" outlineLevel="0" collapsed="false">
      <c r="C24" s="134" t="s">
        <v>1065</v>
      </c>
    </row>
    <row r="26" customFormat="false" ht="15.75" hidden="false" customHeight="false" outlineLevel="0" collapsed="false">
      <c r="D26" s="143" t="str">
        <f aca="false">'list_старый_не_редактировать!'!C13</f>
        <v>   </v>
      </c>
    </row>
    <row r="27" customFormat="false" ht="15.75" hidden="false" customHeight="false" outlineLevel="0" collapsed="false">
      <c r="D27" s="143" t="str">
        <f aca="false">'list_старый_не_редактировать!'!C14</f>
        <v>01AG   Увеличенный объем бензобака</v>
      </c>
    </row>
    <row r="28" customFormat="false" ht="15.75" hidden="false" customHeight="false" outlineLevel="0" collapsed="false">
      <c r="D28" s="143" t="str">
        <f aca="false">'list_старый_не_редактировать!'!C15</f>
        <v>225   Без спортивной настройки подвески</v>
      </c>
    </row>
    <row r="29" customFormat="false" ht="15.75" hidden="false" customHeight="false" outlineLevel="0" collapsed="false">
      <c r="D29" s="143" t="str">
        <f aca="false">'list_старый_не_редактировать!'!C16</f>
        <v>022S   19" M LMR Doppelspeiche 698 M / NLE</v>
      </c>
    </row>
    <row r="30" customFormat="false" ht="15.75" hidden="false" customHeight="false" outlineLevel="0" collapsed="false">
      <c r="D30" s="143" t="str">
        <f aca="false">'list_старый_не_редактировать!'!C17</f>
        <v>248   Обогрев рулевого колеса</v>
      </c>
    </row>
    <row r="31" customFormat="false" ht="15.75" hidden="false" customHeight="false" outlineLevel="0" collapsed="false">
      <c r="D31" s="143" t="str">
        <f aca="false">'list_старый_не_редактировать!'!C18</f>
        <v>258   Шины с возможностью аварийного хода после прокола</v>
      </c>
    </row>
    <row r="32" customFormat="false" ht="15.75" hidden="false" customHeight="false" outlineLevel="0" collapsed="false">
      <c r="D32" s="143" t="str">
        <f aca="false">'list_старый_не_редактировать!'!C19</f>
        <v>02TE   Автоматическая коробка передач с подрулевыми переключателями</v>
      </c>
    </row>
    <row r="33" customFormat="false" ht="15.75" hidden="false" customHeight="false" outlineLevel="0" collapsed="false">
      <c r="D33" s="143" t="str">
        <f aca="false">'list_старый_не_редактировать!'!C20</f>
        <v>02VB   Датчик давления в шинах</v>
      </c>
    </row>
    <row r="34" customFormat="false" ht="15.75" hidden="false" customHeight="false" outlineLevel="0" collapsed="false">
      <c r="D34" s="143" t="str">
        <f aca="false">'list_старый_не_редактировать!'!C21</f>
        <v>02VG   Cистема Performance Control</v>
      </c>
    </row>
    <row r="35" customFormat="false" ht="15.75" hidden="false" customHeight="false" outlineLevel="0" collapsed="false">
      <c r="D35" s="143" t="str">
        <f aca="false">'list_старый_не_редактировать!'!C22</f>
        <v>02VL   Адаптивное спортивное управление</v>
      </c>
    </row>
    <row r="36" customFormat="false" ht="15.75" hidden="false" customHeight="false" outlineLevel="0" collapsed="false">
      <c r="D36" s="143" t="str">
        <f aca="false">'list_старый_не_редактировать!'!C23</f>
        <v>316   Автоматическая система закрывания/открывания крышки багажника</v>
      </c>
    </row>
    <row r="37" customFormat="false" ht="15.75" hidden="false" customHeight="false" outlineLevel="0" collapsed="false">
      <c r="D37" s="143" t="str">
        <f aca="false">'list_старый_не_редактировать!'!C24</f>
        <v>322   Комфортный доступ</v>
      </c>
    </row>
    <row r="38" customFormat="false" ht="15.75" hidden="false" customHeight="false" outlineLevel="0" collapsed="false">
      <c r="D38" s="143" t="str">
        <f aca="false">'list_старый_не_редактировать!'!C25</f>
        <v>337   Пакет M Sport</v>
      </c>
    </row>
    <row r="39" customFormat="false" ht="15.75" hidden="false" customHeight="false" outlineLevel="0" collapsed="false">
      <c r="D39" s="143" t="str">
        <f aca="false">'list_старый_не_редактировать!'!C26</f>
        <v>03KA   Акустически-комфортное остекление</v>
      </c>
    </row>
    <row r="40" customFormat="false" ht="15.75" hidden="false" customHeight="false" outlineLevel="0" collapsed="false">
      <c r="D40" s="143" t="str">
        <f aca="false">'list_старый_не_редактировать!'!C27</f>
        <v>03MC   Рейлинги на крыше с отделкой BMW Individual Shadow Line</v>
      </c>
    </row>
    <row r="41" customFormat="false" ht="15.75" hidden="false" customHeight="false" outlineLevel="0" collapsed="false">
      <c r="D41" s="143" t="str">
        <f aca="false">'list_старый_не_редактировать!'!C28</f>
        <v>423   Велюровые коврики</v>
      </c>
    </row>
    <row r="42" customFormat="false" ht="15.75" hidden="false" customHeight="false" outlineLevel="0" collapsed="false">
      <c r="D42" s="143" t="str">
        <f aca="false">'list_старый_не_редактировать!'!C29</f>
        <v>428   Знак аварийной остановки и аптечка</v>
      </c>
    </row>
    <row r="43" customFormat="false" ht="15.75" hidden="false" customHeight="false" outlineLevel="0" collapsed="false">
      <c r="D43" s="143" t="str">
        <f aca="false">'list_старый_не_редактировать!'!C30</f>
        <v>430   Пакет зеркал заднего вида</v>
      </c>
    </row>
    <row r="44" customFormat="false" ht="15.75" hidden="false" customHeight="false" outlineLevel="0" collapsed="false">
      <c r="D44" s="143" t="str">
        <f aca="false">'list_старый_не_редактировать!'!C31</f>
        <v>431   Неослепляющее внутреннее зеркало заднего вида</v>
      </c>
    </row>
    <row r="45" customFormat="false" ht="15.75" hidden="false" customHeight="false" outlineLevel="0" collapsed="false">
      <c r="D45" s="143" t="str">
        <f aca="false">'list_старый_не_редактировать!'!C32</f>
        <v>441   Пакет курильщика</v>
      </c>
    </row>
    <row r="46" customFormat="false" ht="15.75" hidden="false" customHeight="false" outlineLevel="0" collapsed="false">
      <c r="D46" s="143" t="str">
        <f aca="false">'list_старый_не_редактировать!'!C33</f>
        <v>459   Электрорегулировка передних сидений с функцией "Память" для сиденья водителя</v>
      </c>
    </row>
    <row r="47" customFormat="false" ht="15.75" hidden="false" customHeight="false" outlineLevel="0" collapsed="false">
      <c r="D47" s="143" t="str">
        <f aca="false">'list_старый_не_редактировать!'!C34</f>
        <v>465   Система сквозной погрузки</v>
      </c>
    </row>
    <row r="48" customFormat="false" ht="15.75" hidden="false" customHeight="false" outlineLevel="0" collapsed="false">
      <c r="D48" s="143" t="str">
        <f aca="false">'list_старый_не_редактировать!'!C35</f>
        <v>481   Спортивные сиденья для водителя и переднего пассажира</v>
      </c>
    </row>
    <row r="49" customFormat="false" ht="15.75" hidden="false" customHeight="false" outlineLevel="0" collapsed="false">
      <c r="D49" s="143" t="str">
        <f aca="false">'list_старый_не_редактировать!'!C36</f>
        <v>493   Дополнительные приспособления для размещения вещей в салоне</v>
      </c>
    </row>
    <row r="50" customFormat="false" ht="15.75" hidden="false" customHeight="false" outlineLevel="0" collapsed="false">
      <c r="D50" s="143" t="str">
        <f aca="false">'list_старый_не_редактировать!'!C37</f>
        <v>494   Подогрев передних сидений</v>
      </c>
    </row>
    <row r="51" customFormat="false" ht="15.75" hidden="false" customHeight="false" outlineLevel="0" collapsed="false">
      <c r="D51" s="143" t="str">
        <f aca="false">'list_старый_не_редактировать!'!C38</f>
        <v>04K7   Декоративные планки ö Алюминий Rhombicleö Акцентные вставки "Жемчужный Хром"</v>
      </c>
    </row>
    <row r="52" customFormat="false" ht="15.75" hidden="false" customHeight="false" outlineLevel="0" collapsed="false">
      <c r="D52" s="143" t="str">
        <f aca="false">'list_старый_не_редактировать!'!C39</f>
        <v>04UR   Пакет освещения</v>
      </c>
    </row>
    <row r="53" customFormat="false" ht="15.75" hidden="false" customHeight="false" outlineLevel="0" collapsed="false">
      <c r="D53" s="143" t="str">
        <f aca="false">'list_старый_не_редактировать!'!C40</f>
        <v>534   Автоматический контроль климата, 2-зонныый, с расширенными функциями</v>
      </c>
    </row>
    <row r="54" customFormat="false" ht="15.75" hidden="false" customHeight="false" outlineLevel="0" collapsed="false">
      <c r="D54" s="143" t="str">
        <f aca="false">'list_старый_не_редактировать!'!C41</f>
        <v>552   Адаптивные светодиодные фары</v>
      </c>
    </row>
    <row r="55" customFormat="false" ht="15.75" hidden="false" customHeight="false" outlineLevel="0" collapsed="false">
      <c r="D55" s="143" t="str">
        <f aca="false">'list_старый_не_редактировать!'!C42</f>
        <v>05A1   Светодиодные противотуманные фары</v>
      </c>
    </row>
    <row r="56" customFormat="false" ht="15.75" hidden="false" customHeight="false" outlineLevel="0" collapsed="false">
      <c r="D56" s="143" t="str">
        <f aca="false">'list_старый_не_редактировать!'!C43</f>
        <v>05AC   Система управления дальним светом</v>
      </c>
    </row>
    <row r="57" customFormat="false" ht="15.75" hidden="false" customHeight="false" outlineLevel="0" collapsed="false">
      <c r="D57" s="143" t="str">
        <f aca="false">'list_старый_не_редактировать!'!C44</f>
        <v>05DM   Ассистент парковки</v>
      </c>
    </row>
    <row r="58" customFormat="false" ht="15.75" hidden="false" customHeight="false" outlineLevel="0" collapsed="false">
      <c r="D58" s="143" t="str">
        <f aca="false">'list_старый_не_редактировать!'!C45</f>
        <v>676   Аудиосистема типа Hi-Fi</v>
      </c>
    </row>
    <row r="59" customFormat="false" ht="15.75" hidden="false" customHeight="false" outlineLevel="0" collapsed="false">
      <c r="D59" s="143" t="str">
        <f aca="false">'list_старый_не_редактировать!'!C46</f>
        <v>06AE   TeleServices</v>
      </c>
      <c r="H59" s="144"/>
    </row>
    <row r="60" customFormat="false" ht="15.75" hidden="false" customHeight="false" outlineLevel="0" collapsed="false">
      <c r="D60" s="143" t="str">
        <f aca="false">'list_старый_не_редактировать!'!C47</f>
        <v>06AF   Функция интеллектуального экстренного вызова</v>
      </c>
      <c r="H60" s="144"/>
    </row>
    <row r="61" customFormat="false" ht="15.75" hidden="false" customHeight="false" outlineLevel="0" collapsed="false">
      <c r="D61" s="143" t="str">
        <f aca="false">'list_старый_не_редактировать!'!C48</f>
        <v>06UD   Голосовое воспроизведение на русском языке (для навигации)</v>
      </c>
      <c r="H61" s="144"/>
    </row>
    <row r="62" customFormat="false" ht="15.75" hidden="false" customHeight="false" outlineLevel="0" collapsed="false">
      <c r="D62" s="143" t="str">
        <f aca="false">'list_старый_не_редактировать!'!C49</f>
        <v>710   Кожаное спортивное рулевое колесо М-типа</v>
      </c>
    </row>
    <row r="63" customFormat="false" ht="15.75" hidden="false" customHeight="false" outlineLevel="0" collapsed="false">
      <c r="D63" s="143" t="str">
        <f aca="false">'list_старый_не_редактировать!'!C50</f>
        <v>715   Аэродинамический М-пакет</v>
      </c>
    </row>
    <row r="64" customFormat="false" ht="15.75" hidden="false" customHeight="false" outlineLevel="0" collapsed="false">
      <c r="D64" s="143" t="str">
        <f aca="false">'list_старый_не_редактировать!'!C51</f>
        <v>760   Внешний дизайн BMW Individual Shadow Line</v>
      </c>
    </row>
    <row r="65" customFormat="false" ht="15.75" hidden="false" customHeight="false" outlineLevel="0" collapsed="false">
      <c r="D65" s="143" t="str">
        <f aca="false">'list_старый_не_редактировать!'!C52</f>
        <v>775   Индивидуальная обивка потолка салона, Антрацит</v>
      </c>
    </row>
    <row r="66" customFormat="false" ht="15.75" hidden="false" customHeight="false" outlineLevel="0" collapsed="false">
      <c r="D66" s="143" t="str">
        <f aca="false">'list_старый_не_редактировать!'!C53</f>
        <v>07CG   Пакет BMW Ремонт, вкл. 3 года/200,000 км</v>
      </c>
    </row>
    <row r="67" customFormat="false" ht="15.75" hidden="false" customHeight="false" outlineLevel="0" collapsed="false">
      <c r="D67" s="143" t="str">
        <f aca="false">'list_старый_не_редактировать!'!C54</f>
        <v>842   Исполнение для стран с холодным климатом</v>
      </c>
    </row>
    <row r="68" customFormat="false" ht="15.75" hidden="false" customHeight="false" outlineLevel="0" collapsed="false">
      <c r="D68" s="143" t="str">
        <f aca="false">'list_старый_не_редактировать!'!C55</f>
        <v>891   Русский/Сервисная книжка</v>
      </c>
    </row>
    <row r="69" customFormat="false" ht="15.75" hidden="false" customHeight="false" outlineLevel="0" collapsed="false">
      <c r="D69" s="143" t="str">
        <f aca="false">'list_старый_не_редактировать!'!C56</f>
        <v>   </v>
      </c>
    </row>
    <row r="70" customFormat="false" ht="15.75" hidden="false" customHeight="false" outlineLevel="0" collapsed="false">
      <c r="D70" s="143" t="str">
        <f aca="false">'list_старый_не_редактировать!'!C57</f>
        <v>Z41P   KJ39.B7 M Sport</v>
      </c>
    </row>
    <row r="71" customFormat="false" ht="15.75" hidden="false" customHeight="false" outlineLevel="0" collapsed="false">
      <c r="D71" s="143" t="str">
        <f aca="false">'list_старый_не_редактировать!'!C58</f>
        <v>   </v>
      </c>
    </row>
    <row r="72" customFormat="false" ht="12.75" hidden="false" customHeight="false" outlineLevel="0" collapsed="false">
      <c r="D72" s="145"/>
      <c r="E72" s="145"/>
      <c r="F72" s="145"/>
      <c r="G72" s="145"/>
      <c r="H72" s="145"/>
      <c r="I72" s="145"/>
      <c r="J72" s="146"/>
    </row>
    <row r="73" customFormat="false" ht="15" hidden="false" customHeight="true" outlineLevel="0" collapsed="false">
      <c r="C73" s="147"/>
      <c r="D73" s="148"/>
      <c r="E73" s="148"/>
      <c r="F73" s="148"/>
      <c r="G73" s="149"/>
      <c r="I73" s="147"/>
      <c r="J73" s="150"/>
    </row>
    <row r="74" customFormat="false" ht="15.75" hidden="false" customHeight="false" outlineLevel="0" collapsed="false">
      <c r="C74" s="147"/>
      <c r="D74" s="151"/>
      <c r="E74" s="149"/>
      <c r="F74" s="149"/>
      <c r="G74" s="149"/>
      <c r="I74" s="152" t="s">
        <v>1066</v>
      </c>
      <c r="J74" s="153" t="n">
        <f aca="false">list!F4</f>
        <v>3550000</v>
      </c>
    </row>
    <row r="75" customFormat="false" ht="15" hidden="false" customHeight="false" outlineLevel="0" collapsed="false">
      <c r="C75" s="154"/>
      <c r="D75" s="155"/>
      <c r="E75" s="155"/>
      <c r="F75" s="155"/>
      <c r="G75" s="155"/>
      <c r="H75" s="144"/>
      <c r="J75" s="156" t="s">
        <v>1067</v>
      </c>
    </row>
    <row r="76" customFormat="false" ht="12.75" hidden="false" customHeight="false" outlineLevel="0" collapsed="false">
      <c r="D76" s="145"/>
      <c r="E76" s="145"/>
      <c r="F76" s="145"/>
      <c r="G76" s="145"/>
      <c r="H76" s="145"/>
      <c r="I76" s="145"/>
      <c r="J76" s="146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5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100" zoomScalePageLayoutView="95" workbookViewId="0">
      <selection pane="topLeft" activeCell="H29" activeCellId="0" sqref="H29"/>
    </sheetView>
  </sheetViews>
  <sheetFormatPr defaultRowHeight="12.75" zeroHeight="false" outlineLevelRow="0" outlineLevelCol="0"/>
  <cols>
    <col collapsed="false" customWidth="true" hidden="false" outlineLevel="0" max="1" min="1" style="157" width="12.86"/>
    <col collapsed="false" customWidth="true" hidden="false" outlineLevel="0" max="2" min="2" style="158" width="5.43"/>
    <col collapsed="false" customWidth="true" hidden="false" outlineLevel="0" max="3" min="3" style="159" width="64.86"/>
    <col collapsed="false" customWidth="true" hidden="false" outlineLevel="0" max="4" min="4" style="51" width="1.71"/>
    <col collapsed="false" customWidth="true" hidden="false" outlineLevel="0" max="5" min="5" style="157" width="19.42"/>
    <col collapsed="false" customWidth="true" hidden="false" outlineLevel="0" max="6" min="6" style="159" width="10.85"/>
    <col collapsed="false" customWidth="true" hidden="false" outlineLevel="0" max="7" min="7" style="51" width="1.71"/>
    <col collapsed="false" customWidth="true" hidden="false" outlineLevel="0" max="8" min="8" style="160" width="79.86"/>
    <col collapsed="false" customWidth="true" hidden="false" outlineLevel="0" max="9" min="9" style="51" width="1.71"/>
    <col collapsed="false" customWidth="true" hidden="false" outlineLevel="0" max="10" min="10" style="161" width="53.57"/>
    <col collapsed="false" customWidth="true" hidden="false" outlineLevel="0" max="1025" min="11" style="0" width="77.42"/>
  </cols>
  <sheetData>
    <row r="1" customFormat="false" ht="18" hidden="false" customHeight="false" outlineLevel="0" collapsed="false">
      <c r="A1" s="162" t="s">
        <v>1068</v>
      </c>
      <c r="E1" s="163" t="s">
        <v>1069</v>
      </c>
      <c r="F1" s="164"/>
      <c r="H1" s="165" t="s">
        <v>1070</v>
      </c>
      <c r="J1" s="165" t="s">
        <v>1071</v>
      </c>
    </row>
    <row r="2" customFormat="false" ht="13.5" hidden="false" customHeight="false" outlineLevel="0" collapsed="false"/>
    <row r="3" customFormat="false" ht="13.5" hidden="false" customHeight="false" outlineLevel="0" collapsed="false">
      <c r="A3" s="166" t="s">
        <v>1072</v>
      </c>
      <c r="B3" s="167"/>
      <c r="C3" s="168"/>
      <c r="D3" s="169"/>
      <c r="E3" s="170" t="s">
        <v>1073</v>
      </c>
      <c r="F3" s="171" t="str">
        <f aca="false">'list_старый_не_редактировать!'!D2</f>
        <v>X3 xDrive20d KJ39</v>
      </c>
      <c r="G3" s="169"/>
      <c r="H3" s="172" t="s">
        <v>1074</v>
      </c>
      <c r="I3" s="169"/>
      <c r="J3" s="173" t="s">
        <v>1075</v>
      </c>
    </row>
    <row r="4" customFormat="false" ht="12.75" hidden="false" customHeight="true" outlineLevel="0" collapsed="false">
      <c r="A4" s="174" t="s">
        <v>1076</v>
      </c>
      <c r="B4" s="175" t="s">
        <v>672</v>
      </c>
      <c r="C4" s="176" t="s">
        <v>1077</v>
      </c>
      <c r="D4" s="177"/>
      <c r="E4" s="178" t="s">
        <v>1078</v>
      </c>
      <c r="F4" s="179" t="n">
        <v>3550000</v>
      </c>
      <c r="G4" s="177"/>
      <c r="H4" s="160" t="str">
        <f aca="false">B4&amp;"   "&amp;C4</f>
        <v>KJ39   X3 XDRIVE20D SKD</v>
      </c>
      <c r="I4" s="177"/>
    </row>
    <row r="5" customFormat="false" ht="13.5" hidden="false" customHeight="false" outlineLevel="0" collapsed="false">
      <c r="A5" s="180" t="s">
        <v>1079</v>
      </c>
      <c r="B5" s="181" t="s">
        <v>1080</v>
      </c>
      <c r="C5" s="182" t="s">
        <v>1081</v>
      </c>
      <c r="D5" s="183"/>
      <c r="E5" s="184" t="s">
        <v>1082</v>
      </c>
      <c r="F5" s="185" t="s">
        <v>1083</v>
      </c>
      <c r="G5" s="183"/>
      <c r="H5" s="160" t="str">
        <f aca="false">B5&amp;"   "&amp;C5</f>
        <v>A83   Серебристый Ледник</v>
      </c>
      <c r="I5" s="183"/>
    </row>
    <row r="6" customFormat="false" ht="22.5" hidden="false" customHeight="true" outlineLevel="0" collapsed="false">
      <c r="A6" s="186" t="s">
        <v>1084</v>
      </c>
      <c r="B6" s="187" t="s">
        <v>1085</v>
      </c>
      <c r="C6" s="188" t="s">
        <v>1086</v>
      </c>
      <c r="D6" s="181"/>
      <c r="E6" s="189"/>
      <c r="F6" s="190"/>
      <c r="G6" s="181"/>
      <c r="H6" s="160" t="str">
        <f aca="false">B6&amp;"   "&amp;C6</f>
        <v>BWNL   Обивка салона ткань/кожа 'Ver</v>
      </c>
      <c r="I6" s="181"/>
    </row>
    <row r="7" customFormat="false" ht="12.75" hidden="false" customHeight="false" outlineLevel="0" collapsed="false">
      <c r="A7" s="191"/>
      <c r="B7" s="191"/>
      <c r="C7" s="191"/>
      <c r="D7" s="181"/>
      <c r="E7" s="189"/>
      <c r="F7" s="190"/>
      <c r="G7" s="181"/>
      <c r="H7" s="160" t="str">
        <f aca="false">B7&amp;"   "&amp;C7</f>
        <v>   </v>
      </c>
      <c r="I7" s="181"/>
    </row>
    <row r="8" customFormat="false" ht="12.75" hidden="false" customHeight="false" outlineLevel="0" collapsed="false">
      <c r="A8" s="186" t="s">
        <v>1087</v>
      </c>
      <c r="B8" s="187" t="s">
        <v>1088</v>
      </c>
      <c r="C8" s="188" t="s">
        <v>1089</v>
      </c>
      <c r="D8" s="181"/>
      <c r="E8" s="192"/>
      <c r="F8" s="193"/>
      <c r="G8" s="181"/>
      <c r="H8" s="160" t="str">
        <f aca="false">B8&amp;"   "&amp;C8</f>
        <v>01AG   Увеличенный объем бензобака</v>
      </c>
      <c r="I8" s="181"/>
    </row>
    <row r="9" customFormat="false" ht="12.75" hidden="false" customHeight="false" outlineLevel="0" collapsed="false">
      <c r="A9" s="194"/>
      <c r="B9" s="181" t="n">
        <v>225</v>
      </c>
      <c r="C9" s="182" t="s">
        <v>1090</v>
      </c>
      <c r="D9" s="181"/>
      <c r="E9" s="189"/>
      <c r="F9" s="190"/>
      <c r="G9" s="181"/>
      <c r="H9" s="160" t="str">
        <f aca="false">B9&amp;"   "&amp;C9</f>
        <v>225   Без спортивной настройки подвески</v>
      </c>
      <c r="I9" s="181"/>
    </row>
    <row r="10" customFormat="false" ht="12.75" hidden="false" customHeight="false" outlineLevel="0" collapsed="false">
      <c r="A10" s="195"/>
      <c r="B10" s="187" t="s">
        <v>1091</v>
      </c>
      <c r="C10" s="188" t="s">
        <v>1092</v>
      </c>
      <c r="D10" s="181"/>
      <c r="E10" s="192"/>
      <c r="F10" s="193"/>
      <c r="G10" s="181"/>
      <c r="H10" s="160" t="str">
        <f aca="false">B10&amp;"   "&amp;C10</f>
        <v>022S   19" M LMR Doppelspeiche 698 M / NLE</v>
      </c>
      <c r="I10" s="181"/>
    </row>
    <row r="11" customFormat="false" ht="22.5" hidden="false" customHeight="true" outlineLevel="0" collapsed="false">
      <c r="A11" s="194"/>
      <c r="B11" s="181" t="n">
        <v>248</v>
      </c>
      <c r="C11" s="182" t="s">
        <v>1093</v>
      </c>
      <c r="D11" s="181"/>
      <c r="E11" s="189"/>
      <c r="F11" s="190"/>
      <c r="G11" s="181"/>
      <c r="H11" s="160" t="str">
        <f aca="false">B11&amp;"   "&amp;C11</f>
        <v>248   Обогрев рулевого колеса</v>
      </c>
      <c r="I11" s="181"/>
    </row>
    <row r="12" customFormat="false" ht="12.75" hidden="false" customHeight="false" outlineLevel="0" collapsed="false">
      <c r="A12" s="195"/>
      <c r="B12" s="187" t="n">
        <v>258</v>
      </c>
      <c r="C12" s="188" t="s">
        <v>1094</v>
      </c>
      <c r="D12" s="181"/>
      <c r="E12" s="192"/>
      <c r="F12" s="193"/>
      <c r="G12" s="181"/>
      <c r="H12" s="160" t="str">
        <f aca="false">B12&amp;"   "&amp;C12</f>
        <v>258   Шины с возможностью аварийного хода после прокола</v>
      </c>
      <c r="I12" s="181"/>
    </row>
    <row r="13" customFormat="false" ht="12.75" hidden="false" customHeight="false" outlineLevel="0" collapsed="false">
      <c r="A13" s="194"/>
      <c r="B13" s="181" t="s">
        <v>1095</v>
      </c>
      <c r="C13" s="182" t="s">
        <v>1096</v>
      </c>
      <c r="D13" s="181"/>
      <c r="E13" s="189"/>
      <c r="F13" s="190"/>
      <c r="G13" s="181"/>
      <c r="H13" s="160" t="str">
        <f aca="false">B13&amp;"   "&amp;C13</f>
        <v>02TE   Автоматическая коробка передач с подрулевыми переключателями</v>
      </c>
      <c r="I13" s="181"/>
    </row>
    <row r="14" customFormat="false" ht="12.75" hidden="false" customHeight="false" outlineLevel="0" collapsed="false">
      <c r="A14" s="195"/>
      <c r="B14" s="187" t="s">
        <v>1097</v>
      </c>
      <c r="C14" s="188" t="s">
        <v>1098</v>
      </c>
      <c r="D14" s="181"/>
      <c r="E14" s="192"/>
      <c r="F14" s="193"/>
      <c r="G14" s="181"/>
      <c r="H14" s="160" t="str">
        <f aca="false">B14&amp;"   "&amp;C14</f>
        <v>02VB   Датчик давления в шинах</v>
      </c>
      <c r="I14" s="181"/>
    </row>
    <row r="15" customFormat="false" ht="12.75" hidden="false" customHeight="false" outlineLevel="0" collapsed="false">
      <c r="A15" s="194"/>
      <c r="B15" s="181" t="s">
        <v>1099</v>
      </c>
      <c r="C15" s="182" t="s">
        <v>1100</v>
      </c>
      <c r="D15" s="181"/>
      <c r="E15" s="189"/>
      <c r="F15" s="190"/>
      <c r="G15" s="181"/>
      <c r="H15" s="160" t="str">
        <f aca="false">B15&amp;"   "&amp;C15</f>
        <v>02VG   Cистема Performance Control</v>
      </c>
      <c r="I15" s="181"/>
    </row>
    <row r="16" customFormat="false" ht="12.75" hidden="false" customHeight="false" outlineLevel="0" collapsed="false">
      <c r="A16" s="195"/>
      <c r="B16" s="187" t="s">
        <v>1101</v>
      </c>
      <c r="C16" s="188" t="s">
        <v>1102</v>
      </c>
      <c r="D16" s="181"/>
      <c r="E16" s="192"/>
      <c r="F16" s="193"/>
      <c r="G16" s="181"/>
      <c r="H16" s="160" t="str">
        <f aca="false">B16&amp;"   "&amp;C16</f>
        <v>02VL   Адаптивное спортивное управление</v>
      </c>
      <c r="I16" s="181"/>
    </row>
    <row r="17" customFormat="false" ht="12.75" hidden="false" customHeight="false" outlineLevel="0" collapsed="false">
      <c r="A17" s="194"/>
      <c r="B17" s="181" t="n">
        <v>316</v>
      </c>
      <c r="C17" s="182" t="s">
        <v>1103</v>
      </c>
      <c r="D17" s="181"/>
      <c r="E17" s="189"/>
      <c r="F17" s="190"/>
      <c r="G17" s="181"/>
      <c r="H17" s="160" t="str">
        <f aca="false">B17&amp;"   "&amp;C17</f>
        <v>316   Автоматическая система закрывания/открывания крышки багажника</v>
      </c>
      <c r="I17" s="181"/>
    </row>
    <row r="18" customFormat="false" ht="12.75" hidden="false" customHeight="false" outlineLevel="0" collapsed="false">
      <c r="A18" s="195"/>
      <c r="B18" s="187" t="n">
        <v>322</v>
      </c>
      <c r="C18" s="188" t="s">
        <v>1104</v>
      </c>
      <c r="D18" s="181"/>
      <c r="E18" s="192"/>
      <c r="F18" s="193"/>
      <c r="G18" s="181"/>
      <c r="H18" s="160" t="str">
        <f aca="false">B18&amp;"   "&amp;C18</f>
        <v>322   Комфортный доступ</v>
      </c>
      <c r="I18" s="181"/>
    </row>
    <row r="19" customFormat="false" ht="12.75" hidden="false" customHeight="false" outlineLevel="0" collapsed="false">
      <c r="A19" s="194"/>
      <c r="B19" s="181" t="n">
        <v>337</v>
      </c>
      <c r="C19" s="182" t="s">
        <v>1105</v>
      </c>
      <c r="D19" s="181"/>
      <c r="E19" s="189"/>
      <c r="F19" s="190"/>
      <c r="G19" s="181"/>
      <c r="H19" s="160" t="str">
        <f aca="false">B19&amp;"   "&amp;C19</f>
        <v>337   Пакет M Sport</v>
      </c>
      <c r="I19" s="181"/>
    </row>
    <row r="20" customFormat="false" ht="12.75" hidden="false" customHeight="false" outlineLevel="0" collapsed="false">
      <c r="A20" s="195"/>
      <c r="B20" s="187" t="s">
        <v>1106</v>
      </c>
      <c r="C20" s="188" t="s">
        <v>1107</v>
      </c>
      <c r="D20" s="181"/>
      <c r="E20" s="192"/>
      <c r="F20" s="193"/>
      <c r="G20" s="181"/>
      <c r="H20" s="160" t="str">
        <f aca="false">B20&amp;"   "&amp;C20</f>
        <v>03KA   Акустически-комфортное остекление</v>
      </c>
      <c r="I20" s="181"/>
    </row>
    <row r="21" customFormat="false" ht="12.75" hidden="false" customHeight="false" outlineLevel="0" collapsed="false">
      <c r="A21" s="194"/>
      <c r="B21" s="181" t="s">
        <v>1108</v>
      </c>
      <c r="C21" s="182" t="s">
        <v>1109</v>
      </c>
      <c r="D21" s="181"/>
      <c r="E21" s="189"/>
      <c r="F21" s="190"/>
      <c r="G21" s="181"/>
      <c r="H21" s="160" t="str">
        <f aca="false">B21&amp;"   "&amp;C21</f>
        <v>03MC   Рейлинги на крыше с отделкой BMW Individual Shadow Line</v>
      </c>
      <c r="I21" s="181"/>
    </row>
    <row r="22" customFormat="false" ht="12.75" hidden="false" customHeight="false" outlineLevel="0" collapsed="false">
      <c r="A22" s="195"/>
      <c r="B22" s="187" t="n">
        <v>423</v>
      </c>
      <c r="C22" s="188" t="s">
        <v>1110</v>
      </c>
      <c r="D22" s="181"/>
      <c r="E22" s="192"/>
      <c r="F22" s="193"/>
      <c r="G22" s="181"/>
      <c r="H22" s="160" t="str">
        <f aca="false">B22&amp;"   "&amp;C22</f>
        <v>423   Велюровые коврики</v>
      </c>
      <c r="I22" s="181"/>
    </row>
    <row r="23" customFormat="false" ht="12.75" hidden="false" customHeight="false" outlineLevel="0" collapsed="false">
      <c r="A23" s="194"/>
      <c r="B23" s="181" t="n">
        <v>428</v>
      </c>
      <c r="C23" s="182" t="s">
        <v>1111</v>
      </c>
      <c r="D23" s="181"/>
      <c r="E23" s="189"/>
      <c r="F23" s="190"/>
      <c r="G23" s="181"/>
      <c r="H23" s="160" t="str">
        <f aca="false">B23&amp;"   "&amp;C23</f>
        <v>428   Знак аварийной остановки и аптечка</v>
      </c>
      <c r="I23" s="181"/>
    </row>
    <row r="24" customFormat="false" ht="12.75" hidden="false" customHeight="false" outlineLevel="0" collapsed="false">
      <c r="A24" s="195"/>
      <c r="B24" s="187" t="n">
        <v>430</v>
      </c>
      <c r="C24" s="188" t="s">
        <v>1112</v>
      </c>
      <c r="D24" s="181"/>
      <c r="E24" s="192"/>
      <c r="F24" s="193"/>
      <c r="G24" s="181"/>
      <c r="H24" s="160" t="str">
        <f aca="false">B24&amp;"   "&amp;C24</f>
        <v>430   Пакет зеркал заднего вида</v>
      </c>
      <c r="I24" s="181"/>
    </row>
    <row r="25" customFormat="false" ht="12.75" hidden="false" customHeight="false" outlineLevel="0" collapsed="false">
      <c r="A25" s="194"/>
      <c r="B25" s="181" t="n">
        <v>431</v>
      </c>
      <c r="C25" s="182" t="s">
        <v>1113</v>
      </c>
      <c r="D25" s="181"/>
      <c r="E25" s="189"/>
      <c r="F25" s="190"/>
      <c r="G25" s="181"/>
      <c r="H25" s="160" t="str">
        <f aca="false">B25&amp;"   "&amp;C25</f>
        <v>431   Неослепляющее внутреннее зеркало заднего вида</v>
      </c>
      <c r="I25" s="181"/>
    </row>
    <row r="26" customFormat="false" ht="12.75" hidden="false" customHeight="false" outlineLevel="0" collapsed="false">
      <c r="A26" s="195"/>
      <c r="B26" s="187" t="n">
        <v>441</v>
      </c>
      <c r="C26" s="188" t="s">
        <v>1114</v>
      </c>
      <c r="D26" s="181"/>
      <c r="E26" s="192"/>
      <c r="F26" s="193"/>
      <c r="G26" s="181"/>
      <c r="H26" s="160" t="str">
        <f aca="false">B26&amp;"   "&amp;C26</f>
        <v>441   Пакет курильщика</v>
      </c>
      <c r="I26" s="181"/>
    </row>
    <row r="27" customFormat="false" ht="12.75" hidden="false" customHeight="false" outlineLevel="0" collapsed="false">
      <c r="A27" s="194"/>
      <c r="B27" s="181" t="n">
        <v>459</v>
      </c>
      <c r="C27" s="182" t="s">
        <v>1115</v>
      </c>
      <c r="D27" s="181"/>
      <c r="E27" s="189"/>
      <c r="F27" s="190"/>
      <c r="G27" s="181"/>
      <c r="H27" s="160" t="str">
        <f aca="false">B27&amp;"   "&amp;C27</f>
        <v>459   Электрорегулировка передних сидений с функцией "Память" для сиденья водителя</v>
      </c>
      <c r="I27" s="181"/>
    </row>
    <row r="28" customFormat="false" ht="12.75" hidden="false" customHeight="false" outlineLevel="0" collapsed="false">
      <c r="A28" s="195"/>
      <c r="B28" s="187" t="n">
        <v>465</v>
      </c>
      <c r="C28" s="188" t="s">
        <v>1116</v>
      </c>
      <c r="D28" s="181"/>
      <c r="E28" s="192"/>
      <c r="F28" s="193"/>
      <c r="G28" s="181"/>
      <c r="H28" s="160" t="str">
        <f aca="false">B28&amp;"   "&amp;C28</f>
        <v>465   Система сквозной погрузки</v>
      </c>
      <c r="I28" s="181"/>
    </row>
    <row r="29" customFormat="false" ht="409.6" hidden="false" customHeight="false" outlineLevel="0" collapsed="false">
      <c r="A29" s="194"/>
      <c r="B29" s="181" t="n">
        <v>481</v>
      </c>
      <c r="C29" s="182" t="s">
        <v>1117</v>
      </c>
      <c r="D29" s="181"/>
      <c r="E29" s="189"/>
      <c r="F29" s="190"/>
      <c r="G29" s="181"/>
      <c r="H29" s="160" t="str">
        <f aca="false">B29&amp;"   "&amp;C29</f>
        <v>481   Спортивные сиденья для водителя и переднего пассажира</v>
      </c>
      <c r="I29" s="181"/>
    </row>
    <row r="30" customFormat="false" ht="409.6" hidden="false" customHeight="false" outlineLevel="0" collapsed="false">
      <c r="A30" s="195"/>
      <c r="B30" s="187" t="n">
        <v>493</v>
      </c>
      <c r="C30" s="188" t="s">
        <v>1118</v>
      </c>
      <c r="D30" s="181"/>
      <c r="E30" s="192"/>
      <c r="F30" s="193"/>
      <c r="G30" s="181"/>
      <c r="H30" s="160" t="str">
        <f aca="false">B30&amp;"   "&amp;C30</f>
        <v>493   Дополнительные приспособления для размещения вещей в салоне</v>
      </c>
      <c r="I30" s="181"/>
    </row>
    <row r="31" customFormat="false" ht="409.6" hidden="false" customHeight="false" outlineLevel="0" collapsed="false">
      <c r="A31" s="194"/>
      <c r="B31" s="181" t="n">
        <v>494</v>
      </c>
      <c r="C31" s="182" t="s">
        <v>1119</v>
      </c>
      <c r="D31" s="181"/>
      <c r="E31" s="189"/>
      <c r="F31" s="190"/>
      <c r="G31" s="181"/>
      <c r="H31" s="160" t="str">
        <f aca="false">B31&amp;"   "&amp;C31</f>
        <v>494   Подогрев передних сидений</v>
      </c>
      <c r="I31" s="181"/>
    </row>
    <row r="32" customFormat="false" ht="22.5" hidden="false" customHeight="false" outlineLevel="0" collapsed="false">
      <c r="A32" s="195"/>
      <c r="B32" s="187" t="s">
        <v>1120</v>
      </c>
      <c r="C32" s="188" t="s">
        <v>1121</v>
      </c>
      <c r="D32" s="181"/>
      <c r="E32" s="192"/>
      <c r="F32" s="193"/>
      <c r="G32" s="181"/>
      <c r="H32" s="160" t="str">
        <f aca="false">B32&amp;"   "&amp;C32</f>
        <v>04K7   Декоративные планки ö Алюминий Rhombicleö Акцентные вставки "Жемчужный Хром"</v>
      </c>
      <c r="I32" s="181"/>
    </row>
    <row r="33" customFormat="false" ht="409.6" hidden="false" customHeight="false" outlineLevel="0" collapsed="false">
      <c r="A33" s="194"/>
      <c r="B33" s="181" t="s">
        <v>1122</v>
      </c>
      <c r="C33" s="182" t="s">
        <v>1123</v>
      </c>
      <c r="D33" s="181"/>
      <c r="E33" s="189"/>
      <c r="F33" s="190"/>
      <c r="G33" s="181"/>
      <c r="H33" s="160" t="str">
        <f aca="false">B33&amp;"   "&amp;C33</f>
        <v>04UR   Пакет освещения</v>
      </c>
      <c r="I33" s="181"/>
    </row>
    <row r="34" customFormat="false" ht="409.6" hidden="false" customHeight="false" outlineLevel="0" collapsed="false">
      <c r="A34" s="195"/>
      <c r="B34" s="187" t="n">
        <v>534</v>
      </c>
      <c r="C34" s="188" t="s">
        <v>1124</v>
      </c>
      <c r="D34" s="181"/>
      <c r="E34" s="192"/>
      <c r="F34" s="193"/>
      <c r="G34" s="181"/>
      <c r="H34" s="160" t="str">
        <f aca="false">B34&amp;"   "&amp;C34</f>
        <v>534   Автоматический контроль климата, 2-зонныый, с расширенными функциями</v>
      </c>
      <c r="I34" s="181"/>
    </row>
    <row r="35" customFormat="false" ht="409.6" hidden="false" customHeight="false" outlineLevel="0" collapsed="false">
      <c r="A35" s="194"/>
      <c r="B35" s="181" t="n">
        <v>552</v>
      </c>
      <c r="C35" s="182" t="s">
        <v>1125</v>
      </c>
      <c r="D35" s="181"/>
      <c r="E35" s="189"/>
      <c r="F35" s="190"/>
      <c r="G35" s="181"/>
      <c r="H35" s="160" t="str">
        <f aca="false">B35&amp;"   "&amp;C35</f>
        <v>552   Адаптивные светодиодные фары</v>
      </c>
      <c r="I35" s="181"/>
    </row>
    <row r="36" customFormat="false" ht="409.6" hidden="false" customHeight="false" outlineLevel="0" collapsed="false">
      <c r="A36" s="195"/>
      <c r="B36" s="187" t="s">
        <v>1126</v>
      </c>
      <c r="C36" s="188" t="s">
        <v>1127</v>
      </c>
      <c r="D36" s="181"/>
      <c r="E36" s="192"/>
      <c r="F36" s="193"/>
      <c r="G36" s="181"/>
      <c r="H36" s="160" t="str">
        <f aca="false">B36&amp;"   "&amp;C36</f>
        <v>05A1   Светодиодные противотуманные фары</v>
      </c>
      <c r="I36" s="181"/>
    </row>
    <row r="37" customFormat="false" ht="409.6" hidden="false" customHeight="false" outlineLevel="0" collapsed="false">
      <c r="A37" s="194"/>
      <c r="B37" s="181" t="s">
        <v>1128</v>
      </c>
      <c r="C37" s="182" t="s">
        <v>1129</v>
      </c>
      <c r="D37" s="181"/>
      <c r="E37" s="189"/>
      <c r="F37" s="190"/>
      <c r="G37" s="181"/>
      <c r="H37" s="160" t="str">
        <f aca="false">B37&amp;"   "&amp;C37</f>
        <v>05AC   Система управления дальним светом</v>
      </c>
      <c r="I37" s="181"/>
    </row>
    <row r="38" customFormat="false" ht="409.6" hidden="false" customHeight="false" outlineLevel="0" collapsed="false">
      <c r="A38" s="195"/>
      <c r="B38" s="187" t="s">
        <v>1130</v>
      </c>
      <c r="C38" s="188" t="s">
        <v>1131</v>
      </c>
      <c r="D38" s="181"/>
      <c r="E38" s="192"/>
      <c r="F38" s="193"/>
      <c r="G38" s="181"/>
      <c r="H38" s="160" t="str">
        <f aca="false">B38&amp;"   "&amp;C38</f>
        <v>05DM   Ассистент парковки</v>
      </c>
      <c r="I38" s="181"/>
    </row>
    <row r="39" customFormat="false" ht="26.25" hidden="false" customHeight="true" outlineLevel="0" collapsed="false">
      <c r="A39" s="194"/>
      <c r="B39" s="181" t="n">
        <v>676</v>
      </c>
      <c r="C39" s="182" t="s">
        <v>1132</v>
      </c>
      <c r="D39" s="181"/>
      <c r="E39" s="189"/>
      <c r="F39" s="190"/>
      <c r="G39" s="181"/>
      <c r="H39" s="160" t="str">
        <f aca="false">B39&amp;"   "&amp;C39</f>
        <v>676   Аудиосистема типа Hi-Fi</v>
      </c>
      <c r="I39" s="181"/>
    </row>
    <row r="40" customFormat="false" ht="409.6" hidden="false" customHeight="false" outlineLevel="0" collapsed="false">
      <c r="A40" s="195"/>
      <c r="B40" s="187" t="s">
        <v>1133</v>
      </c>
      <c r="C40" s="188" t="s">
        <v>1134</v>
      </c>
      <c r="D40" s="181"/>
      <c r="E40" s="192"/>
      <c r="F40" s="193"/>
      <c r="G40" s="181"/>
      <c r="H40" s="160" t="str">
        <f aca="false">B40&amp;"   "&amp;C40</f>
        <v>06AE   TeleServices</v>
      </c>
      <c r="I40" s="181"/>
    </row>
    <row r="41" customFormat="false" ht="409.6" hidden="false" customHeight="false" outlineLevel="0" collapsed="false">
      <c r="A41" s="194"/>
      <c r="B41" s="181" t="s">
        <v>1135</v>
      </c>
      <c r="C41" s="182" t="s">
        <v>1136</v>
      </c>
      <c r="D41" s="181"/>
      <c r="E41" s="189"/>
      <c r="F41" s="190"/>
      <c r="G41" s="181"/>
      <c r="H41" s="160" t="str">
        <f aca="false">B41&amp;"   "&amp;C41</f>
        <v>06AF   Функция интеллектуального экстренного вызова</v>
      </c>
      <c r="I41" s="181"/>
    </row>
    <row r="42" customFormat="false" ht="409.6" hidden="false" customHeight="false" outlineLevel="0" collapsed="false">
      <c r="A42" s="195"/>
      <c r="B42" s="187" t="s">
        <v>1137</v>
      </c>
      <c r="C42" s="188" t="s">
        <v>1138</v>
      </c>
      <c r="D42" s="181"/>
      <c r="E42" s="192"/>
      <c r="F42" s="193"/>
      <c r="G42" s="181"/>
      <c r="H42" s="160" t="str">
        <f aca="false">B42&amp;"   "&amp;C42</f>
        <v>06UD   Голосовое воспроизведение на русском языке (для навигации)</v>
      </c>
      <c r="I42" s="181"/>
    </row>
    <row r="43" customFormat="false" ht="409.6" hidden="false" customHeight="false" outlineLevel="0" collapsed="false">
      <c r="A43" s="194"/>
      <c r="B43" s="181" t="n">
        <v>710</v>
      </c>
      <c r="C43" s="182" t="s">
        <v>1139</v>
      </c>
      <c r="D43" s="181"/>
      <c r="E43" s="189"/>
      <c r="F43" s="190"/>
      <c r="G43" s="181"/>
      <c r="H43" s="160" t="str">
        <f aca="false">B43&amp;"   "&amp;C43</f>
        <v>710   Кожаное спортивное рулевое колесо М-типа</v>
      </c>
      <c r="I43" s="181"/>
    </row>
    <row r="44" customFormat="false" ht="409.6" hidden="false" customHeight="false" outlineLevel="0" collapsed="false">
      <c r="A44" s="195"/>
      <c r="B44" s="187" t="n">
        <v>715</v>
      </c>
      <c r="C44" s="188" t="s">
        <v>1140</v>
      </c>
      <c r="D44" s="181"/>
      <c r="E44" s="192"/>
      <c r="F44" s="193"/>
      <c r="G44" s="181"/>
      <c r="H44" s="160" t="str">
        <f aca="false">B44&amp;"   "&amp;C44</f>
        <v>715   Аэродинамический М-пакет</v>
      </c>
      <c r="I44" s="181"/>
    </row>
    <row r="45" customFormat="false" ht="409.6" hidden="false" customHeight="false" outlineLevel="0" collapsed="false">
      <c r="A45" s="194"/>
      <c r="B45" s="181" t="n">
        <v>760</v>
      </c>
      <c r="C45" s="182" t="s">
        <v>1141</v>
      </c>
      <c r="D45" s="181"/>
      <c r="E45" s="189"/>
      <c r="F45" s="190"/>
      <c r="G45" s="181"/>
      <c r="H45" s="160" t="str">
        <f aca="false">B45&amp;"   "&amp;C45</f>
        <v>760   Внешний дизайн BMW Individual Shadow Line</v>
      </c>
      <c r="I45" s="181"/>
    </row>
    <row r="46" customFormat="false" ht="409.6" hidden="false" customHeight="false" outlineLevel="0" collapsed="false">
      <c r="A46" s="195"/>
      <c r="B46" s="187" t="n">
        <v>775</v>
      </c>
      <c r="C46" s="188" t="s">
        <v>1142</v>
      </c>
      <c r="D46" s="181"/>
      <c r="E46" s="192"/>
      <c r="F46" s="193"/>
      <c r="G46" s="181"/>
      <c r="H46" s="160" t="str">
        <f aca="false">B46&amp;"   "&amp;C46</f>
        <v>775   Индивидуальная обивка потолка салона, Антрацит</v>
      </c>
      <c r="I46" s="181"/>
    </row>
    <row r="47" customFormat="false" ht="409.6" hidden="false" customHeight="false" outlineLevel="0" collapsed="false">
      <c r="A47" s="194"/>
      <c r="B47" s="181" t="s">
        <v>1143</v>
      </c>
      <c r="C47" s="182" t="s">
        <v>1144</v>
      </c>
      <c r="D47" s="181"/>
      <c r="E47" s="189"/>
      <c r="F47" s="190"/>
      <c r="G47" s="181"/>
      <c r="H47" s="160" t="str">
        <f aca="false">B47&amp;"   "&amp;C47</f>
        <v>07CG   Пакет BMW Ремонт, вкл. 3 года/200,000 км</v>
      </c>
      <c r="I47" s="181"/>
    </row>
    <row r="48" customFormat="false" ht="409.6" hidden="false" customHeight="false" outlineLevel="0" collapsed="false">
      <c r="A48" s="195"/>
      <c r="B48" s="187" t="n">
        <v>842</v>
      </c>
      <c r="C48" s="188" t="s">
        <v>1145</v>
      </c>
      <c r="D48" s="181"/>
      <c r="E48" s="192"/>
      <c r="F48" s="193"/>
      <c r="G48" s="181"/>
      <c r="H48" s="160" t="str">
        <f aca="false">B48&amp;"   "&amp;C48</f>
        <v>842   Исполнение для стран с холодным климатом</v>
      </c>
      <c r="I48" s="181"/>
    </row>
    <row r="49" customFormat="false" ht="409.6" hidden="false" customHeight="false" outlineLevel="0" collapsed="false">
      <c r="A49" s="194"/>
      <c r="B49" s="181" t="n">
        <v>891</v>
      </c>
      <c r="C49" s="182" t="s">
        <v>1146</v>
      </c>
      <c r="D49" s="181"/>
      <c r="E49" s="189"/>
      <c r="F49" s="190"/>
      <c r="G49" s="181"/>
      <c r="H49" s="160" t="str">
        <f aca="false">B49&amp;"   "&amp;C49</f>
        <v>891   Русский/Сервисная книжка</v>
      </c>
      <c r="I49" s="181"/>
    </row>
    <row r="50" customFormat="false" ht="409.6" hidden="false" customHeight="false" outlineLevel="0" collapsed="false">
      <c r="A50" s="196"/>
      <c r="B50" s="196"/>
      <c r="C50" s="196"/>
      <c r="D50" s="181"/>
      <c r="E50" s="192"/>
      <c r="F50" s="193"/>
      <c r="G50" s="181"/>
      <c r="H50" s="160" t="str">
        <f aca="false">B50&amp;"   "&amp;C50</f>
        <v>   </v>
      </c>
      <c r="I50" s="181"/>
    </row>
    <row r="51" customFormat="false" ht="26.25" hidden="false" customHeight="false" outlineLevel="0" collapsed="false">
      <c r="A51" s="197" t="s">
        <v>1147</v>
      </c>
      <c r="B51" s="198" t="s">
        <v>1148</v>
      </c>
      <c r="C51" s="199" t="s">
        <v>1149</v>
      </c>
      <c r="D51" s="181"/>
      <c r="E51" s="189"/>
      <c r="F51" s="190"/>
      <c r="G51" s="181"/>
      <c r="H51" s="160" t="str">
        <f aca="false">B51&amp;"   "&amp;C51</f>
        <v>Z41P   KJ39.B7 M Sport</v>
      </c>
      <c r="I51" s="181"/>
    </row>
    <row r="52" customFormat="false" ht="409.6" hidden="false" customHeight="false" outlineLevel="0" collapsed="false">
      <c r="A52" s="187"/>
      <c r="B52" s="187"/>
      <c r="C52" s="187"/>
      <c r="D52" s="181"/>
      <c r="E52" s="192"/>
      <c r="F52" s="193"/>
      <c r="G52" s="181"/>
      <c r="H52" s="160" t="str">
        <f aca="false">B52&amp;"   "&amp;C52</f>
        <v>   </v>
      </c>
      <c r="I52" s="181"/>
    </row>
    <row r="53" customFormat="false" ht="409.6" hidden="false" customHeight="false" outlineLevel="0" collapsed="false">
      <c r="A53" s="181"/>
      <c r="B53" s="181"/>
      <c r="C53" s="181"/>
      <c r="D53" s="181"/>
      <c r="E53" s="189"/>
      <c r="F53" s="190"/>
      <c r="G53" s="181"/>
      <c r="H53" s="160" t="str">
        <f aca="false">B53&amp;"   "&amp;C53</f>
        <v>   </v>
      </c>
      <c r="I53" s="181"/>
    </row>
    <row r="54" customFormat="false" ht="409.6" hidden="false" customHeight="false" outlineLevel="0" collapsed="false">
      <c r="A54" s="187"/>
      <c r="B54" s="187"/>
      <c r="C54" s="187"/>
      <c r="D54" s="181"/>
      <c r="E54" s="192"/>
      <c r="F54" s="193"/>
      <c r="G54" s="181"/>
      <c r="H54" s="160" t="str">
        <f aca="false">B54&amp;"   "&amp;C54</f>
        <v>   </v>
      </c>
      <c r="I54" s="181"/>
    </row>
    <row r="55" customFormat="false" ht="409.6" hidden="false" customHeight="false" outlineLevel="0" collapsed="false">
      <c r="A55" s="181"/>
      <c r="B55" s="181"/>
      <c r="C55" s="181"/>
      <c r="D55" s="181"/>
      <c r="E55" s="189"/>
      <c r="F55" s="190"/>
      <c r="G55" s="181"/>
      <c r="H55" s="160" t="str">
        <f aca="false">B55&amp;"   "&amp;C55</f>
        <v>   </v>
      </c>
      <c r="I55" s="181"/>
    </row>
    <row r="56" customFormat="false" ht="409.6" hidden="false" customHeight="false" outlineLevel="0" collapsed="false">
      <c r="A56" s="187"/>
      <c r="B56" s="187"/>
      <c r="C56" s="187"/>
      <c r="D56" s="181"/>
      <c r="E56" s="192"/>
      <c r="F56" s="193"/>
      <c r="G56" s="181"/>
      <c r="H56" s="160" t="str">
        <f aca="false">B56&amp;"   "&amp;C56</f>
        <v>   </v>
      </c>
      <c r="I56" s="181"/>
    </row>
    <row r="57" customFormat="false" ht="409.6" hidden="false" customHeight="false" outlineLevel="0" collapsed="false">
      <c r="A57" s="181"/>
      <c r="B57" s="181"/>
      <c r="C57" s="181"/>
      <c r="D57" s="181"/>
      <c r="E57" s="189"/>
      <c r="F57" s="190"/>
      <c r="G57" s="181"/>
      <c r="H57" s="160" t="str">
        <f aca="false">B57&amp;"   "&amp;C57</f>
        <v>   </v>
      </c>
      <c r="I57" s="181"/>
    </row>
    <row r="58" customFormat="false" ht="409.6" hidden="false" customHeight="false" outlineLevel="0" collapsed="false">
      <c r="A58" s="187"/>
      <c r="B58" s="187"/>
      <c r="C58" s="187"/>
      <c r="D58" s="181"/>
      <c r="E58" s="192"/>
      <c r="F58" s="193"/>
      <c r="G58" s="181"/>
      <c r="H58" s="160" t="str">
        <f aca="false">B58&amp;"   "&amp;C58</f>
        <v>   </v>
      </c>
      <c r="I58" s="181"/>
    </row>
    <row r="59" customFormat="false" ht="409.6" hidden="false" customHeight="false" outlineLevel="0" collapsed="false">
      <c r="A59" s="181"/>
      <c r="B59" s="181"/>
      <c r="C59" s="181"/>
      <c r="D59" s="181"/>
      <c r="E59" s="189"/>
      <c r="F59" s="190"/>
      <c r="G59" s="181"/>
      <c r="H59" s="160" t="str">
        <f aca="false">B59&amp;"   "&amp;C59</f>
        <v>   </v>
      </c>
      <c r="I59" s="181"/>
    </row>
    <row r="60" customFormat="false" ht="409.6" hidden="false" customHeight="false" outlineLevel="0" collapsed="false">
      <c r="A60" s="187"/>
      <c r="B60" s="187"/>
      <c r="C60" s="187"/>
      <c r="D60" s="181"/>
      <c r="E60" s="192"/>
      <c r="F60" s="193"/>
      <c r="G60" s="181"/>
      <c r="H60" s="160" t="str">
        <f aca="false">B60&amp;"   "&amp;C60</f>
        <v>   </v>
      </c>
      <c r="I60" s="181"/>
    </row>
    <row r="61" customFormat="false" ht="409.6" hidden="false" customHeight="false" outlineLevel="0" collapsed="false">
      <c r="A61" s="181"/>
      <c r="B61" s="181"/>
      <c r="C61" s="181"/>
      <c r="H61" s="160" t="str">
        <f aca="false">B61&amp;"   "&amp;C61</f>
        <v>   </v>
      </c>
    </row>
    <row r="62" customFormat="false" ht="409.6" hidden="false" customHeight="false" outlineLevel="0" collapsed="false">
      <c r="A62" s="187"/>
      <c r="B62" s="187"/>
      <c r="C62" s="187"/>
      <c r="H62" s="160" t="str">
        <f aca="false">B62&amp;"   "&amp;C62</f>
        <v>   </v>
      </c>
    </row>
    <row r="63" customFormat="false" ht="409.6" hidden="false" customHeight="false" outlineLevel="0" collapsed="false">
      <c r="A63" s="181"/>
      <c r="B63" s="181"/>
      <c r="C63" s="181"/>
      <c r="H63" s="160" t="str">
        <f aca="false">B63&amp;"   "&amp;C63</f>
        <v>   </v>
      </c>
    </row>
    <row r="64" customFormat="false" ht="409.6" hidden="false" customHeight="false" outlineLevel="0" collapsed="false">
      <c r="A64" s="187"/>
      <c r="B64" s="187"/>
      <c r="C64" s="187"/>
      <c r="H64" s="160" t="str">
        <f aca="false">B64&amp;"   "&amp;C64</f>
        <v>   </v>
      </c>
    </row>
    <row r="65" customFormat="false" ht="409.6" hidden="false" customHeight="false" outlineLevel="0" collapsed="false">
      <c r="A65" s="181"/>
      <c r="B65" s="181"/>
      <c r="C65" s="181"/>
      <c r="H65" s="160" t="str">
        <f aca="false">B65&amp;"   "&amp;C65</f>
        <v>   </v>
      </c>
    </row>
    <row r="66" customFormat="false" ht="409.6" hidden="false" customHeight="false" outlineLevel="0" collapsed="false">
      <c r="A66" s="187"/>
      <c r="B66" s="187"/>
      <c r="C66" s="187"/>
      <c r="H66" s="160" t="str">
        <f aca="false">B66&amp;"   "&amp;C66</f>
        <v>   </v>
      </c>
    </row>
    <row r="67" customFormat="false" ht="409.6" hidden="false" customHeight="false" outlineLevel="0" collapsed="false">
      <c r="A67" s="181"/>
      <c r="B67" s="181"/>
      <c r="C67" s="181"/>
      <c r="H67" s="160" t="str">
        <f aca="false">B67&amp;"   "&amp;C67</f>
        <v>   </v>
      </c>
    </row>
    <row r="68" customFormat="false" ht="409.6" hidden="false" customHeight="false" outlineLevel="0" collapsed="false">
      <c r="A68" s="187"/>
      <c r="B68" s="187"/>
      <c r="C68" s="187"/>
      <c r="H68" s="160" t="str">
        <f aca="false">B68&amp;"   "&amp;C68</f>
        <v>   </v>
      </c>
    </row>
    <row r="69" customFormat="false" ht="409.6" hidden="false" customHeight="false" outlineLevel="0" collapsed="false">
      <c r="A69" s="181"/>
      <c r="B69" s="181"/>
      <c r="C69" s="181"/>
      <c r="H69" s="160" t="str">
        <f aca="false">B69&amp;"   "&amp;C69</f>
        <v>   </v>
      </c>
    </row>
    <row r="70" customFormat="false" ht="409.6" hidden="false" customHeight="false" outlineLevel="0" collapsed="false">
      <c r="A70" s="187"/>
      <c r="B70" s="187"/>
      <c r="C70" s="187"/>
      <c r="H70" s="160" t="str">
        <f aca="false">B70&amp;"   "&amp;C70</f>
        <v>   </v>
      </c>
    </row>
    <row r="71" customFormat="false" ht="409.6" hidden="false" customHeight="false" outlineLevel="0" collapsed="false">
      <c r="A71" s="181"/>
      <c r="B71" s="181"/>
      <c r="C71" s="181"/>
      <c r="H71" s="160" t="str">
        <f aca="false">B71&amp;"   "&amp;C71</f>
        <v>   </v>
      </c>
    </row>
    <row r="72" customFormat="false" ht="409.6" hidden="false" customHeight="false" outlineLevel="0" collapsed="false">
      <c r="A72" s="187"/>
      <c r="B72" s="187"/>
      <c r="C72" s="187"/>
      <c r="H72" s="160" t="str">
        <f aca="false">B72&amp;"   "&amp;C72</f>
        <v>   </v>
      </c>
    </row>
    <row r="73" customFormat="false" ht="409.6" hidden="false" customHeight="false" outlineLevel="0" collapsed="false">
      <c r="A73" s="181"/>
      <c r="B73" s="181"/>
      <c r="C73" s="181"/>
      <c r="H73" s="160" t="str">
        <f aca="false">B73&amp;"   "&amp;C73</f>
        <v>   </v>
      </c>
    </row>
    <row r="74" customFormat="false" ht="409.6" hidden="false" customHeight="false" outlineLevel="0" collapsed="false">
      <c r="A74" s="187"/>
      <c r="B74" s="187"/>
      <c r="C74" s="187"/>
      <c r="H74" s="160" t="str">
        <f aca="false">B74&amp;"   "&amp;C74</f>
        <v>   </v>
      </c>
    </row>
    <row r="75" customFormat="false" ht="409.6" hidden="false" customHeight="false" outlineLevel="0" collapsed="false">
      <c r="A75" s="181"/>
      <c r="B75" s="181"/>
      <c r="C75" s="181"/>
      <c r="H75" s="160" t="str">
        <f aca="false">B75&amp;"   "&amp;C75</f>
        <v>   </v>
      </c>
    </row>
    <row r="76" customFormat="false" ht="409.6" hidden="false" customHeight="false" outlineLevel="0" collapsed="false">
      <c r="A76" s="187"/>
      <c r="B76" s="187"/>
      <c r="C76" s="187"/>
      <c r="H76" s="160" t="str">
        <f aca="false">B76&amp;"   "&amp;C76</f>
        <v>   </v>
      </c>
    </row>
    <row r="77" customFormat="false" ht="409.6" hidden="false" customHeight="false" outlineLevel="0" collapsed="false">
      <c r="A77" s="181"/>
      <c r="B77" s="181"/>
      <c r="C77" s="181"/>
      <c r="H77" s="160" t="str">
        <f aca="false">B77&amp;"   "&amp;C77</f>
        <v>   </v>
      </c>
    </row>
    <row r="78" customFormat="false" ht="409.6" hidden="false" customHeight="false" outlineLevel="0" collapsed="false">
      <c r="A78" s="200"/>
      <c r="B78" s="200"/>
      <c r="C78" s="200"/>
      <c r="H78" s="160" t="str">
        <f aca="false">B78&amp;"   "&amp;C78</f>
        <v>   </v>
      </c>
    </row>
    <row r="79" customFormat="false" ht="409.6" hidden="false" customHeight="false" outlineLevel="0" collapsed="false">
      <c r="A79" s="201"/>
      <c r="B79" s="181"/>
      <c r="C79" s="181"/>
      <c r="H79" s="160" t="str">
        <f aca="false">B79&amp;"   "&amp;C79</f>
        <v>   </v>
      </c>
    </row>
    <row r="80" customFormat="false" ht="409.6" hidden="false" customHeight="false" outlineLevel="0" collapsed="false">
      <c r="A80" s="187"/>
      <c r="B80" s="187"/>
      <c r="C80" s="187"/>
      <c r="H80" s="160" t="str">
        <f aca="false">B80&amp;"   "&amp;C80</f>
        <v>   </v>
      </c>
    </row>
    <row r="81" customFormat="false" ht="409.6" hidden="false" customHeight="false" outlineLevel="0" collapsed="false">
      <c r="A81" s="181"/>
      <c r="B81" s="181"/>
      <c r="C81" s="181"/>
      <c r="H81" s="160" t="str">
        <f aca="false">B81&amp;"   "&amp;C81</f>
        <v>   </v>
      </c>
    </row>
    <row r="82" customFormat="false" ht="409.6" hidden="false" customHeight="false" outlineLevel="0" collapsed="false">
      <c r="A82" s="200"/>
      <c r="B82" s="200"/>
      <c r="C82" s="200"/>
      <c r="H82" s="160" t="str">
        <f aca="false">B82&amp;"   "&amp;C82</f>
        <v>   </v>
      </c>
    </row>
    <row r="83" customFormat="false" ht="409.6" hidden="false" customHeight="false" outlineLevel="0" collapsed="false">
      <c r="A83" s="201"/>
      <c r="B83" s="181"/>
      <c r="C83" s="181"/>
      <c r="H83" s="160" t="str">
        <f aca="false">B83&amp;"   "&amp;C83</f>
        <v>   </v>
      </c>
    </row>
    <row r="84" customFormat="false" ht="409.6" hidden="false" customHeight="false" outlineLevel="0" collapsed="false">
      <c r="B84" s="202"/>
      <c r="H84" s="160" t="str">
        <f aca="false">B84&amp;"   "&amp;C84</f>
        <v>   </v>
      </c>
    </row>
    <row r="85" customFormat="false" ht="409.6" hidden="false" customHeight="false" outlineLevel="0" collapsed="false">
      <c r="H85" s="160" t="str">
        <f aca="false">B85&amp;"   "&amp;C85</f>
        <v>   </v>
      </c>
    </row>
    <row r="86" customFormat="false" ht="409.6" hidden="false" customHeight="false" outlineLevel="0" collapsed="false">
      <c r="H86" s="160" t="str">
        <f aca="false">B86&amp;"   "&amp;C86</f>
        <v>   </v>
      </c>
    </row>
    <row r="87" customFormat="false" ht="409.6" hidden="false" customHeight="false" outlineLevel="0" collapsed="false">
      <c r="H87" s="160" t="str">
        <f aca="false">B87&amp;"   "&amp;C87</f>
        <v>   </v>
      </c>
    </row>
    <row r="88" customFormat="false" ht="409.6" hidden="false" customHeight="false" outlineLevel="0" collapsed="false">
      <c r="H88" s="160" t="str">
        <f aca="false">B88&amp;"   "&amp;C88</f>
        <v>   </v>
      </c>
    </row>
    <row r="89" customFormat="false" ht="409.6" hidden="false" customHeight="false" outlineLevel="0" collapsed="false">
      <c r="H89" s="160" t="str">
        <f aca="false">B89&amp;"   "&amp;C89</f>
        <v>   </v>
      </c>
    </row>
    <row r="90" customFormat="false" ht="409.6" hidden="false" customHeight="false" outlineLevel="0" collapsed="false">
      <c r="H90" s="160" t="str">
        <f aca="false">B90&amp;"   "&amp;C90</f>
        <v>   </v>
      </c>
    </row>
    <row r="91" customFormat="false" ht="409.6" hidden="false" customHeight="false" outlineLevel="0" collapsed="false">
      <c r="H91" s="160" t="str">
        <f aca="false">B91&amp;"   "&amp;C91</f>
        <v>   </v>
      </c>
    </row>
    <row r="92" customFormat="false" ht="409.6" hidden="false" customHeight="false" outlineLevel="0" collapsed="false">
      <c r="H92" s="160" t="str">
        <f aca="false">B92&amp;"   "&amp;C92</f>
        <v>   </v>
      </c>
    </row>
    <row r="93" customFormat="false" ht="409.6" hidden="false" customHeight="false" outlineLevel="0" collapsed="false">
      <c r="H93" s="160" t="str">
        <f aca="false">B93&amp;"   "&amp;C93</f>
        <v>   </v>
      </c>
    </row>
    <row r="94" customFormat="false" ht="409.6" hidden="false" customHeight="false" outlineLevel="0" collapsed="false">
      <c r="H94" s="160" t="str">
        <f aca="false">B94&amp;"   "&amp;C94</f>
        <v>   </v>
      </c>
    </row>
    <row r="95" customFormat="false" ht="409.6" hidden="false" customHeight="false" outlineLevel="0" collapsed="false">
      <c r="H95" s="160" t="str">
        <f aca="false">B95&amp;"   "&amp;C95</f>
        <v>   </v>
      </c>
    </row>
    <row r="96" customFormat="false" ht="409.6" hidden="false" customHeight="false" outlineLevel="0" collapsed="false">
      <c r="H96" s="160" t="str">
        <f aca="false">B96&amp;"   "&amp;C96</f>
        <v>   </v>
      </c>
    </row>
    <row r="97" customFormat="false" ht="409.6" hidden="false" customHeight="false" outlineLevel="0" collapsed="false">
      <c r="H97" s="160" t="str">
        <f aca="false">B97&amp;"   "&amp;C97</f>
        <v>   </v>
      </c>
    </row>
    <row r="98" customFormat="false" ht="409.6" hidden="false" customHeight="false" outlineLevel="0" collapsed="false">
      <c r="H98" s="160" t="str">
        <f aca="false">B98&amp;"   "&amp;C98</f>
        <v>   </v>
      </c>
    </row>
    <row r="99" customFormat="false" ht="409.6" hidden="false" customHeight="false" outlineLevel="0" collapsed="false">
      <c r="H99" s="160" t="str">
        <f aca="false">B99&amp;"   "&amp;C99</f>
        <v>   </v>
      </c>
    </row>
    <row r="100" customFormat="false" ht="409.6" hidden="false" customHeight="false" outlineLevel="0" collapsed="false">
      <c r="H100" s="160" t="str">
        <f aca="false">B100&amp;"   "&amp;C100</f>
        <v>   </v>
      </c>
    </row>
    <row r="101" customFormat="false" ht="409.6" hidden="false" customHeight="false" outlineLevel="0" collapsed="false">
      <c r="H101" s="160" t="str">
        <f aca="false">B101&amp;"   "&amp;C101</f>
        <v>   </v>
      </c>
    </row>
    <row r="102" customFormat="false" ht="409.6" hidden="false" customHeight="false" outlineLevel="0" collapsed="false">
      <c r="H102" s="160" t="str">
        <f aca="false">B102&amp;"   "&amp;C102</f>
        <v>   </v>
      </c>
    </row>
    <row r="103" customFormat="false" ht="409.6" hidden="false" customHeight="false" outlineLevel="0" collapsed="false">
      <c r="H103" s="160" t="str">
        <f aca="false">B103&amp;"   "&amp;C103</f>
        <v>   </v>
      </c>
    </row>
    <row r="104" customFormat="false" ht="409.6" hidden="false" customHeight="false" outlineLevel="0" collapsed="false">
      <c r="H104" s="160" t="str">
        <f aca="false">B104&amp;"   "&amp;C104</f>
        <v>   </v>
      </c>
    </row>
    <row r="105" customFormat="false" ht="409.6" hidden="false" customHeight="false" outlineLevel="0" collapsed="false">
      <c r="H105" s="160" t="str">
        <f aca="false">B105&amp;"   "&amp;C105</f>
        <v>   </v>
      </c>
    </row>
    <row r="106" customFormat="false" ht="409.6" hidden="false" customHeight="false" outlineLevel="0" collapsed="false">
      <c r="H106" s="160" t="str">
        <f aca="false">B106&amp;"   "&amp;C106</f>
        <v>   </v>
      </c>
    </row>
    <row r="107" customFormat="false" ht="409.6" hidden="false" customHeight="false" outlineLevel="0" collapsed="false">
      <c r="H107" s="160" t="str">
        <f aca="false">B107&amp;"   "&amp;C107</f>
        <v>   </v>
      </c>
    </row>
    <row r="108" customFormat="false" ht="409.6" hidden="false" customHeight="false" outlineLevel="0" collapsed="false">
      <c r="H108" s="160" t="str">
        <f aca="false">B108&amp;"   "&amp;C108</f>
        <v>   </v>
      </c>
    </row>
    <row r="109" customFormat="false" ht="409.6" hidden="false" customHeight="false" outlineLevel="0" collapsed="false">
      <c r="H109" s="160" t="str">
        <f aca="false">B109&amp;"   "&amp;C109</f>
        <v>   </v>
      </c>
    </row>
    <row r="110" customFormat="false" ht="409.6" hidden="false" customHeight="false" outlineLevel="0" collapsed="false">
      <c r="H110" s="160" t="str">
        <f aca="false">B110&amp;"   "&amp;C110</f>
        <v>   </v>
      </c>
    </row>
    <row r="111" customFormat="false" ht="409.6" hidden="false" customHeight="false" outlineLevel="0" collapsed="false">
      <c r="H111" s="160" t="str">
        <f aca="false">B111&amp;"   "&amp;C111</f>
        <v>   </v>
      </c>
    </row>
    <row r="112" customFormat="false" ht="409.6" hidden="false" customHeight="false" outlineLevel="0" collapsed="false">
      <c r="H112" s="160" t="str">
        <f aca="false">B112&amp;"   "&amp;C112</f>
        <v>   </v>
      </c>
    </row>
    <row r="113" customFormat="false" ht="409.6" hidden="false" customHeight="false" outlineLevel="0" collapsed="false">
      <c r="H113" s="160" t="str">
        <f aca="false">B113&amp;"   "&amp;C113</f>
        <v>   </v>
      </c>
    </row>
    <row r="114" customFormat="false" ht="409.6" hidden="false" customHeight="false" outlineLevel="0" collapsed="false">
      <c r="H114" s="160" t="str">
        <f aca="false">B114&amp;"   "&amp;C114</f>
        <v>   </v>
      </c>
    </row>
    <row r="115" customFormat="false" ht="409.6" hidden="false" customHeight="false" outlineLevel="0" collapsed="false">
      <c r="H115" s="160" t="str">
        <f aca="false">B115&amp;"   "&amp;C115</f>
        <v>   </v>
      </c>
    </row>
    <row r="116" customFormat="false" ht="409.6" hidden="false" customHeight="false" outlineLevel="0" collapsed="false">
      <c r="H116" s="160" t="str">
        <f aca="false">B116&amp;"   "&amp;C116</f>
        <v>   </v>
      </c>
    </row>
    <row r="117" customFormat="false" ht="409.6" hidden="false" customHeight="false" outlineLevel="0" collapsed="false">
      <c r="H117" s="160" t="str">
        <f aca="false">B117&amp;"   "&amp;C117</f>
        <v>   </v>
      </c>
    </row>
    <row r="118" customFormat="false" ht="409.6" hidden="false" customHeight="false" outlineLevel="0" collapsed="false">
      <c r="H118" s="160" t="str">
        <f aca="false">B118&amp;"   "&amp;C118</f>
        <v>   </v>
      </c>
    </row>
    <row r="119" customFormat="false" ht="409.6" hidden="false" customHeight="false" outlineLevel="0" collapsed="false">
      <c r="H119" s="160" t="str">
        <f aca="false">B119&amp;"   "&amp;C119</f>
        <v>   </v>
      </c>
    </row>
    <row r="120" customFormat="false" ht="409.6" hidden="false" customHeight="false" outlineLevel="0" collapsed="false">
      <c r="H120" s="160" t="str">
        <f aca="false">B120&amp;"   "&amp;C120</f>
        <v>   </v>
      </c>
    </row>
    <row r="121" customFormat="false" ht="409.6" hidden="false" customHeight="false" outlineLevel="0" collapsed="false">
      <c r="H121" s="160" t="str">
        <f aca="false">B121&amp;"   "&amp;C121</f>
        <v>   </v>
      </c>
    </row>
    <row r="122" customFormat="false" ht="409.6" hidden="false" customHeight="false" outlineLevel="0" collapsed="false">
      <c r="H122" s="160" t="str">
        <f aca="false">B122&amp;"   "&amp;C122</f>
        <v>   </v>
      </c>
    </row>
    <row r="123" customFormat="false" ht="409.6" hidden="false" customHeight="false" outlineLevel="0" collapsed="false">
      <c r="H123" s="160" t="str">
        <f aca="false">B123&amp;"   "&amp;C123</f>
        <v>   </v>
      </c>
    </row>
    <row r="124" customFormat="false" ht="409.6" hidden="false" customHeight="false" outlineLevel="0" collapsed="false">
      <c r="H124" s="160" t="str">
        <f aca="false">B124&amp;"   "&amp;C124</f>
        <v>   </v>
      </c>
    </row>
    <row r="125" customFormat="false" ht="409.6" hidden="false" customHeight="false" outlineLevel="0" collapsed="false">
      <c r="H125" s="160" t="str">
        <f aca="false">B125&amp;"   "&amp;C125</f>
        <v>   </v>
      </c>
    </row>
    <row r="126" customFormat="false" ht="409.6" hidden="false" customHeight="false" outlineLevel="0" collapsed="false">
      <c r="H126" s="160" t="str">
        <f aca="false">B126&amp;"   "&amp;C126</f>
        <v>   </v>
      </c>
    </row>
    <row r="127" customFormat="false" ht="409.6" hidden="false" customHeight="false" outlineLevel="0" collapsed="false">
      <c r="H127" s="160" t="str">
        <f aca="false">B127&amp;"   "&amp;C127</f>
        <v>   </v>
      </c>
    </row>
    <row r="128" customFormat="false" ht="409.6" hidden="false" customHeight="false" outlineLevel="0" collapsed="false">
      <c r="H128" s="160" t="str">
        <f aca="false">B128&amp;"   "&amp;C128</f>
        <v>   </v>
      </c>
    </row>
    <row r="129" customFormat="false" ht="409.6" hidden="false" customHeight="false" outlineLevel="0" collapsed="false">
      <c r="H129" s="160" t="str">
        <f aca="false">B129&amp;"   "&amp;C129</f>
        <v>   </v>
      </c>
    </row>
    <row r="130" customFormat="false" ht="409.6" hidden="false" customHeight="false" outlineLevel="0" collapsed="false">
      <c r="H130" s="160" t="str">
        <f aca="false">B130&amp;"   "&amp;C130</f>
        <v>   </v>
      </c>
    </row>
    <row r="131" customFormat="false" ht="409.6" hidden="false" customHeight="false" outlineLevel="0" collapsed="false">
      <c r="H131" s="160" t="str">
        <f aca="false">B131&amp;"   "&amp;C131</f>
        <v>   </v>
      </c>
    </row>
    <row r="132" customFormat="false" ht="409.6" hidden="false" customHeight="false" outlineLevel="0" collapsed="false">
      <c r="H132" s="160" t="str">
        <f aca="false">B132&amp;"   "&amp;C132</f>
        <v>   </v>
      </c>
    </row>
    <row r="133" customFormat="false" ht="409.6" hidden="false" customHeight="false" outlineLevel="0" collapsed="false">
      <c r="H133" s="160" t="str">
        <f aca="false">B133&amp;"   "&amp;C133</f>
        <v>   </v>
      </c>
    </row>
    <row r="134" customFormat="false" ht="409.6" hidden="false" customHeight="false" outlineLevel="0" collapsed="false">
      <c r="H134" s="160" t="str">
        <f aca="false">B134&amp;"   "&amp;C134</f>
        <v>   </v>
      </c>
    </row>
    <row r="135" customFormat="false" ht="409.6" hidden="false" customHeight="false" outlineLevel="0" collapsed="false">
      <c r="H135" s="160" t="str">
        <f aca="false">B135&amp;"   "&amp;C135</f>
        <v>   </v>
      </c>
    </row>
    <row r="136" customFormat="false" ht="409.6" hidden="false" customHeight="false" outlineLevel="0" collapsed="false">
      <c r="H136" s="160" t="str">
        <f aca="false">B136&amp;"   "&amp;C136</f>
        <v>   </v>
      </c>
    </row>
    <row r="137" customFormat="false" ht="409.6" hidden="false" customHeight="false" outlineLevel="0" collapsed="false">
      <c r="H137" s="160" t="str">
        <f aca="false">B137&amp;"   "&amp;C137</f>
        <v>   </v>
      </c>
    </row>
    <row r="138" customFormat="false" ht="409.6" hidden="false" customHeight="false" outlineLevel="0" collapsed="false">
      <c r="H138" s="160" t="str">
        <f aca="false">B138&amp;"   "&amp;C138</f>
        <v>   </v>
      </c>
    </row>
    <row r="139" customFormat="false" ht="409.6" hidden="false" customHeight="false" outlineLevel="0" collapsed="false">
      <c r="H139" s="160" t="str">
        <f aca="false">B139&amp;"   "&amp;C139</f>
        <v>   </v>
      </c>
    </row>
    <row r="140" customFormat="false" ht="409.6" hidden="false" customHeight="false" outlineLevel="0" collapsed="false">
      <c r="H140" s="160" t="str">
        <f aca="false">B140&amp;"   "&amp;C140</f>
        <v>   </v>
      </c>
    </row>
    <row r="141" customFormat="false" ht="409.6" hidden="false" customHeight="false" outlineLevel="0" collapsed="false">
      <c r="H141" s="160" t="str">
        <f aca="false">B141&amp;"   "&amp;C141</f>
        <v>   </v>
      </c>
    </row>
    <row r="142" customFormat="false" ht="409.6" hidden="false" customHeight="false" outlineLevel="0" collapsed="false">
      <c r="H142" s="160" t="str">
        <f aca="false">B142&amp;"   "&amp;C142</f>
        <v>   </v>
      </c>
    </row>
    <row r="143" customFormat="false" ht="409.6" hidden="false" customHeight="false" outlineLevel="0" collapsed="false">
      <c r="H143" s="160" t="str">
        <f aca="false">B143&amp;"   "&amp;C143</f>
        <v>   </v>
      </c>
    </row>
    <row r="144" customFormat="false" ht="409.6" hidden="false" customHeight="false" outlineLevel="0" collapsed="false">
      <c r="H144" s="160" t="str">
        <f aca="false">B144&amp;"   "&amp;C144</f>
        <v>   </v>
      </c>
    </row>
    <row r="145" customFormat="false" ht="409.6" hidden="false" customHeight="false" outlineLevel="0" collapsed="false">
      <c r="H145" s="160" t="str">
        <f aca="false">B145&amp;"   "&amp;C145</f>
        <v>   </v>
      </c>
    </row>
    <row r="146" customFormat="false" ht="409.6" hidden="false" customHeight="false" outlineLevel="0" collapsed="false">
      <c r="H146" s="160" t="str">
        <f aca="false">B146&amp;"   "&amp;C146</f>
        <v>   </v>
      </c>
    </row>
    <row r="147" customFormat="false" ht="409.6" hidden="false" customHeight="false" outlineLevel="0" collapsed="false">
      <c r="H147" s="160" t="str">
        <f aca="false">B147&amp;"   "&amp;C147</f>
        <v>   </v>
      </c>
    </row>
    <row r="148" customFormat="false" ht="409.6" hidden="false" customHeight="false" outlineLevel="0" collapsed="false">
      <c r="H148" s="160" t="str">
        <f aca="false">B148&amp;"   "&amp;C148</f>
        <v>   </v>
      </c>
    </row>
    <row r="149" customFormat="false" ht="409.6" hidden="false" customHeight="false" outlineLevel="0" collapsed="false">
      <c r="H149" s="160" t="str">
        <f aca="false">B149&amp;"   "&amp;C149</f>
        <v>   </v>
      </c>
    </row>
    <row r="150" customFormat="false" ht="409.6" hidden="false" customHeight="false" outlineLevel="0" collapsed="false">
      <c r="H150" s="160" t="str">
        <f aca="false">B150&amp;"   "&amp;C150</f>
        <v>   </v>
      </c>
    </row>
    <row r="151" customFormat="false" ht="409.6" hidden="false" customHeight="false" outlineLevel="0" collapsed="false">
      <c r="H151" s="160" t="str">
        <f aca="false">B151&amp;"   "&amp;C151</f>
        <v>   </v>
      </c>
    </row>
    <row r="152" customFormat="false" ht="409.6" hidden="false" customHeight="false" outlineLevel="0" collapsed="false">
      <c r="H152" s="160" t="str">
        <f aca="false">B152&amp;"   "&amp;C152</f>
        <v>   </v>
      </c>
    </row>
    <row r="153" customFormat="false" ht="409.6" hidden="false" customHeight="false" outlineLevel="0" collapsed="false">
      <c r="H153" s="160" t="str">
        <f aca="false">B153&amp;"   "&amp;C153</f>
        <v>   </v>
      </c>
    </row>
    <row r="154" customFormat="false" ht="409.6" hidden="false" customHeight="false" outlineLevel="0" collapsed="false">
      <c r="H154" s="160" t="str">
        <f aca="false">B154&amp;"   "&amp;C154</f>
        <v>   </v>
      </c>
    </row>
    <row r="155" customFormat="false" ht="409.6" hidden="false" customHeight="false" outlineLevel="0" collapsed="false">
      <c r="H155" s="160" t="str">
        <f aca="false">B155&amp;"   "&amp;C155</f>
        <v>   </v>
      </c>
    </row>
    <row r="156" customFormat="false" ht="409.6" hidden="false" customHeight="false" outlineLevel="0" collapsed="false">
      <c r="H156" s="160" t="str">
        <f aca="false">B156&amp;"   "&amp;C156</f>
        <v>   </v>
      </c>
    </row>
    <row r="157" customFormat="false" ht="409.6" hidden="false" customHeight="false" outlineLevel="0" collapsed="false">
      <c r="H157" s="160" t="str">
        <f aca="false">B157&amp;"   "&amp;C157</f>
        <v>   </v>
      </c>
    </row>
    <row r="158" customFormat="false" ht="409.6" hidden="false" customHeight="false" outlineLevel="0" collapsed="false">
      <c r="H158" s="160" t="str">
        <f aca="false">B158&amp;"   "&amp;C158</f>
        <v>   </v>
      </c>
    </row>
    <row r="159" customFormat="false" ht="409.6" hidden="false" customHeight="false" outlineLevel="0" collapsed="false">
      <c r="H159" s="160" t="str">
        <f aca="false">B159&amp;"   "&amp;C159</f>
        <v>   </v>
      </c>
    </row>
    <row r="160" customFormat="false" ht="409.6" hidden="false" customHeight="false" outlineLevel="0" collapsed="false">
      <c r="H160" s="160" t="str">
        <f aca="false">B160&amp;"   "&amp;C160</f>
        <v>   </v>
      </c>
    </row>
    <row r="161" customFormat="false" ht="409.6" hidden="false" customHeight="false" outlineLevel="0" collapsed="false">
      <c r="H161" s="160" t="str">
        <f aca="false">B161&amp;"   "&amp;C161</f>
        <v>   </v>
      </c>
    </row>
    <row r="162" customFormat="false" ht="409.6" hidden="false" customHeight="false" outlineLevel="0" collapsed="false">
      <c r="H162" s="160" t="str">
        <f aca="false">B162&amp;"   "&amp;C162</f>
        <v>   </v>
      </c>
    </row>
    <row r="163" customFormat="false" ht="409.6" hidden="false" customHeight="false" outlineLevel="0" collapsed="false">
      <c r="H163" s="160" t="str">
        <f aca="false">B163&amp;"   "&amp;C163</f>
        <v>   </v>
      </c>
    </row>
    <row r="164" customFormat="false" ht="409.6" hidden="false" customHeight="false" outlineLevel="0" collapsed="false">
      <c r="H164" s="160" t="str">
        <f aca="false">B164&amp;"   "&amp;C164</f>
        <v>   </v>
      </c>
    </row>
    <row r="165" customFormat="false" ht="409.6" hidden="false" customHeight="false" outlineLevel="0" collapsed="false">
      <c r="H165" s="160" t="str">
        <f aca="false">B165&amp;"   "&amp;C165</f>
        <v>   </v>
      </c>
    </row>
    <row r="166" customFormat="false" ht="409.6" hidden="false" customHeight="false" outlineLevel="0" collapsed="false">
      <c r="H166" s="160" t="str">
        <f aca="false">B166&amp;"   "&amp;C166</f>
        <v>   </v>
      </c>
    </row>
    <row r="167" customFormat="false" ht="409.6" hidden="false" customHeight="false" outlineLevel="0" collapsed="false">
      <c r="H167" s="160" t="str">
        <f aca="false">B167&amp;"   "&amp;C167</f>
        <v>   </v>
      </c>
    </row>
    <row r="168" customFormat="false" ht="409.6" hidden="false" customHeight="false" outlineLevel="0" collapsed="false">
      <c r="H168" s="160" t="str">
        <f aca="false">B168&amp;"   "&amp;C168</f>
        <v>   </v>
      </c>
    </row>
    <row r="169" customFormat="false" ht="409.6" hidden="false" customHeight="false" outlineLevel="0" collapsed="false">
      <c r="H169" s="160" t="str">
        <f aca="false">B169&amp;"   "&amp;C169</f>
        <v>   </v>
      </c>
    </row>
    <row r="170" customFormat="false" ht="409.6" hidden="false" customHeight="false" outlineLevel="0" collapsed="false">
      <c r="H170" s="160" t="str">
        <f aca="false">B170&amp;"   "&amp;C170</f>
        <v>   </v>
      </c>
    </row>
    <row r="171" customFormat="false" ht="409.6" hidden="false" customHeight="false" outlineLevel="0" collapsed="false">
      <c r="H171" s="160" t="str">
        <f aca="false">B171&amp;"   "&amp;C171</f>
        <v>   </v>
      </c>
    </row>
    <row r="172" customFormat="false" ht="409.6" hidden="false" customHeight="false" outlineLevel="0" collapsed="false">
      <c r="H172" s="160" t="str">
        <f aca="false">B172&amp;"   "&amp;C172</f>
        <v>   </v>
      </c>
    </row>
    <row r="173" customFormat="false" ht="409.6" hidden="false" customHeight="false" outlineLevel="0" collapsed="false">
      <c r="H173" s="160" t="str">
        <f aca="false">B173&amp;"   "&amp;C173</f>
        <v>   </v>
      </c>
    </row>
    <row r="174" customFormat="false" ht="409.6" hidden="false" customHeight="false" outlineLevel="0" collapsed="false">
      <c r="H174" s="160" t="str">
        <f aca="false">B174&amp;"   "&amp;C174</f>
        <v>   </v>
      </c>
    </row>
    <row r="175" customFormat="false" ht="409.6" hidden="false" customHeight="false" outlineLevel="0" collapsed="false">
      <c r="H175" s="160" t="str">
        <f aca="false">B175&amp;"   "&amp;C175</f>
        <v>   </v>
      </c>
    </row>
  </sheetData>
  <mergeCells count="4">
    <mergeCell ref="A7:C7"/>
    <mergeCell ref="A50:C50"/>
    <mergeCell ref="A78:C78"/>
    <mergeCell ref="A82:C82"/>
  </mergeCells>
  <hyperlinks>
    <hyperlink ref="A4" r:id="rId1" display="Модел: "/>
    <hyperlink ref="A5" r:id="rId2" display="Цвет: "/>
    <hyperlink ref="A6" r:id="rId3" display="Вн обшивка: "/>
    <hyperlink ref="A8" r:id="rId4" display="Выбор: "/>
    <hyperlink ref="A51" r:id="rId5" display="Мест. упаков: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en-US</dc:language>
  <cp:lastModifiedBy/>
  <cp:lastPrinted>2018-05-10T06:48:38Z</cp:lastPrinted>
  <dcterms:modified xsi:type="dcterms:W3CDTF">2019-12-18T19:53:08Z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