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https://d.docs.live.net/4c6e168ef6ebf8e9/Escritorio/coipo/"/>
    </mc:Choice>
  </mc:AlternateContent>
  <xr:revisionPtr revIDLastSave="18" documentId="11_0299AF7BE7E022B13F67028160A91DEFB5BB8A37" xr6:coauthVersionLast="47" xr6:coauthVersionMax="47" xr10:uidLastSave="{072570FE-DBBA-442E-8567-4FE69EAA798C}"/>
  <bookViews>
    <workbookView xWindow="-120" yWindow="-120" windowWidth="27870" windowHeight="150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J8" i="1" l="1"/>
  <c r="B28" i="1"/>
  <c r="B27" i="1"/>
  <c r="B30" i="1" l="1"/>
  <c r="B17" i="1"/>
  <c r="B6" i="1" l="1"/>
  <c r="J4" i="1" s="1"/>
  <c r="J7" i="1" l="1"/>
  <c r="B25" i="1" l="1"/>
  <c r="J10" i="1" l="1"/>
  <c r="L10" i="1" s="1"/>
  <c r="J9" i="1"/>
  <c r="L9" i="1" s="1"/>
  <c r="L8" i="1"/>
  <c r="B4" i="1" l="1"/>
  <c r="B5" i="1"/>
  <c r="B11" i="1"/>
  <c r="B12" i="1"/>
  <c r="B13" i="1"/>
  <c r="B14" i="1"/>
  <c r="B15" i="1"/>
  <c r="B16" i="1"/>
  <c r="J5" i="1" s="1"/>
  <c r="L5" i="1" s="1"/>
  <c r="B22" i="1"/>
  <c r="B23" i="1"/>
  <c r="B24" i="1"/>
  <c r="B26" i="1"/>
  <c r="B29" i="1"/>
  <c r="B31" i="1"/>
  <c r="J6" i="1" s="1"/>
  <c r="L6" i="1" s="1"/>
  <c r="B32" i="1"/>
  <c r="B33" i="1"/>
  <c r="B3" i="1"/>
  <c r="L4" i="1" s="1"/>
  <c r="L7" i="1"/>
  <c r="L11" i="1" l="1"/>
  <c r="L13" i="1" l="1"/>
  <c r="L14" i="1"/>
  <c r="L15" i="1" l="1"/>
</calcChain>
</file>

<file path=xl/sharedStrings.xml><?xml version="1.0" encoding="utf-8"?>
<sst xmlns="http://schemas.openxmlformats.org/spreadsheetml/2006/main" count="83" uniqueCount="71">
  <si>
    <t>materiales</t>
  </si>
  <si>
    <t>p/u</t>
  </si>
  <si>
    <t>pol280</t>
  </si>
  <si>
    <t>pol330</t>
  </si>
  <si>
    <t>120ah</t>
  </si>
  <si>
    <t>150ah</t>
  </si>
  <si>
    <t>200ah</t>
  </si>
  <si>
    <t>250ah</t>
  </si>
  <si>
    <t>lit2</t>
  </si>
  <si>
    <t>lit3</t>
  </si>
  <si>
    <t>lit4</t>
  </si>
  <si>
    <t>panel</t>
  </si>
  <si>
    <t>bat</t>
  </si>
  <si>
    <t>inversor</t>
  </si>
  <si>
    <t>mano de obra</t>
  </si>
  <si>
    <t>ayudante</t>
  </si>
  <si>
    <t>cantidad</t>
  </si>
  <si>
    <t>total</t>
  </si>
  <si>
    <t>valor unitario</t>
  </si>
  <si>
    <t>iva</t>
  </si>
  <si>
    <t>improvistos</t>
  </si>
  <si>
    <t>total final</t>
  </si>
  <si>
    <t>pwm3</t>
  </si>
  <si>
    <t>pwm5</t>
  </si>
  <si>
    <t>mppt3</t>
  </si>
  <si>
    <t>mppt5.1</t>
  </si>
  <si>
    <t>mppt5.2</t>
  </si>
  <si>
    <t>mppt5.3</t>
  </si>
  <si>
    <t>mppt6</t>
  </si>
  <si>
    <t>mppt7.2</t>
  </si>
  <si>
    <t>mppt8</t>
  </si>
  <si>
    <t>mppt10</t>
  </si>
  <si>
    <t>mppt15</t>
  </si>
  <si>
    <t>mppt30</t>
  </si>
  <si>
    <t>ma1a3</t>
  </si>
  <si>
    <t>ma0</t>
  </si>
  <si>
    <t>ma4a6</t>
  </si>
  <si>
    <t>ma8a10</t>
  </si>
  <si>
    <t>ma12a16</t>
  </si>
  <si>
    <t>ma18a22</t>
  </si>
  <si>
    <t>ma24a30</t>
  </si>
  <si>
    <t>mo0</t>
  </si>
  <si>
    <t>mo1a3</t>
  </si>
  <si>
    <t>mo4a6</t>
  </si>
  <si>
    <t>mo8a10</t>
  </si>
  <si>
    <t>mo12a16</t>
  </si>
  <si>
    <t>mo18a22</t>
  </si>
  <si>
    <t>mo24a30</t>
  </si>
  <si>
    <t>ay1</t>
  </si>
  <si>
    <t>ay2</t>
  </si>
  <si>
    <t>com1</t>
  </si>
  <si>
    <t>com2</t>
  </si>
  <si>
    <t>com3</t>
  </si>
  <si>
    <t>extras</t>
  </si>
  <si>
    <t>presio sieer</t>
  </si>
  <si>
    <t>precio prov</t>
  </si>
  <si>
    <t>mon450</t>
  </si>
  <si>
    <t>mon550</t>
  </si>
  <si>
    <t>epvert</t>
  </si>
  <si>
    <t>axpert</t>
  </si>
  <si>
    <t>pwm1</t>
  </si>
  <si>
    <t>pwm2</t>
  </si>
  <si>
    <t>emer1</t>
  </si>
  <si>
    <t>emer2</t>
  </si>
  <si>
    <t>100ah</t>
  </si>
  <si>
    <t>axpert2</t>
  </si>
  <si>
    <t>paneles</t>
  </si>
  <si>
    <t>baterias agm</t>
  </si>
  <si>
    <t>baterias litio</t>
  </si>
  <si>
    <t>inversores</t>
  </si>
  <si>
    <t>comida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</si>
</sst>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 &quot;$&quot;* #,##0_ ;_ &quot;$&quot;* \-#,##0_ ;_ &quot;$&quot;* &quot;-&quot;_ ;_ @_ "/>
    <numFmt numFmtId="41" formatCode="_ * #,##0_ ;_ * \-#,##0_ ;_ * &quot;-&quot;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</cellStyleXfs>
  <cellXfs count="13">
    <xf numFmtId="0" fontId="0" fillId="0" borderId="0" xfId="0"/>
    <xf numFmtId="42" fontId="0" fillId="0" borderId="0" xfId="2" applyFont="1"/>
    <xf numFmtId="41" fontId="0" fillId="0" borderId="0" xfId="1" applyFont="1"/>
    <xf numFmtId="42" fontId="0" fillId="0" borderId="0" xfId="2" applyNumberFormat="1" applyFont="1"/>
    <xf numFmtId="42" fontId="0" fillId="2" borderId="0" xfId="2" applyFont="1" applyFill="1"/>
    <xf numFmtId="0" fontId="0" fillId="3" borderId="0" xfId="0" applyFill="1"/>
    <xf numFmtId="42" fontId="0" fillId="3" borderId="0" xfId="2" applyFont="1" applyFill="1"/>
    <xf numFmtId="42" fontId="0" fillId="4" borderId="0" xfId="2" applyFont="1" applyFill="1"/>
    <xf numFmtId="0" fontId="0" fillId="5" borderId="0" xfId="0" applyFill="1"/>
    <xf numFmtId="42" fontId="0" fillId="5" borderId="0" xfId="2" applyFont="1" applyFill="1"/>
    <xf numFmtId="42" fontId="0" fillId="6" borderId="0" xfId="2" applyFont="1" applyFill="1"/>
    <xf numFmtId="42" fontId="0" fillId="7" borderId="0" xfId="2" applyFont="1" applyFill="1"/>
    <xf numFmtId="42" fontId="0" fillId="8" borderId="0" xfId="2" applyFont="1" applyFill="1"/>
  </cellXfs>
  <cellStyles count="3">
    <cellStyle name="Millares [0]" xfId="1" builtinId="6"/>
    <cellStyle name="Moneda [0]" xfId="2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8"/>
  <sheetViews>
    <sheetView tabSelected="1" workbookViewId="0">
      <selection activeCell="I30" sqref="I30"/>
    </sheetView>
  </sheetViews>
  <sheetFormatPr baseColWidth="10" defaultRowHeight="15" x14ac:dyDescent="0.25"/>
  <cols>
    <col min="1" max="1" width="12.85546875" customWidth="1"/>
    <col min="2" max="2" width="11.85546875" customWidth="1"/>
    <col min="3" max="3" width="12.5703125" customWidth="1"/>
    <col min="8" max="8" width="13.5703125" customWidth="1"/>
    <col min="9" max="9" width="12.85546875" customWidth="1"/>
    <col min="10" max="10" width="14.140625" customWidth="1"/>
    <col min="12" max="12" width="14.5703125" bestFit="1" customWidth="1"/>
  </cols>
  <sheetData>
    <row r="1" spans="1:16" x14ac:dyDescent="0.25">
      <c r="A1" s="1"/>
      <c r="B1" s="1" t="s">
        <v>54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1" t="s">
        <v>0</v>
      </c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4" t="s">
        <v>2</v>
      </c>
      <c r="B3" s="4">
        <f>(C3+0)</f>
        <v>85000</v>
      </c>
      <c r="C3" s="4">
        <v>85000</v>
      </c>
      <c r="D3" s="1"/>
      <c r="E3" s="1"/>
      <c r="F3" s="1"/>
      <c r="G3" s="1"/>
      <c r="H3" s="1"/>
      <c r="I3" s="1"/>
      <c r="J3" s="1" t="s">
        <v>18</v>
      </c>
      <c r="K3" s="1" t="s">
        <v>16</v>
      </c>
      <c r="L3" s="1" t="s">
        <v>17</v>
      </c>
      <c r="M3" s="1"/>
      <c r="N3" s="1"/>
      <c r="O3" s="1"/>
      <c r="P3" s="1"/>
    </row>
    <row r="4" spans="1:16" x14ac:dyDescent="0.25">
      <c r="A4" s="4" t="s">
        <v>3</v>
      </c>
      <c r="B4" s="4">
        <f>(C4+0)</f>
        <v>104000</v>
      </c>
      <c r="C4" s="4">
        <v>104000</v>
      </c>
      <c r="D4" s="1"/>
      <c r="E4" s="1"/>
      <c r="F4" s="1"/>
      <c r="G4" s="1"/>
      <c r="H4" s="1" t="s">
        <v>11</v>
      </c>
      <c r="I4" s="1" t="s">
        <v>57</v>
      </c>
      <c r="J4" s="1">
        <f>VLOOKUP(I4,A3:B17,2,FALSE)</f>
        <v>120850</v>
      </c>
      <c r="K4" s="2">
        <v>8</v>
      </c>
      <c r="L4" s="1">
        <f t="shared" ref="L4:L8" si="0">(J4*K4)</f>
        <v>966800</v>
      </c>
      <c r="M4" s="1"/>
      <c r="N4" s="1"/>
      <c r="O4" s="1"/>
      <c r="P4" s="1"/>
    </row>
    <row r="5" spans="1:16" x14ac:dyDescent="0.25">
      <c r="A5" s="4" t="s">
        <v>56</v>
      </c>
      <c r="B5" s="4">
        <f>(C5+0)</f>
        <v>162000</v>
      </c>
      <c r="C5" s="4">
        <v>162000</v>
      </c>
      <c r="D5" s="1"/>
      <c r="E5" s="1"/>
      <c r="F5" s="1"/>
      <c r="G5" s="1"/>
      <c r="H5" s="1" t="s">
        <v>12</v>
      </c>
      <c r="I5" s="1" t="s">
        <v>10</v>
      </c>
      <c r="J5" s="1">
        <f>VLOOKUP(I5,A4:B22,2,FALSE)</f>
        <v>1462000</v>
      </c>
      <c r="K5" s="2">
        <v>2</v>
      </c>
      <c r="L5" s="1">
        <f t="shared" si="0"/>
        <v>2924000</v>
      </c>
      <c r="M5" s="1"/>
      <c r="N5" s="1"/>
      <c r="O5" s="1"/>
      <c r="P5" s="1"/>
    </row>
    <row r="6" spans="1:16" x14ac:dyDescent="0.25">
      <c r="A6" s="4" t="s">
        <v>57</v>
      </c>
      <c r="B6" s="4">
        <f>(C6+0)</f>
        <v>120850</v>
      </c>
      <c r="C6" s="4">
        <v>120850</v>
      </c>
      <c r="D6" s="1"/>
      <c r="E6" s="1"/>
      <c r="F6" s="1"/>
      <c r="G6" s="1"/>
      <c r="H6" s="1" t="s">
        <v>13</v>
      </c>
      <c r="I6" s="1" t="s">
        <v>30</v>
      </c>
      <c r="J6" s="1">
        <f>VLOOKUP(I6,A5:B33,2,FALSE)</f>
        <v>1000000</v>
      </c>
      <c r="K6" s="2">
        <v>1</v>
      </c>
      <c r="L6" s="1">
        <f t="shared" si="0"/>
        <v>1000000</v>
      </c>
      <c r="M6" s="1"/>
      <c r="N6" s="1"/>
      <c r="O6" s="1"/>
      <c r="P6" s="1"/>
    </row>
    <row r="7" spans="1:16" x14ac:dyDescent="0.25">
      <c r="D7" s="1"/>
      <c r="E7" s="1"/>
      <c r="F7" s="1"/>
      <c r="G7" s="1"/>
      <c r="H7" s="1" t="s">
        <v>0</v>
      </c>
      <c r="I7" s="1" t="s">
        <v>37</v>
      </c>
      <c r="J7" s="1">
        <f>VLOOKUP(I7,A6:B52,2,FALSE)</f>
        <v>600000</v>
      </c>
      <c r="K7" s="2">
        <v>1</v>
      </c>
      <c r="L7" s="1">
        <f t="shared" si="0"/>
        <v>600000</v>
      </c>
      <c r="M7" s="1"/>
      <c r="N7" s="1"/>
      <c r="O7" s="1"/>
      <c r="P7" s="1"/>
    </row>
    <row r="8" spans="1:16" x14ac:dyDescent="0.25">
      <c r="D8" s="1"/>
      <c r="E8" s="1"/>
      <c r="F8" s="1"/>
      <c r="G8" s="1"/>
      <c r="H8" s="1" t="s">
        <v>14</v>
      </c>
      <c r="I8" s="1" t="s">
        <v>44</v>
      </c>
      <c r="J8" s="1">
        <f>VLOOKUP(I8,A11:B70,2,FALSE)</f>
        <v>850000</v>
      </c>
      <c r="K8" s="2">
        <v>1</v>
      </c>
      <c r="L8" s="1">
        <f t="shared" si="0"/>
        <v>850000</v>
      </c>
      <c r="M8" s="1"/>
      <c r="N8" s="1"/>
      <c r="O8" s="1"/>
      <c r="P8" s="1"/>
    </row>
    <row r="9" spans="1:16" x14ac:dyDescent="0.25">
      <c r="D9" s="1"/>
      <c r="E9" s="1"/>
      <c r="F9" s="1"/>
      <c r="G9" s="1"/>
      <c r="H9" s="1" t="s">
        <v>15</v>
      </c>
      <c r="I9" s="1" t="s">
        <v>48</v>
      </c>
      <c r="J9" s="1">
        <f>VLOOKUP(I9,A12:B58,2,FALSE)</f>
        <v>85000</v>
      </c>
      <c r="K9" s="2">
        <v>3</v>
      </c>
      <c r="L9" s="1">
        <f>(J9*K9)</f>
        <v>255000</v>
      </c>
      <c r="M9" s="1"/>
      <c r="N9" s="1"/>
      <c r="O9" s="1"/>
      <c r="P9" s="1"/>
    </row>
    <row r="10" spans="1:16" x14ac:dyDescent="0.25">
      <c r="A10" s="5" t="s">
        <v>64</v>
      </c>
      <c r="B10" s="6">
        <v>150000</v>
      </c>
      <c r="C10" s="5"/>
      <c r="D10" s="1"/>
      <c r="E10" s="1"/>
      <c r="F10" s="1"/>
      <c r="G10" s="1"/>
      <c r="H10" s="1" t="s">
        <v>53</v>
      </c>
      <c r="I10" s="1" t="s">
        <v>52</v>
      </c>
      <c r="J10" s="1">
        <f>VLOOKUP(I10,A13:B192,2,FALSE)</f>
        <v>120000</v>
      </c>
      <c r="K10" s="2">
        <v>0</v>
      </c>
      <c r="L10" s="1">
        <f>(J10*K10)</f>
        <v>0</v>
      </c>
      <c r="M10" s="1"/>
      <c r="O10" s="1"/>
      <c r="P10" s="1"/>
    </row>
    <row r="11" spans="1:16" x14ac:dyDescent="0.25">
      <c r="A11" s="6" t="s">
        <v>4</v>
      </c>
      <c r="B11" s="6">
        <f t="shared" ref="B11:B16" si="1">(C11+0)</f>
        <v>180000</v>
      </c>
      <c r="C11" s="6">
        <v>180000</v>
      </c>
      <c r="D11" s="1"/>
      <c r="E11" s="1"/>
      <c r="F11" s="1"/>
      <c r="G11" s="1"/>
      <c r="H11" s="1" t="s">
        <v>17</v>
      </c>
      <c r="I11" s="1"/>
      <c r="J11" s="1"/>
      <c r="K11" s="1"/>
      <c r="L11" s="1">
        <f>SUM(L4:L10)</f>
        <v>6595800</v>
      </c>
      <c r="M11" s="1"/>
      <c r="N11" s="1"/>
      <c r="O11" s="1"/>
      <c r="P11" s="1"/>
    </row>
    <row r="12" spans="1:16" x14ac:dyDescent="0.25">
      <c r="A12" s="6" t="s">
        <v>5</v>
      </c>
      <c r="B12" s="6">
        <f t="shared" si="1"/>
        <v>228000</v>
      </c>
      <c r="C12" s="6">
        <v>228000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6" t="s">
        <v>6</v>
      </c>
      <c r="B13" s="6">
        <f t="shared" si="1"/>
        <v>278000</v>
      </c>
      <c r="C13" s="6">
        <v>278000</v>
      </c>
      <c r="D13" s="1"/>
      <c r="E13" s="1"/>
      <c r="F13" s="1"/>
      <c r="G13" s="1"/>
      <c r="H13" s="1"/>
      <c r="I13" s="1" t="s">
        <v>20</v>
      </c>
      <c r="J13" s="1"/>
      <c r="K13" s="1"/>
      <c r="L13" s="2">
        <f>L11*0.1</f>
        <v>659580</v>
      </c>
      <c r="M13" s="1"/>
      <c r="N13" s="1"/>
      <c r="O13" s="1"/>
      <c r="P13" s="1"/>
    </row>
    <row r="14" spans="1:16" x14ac:dyDescent="0.25">
      <c r="A14" s="6" t="s">
        <v>7</v>
      </c>
      <c r="B14" s="6">
        <f t="shared" si="1"/>
        <v>357000</v>
      </c>
      <c r="C14" s="6">
        <v>357000</v>
      </c>
      <c r="E14" s="1"/>
      <c r="F14" s="1"/>
      <c r="G14" s="1"/>
      <c r="H14" s="1"/>
      <c r="I14" s="1" t="s">
        <v>19</v>
      </c>
      <c r="J14" s="1"/>
      <c r="K14" s="1"/>
      <c r="L14" s="3">
        <f>L11*0.19</f>
        <v>1253202</v>
      </c>
      <c r="M14" s="1"/>
      <c r="N14" s="1"/>
      <c r="O14" s="1"/>
      <c r="P14" s="1"/>
    </row>
    <row r="15" spans="1:16" x14ac:dyDescent="0.25">
      <c r="A15" s="7" t="s">
        <v>8</v>
      </c>
      <c r="B15" s="7">
        <f t="shared" si="1"/>
        <v>768000</v>
      </c>
      <c r="C15" s="7">
        <v>768000</v>
      </c>
      <c r="E15" s="1"/>
      <c r="F15" s="1"/>
      <c r="G15" s="1"/>
      <c r="H15" s="1"/>
      <c r="I15" s="1" t="s">
        <v>21</v>
      </c>
      <c r="J15" s="1"/>
      <c r="K15" s="1"/>
      <c r="L15" s="1">
        <f>L11+L14+L13</f>
        <v>8508582</v>
      </c>
      <c r="M15" s="1"/>
      <c r="N15" s="1"/>
      <c r="O15" s="1"/>
      <c r="P15" s="1"/>
    </row>
    <row r="16" spans="1:16" x14ac:dyDescent="0.25">
      <c r="A16" s="7" t="s">
        <v>9</v>
      </c>
      <c r="B16" s="7">
        <f t="shared" si="1"/>
        <v>1260000</v>
      </c>
      <c r="C16" s="7">
        <v>1260000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7" t="s">
        <v>10</v>
      </c>
      <c r="B17" s="7">
        <f>(C17+0)</f>
        <v>1462000</v>
      </c>
      <c r="C17" s="7">
        <v>1462000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8" t="s">
        <v>62</v>
      </c>
      <c r="B18" s="9">
        <v>140000</v>
      </c>
      <c r="C18" s="9"/>
      <c r="D18" s="8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8" t="s">
        <v>63</v>
      </c>
      <c r="B19" s="9">
        <v>120000</v>
      </c>
      <c r="C19" s="9"/>
      <c r="D19" s="8"/>
      <c r="E19" s="1"/>
      <c r="F19" s="1"/>
      <c r="G19" s="1"/>
      <c r="H19" s="4" t="s">
        <v>66</v>
      </c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8" t="s">
        <v>60</v>
      </c>
      <c r="B20" s="9">
        <v>158000</v>
      </c>
      <c r="C20" s="9"/>
      <c r="D20" s="8"/>
      <c r="E20" s="1"/>
      <c r="F20" s="1"/>
      <c r="G20" s="1"/>
      <c r="H20" s="6" t="s">
        <v>67</v>
      </c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8" t="s">
        <v>61</v>
      </c>
      <c r="B21" s="9">
        <v>184000</v>
      </c>
      <c r="C21" s="9"/>
      <c r="D21" s="8"/>
      <c r="E21" s="1"/>
      <c r="F21" s="1"/>
      <c r="G21" s="1"/>
      <c r="H21" s="7" t="s">
        <v>68</v>
      </c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9" t="s">
        <v>22</v>
      </c>
      <c r="B22" s="9">
        <f t="shared" ref="B22:B33" si="2">(C22+0)</f>
        <v>220000</v>
      </c>
      <c r="C22" s="9">
        <v>220000</v>
      </c>
      <c r="D22" s="9"/>
      <c r="E22" s="1"/>
      <c r="F22" s="1"/>
      <c r="G22" s="1"/>
      <c r="H22" s="9" t="s">
        <v>69</v>
      </c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9" t="s">
        <v>23</v>
      </c>
      <c r="B23" s="9">
        <f t="shared" si="2"/>
        <v>450000</v>
      </c>
      <c r="C23" s="9">
        <v>450000</v>
      </c>
      <c r="D23" s="9"/>
      <c r="E23" s="1"/>
      <c r="F23" s="1"/>
      <c r="G23" s="1"/>
      <c r="H23" s="10" t="s">
        <v>0</v>
      </c>
      <c r="I23" s="1"/>
      <c r="J23" s="1"/>
      <c r="K23" s="1"/>
      <c r="L23" s="1"/>
      <c r="M23" s="1"/>
      <c r="N23" s="1"/>
      <c r="O23" s="1"/>
      <c r="P23" s="1"/>
    </row>
    <row r="24" spans="1:16" x14ac:dyDescent="0.25">
      <c r="A24" s="9" t="s">
        <v>24</v>
      </c>
      <c r="B24" s="9">
        <f t="shared" si="2"/>
        <v>480000</v>
      </c>
      <c r="C24" s="9">
        <v>480000</v>
      </c>
      <c r="D24" s="9"/>
      <c r="E24" s="1"/>
      <c r="F24" s="1"/>
      <c r="G24" s="1"/>
      <c r="H24" s="11" t="s">
        <v>14</v>
      </c>
      <c r="I24" s="1"/>
      <c r="J24" s="1"/>
      <c r="K24" s="1"/>
      <c r="L24" s="1"/>
      <c r="M24" s="1"/>
      <c r="N24" s="1"/>
      <c r="O24" s="1"/>
      <c r="P24" s="1"/>
    </row>
    <row r="25" spans="1:16" x14ac:dyDescent="0.25">
      <c r="A25" s="9" t="s">
        <v>25</v>
      </c>
      <c r="B25" s="9">
        <f>(C25+0)</f>
        <v>480000</v>
      </c>
      <c r="C25" s="9">
        <v>480000</v>
      </c>
      <c r="D25" s="9" t="s">
        <v>59</v>
      </c>
      <c r="E25" s="1"/>
      <c r="F25" s="1"/>
      <c r="G25" s="1"/>
      <c r="H25" s="1" t="s">
        <v>15</v>
      </c>
      <c r="I25" s="1"/>
      <c r="J25" s="1"/>
      <c r="K25" s="1"/>
      <c r="L25" s="1"/>
      <c r="M25" s="1"/>
      <c r="N25" s="1"/>
      <c r="O25" s="1"/>
      <c r="P25" s="1"/>
    </row>
    <row r="26" spans="1:16" x14ac:dyDescent="0.25">
      <c r="A26" s="9" t="s">
        <v>26</v>
      </c>
      <c r="B26" s="9">
        <f t="shared" si="2"/>
        <v>560000</v>
      </c>
      <c r="C26" s="9">
        <v>560000</v>
      </c>
      <c r="D26" s="9" t="s">
        <v>58</v>
      </c>
      <c r="E26" s="1"/>
      <c r="F26" s="1"/>
      <c r="G26" s="1"/>
      <c r="H26" s="12" t="s">
        <v>70</v>
      </c>
      <c r="I26" s="1"/>
      <c r="J26" s="1"/>
      <c r="K26" s="1"/>
      <c r="L26" s="1"/>
      <c r="M26" s="1"/>
      <c r="N26" s="1"/>
      <c r="O26" s="1"/>
      <c r="P26" s="1"/>
    </row>
    <row r="27" spans="1:16" x14ac:dyDescent="0.25">
      <c r="A27" s="9" t="s">
        <v>27</v>
      </c>
      <c r="B27" s="9">
        <f>(C27+0)</f>
        <v>680000</v>
      </c>
      <c r="C27" s="9">
        <v>680000</v>
      </c>
      <c r="D27" s="9" t="s">
        <v>65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A28" s="9" t="s">
        <v>28</v>
      </c>
      <c r="B28" s="9">
        <f>(C28+0)</f>
        <v>750000</v>
      </c>
      <c r="C28" s="9">
        <v>750000</v>
      </c>
      <c r="D28" s="9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A29" s="9" t="s">
        <v>29</v>
      </c>
      <c r="B29" s="9">
        <f t="shared" si="2"/>
        <v>980000</v>
      </c>
      <c r="C29" s="9">
        <v>980000</v>
      </c>
      <c r="D29" s="9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A30" s="9" t="s">
        <v>30</v>
      </c>
      <c r="B30" s="9">
        <f>(C30+0)</f>
        <v>1000000</v>
      </c>
      <c r="C30" s="9">
        <v>1000000</v>
      </c>
      <c r="D30" s="9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A31" s="9" t="s">
        <v>31</v>
      </c>
      <c r="B31" s="9">
        <f t="shared" si="2"/>
        <v>1290000</v>
      </c>
      <c r="C31" s="9">
        <v>1290000</v>
      </c>
      <c r="D31" s="9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A32" s="9" t="s">
        <v>32</v>
      </c>
      <c r="B32" s="9">
        <f t="shared" si="2"/>
        <v>2760000</v>
      </c>
      <c r="C32" s="9">
        <v>2760000</v>
      </c>
      <c r="D32" s="9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25">
      <c r="A33" s="9" t="s">
        <v>33</v>
      </c>
      <c r="B33" s="9">
        <f t="shared" si="2"/>
        <v>0</v>
      </c>
      <c r="C33" s="9"/>
      <c r="D33" s="9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10" t="s">
        <v>35</v>
      </c>
      <c r="B34" s="10">
        <v>220000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25">
      <c r="A35" s="10" t="s">
        <v>34</v>
      </c>
      <c r="B35" s="10">
        <v>350000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 s="10" t="s">
        <v>36</v>
      </c>
      <c r="B36" s="10">
        <v>450000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5">
      <c r="A37" s="10" t="s">
        <v>37</v>
      </c>
      <c r="B37" s="10">
        <v>600000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 s="10" t="s">
        <v>38</v>
      </c>
      <c r="B38" s="10">
        <v>850000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25">
      <c r="A39" s="10" t="s">
        <v>39</v>
      </c>
      <c r="B39" s="10">
        <v>1200000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5">
      <c r="A40" s="10" t="s">
        <v>40</v>
      </c>
      <c r="B40" s="10">
        <v>1500000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25">
      <c r="A41" s="11" t="s">
        <v>41</v>
      </c>
      <c r="B41" s="11">
        <v>350000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25">
      <c r="A42" s="11" t="s">
        <v>42</v>
      </c>
      <c r="B42" s="11">
        <v>450000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25">
      <c r="A43" s="11" t="s">
        <v>43</v>
      </c>
      <c r="B43" s="11">
        <v>650000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25">
      <c r="A44" s="11" t="s">
        <v>44</v>
      </c>
      <c r="B44" s="11">
        <v>850000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25">
      <c r="A45" s="11" t="s">
        <v>45</v>
      </c>
      <c r="B45" s="11">
        <v>1600000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25">
      <c r="A46" s="11" t="s">
        <v>46</v>
      </c>
      <c r="B46" s="11">
        <v>2100000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25">
      <c r="A47" s="11" t="s">
        <v>47</v>
      </c>
      <c r="B47" s="11">
        <v>3200000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25">
      <c r="A48" s="1" t="s">
        <v>48</v>
      </c>
      <c r="B48" s="1">
        <v>85000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25">
      <c r="A49" s="1" t="s">
        <v>49</v>
      </c>
      <c r="B49" s="1">
        <v>190000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25">
      <c r="A50" s="12" t="s">
        <v>50</v>
      </c>
      <c r="B50" s="12">
        <v>40000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25">
      <c r="A51" s="12" t="s">
        <v>51</v>
      </c>
      <c r="B51" s="12">
        <v>60000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25">
      <c r="A52" s="12" t="s">
        <v>52</v>
      </c>
      <c r="B52" s="12">
        <v>120000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</dc:creator>
  <cp:lastModifiedBy>Felipe Alonzo Martínez Píndave</cp:lastModifiedBy>
  <dcterms:created xsi:type="dcterms:W3CDTF">2022-04-16T19:18:18Z</dcterms:created>
  <dcterms:modified xsi:type="dcterms:W3CDTF">2025-09-09T11:43:44Z</dcterms:modified>
</cp:coreProperties>
</file>