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81185B1A-F5E6-42B5-8610-401C4FB380C5}"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1" l="1"/>
  <c r="F27" i="11"/>
  <c r="F23" i="11"/>
  <c r="F24" i="11"/>
  <c r="F25" i="11"/>
  <c r="F26" i="11"/>
  <c r="F22" i="11"/>
  <c r="F38" i="11"/>
  <c r="F39" i="11"/>
  <c r="F40" i="11"/>
  <c r="F37" i="11"/>
  <c r="F36" i="11"/>
  <c r="F43" i="11"/>
  <c r="F44" i="11"/>
  <c r="F45" i="11"/>
  <c r="F42" i="11"/>
  <c r="F31" i="11"/>
  <c r="F32" i="11"/>
  <c r="F33" i="11"/>
  <c r="F34" i="11"/>
  <c r="F35" i="11"/>
  <c r="F30" i="11"/>
  <c r="F21" i="11"/>
  <c r="F17" i="11"/>
  <c r="E20" i="11" s="1"/>
  <c r="F20" i="11" s="1"/>
  <c r="E12" i="11"/>
  <c r="F15" i="11"/>
  <c r="F19" i="11"/>
  <c r="F18" i="11"/>
  <c r="F14" i="11"/>
  <c r="F13" i="11"/>
  <c r="F11" i="11"/>
  <c r="F12" i="11" s="1"/>
  <c r="F9" i="11"/>
  <c r="F10" i="11"/>
  <c r="H7" i="11"/>
  <c r="H31" i="11" l="1"/>
  <c r="I5" i="11"/>
  <c r="I6" i="11" s="1"/>
  <c r="H49" i="11"/>
  <c r="H48" i="11"/>
  <c r="H46" i="11"/>
  <c r="H45" i="11"/>
  <c r="H44" i="11"/>
  <c r="H43" i="11"/>
  <c r="H41" i="11"/>
  <c r="H30" i="11"/>
  <c r="H29" i="11"/>
  <c r="H16" i="11"/>
  <c r="H8" i="11"/>
  <c r="H9" i="11" l="1"/>
  <c r="H42" i="11" l="1"/>
  <c r="H35" i="11"/>
  <c r="H10" i="11"/>
  <c r="H32" i="11"/>
  <c r="H17" i="11"/>
  <c r="H15" i="11"/>
  <c r="J5" i="11"/>
  <c r="K5" i="11" l="1"/>
  <c r="L5" i="11" l="1"/>
  <c r="M5" i="11" l="1"/>
  <c r="N5" i="11" l="1"/>
  <c r="O5" i="11" l="1"/>
  <c r="P5" i="11" l="1"/>
  <c r="P6" i="11" s="1"/>
  <c r="O6" i="11"/>
  <c r="N6" i="11"/>
  <c r="M6" i="11"/>
  <c r="L6" i="11"/>
  <c r="K6" i="11"/>
  <c r="J6" i="11"/>
  <c r="I4" i="11"/>
  <c r="H33" i="11" l="1"/>
  <c r="H18" i="11"/>
  <c r="H11" i="11"/>
  <c r="H13" i="11"/>
  <c r="P4" i="11"/>
  <c r="Q5" i="11"/>
  <c r="R5" i="11" l="1"/>
  <c r="S5" i="11" l="1"/>
  <c r="T5" i="11" l="1"/>
  <c r="U5" i="11" l="1"/>
  <c r="V5" i="11" l="1"/>
  <c r="W5" i="11" l="1"/>
  <c r="W6" i="11" s="1"/>
  <c r="V6" i="11"/>
  <c r="U6" i="11"/>
  <c r="T6" i="11"/>
  <c r="S6" i="11"/>
  <c r="R6" i="11"/>
  <c r="Q6" i="11"/>
  <c r="H21" i="11"/>
  <c r="H20" i="11"/>
  <c r="H19"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<sst xmlns="http://schemas.openxmlformats.org/spreadsheetml/2006/main" count="116" uniqueCount="82">
  <si>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</si>
  <si>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</si>
  <si>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</si>
  <si>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</si>
  <si>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</si>
  <si>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</si>
  <si>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</si>
  <si>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</si>
  <si>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</si>
  <si>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</si>
  <si>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</si>
  <si>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</si>
  <si>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</si>
  <si>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</si>
  <si>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</si>
  <si>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</si>
  <si>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</si>
  <si>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</si>
  <si>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</si>
  <si>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</si>
  <si>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</si>
  <si>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</si>
  <si>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</si>
  <si>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</si>
  <si>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</si>
  <si>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</si>
  <si>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</si>
  <si>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</si>
  <si>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</si>
  <si>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</si>
  <si>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</si>
  <si>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</si>
  <si>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</si>
  <si>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</si>
  <si>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</si>
  <si>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</si>
  <si>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</si>
  <si>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</si>
  <si>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Alexei</t>
  </si>
  <si>
    <t>Thomas</t>
  </si>
  <si>
    <t>Site Web Base</t>
  </si>
  <si>
    <t>Diagramme de Gantt</t>
  </si>
  <si>
    <t>Thomas Duplessis</t>
  </si>
  <si>
    <t>Alexeu Dulgher</t>
  </si>
  <si>
    <t>Diagramme des Classes</t>
  </si>
  <si>
    <t xml:space="preserve">Préparation à l`oral </t>
  </si>
  <si>
    <t>Tdu-Adu</t>
  </si>
  <si>
    <t>Création d'un serveure local</t>
  </si>
  <si>
    <t>Échéancier de départ</t>
  </si>
  <si>
    <t xml:space="preserve">Document d'analyze </t>
  </si>
  <si>
    <t>Apprentissage de sql</t>
  </si>
  <si>
    <t xml:space="preserve">Back-End </t>
  </si>
  <si>
    <t>Front-End</t>
  </si>
  <si>
    <t>Merge et finalisation du projet</t>
  </si>
  <si>
    <t>Échancier V2.0</t>
  </si>
  <si>
    <t xml:space="preserve">Thomas </t>
  </si>
  <si>
    <t>Project Set-Up et Organisation</t>
  </si>
  <si>
    <t>Creation d'une classe qui parle entre le front et back-end</t>
  </si>
  <si>
    <t>classe prototype sql</t>
  </si>
  <si>
    <t>Home Page</t>
  </si>
  <si>
    <t>Page "workout"</t>
  </si>
  <si>
    <t>Button ajouter exercice</t>
  </si>
  <si>
    <t>Classe Exercice</t>
  </si>
  <si>
    <t>Classe Workout</t>
  </si>
  <si>
    <t>Workout Tracker</t>
  </si>
  <si>
    <t>Power point final</t>
  </si>
  <si>
    <t>Documentation</t>
  </si>
  <si>
    <t>Guide Du projet final</t>
  </si>
  <si>
    <t>Preuve de fonctionement</t>
  </si>
  <si>
    <t>Serveur dans le cloud</t>
  </si>
  <si>
    <t>Création d'une base de donner</t>
  </si>
  <si>
    <t>Création d'un système d'utilisateur</t>
  </si>
  <si>
    <t>Ajouter Password</t>
  </si>
  <si>
    <t>Ajouter login email</t>
  </si>
  <si>
    <t>Sauvgarder les entrainements</t>
  </si>
  <si>
    <t>Partager les workouts</t>
  </si>
  <si>
    <t>Page ajouter des exercices</t>
  </si>
  <si>
    <t>Page Profille et login</t>
  </si>
  <si>
    <t xml:space="preserve">Page Home (Ia page princiapale) </t>
  </si>
  <si>
    <t>Page partager avec moi</t>
  </si>
  <si>
    <t>Page settings</t>
  </si>
  <si>
    <t>Page des routines créer par l'utilisateur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</si>
</sst>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dd\,\ m/d/yyyy"/>
    <numFmt numFmtId="169" formatCode="d/m/yy;@"/>
    <numFmt numFmtId="170" formatCode="d\ mmm\ yyyy"/>
    <numFmt numFmtId="171"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37" fillId="3"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xf numFmtId="14" fontId="0" fillId="0" borderId="9" xfId="0" applyNumberFormat="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Début du projet" xfId="9" xr:uid="{8EB8A09A-C31C-40A3-B2C1-9449520178B8}"/>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B2D3C1EE-6B41-4801-AAFC-C2274E49E503}"/>
    <cellStyle name="Normal" xfId="0" builtinId="0" customBuiltin="1"/>
    <cellStyle name="Note" xfId="27" builtinId="10" customBuiltin="1"/>
    <cellStyle name="Output" xfId="22" builtinId="21" customBuiltin="1"/>
    <cellStyle name="Percent" xfId="2" builtinId="5" customBuiltin="1"/>
    <cellStyle name="Tâche" xfId="12" xr:uid="{6391D789-272B-4DD2-9BF3-2CDCF610FA41}"/>
    <cellStyle name="Title" xfId="5" builtinId="15" customBuiltin="1"/>
    <cellStyle name="Total" xfId="29" builtinId="25" customBuiltin="1"/>
    <cellStyle name="Warning Text" xfId="26" builtinId="11"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Normal="100" zoomScalePageLayoutView="70" workbookViewId="0">
      <pane ySplit="6" topLeftCell="A23" activePane="bottomLeft" state="frozen"/>
      <selection pane="bottomLeft" activeCell="T41" sqref="T41"/>
    </sheetView>
  </sheetViews>
  <sheetFormatPr defaultColWidth="9.140625" defaultRowHeight="30" customHeight="1" x14ac:dyDescent="0.25"/>
  <cols>
    <col min="1" max="1" width="2.7109375" style="45" customWidth="1"/>
    <col min="2" max="2" width="30.42578125" customWidth="1"/>
    <col min="3" max="3" width="26.85546875" customWidth="1"/>
    <col min="4" max="4" width="12.7109375"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46" t="s">
        <v>0</v>
      </c>
      <c r="B1" s="49" t="s">
        <v>64</v>
      </c>
      <c r="C1" s="1"/>
      <c r="D1" s="2"/>
      <c r="E1" s="4"/>
      <c r="F1" s="34"/>
      <c r="H1" s="2"/>
      <c r="I1" s="67"/>
    </row>
    <row r="2" spans="1:64" ht="30" customHeight="1" x14ac:dyDescent="0.3">
      <c r="A2" s="45" t="s">
        <v>1</v>
      </c>
      <c r="B2" s="50" t="s">
        <v>43</v>
      </c>
      <c r="I2" s="68"/>
    </row>
    <row r="3" spans="1:64" ht="30" customHeight="1" x14ac:dyDescent="0.25">
      <c r="A3" s="45" t="s">
        <v>2</v>
      </c>
      <c r="B3" s="51" t="s">
        <v>42</v>
      </c>
      <c r="C3" s="93" t="s">
        <v>16</v>
      </c>
      <c r="D3" s="94"/>
      <c r="E3" s="92">
        <v>44965</v>
      </c>
      <c r="F3" s="92"/>
    </row>
    <row r="4" spans="1:64" ht="30" customHeight="1" x14ac:dyDescent="0.25">
      <c r="A4" s="46" t="s">
        <v>3</v>
      </c>
      <c r="C4" s="93" t="s">
        <v>17</v>
      </c>
      <c r="D4" s="94"/>
      <c r="E4" s="7">
        <v>10</v>
      </c>
      <c r="I4" s="89">
        <f>I5</f>
        <v>45026</v>
      </c>
      <c r="J4" s="90"/>
      <c r="K4" s="90"/>
      <c r="L4" s="90"/>
      <c r="M4" s="90"/>
      <c r="N4" s="90"/>
      <c r="O4" s="91"/>
      <c r="P4" s="89">
        <f>P5</f>
        <v>45033</v>
      </c>
      <c r="Q4" s="90"/>
      <c r="R4" s="90"/>
      <c r="S4" s="90"/>
      <c r="T4" s="90"/>
      <c r="U4" s="90"/>
      <c r="V4" s="91"/>
      <c r="W4" s="89">
        <f>W5</f>
        <v>45040</v>
      </c>
      <c r="X4" s="90"/>
      <c r="Y4" s="90"/>
      <c r="Z4" s="90"/>
      <c r="AA4" s="90"/>
      <c r="AB4" s="90"/>
      <c r="AC4" s="91"/>
      <c r="AD4" s="89">
        <f>AD5</f>
        <v>45047</v>
      </c>
      <c r="AE4" s="90"/>
      <c r="AF4" s="90"/>
      <c r="AG4" s="90"/>
      <c r="AH4" s="90"/>
      <c r="AI4" s="90"/>
      <c r="AJ4" s="91"/>
      <c r="AK4" s="89">
        <f>AK5</f>
        <v>45054</v>
      </c>
      <c r="AL4" s="90"/>
      <c r="AM4" s="90"/>
      <c r="AN4" s="90"/>
      <c r="AO4" s="90"/>
      <c r="AP4" s="90"/>
      <c r="AQ4" s="91"/>
      <c r="AR4" s="89">
        <f>AR5</f>
        <v>45061</v>
      </c>
      <c r="AS4" s="90"/>
      <c r="AT4" s="90"/>
      <c r="AU4" s="90"/>
      <c r="AV4" s="90"/>
      <c r="AW4" s="90"/>
      <c r="AX4" s="91"/>
      <c r="AY4" s="89">
        <f>AY5</f>
        <v>45068</v>
      </c>
      <c r="AZ4" s="90"/>
      <c r="BA4" s="90"/>
      <c r="BB4" s="90"/>
      <c r="BC4" s="90"/>
      <c r="BD4" s="90"/>
      <c r="BE4" s="91"/>
      <c r="BF4" s="89">
        <f>BF5</f>
        <v>45075</v>
      </c>
      <c r="BG4" s="90"/>
      <c r="BH4" s="90"/>
      <c r="BI4" s="90"/>
      <c r="BJ4" s="90"/>
      <c r="BK4" s="90"/>
      <c r="BL4" s="91"/>
    </row>
    <row r="5" spans="1:64" ht="15" customHeight="1" x14ac:dyDescent="0.25">
      <c r="A5" s="46" t="s">
        <v>4</v>
      </c>
      <c r="B5" s="66"/>
      <c r="C5" s="66"/>
      <c r="D5" s="66"/>
      <c r="E5" s="66"/>
      <c r="F5" s="66"/>
      <c r="G5" s="66"/>
      <c r="I5" s="85">
        <f>Début_Projet-WEEKDAY(Début_Projet,1)+2+7*(Semaine_Affichage-1)</f>
        <v>45026</v>
      </c>
      <c r="J5" s="86">
        <f>I5+1</f>
        <v>45027</v>
      </c>
      <c r="K5" s="86">
        <f t="shared" ref="K5:AX5" si="0">J5+1</f>
        <v>45028</v>
      </c>
      <c r="L5" s="86">
        <f t="shared" si="0"/>
        <v>45029</v>
      </c>
      <c r="M5" s="86">
        <f t="shared" si="0"/>
        <v>45030</v>
      </c>
      <c r="N5" s="86">
        <f t="shared" si="0"/>
        <v>45031</v>
      </c>
      <c r="O5" s="87">
        <f t="shared" si="0"/>
        <v>45032</v>
      </c>
      <c r="P5" s="85">
        <f>O5+1</f>
        <v>45033</v>
      </c>
      <c r="Q5" s="86">
        <f>P5+1</f>
        <v>45034</v>
      </c>
      <c r="R5" s="86">
        <f t="shared" si="0"/>
        <v>45035</v>
      </c>
      <c r="S5" s="86">
        <f t="shared" si="0"/>
        <v>45036</v>
      </c>
      <c r="T5" s="86">
        <f t="shared" si="0"/>
        <v>45037</v>
      </c>
      <c r="U5" s="86">
        <f t="shared" si="0"/>
        <v>45038</v>
      </c>
      <c r="V5" s="87">
        <f t="shared" si="0"/>
        <v>45039</v>
      </c>
      <c r="W5" s="85">
        <f>V5+1</f>
        <v>45040</v>
      </c>
      <c r="X5" s="86">
        <f>W5+1</f>
        <v>45041</v>
      </c>
      <c r="Y5" s="86">
        <f t="shared" si="0"/>
        <v>45042</v>
      </c>
      <c r="Z5" s="86">
        <f t="shared" si="0"/>
        <v>45043</v>
      </c>
      <c r="AA5" s="86">
        <f t="shared" si="0"/>
        <v>45044</v>
      </c>
      <c r="AB5" s="86">
        <f t="shared" si="0"/>
        <v>45045</v>
      </c>
      <c r="AC5" s="87">
        <f t="shared" si="0"/>
        <v>45046</v>
      </c>
      <c r="AD5" s="85">
        <f>AC5+1</f>
        <v>45047</v>
      </c>
      <c r="AE5" s="86">
        <f>AD5+1</f>
        <v>45048</v>
      </c>
      <c r="AF5" s="86">
        <f t="shared" si="0"/>
        <v>45049</v>
      </c>
      <c r="AG5" s="86">
        <f t="shared" si="0"/>
        <v>45050</v>
      </c>
      <c r="AH5" s="86">
        <f t="shared" si="0"/>
        <v>45051</v>
      </c>
      <c r="AI5" s="86">
        <f t="shared" si="0"/>
        <v>45052</v>
      </c>
      <c r="AJ5" s="87">
        <f t="shared" si="0"/>
        <v>45053</v>
      </c>
      <c r="AK5" s="85">
        <f>AJ5+1</f>
        <v>45054</v>
      </c>
      <c r="AL5" s="86">
        <f>AK5+1</f>
        <v>45055</v>
      </c>
      <c r="AM5" s="86">
        <f t="shared" si="0"/>
        <v>45056</v>
      </c>
      <c r="AN5" s="86">
        <f t="shared" si="0"/>
        <v>45057</v>
      </c>
      <c r="AO5" s="86">
        <f t="shared" si="0"/>
        <v>45058</v>
      </c>
      <c r="AP5" s="86">
        <f t="shared" si="0"/>
        <v>45059</v>
      </c>
      <c r="AQ5" s="87">
        <f t="shared" si="0"/>
        <v>45060</v>
      </c>
      <c r="AR5" s="85">
        <f>AQ5+1</f>
        <v>45061</v>
      </c>
      <c r="AS5" s="86">
        <f>AR5+1</f>
        <v>45062</v>
      </c>
      <c r="AT5" s="86">
        <f t="shared" si="0"/>
        <v>45063</v>
      </c>
      <c r="AU5" s="86">
        <f t="shared" si="0"/>
        <v>45064</v>
      </c>
      <c r="AV5" s="86">
        <f t="shared" si="0"/>
        <v>45065</v>
      </c>
      <c r="AW5" s="86">
        <f t="shared" si="0"/>
        <v>45066</v>
      </c>
      <c r="AX5" s="87">
        <f t="shared" si="0"/>
        <v>45067</v>
      </c>
      <c r="AY5" s="85">
        <f>AX5+1</f>
        <v>45068</v>
      </c>
      <c r="AZ5" s="86">
        <f>AY5+1</f>
        <v>45069</v>
      </c>
      <c r="BA5" s="86">
        <f t="shared" ref="BA5:BE5" si="1">AZ5+1</f>
        <v>45070</v>
      </c>
      <c r="BB5" s="86">
        <f t="shared" si="1"/>
        <v>45071</v>
      </c>
      <c r="BC5" s="86">
        <f t="shared" si="1"/>
        <v>45072</v>
      </c>
      <c r="BD5" s="86">
        <f t="shared" si="1"/>
        <v>45073</v>
      </c>
      <c r="BE5" s="87">
        <f t="shared" si="1"/>
        <v>45074</v>
      </c>
      <c r="BF5" s="85">
        <f>BE5+1</f>
        <v>45075</v>
      </c>
      <c r="BG5" s="86">
        <f>BF5+1</f>
        <v>45076</v>
      </c>
      <c r="BH5" s="86">
        <f t="shared" ref="BH5:BL5" si="2">BG5+1</f>
        <v>45077</v>
      </c>
      <c r="BI5" s="86">
        <f t="shared" si="2"/>
        <v>45078</v>
      </c>
      <c r="BJ5" s="86">
        <f t="shared" si="2"/>
        <v>45079</v>
      </c>
      <c r="BK5" s="86">
        <f t="shared" si="2"/>
        <v>45080</v>
      </c>
      <c r="BL5" s="87">
        <f t="shared" si="2"/>
        <v>45081</v>
      </c>
    </row>
    <row r="6" spans="1:64" ht="30" customHeight="1" thickBot="1" x14ac:dyDescent="0.3">
      <c r="A6" s="46" t="s">
        <v>5</v>
      </c>
      <c r="B6" s="8" t="s">
        <v>14</v>
      </c>
      <c r="C6" s="9" t="s">
        <v>18</v>
      </c>
      <c r="D6" s="9" t="s">
        <v>19</v>
      </c>
      <c r="E6" s="9" t="s">
        <v>20</v>
      </c>
      <c r="F6" s="9" t="s">
        <v>21</v>
      </c>
      <c r="G6" s="9"/>
      <c r="H6" s="9" t="s">
        <v>22</v>
      </c>
      <c r="I6" s="10" t="str">
        <f t="shared" ref="I6:AN6" si="3">LEFT(TEXT(I5,"jjj"),1)</f>
        <v>j</v>
      </c>
      <c r="J6" s="10" t="str">
        <f t="shared" si="3"/>
        <v>j</v>
      </c>
      <c r="K6" s="10" t="str">
        <f t="shared" si="3"/>
        <v>j</v>
      </c>
      <c r="L6" s="10" t="str">
        <f t="shared" si="3"/>
        <v>j</v>
      </c>
      <c r="M6" s="10" t="str">
        <f t="shared" si="3"/>
        <v>j</v>
      </c>
      <c r="N6" s="10" t="str">
        <f t="shared" si="3"/>
        <v>j</v>
      </c>
      <c r="O6" s="10" t="str">
        <f t="shared" si="3"/>
        <v>j</v>
      </c>
      <c r="P6" s="10" t="str">
        <f t="shared" si="3"/>
        <v>j</v>
      </c>
      <c r="Q6" s="10" t="str">
        <f t="shared" si="3"/>
        <v>j</v>
      </c>
      <c r="R6" s="10" t="str">
        <f t="shared" si="3"/>
        <v>j</v>
      </c>
      <c r="S6" s="10" t="str">
        <f t="shared" si="3"/>
        <v>j</v>
      </c>
      <c r="T6" s="10" t="str">
        <f t="shared" si="3"/>
        <v>j</v>
      </c>
      <c r="U6" s="10" t="str">
        <f t="shared" si="3"/>
        <v>j</v>
      </c>
      <c r="V6" s="10" t="str">
        <f t="shared" si="3"/>
        <v>j</v>
      </c>
      <c r="W6" s="10" t="str">
        <f t="shared" si="3"/>
        <v>j</v>
      </c>
      <c r="X6" s="10" t="str">
        <f t="shared" si="3"/>
        <v>j</v>
      </c>
      <c r="Y6" s="10" t="str">
        <f t="shared" si="3"/>
        <v>j</v>
      </c>
      <c r="Z6" s="10" t="str">
        <f t="shared" si="3"/>
        <v>j</v>
      </c>
      <c r="AA6" s="10" t="str">
        <f t="shared" si="3"/>
        <v>j</v>
      </c>
      <c r="AB6" s="10" t="str">
        <f t="shared" si="3"/>
        <v>j</v>
      </c>
      <c r="AC6" s="10" t="str">
        <f t="shared" si="3"/>
        <v>j</v>
      </c>
      <c r="AD6" s="10" t="str">
        <f t="shared" si="3"/>
        <v>j</v>
      </c>
      <c r="AE6" s="10" t="str">
        <f t="shared" si="3"/>
        <v>j</v>
      </c>
      <c r="AF6" s="10" t="str">
        <f t="shared" si="3"/>
        <v>j</v>
      </c>
      <c r="AG6" s="10" t="str">
        <f t="shared" si="3"/>
        <v>j</v>
      </c>
      <c r="AH6" s="10" t="str">
        <f t="shared" si="3"/>
        <v>j</v>
      </c>
      <c r="AI6" s="10" t="str">
        <f t="shared" si="3"/>
        <v>j</v>
      </c>
      <c r="AJ6" s="10" t="str">
        <f t="shared" si="3"/>
        <v>j</v>
      </c>
      <c r="AK6" s="10" t="str">
        <f t="shared" si="3"/>
        <v>j</v>
      </c>
      <c r="AL6" s="10" t="str">
        <f t="shared" si="3"/>
        <v>j</v>
      </c>
      <c r="AM6" s="10" t="str">
        <f t="shared" si="3"/>
        <v>j</v>
      </c>
      <c r="AN6" s="10" t="str">
        <f t="shared" si="3"/>
        <v>j</v>
      </c>
      <c r="AO6" s="10" t="str">
        <f t="shared" ref="AO6:BL6" si="4">LEFT(TEXT(AO5,"jjj"),1)</f>
        <v>j</v>
      </c>
      <c r="AP6" s="10" t="str">
        <f t="shared" si="4"/>
        <v>j</v>
      </c>
      <c r="AQ6" s="10" t="str">
        <f t="shared" si="4"/>
        <v>j</v>
      </c>
      <c r="AR6" s="10" t="str">
        <f t="shared" si="4"/>
        <v>j</v>
      </c>
      <c r="AS6" s="10" t="str">
        <f t="shared" si="4"/>
        <v>j</v>
      </c>
      <c r="AT6" s="10" t="str">
        <f t="shared" si="4"/>
        <v>j</v>
      </c>
      <c r="AU6" s="10" t="str">
        <f t="shared" si="4"/>
        <v>j</v>
      </c>
      <c r="AV6" s="10" t="str">
        <f t="shared" si="4"/>
        <v>j</v>
      </c>
      <c r="AW6" s="10" t="str">
        <f t="shared" si="4"/>
        <v>j</v>
      </c>
      <c r="AX6" s="10" t="str">
        <f t="shared" si="4"/>
        <v>j</v>
      </c>
      <c r="AY6" s="10" t="str">
        <f t="shared" si="4"/>
        <v>j</v>
      </c>
      <c r="AZ6" s="10" t="str">
        <f t="shared" si="4"/>
        <v>j</v>
      </c>
      <c r="BA6" s="10" t="str">
        <f>LEFT(TEXT(BA5,"jjj"),1)</f>
        <v>j</v>
      </c>
      <c r="BB6" s="10" t="str">
        <f t="shared" si="4"/>
        <v>j</v>
      </c>
      <c r="BC6" s="10" t="str">
        <f t="shared" si="4"/>
        <v>j</v>
      </c>
      <c r="BD6" s="10" t="str">
        <f t="shared" si="4"/>
        <v>j</v>
      </c>
      <c r="BE6" s="10" t="str">
        <f t="shared" si="4"/>
        <v>j</v>
      </c>
      <c r="BF6" s="10" t="str">
        <f t="shared" si="4"/>
        <v>j</v>
      </c>
      <c r="BG6" s="10" t="str">
        <f t="shared" si="4"/>
        <v>j</v>
      </c>
      <c r="BH6" s="10" t="str">
        <f t="shared" si="4"/>
        <v>j</v>
      </c>
      <c r="BI6" s="10" t="str">
        <f t="shared" si="4"/>
        <v>j</v>
      </c>
      <c r="BJ6" s="10" t="str">
        <f t="shared" si="4"/>
        <v>j</v>
      </c>
      <c r="BK6" s="10" t="str">
        <f t="shared" si="4"/>
        <v>j</v>
      </c>
      <c r="BL6" s="10" t="str">
        <f t="shared" si="4"/>
        <v>j</v>
      </c>
    </row>
    <row r="7" spans="1:64" ht="15.75" hidden="1" thickBot="1" x14ac:dyDescent="0.3">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56</v>
      </c>
      <c r="C8" s="52"/>
      <c r="D8" s="16"/>
      <c r="E8" s="70"/>
      <c r="F8" s="71"/>
      <c r="G8" s="14"/>
      <c r="H8" s="14" t="str">
        <f t="shared" ref="H8:H49"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40</v>
      </c>
      <c r="C9" s="53" t="s">
        <v>38</v>
      </c>
      <c r="D9" s="17">
        <v>1</v>
      </c>
      <c r="E9" s="72">
        <v>44965</v>
      </c>
      <c r="F9" s="72">
        <f>E9+13</f>
        <v>44978</v>
      </c>
      <c r="G9" s="14"/>
      <c r="H9" s="14">
        <f t="shared" si="5"/>
        <v>14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88" t="s">
        <v>41</v>
      </c>
      <c r="C10" s="53" t="s">
        <v>39</v>
      </c>
      <c r="D10" s="17">
        <v>1</v>
      </c>
      <c r="E10" s="72">
        <v>44965</v>
      </c>
      <c r="F10" s="72">
        <f>E10+6</f>
        <v>44971</v>
      </c>
      <c r="G10" s="14"/>
      <c r="H10" s="14">
        <f t="shared" si="5"/>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44</v>
      </c>
      <c r="C11" s="53" t="s">
        <v>39</v>
      </c>
      <c r="D11" s="17">
        <v>1</v>
      </c>
      <c r="E11" s="72">
        <v>44965</v>
      </c>
      <c r="F11" s="72">
        <f>E11+13</f>
        <v>44978</v>
      </c>
      <c r="G11" s="14"/>
      <c r="H11" s="14">
        <f t="shared" si="5"/>
        <v>14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49</v>
      </c>
      <c r="C12" s="53" t="s">
        <v>39</v>
      </c>
      <c r="D12" s="17">
        <v>1</v>
      </c>
      <c r="E12" s="72">
        <f>E11</f>
        <v>44965</v>
      </c>
      <c r="F12" s="72">
        <f>F11</f>
        <v>44978</v>
      </c>
      <c r="G12" s="14"/>
      <c r="H12" s="14"/>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45</v>
      </c>
      <c r="C13" s="53" t="s">
        <v>46</v>
      </c>
      <c r="D13" s="17">
        <v>1</v>
      </c>
      <c r="E13" s="72">
        <v>44965</v>
      </c>
      <c r="F13" s="72">
        <f>E13+13</f>
        <v>44978</v>
      </c>
      <c r="G13" s="14"/>
      <c r="H13" s="14">
        <f t="shared" si="5"/>
        <v>14</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1" t="s">
        <v>48</v>
      </c>
      <c r="C14" s="53" t="s">
        <v>39</v>
      </c>
      <c r="D14" s="17">
        <v>1</v>
      </c>
      <c r="E14" s="72">
        <v>44965</v>
      </c>
      <c r="F14" s="72">
        <f>E14+13</f>
        <v>44978</v>
      </c>
      <c r="G14" s="14"/>
      <c r="H14" s="14"/>
      <c r="I14" s="31"/>
      <c r="J14" s="31"/>
      <c r="K14" s="31"/>
      <c r="L14" s="31"/>
      <c r="M14" s="31"/>
      <c r="N14" s="31"/>
      <c r="O14" s="31"/>
      <c r="P14" s="31"/>
      <c r="Q14" s="31"/>
      <c r="R14" s="31"/>
      <c r="S14" s="31"/>
      <c r="T14" s="31"/>
      <c r="U14" s="31"/>
      <c r="V14" s="31"/>
      <c r="W14" s="31"/>
      <c r="X14" s="31"/>
      <c r="Y14" s="32"/>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5"/>
      <c r="B15" s="61" t="s">
        <v>54</v>
      </c>
      <c r="C15" s="53" t="s">
        <v>39</v>
      </c>
      <c r="D15" s="17">
        <v>1</v>
      </c>
      <c r="E15" s="72">
        <v>45007</v>
      </c>
      <c r="F15" s="72">
        <f>E15+7</f>
        <v>45014</v>
      </c>
      <c r="G15" s="14"/>
      <c r="H15" s="14">
        <f t="shared" si="5"/>
        <v>8</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6" t="s">
        <v>10</v>
      </c>
      <c r="B16" s="18" t="s">
        <v>51</v>
      </c>
      <c r="C16" s="54" t="s">
        <v>38</v>
      </c>
      <c r="D16" s="19"/>
      <c r="E16" s="73"/>
      <c r="F16" s="74"/>
      <c r="G16" s="14"/>
      <c r="H16" s="14" t="str">
        <f t="shared" si="5"/>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6"/>
      <c r="B17" s="62" t="s">
        <v>47</v>
      </c>
      <c r="C17" s="55" t="s">
        <v>38</v>
      </c>
      <c r="D17" s="20">
        <v>1</v>
      </c>
      <c r="E17" s="75">
        <v>44965</v>
      </c>
      <c r="F17" s="75">
        <f>E17+50</f>
        <v>45015</v>
      </c>
      <c r="G17" s="14"/>
      <c r="H17" s="14">
        <f t="shared" si="5"/>
        <v>51</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58</v>
      </c>
      <c r="C18" s="55" t="s">
        <v>38</v>
      </c>
      <c r="D18" s="20">
        <v>1</v>
      </c>
      <c r="E18" s="75">
        <v>44965</v>
      </c>
      <c r="F18" s="75">
        <f>E18+20</f>
        <v>44985</v>
      </c>
      <c r="G18" s="14"/>
      <c r="H18" s="14">
        <f t="shared" si="5"/>
        <v>21</v>
      </c>
      <c r="I18" s="31"/>
      <c r="J18" s="31"/>
      <c r="K18" s="31"/>
      <c r="L18" s="31"/>
      <c r="M18" s="31"/>
      <c r="N18" s="31"/>
      <c r="O18" s="31"/>
      <c r="P18" s="31"/>
      <c r="Q18" s="31"/>
      <c r="R18" s="31"/>
      <c r="S18" s="31"/>
      <c r="T18" s="31"/>
      <c r="U18" s="32"/>
      <c r="V18" s="32"/>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49</v>
      </c>
      <c r="C19" s="55" t="s">
        <v>55</v>
      </c>
      <c r="D19" s="20">
        <v>1</v>
      </c>
      <c r="E19" s="75">
        <v>44966</v>
      </c>
      <c r="F19" s="75">
        <f>E19+19</f>
        <v>44985</v>
      </c>
      <c r="G19" s="14"/>
      <c r="H19" s="14">
        <f t="shared" si="5"/>
        <v>20</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2" t="s">
        <v>57</v>
      </c>
      <c r="C20" s="55" t="s">
        <v>46</v>
      </c>
      <c r="D20" s="20">
        <v>1</v>
      </c>
      <c r="E20" s="75">
        <f>F17</f>
        <v>45015</v>
      </c>
      <c r="F20" s="75">
        <f>E20+20</f>
        <v>45035</v>
      </c>
      <c r="G20" s="14"/>
      <c r="H20" s="14">
        <f t="shared" si="5"/>
        <v>21</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2" t="s">
        <v>50</v>
      </c>
      <c r="C21" s="55" t="s">
        <v>46</v>
      </c>
      <c r="D21" s="20">
        <v>1</v>
      </c>
      <c r="E21" s="75">
        <v>44966</v>
      </c>
      <c r="F21" s="75">
        <f>E21+49</f>
        <v>45015</v>
      </c>
      <c r="G21" s="14"/>
      <c r="H21" s="14">
        <f t="shared" si="5"/>
        <v>50</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2" t="s">
        <v>69</v>
      </c>
      <c r="C22" s="55" t="s">
        <v>38</v>
      </c>
      <c r="D22" s="20">
        <v>1</v>
      </c>
      <c r="E22" s="75">
        <v>45032</v>
      </c>
      <c r="F22" s="75">
        <f>E22+33</f>
        <v>45065</v>
      </c>
      <c r="G22" s="14"/>
      <c r="H22" s="14"/>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2" t="s">
        <v>70</v>
      </c>
      <c r="C23" s="55" t="s">
        <v>38</v>
      </c>
      <c r="D23" s="20">
        <v>1</v>
      </c>
      <c r="E23" s="75">
        <v>45032</v>
      </c>
      <c r="F23" s="75">
        <f t="shared" ref="F23:F28" si="6">E23+33</f>
        <v>45065</v>
      </c>
      <c r="G23" s="14"/>
      <c r="H23" s="14"/>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2" t="s">
        <v>71</v>
      </c>
      <c r="C24" s="55" t="s">
        <v>38</v>
      </c>
      <c r="D24" s="20">
        <v>1</v>
      </c>
      <c r="E24" s="75">
        <v>45032</v>
      </c>
      <c r="F24" s="75">
        <f t="shared" si="6"/>
        <v>45065</v>
      </c>
      <c r="G24" s="14"/>
      <c r="H24" s="14"/>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2" t="s">
        <v>72</v>
      </c>
      <c r="C25" s="55" t="s">
        <v>38</v>
      </c>
      <c r="D25" s="20">
        <v>1</v>
      </c>
      <c r="E25" s="75">
        <v>45032</v>
      </c>
      <c r="F25" s="75">
        <f t="shared" si="6"/>
        <v>45065</v>
      </c>
      <c r="G25" s="14"/>
      <c r="H25" s="14"/>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2" t="s">
        <v>73</v>
      </c>
      <c r="C26" s="55" t="s">
        <v>38</v>
      </c>
      <c r="D26" s="20">
        <v>1</v>
      </c>
      <c r="E26" s="75">
        <v>45032</v>
      </c>
      <c r="F26" s="75">
        <f t="shared" si="6"/>
        <v>45065</v>
      </c>
      <c r="G26" s="14"/>
      <c r="H26" s="14"/>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2" t="s">
        <v>74</v>
      </c>
      <c r="C27" s="55" t="s">
        <v>38</v>
      </c>
      <c r="D27" s="20">
        <v>1</v>
      </c>
      <c r="E27" s="75">
        <v>45032</v>
      </c>
      <c r="F27" s="75">
        <f t="shared" si="6"/>
        <v>45065</v>
      </c>
      <c r="G27" s="14"/>
      <c r="H27" s="14"/>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2" t="s">
        <v>75</v>
      </c>
      <c r="C28" s="55" t="s">
        <v>38</v>
      </c>
      <c r="D28" s="20">
        <v>1</v>
      </c>
      <c r="E28" s="75">
        <v>45032</v>
      </c>
      <c r="F28" s="75">
        <f t="shared" si="6"/>
        <v>45065</v>
      </c>
      <c r="G28" s="14"/>
      <c r="H28" s="14"/>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t="s">
        <v>11</v>
      </c>
      <c r="B29" s="21" t="s">
        <v>52</v>
      </c>
      <c r="C29" s="56" t="s">
        <v>39</v>
      </c>
      <c r="D29" s="22"/>
      <c r="E29" s="76"/>
      <c r="F29" s="77"/>
      <c r="G29" s="14"/>
      <c r="H29" s="14" t="str">
        <f t="shared" si="5"/>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3" t="s">
        <v>59</v>
      </c>
      <c r="C30" s="57" t="s">
        <v>39</v>
      </c>
      <c r="D30" s="23">
        <v>1</v>
      </c>
      <c r="E30" s="78">
        <v>45000</v>
      </c>
      <c r="F30" s="78">
        <f>E30+16</f>
        <v>45016</v>
      </c>
      <c r="G30" s="14"/>
      <c r="H30" s="14">
        <f t="shared" si="5"/>
        <v>17</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3" t="s">
        <v>60</v>
      </c>
      <c r="C31" s="57" t="s">
        <v>39</v>
      </c>
      <c r="D31" s="23">
        <v>1</v>
      </c>
      <c r="E31" s="78">
        <v>45000</v>
      </c>
      <c r="F31" s="78">
        <f t="shared" ref="F31:F36" si="7">E31+16</f>
        <v>45016</v>
      </c>
      <c r="G31" s="14"/>
      <c r="H31" s="14">
        <f t="shared" si="5"/>
        <v>17</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63" t="s">
        <v>61</v>
      </c>
      <c r="C32" s="57" t="s">
        <v>39</v>
      </c>
      <c r="D32" s="23">
        <v>1</v>
      </c>
      <c r="E32" s="78">
        <v>45000</v>
      </c>
      <c r="F32" s="78">
        <f t="shared" si="7"/>
        <v>45016</v>
      </c>
      <c r="G32" s="14"/>
      <c r="H32" s="14">
        <f t="shared" si="5"/>
        <v>17</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63" t="s">
        <v>62</v>
      </c>
      <c r="C33" s="57" t="s">
        <v>39</v>
      </c>
      <c r="D33" s="23">
        <v>1</v>
      </c>
      <c r="E33" s="78">
        <v>45000</v>
      </c>
      <c r="F33" s="78">
        <f t="shared" si="7"/>
        <v>45016</v>
      </c>
      <c r="G33" s="14"/>
      <c r="H33" s="14">
        <f t="shared" si="5"/>
        <v>17</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63" t="s">
        <v>63</v>
      </c>
      <c r="C34" s="57" t="s">
        <v>39</v>
      </c>
      <c r="D34" s="23">
        <v>1</v>
      </c>
      <c r="E34" s="78">
        <v>45000</v>
      </c>
      <c r="F34" s="78">
        <f t="shared" si="7"/>
        <v>45016</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c r="B35" s="63" t="s">
        <v>77</v>
      </c>
      <c r="C35" s="57" t="s">
        <v>39</v>
      </c>
      <c r="D35" s="23">
        <v>1</v>
      </c>
      <c r="E35" s="78">
        <v>45015</v>
      </c>
      <c r="F35" s="78">
        <f t="shared" si="7"/>
        <v>45031</v>
      </c>
      <c r="G35" s="14"/>
      <c r="H35" s="14">
        <f t="shared" si="5"/>
        <v>17</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5"/>
      <c r="B36" s="63" t="s">
        <v>76</v>
      </c>
      <c r="C36" s="57" t="s">
        <v>39</v>
      </c>
      <c r="D36" s="23">
        <v>1</v>
      </c>
      <c r="E36" s="78">
        <v>45032</v>
      </c>
      <c r="F36" s="78">
        <f t="shared" si="7"/>
        <v>45048</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
      <c r="A37" s="45"/>
      <c r="B37" s="63" t="s">
        <v>78</v>
      </c>
      <c r="C37" s="57" t="s">
        <v>39</v>
      </c>
      <c r="D37" s="23">
        <v>1</v>
      </c>
      <c r="E37" s="78">
        <v>45032</v>
      </c>
      <c r="F37" s="78">
        <f>E37+33</f>
        <v>45065</v>
      </c>
      <c r="G37" s="14"/>
      <c r="H37" s="14"/>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
      <c r="A38" s="45"/>
      <c r="B38" s="63" t="s">
        <v>79</v>
      </c>
      <c r="C38" s="57" t="s">
        <v>39</v>
      </c>
      <c r="D38" s="23">
        <v>1</v>
      </c>
      <c r="E38" s="78">
        <v>45032</v>
      </c>
      <c r="F38" s="78">
        <f t="shared" ref="F38:F40" si="8">E38+33</f>
        <v>45065</v>
      </c>
      <c r="G38" s="14"/>
      <c r="H38" s="14"/>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
      <c r="A39" s="45"/>
      <c r="B39" s="63" t="s">
        <v>80</v>
      </c>
      <c r="C39" s="57" t="s">
        <v>39</v>
      </c>
      <c r="D39" s="23">
        <v>1</v>
      </c>
      <c r="E39" s="78">
        <v>45032</v>
      </c>
      <c r="F39" s="78">
        <f t="shared" si="8"/>
        <v>45065</v>
      </c>
      <c r="G39" s="14"/>
      <c r="H39" s="14"/>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
      <c r="A40" s="45"/>
      <c r="B40" s="63" t="s">
        <v>81</v>
      </c>
      <c r="C40" s="57" t="s">
        <v>39</v>
      </c>
      <c r="D40" s="23">
        <v>1</v>
      </c>
      <c r="E40" s="78">
        <v>45032</v>
      </c>
      <c r="F40" s="78">
        <f t="shared" si="8"/>
        <v>45065</v>
      </c>
      <c r="G40" s="14"/>
      <c r="H40" s="14"/>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
      <c r="A41" s="45" t="s">
        <v>11</v>
      </c>
      <c r="B41" s="24" t="s">
        <v>53</v>
      </c>
      <c r="C41" s="58"/>
      <c r="D41" s="25"/>
      <c r="E41" s="79"/>
      <c r="F41" s="80"/>
      <c r="G41" s="14"/>
      <c r="H41" s="14" t="str">
        <f t="shared" si="5"/>
        <v/>
      </c>
      <c r="I41" s="31"/>
      <c r="J41" s="31"/>
      <c r="K41" s="31"/>
      <c r="L41" s="31"/>
      <c r="M41" s="31"/>
      <c r="N41" s="31"/>
      <c r="O41" s="31"/>
      <c r="P41" s="31"/>
      <c r="Q41" s="31"/>
      <c r="R41" s="31"/>
      <c r="S41" s="31"/>
      <c r="T41" s="95">
        <v>45032</v>
      </c>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
      <c r="A42" s="45"/>
      <c r="B42" s="64" t="s">
        <v>65</v>
      </c>
      <c r="C42" s="59" t="s">
        <v>42</v>
      </c>
      <c r="D42" s="26">
        <v>1</v>
      </c>
      <c r="E42" s="81">
        <v>45066</v>
      </c>
      <c r="F42" s="81">
        <f>E42+3</f>
        <v>45069</v>
      </c>
      <c r="G42" s="14"/>
      <c r="H42" s="14">
        <f t="shared" si="5"/>
        <v>4</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
      <c r="A43" s="45"/>
      <c r="B43" s="64" t="s">
        <v>66</v>
      </c>
      <c r="C43" s="59" t="s">
        <v>38</v>
      </c>
      <c r="D43" s="26">
        <v>1</v>
      </c>
      <c r="E43" s="81">
        <v>45066</v>
      </c>
      <c r="F43" s="81">
        <f t="shared" ref="F43:F45" si="9">E43+3</f>
        <v>45069</v>
      </c>
      <c r="G43" s="14"/>
      <c r="H43" s="14">
        <f t="shared" si="5"/>
        <v>4</v>
      </c>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
      <c r="A44" s="45"/>
      <c r="B44" s="64" t="s">
        <v>67</v>
      </c>
      <c r="C44" s="59" t="s">
        <v>42</v>
      </c>
      <c r="D44" s="26">
        <v>1</v>
      </c>
      <c r="E44" s="81">
        <v>45066</v>
      </c>
      <c r="F44" s="81">
        <f t="shared" si="9"/>
        <v>45069</v>
      </c>
      <c r="G44" s="14"/>
      <c r="H44" s="14">
        <f t="shared" si="5"/>
        <v>4</v>
      </c>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
      <c r="A45" s="45"/>
      <c r="B45" s="64" t="s">
        <v>68</v>
      </c>
      <c r="C45" s="59" t="s">
        <v>38</v>
      </c>
      <c r="D45" s="26">
        <v>1</v>
      </c>
      <c r="E45" s="81">
        <v>45066</v>
      </c>
      <c r="F45" s="81">
        <f t="shared" si="9"/>
        <v>45069</v>
      </c>
      <c r="G45" s="14"/>
      <c r="H45" s="14">
        <f t="shared" si="5"/>
        <v>4</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
      <c r="A46" s="45"/>
      <c r="B46" s="64"/>
      <c r="C46" s="59"/>
      <c r="D46" s="26"/>
      <c r="E46" s="81"/>
      <c r="F46" s="81"/>
      <c r="G46" s="14"/>
      <c r="H46" s="14" t="str">
        <f t="shared" si="5"/>
        <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30" customHeight="1" thickBot="1" x14ac:dyDescent="0.3">
      <c r="A47" s="45"/>
      <c r="B47" s="64"/>
      <c r="C47" s="59"/>
      <c r="D47" s="26"/>
      <c r="E47" s="81"/>
      <c r="F47" s="81"/>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customHeight="1" thickBot="1" x14ac:dyDescent="0.3">
      <c r="A48" s="45" t="s">
        <v>12</v>
      </c>
      <c r="B48" s="65"/>
      <c r="C48" s="60"/>
      <c r="D48" s="13"/>
      <c r="E48" s="82"/>
      <c r="F48" s="82"/>
      <c r="G48" s="14"/>
      <c r="H48" s="14" t="str">
        <f t="shared" si="5"/>
        <v/>
      </c>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customHeight="1" thickBot="1" x14ac:dyDescent="0.3">
      <c r="A49" s="46" t="s">
        <v>13</v>
      </c>
      <c r="B49" s="27" t="s">
        <v>15</v>
      </c>
      <c r="C49" s="28"/>
      <c r="D49" s="29"/>
      <c r="E49" s="83"/>
      <c r="F49" s="84"/>
      <c r="G49" s="30"/>
      <c r="H49" s="30" t="str">
        <f t="shared" si="5"/>
        <v/>
      </c>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row>
    <row r="50" spans="1:64" ht="30" customHeight="1" x14ac:dyDescent="0.25">
      <c r="G50" s="6"/>
    </row>
    <row r="51" spans="1:64" ht="30" customHeight="1" x14ac:dyDescent="0.25">
      <c r="C51" s="11"/>
      <c r="F51" s="47"/>
    </row>
    <row r="52" spans="1:64" ht="30" customHeight="1" x14ac:dyDescent="0.25">
      <c r="C52"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3">
      <formula>AND(TODAY()&gt;=I$5,TODAY()&lt;J$5)</formula>
    </cfRule>
  </conditionalFormatting>
  <conditionalFormatting sqref="I7:BL49">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48" max="16383" man="1"/>
  </rowBreaks>
  <colBreaks count="1" manualBreakCount="1">
    <brk id="2" max="1048575" man="1"/>
  </colBreaks>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6" zoomScaleNormal="100" workbookViewId="0">
      <selection activeCell="E6" sqref="E6"/>
    </sheetView>
  </sheetViews>
  <sheetFormatPr defaultColWidth="9.140625" defaultRowHeight="12.75" x14ac:dyDescent="0.2"/>
  <cols>
    <col min="1" max="1" width="90.7109375" style="35" customWidth="1"/>
    <col min="2" max="16384" width="9.140625" style="2"/>
  </cols>
  <sheetData>
    <row r="1" spans="1:2" ht="46.5" customHeight="1" x14ac:dyDescent="0.2"/>
    <row r="2" spans="1:2" s="37" customFormat="1" ht="15.75" x14ac:dyDescent="0.25">
      <c r="A2" s="36" t="s">
        <v>23</v>
      </c>
      <c r="B2" s="36"/>
    </row>
    <row r="3" spans="1:2" s="41" customFormat="1" ht="27" customHeight="1" x14ac:dyDescent="0.25">
      <c r="A3" s="69" t="s">
        <v>24</v>
      </c>
      <c r="B3" s="42"/>
    </row>
    <row r="4" spans="1:2" s="38" customFormat="1" ht="26.25" x14ac:dyDescent="0.4">
      <c r="A4" s="39" t="s">
        <v>25</v>
      </c>
    </row>
    <row r="5" spans="1:2" ht="74.099999999999994" customHeight="1" x14ac:dyDescent="0.2">
      <c r="A5" s="40" t="s">
        <v>26</v>
      </c>
    </row>
    <row r="6" spans="1:2" ht="26.25" customHeight="1" x14ac:dyDescent="0.2">
      <c r="A6" s="39" t="s">
        <v>27</v>
      </c>
    </row>
    <row r="7" spans="1:2" s="35" customFormat="1" ht="204.95" customHeight="1" x14ac:dyDescent="0.25">
      <c r="A7" s="44" t="s">
        <v>28</v>
      </c>
    </row>
    <row r="8" spans="1:2" s="38" customFormat="1" ht="26.25" x14ac:dyDescent="0.4">
      <c r="A8" s="39" t="s">
        <v>29</v>
      </c>
    </row>
    <row r="9" spans="1:2" ht="75" x14ac:dyDescent="0.2">
      <c r="A9" s="40" t="s">
        <v>30</v>
      </c>
    </row>
    <row r="10" spans="1:2" s="35" customFormat="1" ht="27.95" customHeight="1" x14ac:dyDescent="0.25">
      <c r="A10" s="43" t="s">
        <v>31</v>
      </c>
    </row>
    <row r="11" spans="1:2" s="38" customFormat="1" ht="26.25" x14ac:dyDescent="0.4">
      <c r="A11" s="39" t="s">
        <v>32</v>
      </c>
    </row>
    <row r="12" spans="1:2" ht="30" x14ac:dyDescent="0.2">
      <c r="A12" s="40" t="s">
        <v>33</v>
      </c>
    </row>
    <row r="13" spans="1:2" s="35" customFormat="1" ht="27.95" customHeight="1" x14ac:dyDescent="0.25">
      <c r="A13" s="43" t="s">
        <v>34</v>
      </c>
    </row>
    <row r="14" spans="1:2" s="38" customFormat="1" ht="26.25" x14ac:dyDescent="0.4">
      <c r="A14" s="39" t="s">
        <v>35</v>
      </c>
    </row>
    <row r="15" spans="1:2" ht="88.5" customHeight="1" x14ac:dyDescent="0.2">
      <c r="A15" s="40" t="s">
        <v>36</v>
      </c>
    </row>
    <row r="16" spans="1:2" ht="96.75" customHeight="1" x14ac:dyDescent="0.2">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2023-05-23T04:24:11Z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