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erab\Desktop\DATA ANALYSIS\EXCEL\UDSKILLS\Complete assignments\"/>
    </mc:Choice>
  </mc:AlternateContent>
  <xr:revisionPtr revIDLastSave="0" documentId="13_ncr:1_{892F4761-11BA-4057-88A8-E34C752EF218}" xr6:coauthVersionLast="47" xr6:coauthVersionMax="47" xr10:uidLastSave="{00000000-0000-0000-0000-000000000000}"/>
  <bookViews>
    <workbookView xWindow="-120" yWindow="-120" windowWidth="20730" windowHeight="11160" xr2:uid="{81F6965E-4A02-478D-9962-75C905975784}"/>
  </bookViews>
  <sheets>
    <sheet name="Dashboard" sheetId="4" r:id="rId1"/>
    <sheet name="Cleaned Data" sheetId="2" r:id="rId2"/>
    <sheet name="Pivot Table" sheetId="3" r:id="rId3"/>
    <sheet name="HireExit Table" sheetId="7" state="hidden" r:id="rId4"/>
    <sheet name="Answer Sheet" sheetId="11" r:id="rId5"/>
    <sheet name="Question 20" sheetId="9" state="hidden" r:id="rId6"/>
    <sheet name="Question 21" sheetId="10" state="hidden" r:id="rId7"/>
    <sheet name="Exits" sheetId="6" state="hidden" r:id="rId8"/>
    <sheet name="Hires" sheetId="5" state="hidden" r:id="rId9"/>
    <sheet name="HR_Employees_Dataset" sheetId="1" state="hidden" r:id="rId10"/>
  </sheets>
  <definedNames>
    <definedName name="ExternalData_1" localSheetId="1" hidden="1">'Cleaned Data'!$A$1:$O$1361</definedName>
    <definedName name="ExternalData_2" localSheetId="8" hidden="1">Hires!$A$1:$D$12</definedName>
    <definedName name="ExternalData_2" localSheetId="5" hidden="1">'Question 20'!$A$1:$F$241</definedName>
    <definedName name="ExternalData_3" localSheetId="7" hidden="1">Exits!$A$1:$B$11</definedName>
    <definedName name="ExternalData_3" localSheetId="6" hidden="1">'Question 21'!$A$1:$F$190</definedName>
    <definedName name="ExternalData_4" localSheetId="3" hidden="1">'HireExit Table'!$A$1:$C$12</definedName>
    <definedName name="Slicer_Department">#N/A</definedName>
    <definedName name="Slicer_EmploymentType">#N/A</definedName>
    <definedName name="Slicer_Gender">#N/A</definedName>
    <definedName name="Slicer_HireYear">#N/A</definedName>
    <definedName name="Slicer_Status">#N/A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6" i="1"/>
  <c r="L69" i="1"/>
  <c r="L79" i="1"/>
  <c r="L85" i="1"/>
  <c r="L94" i="1"/>
  <c r="L102" i="1"/>
  <c r="L135" i="1"/>
  <c r="L174" i="1"/>
  <c r="L186" i="1"/>
  <c r="L187" i="1"/>
  <c r="L224" i="1"/>
  <c r="L230" i="1"/>
  <c r="L231" i="1"/>
  <c r="L262" i="1"/>
  <c r="L276" i="1"/>
  <c r="L292" i="1"/>
  <c r="L303" i="1"/>
  <c r="L330" i="1"/>
  <c r="L339" i="1"/>
  <c r="L395" i="1"/>
  <c r="L452" i="1"/>
  <c r="L468" i="1"/>
  <c r="L494" i="1"/>
  <c r="L515" i="1"/>
  <c r="L526" i="1"/>
  <c r="L533" i="1"/>
  <c r="L557" i="1"/>
  <c r="L559" i="1"/>
  <c r="L580" i="1"/>
  <c r="L583" i="1"/>
  <c r="L588" i="1"/>
  <c r="L611" i="1"/>
  <c r="L626" i="1"/>
  <c r="L629" i="1"/>
  <c r="L630" i="1"/>
  <c r="L638" i="1"/>
  <c r="L683" i="1"/>
  <c r="L701" i="1"/>
  <c r="L753" i="1"/>
  <c r="L756" i="1"/>
  <c r="L768" i="1"/>
  <c r="L780" i="1"/>
  <c r="L792" i="1"/>
  <c r="L821" i="1"/>
  <c r="L884" i="1"/>
  <c r="L938" i="1"/>
  <c r="L940" i="1"/>
  <c r="L975" i="1"/>
  <c r="L1014" i="1"/>
  <c r="L1037" i="1"/>
  <c r="L1043" i="1"/>
  <c r="L1068" i="1"/>
  <c r="L1099" i="1"/>
  <c r="L1113" i="1"/>
  <c r="L1120" i="1"/>
  <c r="L1154" i="1"/>
  <c r="L1160" i="1"/>
  <c r="L1163" i="1"/>
  <c r="L1176" i="1"/>
  <c r="L1180" i="1"/>
  <c r="L1205" i="1"/>
  <c r="L1256" i="1"/>
  <c r="L1272" i="1"/>
  <c r="L1333" i="1"/>
  <c r="H4" i="4"/>
  <c r="F4" i="4"/>
  <c r="C4" i="4"/>
  <c r="A4" i="4"/>
  <c r="K4" i="4"/>
  <c r="J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C86DC1-945E-4CE0-AF50-1AAB674AA41D}" keepAlive="1" name="Query - Clean Dataset" description="Connection to the 'Clean Dataset' query in the workbook." type="5" refreshedVersion="8" background="1" saveData="1">
    <dbPr connection="Provider=Microsoft.Mashup.OleDb.1;Data Source=$Workbook$;Location=&quot;Clean Dataset&quot;;Extended Properties=&quot;&quot;" command="SELECT * FROM [Clean Dataset]"/>
  </connection>
  <connection id="2" xr16:uid="{A44104C3-512A-4EF6-B7BD-98468B598C5D}" keepAlive="1" name="Query - Exits" description="Connection to the 'Exits' query in the workbook." type="5" refreshedVersion="8" background="1" saveData="1">
    <dbPr connection="Provider=Microsoft.Mashup.OleDb.1;Data Source=$Workbook$;Location=Exits;Extended Properties=&quot;&quot;" command="SELECT * FROM [Exits]"/>
  </connection>
  <connection id="3" xr16:uid="{FD95B8E7-7210-43BF-A6B7-1A010455EDA9}" keepAlive="1" name="Query - HireExit Table" description="Connection to the 'HireExit Table' query in the workbook." type="5" refreshedVersion="8" background="1" saveData="1">
    <dbPr connection="Provider=Microsoft.Mashup.OleDb.1;Data Source=$Workbook$;Location=&quot;HireExit Table&quot;;Extended Properties=&quot;&quot;" command="SELECT * FROM [HireExit Table]"/>
  </connection>
  <connection id="4" xr16:uid="{1217B897-83ED-4EBB-9A83-9CE618DDFDA6}" keepAlive="1" name="Query - Hires" description="Connection to the 'Hires' query in the workbook." type="5" refreshedVersion="8" background="1" saveData="1">
    <dbPr connection="Provider=Microsoft.Mashup.OleDb.1;Data Source=$Workbook$;Location=Hires;Extended Properties=&quot;&quot;" command="SELECT * FROM [Hires]"/>
  </connection>
  <connection id="5" xr16:uid="{3B3592A3-4AEA-4016-9C4B-913C4800F127}" keepAlive="1" name="Query - Question 20" description="Connection to the 'Question 20' query in the workbook." type="5" refreshedVersion="8" background="1" saveData="1">
    <dbPr connection="Provider=Microsoft.Mashup.OleDb.1;Data Source=$Workbook$;Location=&quot;Question 20&quot;;Extended Properties=&quot;&quot;" command="SELECT * FROM [Question 20]"/>
  </connection>
  <connection id="6" xr16:uid="{A064349A-2CD9-4E71-9D98-D7FF3445D1C9}" keepAlive="1" name="Query - Question 21" description="Connection to the 'Question 21' query in the workbook." type="5" refreshedVersion="8" background="1" saveData="1">
    <dbPr connection="Provider=Microsoft.Mashup.OleDb.1;Data Source=$Workbook$;Location=&quot;Question 21&quot;;Extended Properties=&quot;&quot;" command="SELECT * FROM [Question 21]"/>
  </connection>
</connections>
</file>

<file path=xl/sharedStrings.xml><?xml version="1.0" encoding="utf-8"?>
<sst xmlns="http://schemas.openxmlformats.org/spreadsheetml/2006/main" count="26617" uniqueCount="6347">
  <si>
    <t>EmployeeID</t>
  </si>
  <si>
    <t>FullName</t>
  </si>
  <si>
    <t>Department</t>
  </si>
  <si>
    <t>Position</t>
  </si>
  <si>
    <t>Gender</t>
  </si>
  <si>
    <t>EmploymentType</t>
  </si>
  <si>
    <t>HireDate</t>
  </si>
  <si>
    <t>Status</t>
  </si>
  <si>
    <t>ExitDate</t>
  </si>
  <si>
    <t>MonthlySalary</t>
  </si>
  <si>
    <t>Email</t>
  </si>
  <si>
    <t>Phone</t>
  </si>
  <si>
    <t>JILL JOHNSON</t>
  </si>
  <si>
    <t>Sales</t>
  </si>
  <si>
    <t>Assistant</t>
  </si>
  <si>
    <t>Female</t>
  </si>
  <si>
    <t>Full-time</t>
  </si>
  <si>
    <t>Active</t>
  </si>
  <si>
    <t>erin.salinas@yahoo.com</t>
  </si>
  <si>
    <t>392.995.1433</t>
  </si>
  <si>
    <t>Stephen Moore</t>
  </si>
  <si>
    <t>Logistics</t>
  </si>
  <si>
    <t>Contract</t>
  </si>
  <si>
    <t>stephen.moore@hotmail.com</t>
  </si>
  <si>
    <t>Jason Ortiz</t>
  </si>
  <si>
    <t>Marketing</t>
  </si>
  <si>
    <t>Executive</t>
  </si>
  <si>
    <t>Part-time</t>
  </si>
  <si>
    <t>jason.ortiz@gmail.com</t>
  </si>
  <si>
    <t>001-741-760-0961</t>
  </si>
  <si>
    <t>Derrick Rivera</t>
  </si>
  <si>
    <t>Manager</t>
  </si>
  <si>
    <t>Male</t>
  </si>
  <si>
    <t>derrick.rivera@hotmail.com</t>
  </si>
  <si>
    <t>(330)800-2488x551</t>
  </si>
  <si>
    <t>Angela Crane</t>
  </si>
  <si>
    <t>angela.crane@hotmail.com</t>
  </si>
  <si>
    <t>Zachary Davis</t>
  </si>
  <si>
    <t>zachary.davis@gmail.com</t>
  </si>
  <si>
    <t>Troy Hayes</t>
  </si>
  <si>
    <t>Coordinator</t>
  </si>
  <si>
    <t>troy.hayes@hotmail.com</t>
  </si>
  <si>
    <t>315-852-6768x19114</t>
  </si>
  <si>
    <t>Nicole Cortez</t>
  </si>
  <si>
    <t>nicole.cortez@hotmail.com</t>
  </si>
  <si>
    <t>595.086.5702x44903</t>
  </si>
  <si>
    <t>John Armstrong</t>
  </si>
  <si>
    <t>IT</t>
  </si>
  <si>
    <t>john.armstrong@yahoo.com</t>
  </si>
  <si>
    <t>551.873.7488x6076</t>
  </si>
  <si>
    <t>Luis Rivas</t>
  </si>
  <si>
    <t>luis.rivas@yahoo.com</t>
  </si>
  <si>
    <t>(507)854-1876x364</t>
  </si>
  <si>
    <t>Sheri Chang</t>
  </si>
  <si>
    <t>Analyst</t>
  </si>
  <si>
    <t>sheri.chang@hotmail.com</t>
  </si>
  <si>
    <t>Jennifer Jones</t>
  </si>
  <si>
    <t>jennifer.jones@gmail.com</t>
  </si>
  <si>
    <t>284.418.1868x960</t>
  </si>
  <si>
    <t>Jessica Martinez</t>
  </si>
  <si>
    <t>HR</t>
  </si>
  <si>
    <t>jessica.martinez@yahoo.com</t>
  </si>
  <si>
    <t>(597)179-4416x89971</t>
  </si>
  <si>
    <t>Anthony Patrick</t>
  </si>
  <si>
    <t>anthony.patrick@yahoo.com</t>
  </si>
  <si>
    <t>+1-323-092-1581x458</t>
  </si>
  <si>
    <t>Amanda Spencer</t>
  </si>
  <si>
    <t>amanda.spencer@gmail.com</t>
  </si>
  <si>
    <t>220-032-0623x7032</t>
  </si>
  <si>
    <t>Erika Anderson</t>
  </si>
  <si>
    <t>erika.anderson@hotmail.com</t>
  </si>
  <si>
    <t>(225)883-5343x5190</t>
  </si>
  <si>
    <t>Brandon Rubio</t>
  </si>
  <si>
    <t>brandon.rubio@hotmail.com</t>
  </si>
  <si>
    <t>+1-333-077-5263x284</t>
  </si>
  <si>
    <t>Mark Kramer</t>
  </si>
  <si>
    <t>Finance</t>
  </si>
  <si>
    <t>On Leave</t>
  </si>
  <si>
    <t>mark.kramer@hotmail.com</t>
  </si>
  <si>
    <t>Tanner Sanders</t>
  </si>
  <si>
    <t>tanner.sanders@hotmail.com</t>
  </si>
  <si>
    <t>(714)600-0819x913</t>
  </si>
  <si>
    <t>Jennifer Williams</t>
  </si>
  <si>
    <t>jennifer.williams@hotmail.com</t>
  </si>
  <si>
    <t>(785)440-2728x747</t>
  </si>
  <si>
    <t>Elizabeth Melton</t>
  </si>
  <si>
    <t>elizabeth.melton@yahoo.com</t>
  </si>
  <si>
    <t>Zachary Todd</t>
  </si>
  <si>
    <t>zachary.todd@yahoo.com</t>
  </si>
  <si>
    <t>791-286-5270</t>
  </si>
  <si>
    <t>Samuel Thomas</t>
  </si>
  <si>
    <t>samuel.thomas@gmail.com</t>
  </si>
  <si>
    <t>(171)537-2214</t>
  </si>
  <si>
    <t>Jocelyn Orr</t>
  </si>
  <si>
    <t>jocelyn.orr@yahoo.com</t>
  </si>
  <si>
    <t>(940)803-4485x8844</t>
  </si>
  <si>
    <t>Allison Wiley</t>
  </si>
  <si>
    <t>allison.wiley@yahoo.com</t>
  </si>
  <si>
    <t>001-839-931-7077x058</t>
  </si>
  <si>
    <t>Jacob Nelson</t>
  </si>
  <si>
    <t>jacob.nelson@hotmail.com</t>
  </si>
  <si>
    <t>317.993.2005x70690</t>
  </si>
  <si>
    <t>Ashley Riggs</t>
  </si>
  <si>
    <t>ashley.riggs@yahoo.com</t>
  </si>
  <si>
    <t>001-555-905-1390x5895</t>
  </si>
  <si>
    <t>Luke Mcclain</t>
  </si>
  <si>
    <t>luke.mcclain@yahoo.com</t>
  </si>
  <si>
    <t>209.688.0024x6402</t>
  </si>
  <si>
    <t>Jimmy George</t>
  </si>
  <si>
    <t>jimmy.george@gmail.com</t>
  </si>
  <si>
    <t>001-212-733-4816</t>
  </si>
  <si>
    <t>Mark Cameron</t>
  </si>
  <si>
    <t>mark.cameron@hotmail.com</t>
  </si>
  <si>
    <t>568-517-6217</t>
  </si>
  <si>
    <t>Karen Nelson</t>
  </si>
  <si>
    <t>karen.nelson@gmail.com</t>
  </si>
  <si>
    <t>642.778.6069</t>
  </si>
  <si>
    <t>Laura Chan</t>
  </si>
  <si>
    <t>laura.chan@gmail.com</t>
  </si>
  <si>
    <t>Denise Ruiz</t>
  </si>
  <si>
    <t>denise.ruiz@yahoo.com</t>
  </si>
  <si>
    <t>+1-582-748-5653x78468</t>
  </si>
  <si>
    <t>Dustin Harrison</t>
  </si>
  <si>
    <t>dustin.harrison@gmail.com</t>
  </si>
  <si>
    <t>650.756.3390</t>
  </si>
  <si>
    <t>Sean Young</t>
  </si>
  <si>
    <t>sean.young@gmail.com</t>
  </si>
  <si>
    <t>962.170.5375</t>
  </si>
  <si>
    <t>Craig Armstrong</t>
  </si>
  <si>
    <t>craig.armstrong@hotmail.com</t>
  </si>
  <si>
    <t>864.634.0370x41473</t>
  </si>
  <si>
    <t>Christopher Williams</t>
  </si>
  <si>
    <t>christopher.williams@gmail.com</t>
  </si>
  <si>
    <t>001-896-108-5726x80052</t>
  </si>
  <si>
    <t>Robert Alvarez</t>
  </si>
  <si>
    <t>robert.alvarez@gmail.com</t>
  </si>
  <si>
    <t>(430)552-1686</t>
  </si>
  <si>
    <t>Cynthia Gonzales</t>
  </si>
  <si>
    <t>cynthia.gonzales@hotmail.com</t>
  </si>
  <si>
    <t>+1-393-725-3060x7081</t>
  </si>
  <si>
    <t>Bruce Duran</t>
  </si>
  <si>
    <t>bruce.duran@hotmail.com</t>
  </si>
  <si>
    <t>757.116.6306x6919</t>
  </si>
  <si>
    <t>Joshua Lynch</t>
  </si>
  <si>
    <t>joshua.lynch@gmail.com</t>
  </si>
  <si>
    <t>606-310-2232x4123</t>
  </si>
  <si>
    <t>Bryce Coleman</t>
  </si>
  <si>
    <t>bryce.coleman@gmail.com</t>
  </si>
  <si>
    <t>001-270-033-1751x9221</t>
  </si>
  <si>
    <t>Lisa Cooke</t>
  </si>
  <si>
    <t>hr</t>
  </si>
  <si>
    <t>lisa.cooke@hotmail.com</t>
  </si>
  <si>
    <t>Bianca Duran</t>
  </si>
  <si>
    <t>bianca.duran@gmail.com</t>
  </si>
  <si>
    <t>226.729.0810x0858</t>
  </si>
  <si>
    <t>Monica Bailey</t>
  </si>
  <si>
    <t>monica.bailey@hotmail.com</t>
  </si>
  <si>
    <t>823-706-3666</t>
  </si>
  <si>
    <t>April Gibson</t>
  </si>
  <si>
    <t>april.gibson@gmail.com</t>
  </si>
  <si>
    <t>001-513-792-9291x263</t>
  </si>
  <si>
    <t>Nicole Rivers</t>
  </si>
  <si>
    <t>nicole.rivers@yahoo.com</t>
  </si>
  <si>
    <t>124-590-9211</t>
  </si>
  <si>
    <t>Lisa Wright</t>
  </si>
  <si>
    <t>lisa.wright@hotmail.com</t>
  </si>
  <si>
    <t>(640)174-8145</t>
  </si>
  <si>
    <t>Stephen Lewis</t>
  </si>
  <si>
    <t>stephen.lewis@gmail.com</t>
  </si>
  <si>
    <t>CHERYL MORENO</t>
  </si>
  <si>
    <t>christopher.sandoval@gmail.com</t>
  </si>
  <si>
    <t>001-581-506-1838</t>
  </si>
  <si>
    <t>Joseph Bowen</t>
  </si>
  <si>
    <t>joseph.bowen@hotmail.com</t>
  </si>
  <si>
    <t>394.674.5281x5377</t>
  </si>
  <si>
    <t>Audrey Thomas</t>
  </si>
  <si>
    <t>audrey.thomas@gmail.com</t>
  </si>
  <si>
    <t>001-978-267-1409x5348</t>
  </si>
  <si>
    <t>Derek Campbell</t>
  </si>
  <si>
    <t>derek.campbell@hotmail.com</t>
  </si>
  <si>
    <t>812.812.7968x3990</t>
  </si>
  <si>
    <t>Jennifer Patton</t>
  </si>
  <si>
    <t>jennifer.patton@hotmail.com</t>
  </si>
  <si>
    <t>(736)719-0986x45552</t>
  </si>
  <si>
    <t>Kimberly Hawkins</t>
  </si>
  <si>
    <t>kimberly.hawkins@hotmail.com</t>
  </si>
  <si>
    <t>003-324-2564</t>
  </si>
  <si>
    <t>Amy Love</t>
  </si>
  <si>
    <t>amy.love@gmail.com</t>
  </si>
  <si>
    <t>218-924-8271</t>
  </si>
  <si>
    <t>Margaret Smith</t>
  </si>
  <si>
    <t>margaret.smith@yahoo.com</t>
  </si>
  <si>
    <t>+1-077-380-3689x746</t>
  </si>
  <si>
    <t>Jennifer Collins</t>
  </si>
  <si>
    <t>jennifer.collins@hotmail.com</t>
  </si>
  <si>
    <t>405.970.2224x043</t>
  </si>
  <si>
    <t>Gregory Wade</t>
  </si>
  <si>
    <t>gregory.wade@hotmail.com</t>
  </si>
  <si>
    <t>(539)739-6003x529</t>
  </si>
  <si>
    <t>Randall Robertson</t>
  </si>
  <si>
    <t>randall.robertson@hotmail.com</t>
  </si>
  <si>
    <t>337-687-5519</t>
  </si>
  <si>
    <t>Jesus Wilson</t>
  </si>
  <si>
    <t>jesus.wilson@hotmail.com</t>
  </si>
  <si>
    <t>(392)143-3199</t>
  </si>
  <si>
    <t>Brandon Rodriguez</t>
  </si>
  <si>
    <t>brandon.rodriguez@yahoo.com</t>
  </si>
  <si>
    <t>001-555-662-2326</t>
  </si>
  <si>
    <t>Janet Williams</t>
  </si>
  <si>
    <t>janet.williams@yahoo.com</t>
  </si>
  <si>
    <t>376.283.3586</t>
  </si>
  <si>
    <t>Tony Harding</t>
  </si>
  <si>
    <t>tony.harding@gmail.com</t>
  </si>
  <si>
    <t>051.103.7495</t>
  </si>
  <si>
    <t>Natalie Fernandez</t>
  </si>
  <si>
    <t>natalie.fernandez@gmail.com</t>
  </si>
  <si>
    <t>+1-416-510-1289x88596</t>
  </si>
  <si>
    <t>Michael Stanley</t>
  </si>
  <si>
    <t>michael.stanley@hotmail.com</t>
  </si>
  <si>
    <t>518-774-3207x9330</t>
  </si>
  <si>
    <t>Antonio Henson</t>
  </si>
  <si>
    <t>antonio.henson@gmail.com</t>
  </si>
  <si>
    <t>001-580-193-7049x31881</t>
  </si>
  <si>
    <t>Kenneth Brown</t>
  </si>
  <si>
    <t>kenneth.brown@hotmail.com</t>
  </si>
  <si>
    <t>Jon Pacheco</t>
  </si>
  <si>
    <t>jon.pacheco@hotmail.com</t>
  </si>
  <si>
    <t>268.201.7581</t>
  </si>
  <si>
    <t>Justin Rivers</t>
  </si>
  <si>
    <t>justin.rivers@gmail.com</t>
  </si>
  <si>
    <t>001-607-195-9821x187</t>
  </si>
  <si>
    <t>Anthony Edwards</t>
  </si>
  <si>
    <t>690-838-9855</t>
  </si>
  <si>
    <t>Margaret Garcia</t>
  </si>
  <si>
    <t>margaret.garcia@hotmail.com</t>
  </si>
  <si>
    <t>001-565-813-4302x4075</t>
  </si>
  <si>
    <t>Latoya Holder</t>
  </si>
  <si>
    <t>latoya.holder@yahoo.com</t>
  </si>
  <si>
    <t>Margaret Fitzpatrick</t>
  </si>
  <si>
    <t>margaret.fitzpatrick@gmail.com</t>
  </si>
  <si>
    <t>001-073-643-9751</t>
  </si>
  <si>
    <t>Jimmy Carney</t>
  </si>
  <si>
    <t>jimmy.carney@hotmail.com</t>
  </si>
  <si>
    <t>696.908.4520x9523</t>
  </si>
  <si>
    <t>Heather Jones</t>
  </si>
  <si>
    <t>heather.jones@yahoo.com</t>
  </si>
  <si>
    <t>567.376.6167</t>
  </si>
  <si>
    <t>Brittney Davies</t>
  </si>
  <si>
    <t>brittney.davies@gmail.com</t>
  </si>
  <si>
    <t>494-140-1653</t>
  </si>
  <si>
    <t>Elizabeth Nelson</t>
  </si>
  <si>
    <t>elizabeth.nelson@gmail.com</t>
  </si>
  <si>
    <t>Lisa Davis</t>
  </si>
  <si>
    <t>lisa.davis@hotmail.com</t>
  </si>
  <si>
    <t>649.573.2460x03158</t>
  </si>
  <si>
    <t>Corey Brock</t>
  </si>
  <si>
    <t>corey.brock@hotmail.com</t>
  </si>
  <si>
    <t>436-604-4904x806</t>
  </si>
  <si>
    <t>Wendy Thomas</t>
  </si>
  <si>
    <t>wendy.thomas@hotmail.com</t>
  </si>
  <si>
    <t>Robin Wilson</t>
  </si>
  <si>
    <t>robin.wilson@gmail.com</t>
  </si>
  <si>
    <t>626.207.3141x307</t>
  </si>
  <si>
    <t>Dylan Wilcox</t>
  </si>
  <si>
    <t>dylan.wilcox@hotmail.com</t>
  </si>
  <si>
    <t>001-028-601-1764x329</t>
  </si>
  <si>
    <t>Douglas Davis</t>
  </si>
  <si>
    <t>douglas.davis@hotmail.com</t>
  </si>
  <si>
    <t>David Hernandez</t>
  </si>
  <si>
    <t>david.hernandez@hotmail.com</t>
  </si>
  <si>
    <t>699-213-8828x4598</t>
  </si>
  <si>
    <t>Christina Smith</t>
  </si>
  <si>
    <t>christina.smith@hotmail.com</t>
  </si>
  <si>
    <t>132-937-8821x393</t>
  </si>
  <si>
    <t>Matthew Hicks</t>
  </si>
  <si>
    <t>matthew.hicks@hotmail.com</t>
  </si>
  <si>
    <t>001-778-148-2759x519</t>
  </si>
  <si>
    <t>Diana Adams</t>
  </si>
  <si>
    <t>diana.adams@hotmail.com</t>
  </si>
  <si>
    <t>124.041.5335</t>
  </si>
  <si>
    <t>James Hardin</t>
  </si>
  <si>
    <t>james.hardin@yahoo.com</t>
  </si>
  <si>
    <t>001-171-496-6131x285</t>
  </si>
  <si>
    <t>Matthew Gardner</t>
  </si>
  <si>
    <t>matthew.gardner@yahoo.com</t>
  </si>
  <si>
    <t>(815)818-8391x6290</t>
  </si>
  <si>
    <t>Kathy Moody</t>
  </si>
  <si>
    <t>kathy.moody@gmail.com</t>
  </si>
  <si>
    <t>(263)454-0450</t>
  </si>
  <si>
    <t>Derrick Daniels</t>
  </si>
  <si>
    <t>derrick.daniels@yahoo.com</t>
  </si>
  <si>
    <t>723-925-1301x1807</t>
  </si>
  <si>
    <t>Victor Hill</t>
  </si>
  <si>
    <t>victor.hill@hotmail.com</t>
  </si>
  <si>
    <t>Jessica Soto</t>
  </si>
  <si>
    <t>jessica.soto@gmail.com</t>
  </si>
  <si>
    <t>437.693.1733x512</t>
  </si>
  <si>
    <t>Jennifer Graham</t>
  </si>
  <si>
    <t>Terminated</t>
  </si>
  <si>
    <t>jennifer.graham@gmail.com</t>
  </si>
  <si>
    <t>843-724-9786x31224</t>
  </si>
  <si>
    <t>Colton Carter</t>
  </si>
  <si>
    <t>colton.carter@hotmail.com</t>
  </si>
  <si>
    <t>+1-999-770-1756x54759</t>
  </si>
  <si>
    <t>Robert Sutton</t>
  </si>
  <si>
    <t>robert.sutton@hotmail.com</t>
  </si>
  <si>
    <t>(875)778-2336x33398</t>
  </si>
  <si>
    <t>Gabriel Taylor</t>
  </si>
  <si>
    <t>gabriel.taylor@gmail.com</t>
  </si>
  <si>
    <t>409.645.1832</t>
  </si>
  <si>
    <t>Theresa Patton</t>
  </si>
  <si>
    <t>theresa.patton@hotmail.com</t>
  </si>
  <si>
    <t>892-664-2522</t>
  </si>
  <si>
    <t>Joseph Marks</t>
  </si>
  <si>
    <t>joseph.marks@gmail.com</t>
  </si>
  <si>
    <t>001-464-652-1121x478</t>
  </si>
  <si>
    <t>Erica Weiss</t>
  </si>
  <si>
    <t>erica.weiss@yahoo.com</t>
  </si>
  <si>
    <t>AIMEE GROSS</t>
  </si>
  <si>
    <t>dean.moran@hotmail.com</t>
  </si>
  <si>
    <t>473.004.4436x2312</t>
  </si>
  <si>
    <t>Robin Rogers</t>
  </si>
  <si>
    <t>robin.rogers@hotmail.com</t>
  </si>
  <si>
    <t>379-300-1025</t>
  </si>
  <si>
    <t>Jenna Jenkins</t>
  </si>
  <si>
    <t>jenna.jenkins@hotmail.com</t>
  </si>
  <si>
    <t>001-022-174-8430x6373</t>
  </si>
  <si>
    <t>Elizabeth Becker</t>
  </si>
  <si>
    <t>elizabeth.becker@yahoo.com</t>
  </si>
  <si>
    <t>011-971-7906</t>
  </si>
  <si>
    <t>Douglas Diaz</t>
  </si>
  <si>
    <t>douglas.diaz@hotmail.com</t>
  </si>
  <si>
    <t>760-486-1996x5075</t>
  </si>
  <si>
    <t>Christina Porter</t>
  </si>
  <si>
    <t>christina.porter@hotmail.com</t>
  </si>
  <si>
    <t>001-144-845-6720x89353</t>
  </si>
  <si>
    <t>Ryan Lopez</t>
  </si>
  <si>
    <t>ryan.lopez@yahoo.com</t>
  </si>
  <si>
    <t>(745)592-4018</t>
  </si>
  <si>
    <t>Cheyenne Kim</t>
  </si>
  <si>
    <t>cheyenne.kim@yahoo.com</t>
  </si>
  <si>
    <t>(094)682-2126x363</t>
  </si>
  <si>
    <t>William Dixon</t>
  </si>
  <si>
    <t>william.dixon@yahoo.com</t>
  </si>
  <si>
    <t>001-976-296-4106x5577</t>
  </si>
  <si>
    <t>Erica Rios</t>
  </si>
  <si>
    <t>erica.rios@yahoo.com</t>
  </si>
  <si>
    <t>Daniel Anthony</t>
  </si>
  <si>
    <t>daniel.anthony@gmail.com</t>
  </si>
  <si>
    <t>(089)542-2318x689</t>
  </si>
  <si>
    <t>Emily Martin</t>
  </si>
  <si>
    <t>emily.martin@hotmail.com</t>
  </si>
  <si>
    <t>405-573-7661x958</t>
  </si>
  <si>
    <t>Dawn Mccarthy</t>
  </si>
  <si>
    <t>dawn.mccarthy@gmail.com</t>
  </si>
  <si>
    <t>(947)930-2397x32907</t>
  </si>
  <si>
    <t>Lauren Martin</t>
  </si>
  <si>
    <t>lauren.martin@hotmail.com</t>
  </si>
  <si>
    <t>330-425-4961x41034</t>
  </si>
  <si>
    <t>Tracey Brown</t>
  </si>
  <si>
    <t>tracey.brown@hotmail.com</t>
  </si>
  <si>
    <t>(208)363-7911x6252</t>
  </si>
  <si>
    <t>Nicole Martinez</t>
  </si>
  <si>
    <t>nicole.martinez@yahoo.com</t>
  </si>
  <si>
    <t>882-185-3576</t>
  </si>
  <si>
    <t>Sharon Walker</t>
  </si>
  <si>
    <t>sharon.walker@yahoo.com</t>
  </si>
  <si>
    <t>001-496-431-6648x8393</t>
  </si>
  <si>
    <t>Jessica Miller</t>
  </si>
  <si>
    <t>jessica.miller@gmail.com</t>
  </si>
  <si>
    <t>(019)972-7907x8740</t>
  </si>
  <si>
    <t>Carol Marshall</t>
  </si>
  <si>
    <t>carol.marshall@yahoo.com</t>
  </si>
  <si>
    <t>143-161-0779</t>
  </si>
  <si>
    <t>Timothy Branch</t>
  </si>
  <si>
    <t>timothy.branch@yahoo.com</t>
  </si>
  <si>
    <t>834.578.8171x86574</t>
  </si>
  <si>
    <t>Jill Sweeney</t>
  </si>
  <si>
    <t>jill.sweeney@hotmail.com</t>
  </si>
  <si>
    <t>(798)937-5431x52670</t>
  </si>
  <si>
    <t>Amanda Nelson</t>
  </si>
  <si>
    <t>amanda.nelson@yahoo.com</t>
  </si>
  <si>
    <t>781.125.8159x14226</t>
  </si>
  <si>
    <t>Angela Dougherty</t>
  </si>
  <si>
    <t>509-120-6517x5971</t>
  </si>
  <si>
    <t>Casey Ford</t>
  </si>
  <si>
    <t>it</t>
  </si>
  <si>
    <t>casey.ford@hotmail.com</t>
  </si>
  <si>
    <t>001-407-739-1012</t>
  </si>
  <si>
    <t>Robin Kelly</t>
  </si>
  <si>
    <t>robin.kelly@gmail.com</t>
  </si>
  <si>
    <t>Justin James</t>
  </si>
  <si>
    <t>justin.james@hotmail.com</t>
  </si>
  <si>
    <t>807.490.1154</t>
  </si>
  <si>
    <t>Brianna Powell</t>
  </si>
  <si>
    <t>brianna.powell@gmail.com</t>
  </si>
  <si>
    <t>426.961.6073x42520</t>
  </si>
  <si>
    <t>Madison Huang</t>
  </si>
  <si>
    <t>madison.huang@yahoo.com</t>
  </si>
  <si>
    <t>(701)397-9099</t>
  </si>
  <si>
    <t>Bryan Miller</t>
  </si>
  <si>
    <t>bryan.miller@hotmail.com</t>
  </si>
  <si>
    <t>+1-993-849-4747x1155</t>
  </si>
  <si>
    <t>Stephanie Jackson</t>
  </si>
  <si>
    <t>stephanie.jackson@gmail.com</t>
  </si>
  <si>
    <t>926.966.7639</t>
  </si>
  <si>
    <t>Melinda Armstrong</t>
  </si>
  <si>
    <t>melinda.armstrong@hotmail.com</t>
  </si>
  <si>
    <t>(179)424-6265x097</t>
  </si>
  <si>
    <t>Frank Salazar</t>
  </si>
  <si>
    <t>frank.salazar@yahoo.com</t>
  </si>
  <si>
    <t>Joanne Mckee</t>
  </si>
  <si>
    <t>joanne.mckee@hotmail.com</t>
  </si>
  <si>
    <t>Brian Hunter</t>
  </si>
  <si>
    <t>brian.hunter@yahoo.com</t>
  </si>
  <si>
    <t>158.431.3456x3165</t>
  </si>
  <si>
    <t>David Parsons</t>
  </si>
  <si>
    <t>david.parsons@gmail.com</t>
  </si>
  <si>
    <t>914.377.1973</t>
  </si>
  <si>
    <t>Heather Wallace</t>
  </si>
  <si>
    <t>heather.wallace@hotmail.com</t>
  </si>
  <si>
    <t>832.914.7746x92155</t>
  </si>
  <si>
    <t>Allison Foster</t>
  </si>
  <si>
    <t>allison.foster@yahoo.com</t>
  </si>
  <si>
    <t>358-129-2016</t>
  </si>
  <si>
    <t>Karen Morales</t>
  </si>
  <si>
    <t>karen.morales@hotmail.com</t>
  </si>
  <si>
    <t>+1-423-400-1041x600</t>
  </si>
  <si>
    <t>Derek Smith</t>
  </si>
  <si>
    <t>derek.smith@yahoo.com</t>
  </si>
  <si>
    <t>915-527-9148</t>
  </si>
  <si>
    <t>Steven Morales</t>
  </si>
  <si>
    <t>steven.morales@gmail.com</t>
  </si>
  <si>
    <t>+1-060-541-5893x8184</t>
  </si>
  <si>
    <t>Daniel Miller</t>
  </si>
  <si>
    <t>daniel.miller@hotmail.com</t>
  </si>
  <si>
    <t>001-109-053-4860x356</t>
  </si>
  <si>
    <t>Bryan Tanner</t>
  </si>
  <si>
    <t>087.088.9611x0639</t>
  </si>
  <si>
    <t>Eric Knight</t>
  </si>
  <si>
    <t>eric.knight@yahoo.com</t>
  </si>
  <si>
    <t>(841)776-9347x58002</t>
  </si>
  <si>
    <t>Jennifer Harris</t>
  </si>
  <si>
    <t>(947)335-1420x163</t>
  </si>
  <si>
    <t>Tara Howell</t>
  </si>
  <si>
    <t>(857)815-2301x834</t>
  </si>
  <si>
    <t>Lisa Wilkins</t>
  </si>
  <si>
    <t>lisa.wilkins@gmail.com</t>
  </si>
  <si>
    <t>174-674-4884</t>
  </si>
  <si>
    <t>Rebecca House</t>
  </si>
  <si>
    <t>rebecca.house@gmail.com</t>
  </si>
  <si>
    <t>679.672.4272x8017</t>
  </si>
  <si>
    <t>Joseph Crawford</t>
  </si>
  <si>
    <t>joseph.crawford@gmail.com</t>
  </si>
  <si>
    <t>(605)795-2603x0685</t>
  </si>
  <si>
    <t>Heidi Mendoza</t>
  </si>
  <si>
    <t>heidi.mendoza@gmail.com</t>
  </si>
  <si>
    <t>+1-491-919-8776x561</t>
  </si>
  <si>
    <t>Linda Weaver</t>
  </si>
  <si>
    <t>linda.weaver@yahoo.com</t>
  </si>
  <si>
    <t>202.247.0742x019</t>
  </si>
  <si>
    <t>Gail Parker</t>
  </si>
  <si>
    <t>gail.parker@gmail.com</t>
  </si>
  <si>
    <t>+1-078-150-6499x008</t>
  </si>
  <si>
    <t>Rebecca Erickson</t>
  </si>
  <si>
    <t>rebecca.erickson@yahoo.com</t>
  </si>
  <si>
    <t>Kimberly Bush</t>
  </si>
  <si>
    <t>kimberly.bush@yahoo.com</t>
  </si>
  <si>
    <t>103-356-1345</t>
  </si>
  <si>
    <t>Jasmine Burch</t>
  </si>
  <si>
    <t>jasmine.burch@yahoo.com</t>
  </si>
  <si>
    <t>001-738-693-4633x60510</t>
  </si>
  <si>
    <t>Maxwell Alvarado</t>
  </si>
  <si>
    <t>maxwell.alvarado@gmail.com</t>
  </si>
  <si>
    <t>(762)456-3261x27105</t>
  </si>
  <si>
    <t>Anthony Ward</t>
  </si>
  <si>
    <t>anthony.ward@gmail.com</t>
  </si>
  <si>
    <t>001-740-174-3648x05170</t>
  </si>
  <si>
    <t>Olivia Yates</t>
  </si>
  <si>
    <t>olivia.yates@gmail.com</t>
  </si>
  <si>
    <t>001-121-650-1414x5163</t>
  </si>
  <si>
    <t>Kimberly Mitchell</t>
  </si>
  <si>
    <t>kimberly.mitchell@gmail.com</t>
  </si>
  <si>
    <t>482-315-7472x46032</t>
  </si>
  <si>
    <t>Joshua Johnson</t>
  </si>
  <si>
    <t>joshua.johnson@yahoo.com</t>
  </si>
  <si>
    <t>(419)500-1264</t>
  </si>
  <si>
    <t>Marcus Casey</t>
  </si>
  <si>
    <t>marcus.casey@hotmail.com</t>
  </si>
  <si>
    <t>Matthew Carrillo</t>
  </si>
  <si>
    <t>matthew.carrillo@hotmail.com</t>
  </si>
  <si>
    <t>001-405-247-9463x9051</t>
  </si>
  <si>
    <t>Richard Rosales</t>
  </si>
  <si>
    <t>richard.rosales@hotmail.com</t>
  </si>
  <si>
    <t>Crystal Blair</t>
  </si>
  <si>
    <t>crystal.blair@yahoo.com</t>
  </si>
  <si>
    <t>212-862-3829x533</t>
  </si>
  <si>
    <t>Cynthia Ramirez</t>
  </si>
  <si>
    <t>cynthia.ramirez@hotmail.com</t>
  </si>
  <si>
    <t>001-349-127-9806x3850</t>
  </si>
  <si>
    <t>James Farmer</t>
  </si>
  <si>
    <t>james.farmer@yahoo.com</t>
  </si>
  <si>
    <t>084.989.1708x420</t>
  </si>
  <si>
    <t>Elizabeth Robbins</t>
  </si>
  <si>
    <t>elizabeth.robbins@hotmail.com</t>
  </si>
  <si>
    <t>986-510-8812x3278</t>
  </si>
  <si>
    <t>Maria Hart</t>
  </si>
  <si>
    <t>maria.hart@hotmail.com</t>
  </si>
  <si>
    <t>888.462.9989</t>
  </si>
  <si>
    <t>Arthur Howard</t>
  </si>
  <si>
    <t>arthur.howard@gmail.com</t>
  </si>
  <si>
    <t>605-962-7009</t>
  </si>
  <si>
    <t>Brian Gonzales</t>
  </si>
  <si>
    <t>brian.gonzales@hotmail.com</t>
  </si>
  <si>
    <t>296.390.4907</t>
  </si>
  <si>
    <t>Holly Rogers</t>
  </si>
  <si>
    <t>holly.rogers@gmail.com</t>
  </si>
  <si>
    <t>238-467-9635</t>
  </si>
  <si>
    <t>Chris Cole</t>
  </si>
  <si>
    <t>chris.cole@gmail.com</t>
  </si>
  <si>
    <t>(134)100-0393x61287</t>
  </si>
  <si>
    <t>Joseph Jones</t>
  </si>
  <si>
    <t>joseph.jones@hotmail.com</t>
  </si>
  <si>
    <t>Joseph Thompson</t>
  </si>
  <si>
    <t>joseph.thompson@gmail.com</t>
  </si>
  <si>
    <t>Cheryl May</t>
  </si>
  <si>
    <t>cheryl.may@gmail.com</t>
  </si>
  <si>
    <t>095-193-9359</t>
  </si>
  <si>
    <t>Tony Austin</t>
  </si>
  <si>
    <t>tony.austin@hotmail.com</t>
  </si>
  <si>
    <t>(435)714-9439x16215</t>
  </si>
  <si>
    <t>Amanda Villa</t>
  </si>
  <si>
    <t>amanda.villa@yahoo.com</t>
  </si>
  <si>
    <t>Russell Peterson</t>
  </si>
  <si>
    <t>russell.peterson@hotmail.com</t>
  </si>
  <si>
    <t>836.775.0140x89254</t>
  </si>
  <si>
    <t>Jonathan Mason</t>
  </si>
  <si>
    <t>jonathan.mason@gmail.com</t>
  </si>
  <si>
    <t>+1-873-250-2848x35412</t>
  </si>
  <si>
    <t>Ronald Solis</t>
  </si>
  <si>
    <t>ronald.solis@yahoo.com</t>
  </si>
  <si>
    <t>001-932-876-3422x589</t>
  </si>
  <si>
    <t>Randy Gutierrez</t>
  </si>
  <si>
    <t>randy.gutierrez@gmail.com</t>
  </si>
  <si>
    <t>001-554-269-5272x4420</t>
  </si>
  <si>
    <t>Trevor Brown</t>
  </si>
  <si>
    <t>trevor.brown@hotmail.com</t>
  </si>
  <si>
    <t>001-868-843-9330x78683</t>
  </si>
  <si>
    <t>James Faulkner</t>
  </si>
  <si>
    <t>james.faulkner@hotmail.com</t>
  </si>
  <si>
    <t>James Ayala</t>
  </si>
  <si>
    <t>james.ayala@gmail.com</t>
  </si>
  <si>
    <t>LAURA MARTIN</t>
  </si>
  <si>
    <t>amber.drake@gmail.com</t>
  </si>
  <si>
    <t>Calvin Molina</t>
  </si>
  <si>
    <t>calvin.molina@hotmail.com</t>
  </si>
  <si>
    <t>Ellen Johnson</t>
  </si>
  <si>
    <t>ellen.johnson@gmail.com</t>
  </si>
  <si>
    <t>Stephanie Johnson</t>
  </si>
  <si>
    <t>stephanie.johnson@hotmail.com</t>
  </si>
  <si>
    <t>+1-149-040-1523x1562</t>
  </si>
  <si>
    <t>Chad Turner</t>
  </si>
  <si>
    <t>chad.turner@gmail.com</t>
  </si>
  <si>
    <t>572.617.5504x1920</t>
  </si>
  <si>
    <t>Darrell Smith</t>
  </si>
  <si>
    <t>darrell.smith@yahoo.com</t>
  </si>
  <si>
    <t>081-425-5739x4186</t>
  </si>
  <si>
    <t>John Lewis</t>
  </si>
  <si>
    <t>john.lewis@yahoo.com</t>
  </si>
  <si>
    <t>362-140-4743</t>
  </si>
  <si>
    <t>Erica Dunlap</t>
  </si>
  <si>
    <t>erica.dunlap@gmail.com</t>
  </si>
  <si>
    <t>060-299-4865x8476</t>
  </si>
  <si>
    <t>Misty Fisher</t>
  </si>
  <si>
    <t>misty.fisher@yahoo.com</t>
  </si>
  <si>
    <t>Natasha Khan</t>
  </si>
  <si>
    <t>natasha.khan@hotmail.com</t>
  </si>
  <si>
    <t>001-351-506-8813</t>
  </si>
  <si>
    <t>Bradley Nelson</t>
  </si>
  <si>
    <t>bradley.nelson@yahoo.com</t>
  </si>
  <si>
    <t>384.057.6911x0187</t>
  </si>
  <si>
    <t>Sara Douglas</t>
  </si>
  <si>
    <t>sara.douglas@gmail.com</t>
  </si>
  <si>
    <t>+1-321-686-3258x605</t>
  </si>
  <si>
    <t>Luke Medina</t>
  </si>
  <si>
    <t>luke.medina@hotmail.com</t>
  </si>
  <si>
    <t>(222)642-3674</t>
  </si>
  <si>
    <t>Heather Holmes</t>
  </si>
  <si>
    <t>heather.holmes@gmail.com</t>
  </si>
  <si>
    <t>Robert Hanson</t>
  </si>
  <si>
    <t>robert.hanson@gmail.com</t>
  </si>
  <si>
    <t>788.950.6185</t>
  </si>
  <si>
    <t>Courtney Chavez</t>
  </si>
  <si>
    <t>courtney.chavez@yahoo.com</t>
  </si>
  <si>
    <t>031-110-5201x401</t>
  </si>
  <si>
    <t>Maria Johnson</t>
  </si>
  <si>
    <t>maria.johnson@yahoo.com</t>
  </si>
  <si>
    <t>001-867-379-1687</t>
  </si>
  <si>
    <t>Shannon Nelson</t>
  </si>
  <si>
    <t>shannon.nelson@hotmail.com</t>
  </si>
  <si>
    <t>411.927.4536x80321</t>
  </si>
  <si>
    <t>Wendy Bishop</t>
  </si>
  <si>
    <t>wendy.bishop@hotmail.com</t>
  </si>
  <si>
    <t>001-200-445-2371</t>
  </si>
  <si>
    <t>Olivia Moreno</t>
  </si>
  <si>
    <t>olivia.moreno@yahoo.com</t>
  </si>
  <si>
    <t>+1-041-798-0067x9221</t>
  </si>
  <si>
    <t>Elizabeth Wright</t>
  </si>
  <si>
    <t>elizabeth.wright@yahoo.com</t>
  </si>
  <si>
    <t>+1-138-869-5132x517</t>
  </si>
  <si>
    <t>David Thompson</t>
  </si>
  <si>
    <t>david.thompson@yahoo.com</t>
  </si>
  <si>
    <t>Alexander Cobb</t>
  </si>
  <si>
    <t>alexander.cobb@gmail.com</t>
  </si>
  <si>
    <t>910.448.8538x70912</t>
  </si>
  <si>
    <t>Anna Murray</t>
  </si>
  <si>
    <t>anna.murray@gmail.com</t>
  </si>
  <si>
    <t>Kristen Lee</t>
  </si>
  <si>
    <t>kristen.lee@gmail.com</t>
  </si>
  <si>
    <t>(860)499-4977x475</t>
  </si>
  <si>
    <t>Steven Welch</t>
  </si>
  <si>
    <t>steven.welch@gmail.com</t>
  </si>
  <si>
    <t>912.864.4825</t>
  </si>
  <si>
    <t>Andrew Mitchell</t>
  </si>
  <si>
    <t>andrew.mitchell@gmail.com</t>
  </si>
  <si>
    <t>001-802-975-7823x44243</t>
  </si>
  <si>
    <t>Jesse Sutton</t>
  </si>
  <si>
    <t>jesse.sutton@hotmail.com</t>
  </si>
  <si>
    <t>633.316.0793x9720</t>
  </si>
  <si>
    <t>Dawn Lee</t>
  </si>
  <si>
    <t>dawn.lee@hotmail.com</t>
  </si>
  <si>
    <t>(323)749-6270x44456</t>
  </si>
  <si>
    <t>Chelsea Vargas</t>
  </si>
  <si>
    <t>chelsea.vargas@hotmail.com</t>
  </si>
  <si>
    <t>165.359.2966</t>
  </si>
  <si>
    <t>Nicole Velazquez</t>
  </si>
  <si>
    <t>nicole.velazquez@yahoo.com</t>
  </si>
  <si>
    <t>(718)115-6133x6424</t>
  </si>
  <si>
    <t>Robert Barnes</t>
  </si>
  <si>
    <t>robert.barnes@gmail.com</t>
  </si>
  <si>
    <t>073-951-4806x083</t>
  </si>
  <si>
    <t>Keith Griffin</t>
  </si>
  <si>
    <t>keith.griffin@gmail.com</t>
  </si>
  <si>
    <t>(822)517-0166</t>
  </si>
  <si>
    <t>Devin Cooper</t>
  </si>
  <si>
    <t>devin.cooper@gmail.com</t>
  </si>
  <si>
    <t>779-262-5599x35308</t>
  </si>
  <si>
    <t>Benjamin Jones</t>
  </si>
  <si>
    <t>benjamin.jones@yahoo.com</t>
  </si>
  <si>
    <t>Lisa Hamilton</t>
  </si>
  <si>
    <t>lisa.hamilton@gmail.com</t>
  </si>
  <si>
    <t>001-453-161-5179x095</t>
  </si>
  <si>
    <t>Jack Ramirez</t>
  </si>
  <si>
    <t>jack.ramirez@hotmail.com</t>
  </si>
  <si>
    <t>090-932-4386x782</t>
  </si>
  <si>
    <t>Kevin Buchanan</t>
  </si>
  <si>
    <t>kevin.buchanan@yahoo.com</t>
  </si>
  <si>
    <t>625-692-3006x363</t>
  </si>
  <si>
    <t>David Stone</t>
  </si>
  <si>
    <t>david.stone@hotmail.com</t>
  </si>
  <si>
    <t>Marcus Richardson</t>
  </si>
  <si>
    <t>marcus.richardson@yahoo.com</t>
  </si>
  <si>
    <t>(581)942-6660x868</t>
  </si>
  <si>
    <t>Courtney Floyd</t>
  </si>
  <si>
    <t>courtney.floyd@hotmail.com</t>
  </si>
  <si>
    <t>+1-889-046-7089x17234</t>
  </si>
  <si>
    <t>Amanda Gonzalez</t>
  </si>
  <si>
    <t>amanda.gonzalez@hotmail.com</t>
  </si>
  <si>
    <t>743-220-5435</t>
  </si>
  <si>
    <t>Paul Grant</t>
  </si>
  <si>
    <t>paul.grant@gmail.com</t>
  </si>
  <si>
    <t>+1-365-999-1206x37946</t>
  </si>
  <si>
    <t>Michael Robles</t>
  </si>
  <si>
    <t>michael.robles@yahoo.com</t>
  </si>
  <si>
    <t>(448)483-1108x025</t>
  </si>
  <si>
    <t>James White</t>
  </si>
  <si>
    <t>james.white@gmail.com</t>
  </si>
  <si>
    <t>Anthony Jacobs</t>
  </si>
  <si>
    <t>anthony.jacobs@hotmail.com</t>
  </si>
  <si>
    <t>Gregory Henry</t>
  </si>
  <si>
    <t>gregory.henry@gmail.com</t>
  </si>
  <si>
    <t>Edward Hernandez</t>
  </si>
  <si>
    <t>edward.hernandez@hotmail.com</t>
  </si>
  <si>
    <t>257.156.5039</t>
  </si>
  <si>
    <t>Allison Ford</t>
  </si>
  <si>
    <t>allison.ford@gmail.com</t>
  </si>
  <si>
    <t>(106)823-3078</t>
  </si>
  <si>
    <t>Paul Lang</t>
  </si>
  <si>
    <t>paul.lang@yahoo.com</t>
  </si>
  <si>
    <t>543.252.0033x2244</t>
  </si>
  <si>
    <t>DOUGLAS DIAZ</t>
  </si>
  <si>
    <t>patrick.owens@gmail.com</t>
  </si>
  <si>
    <t>+1-135-294-1100x00790</t>
  </si>
  <si>
    <t>Jason Rodriguez</t>
  </si>
  <si>
    <t>jason.rodriguez@gmail.com</t>
  </si>
  <si>
    <t>001-856-383-4300x300</t>
  </si>
  <si>
    <t>Matthew Hawkins</t>
  </si>
  <si>
    <t>matthew.hawkins@gmail.com</t>
  </si>
  <si>
    <t>420-888-9179x7649</t>
  </si>
  <si>
    <t>Barbara Madden</t>
  </si>
  <si>
    <t>barbara.madden@yahoo.com</t>
  </si>
  <si>
    <t>047.060.4614</t>
  </si>
  <si>
    <t>Robert Haynes</t>
  </si>
  <si>
    <t>robert.haynes@yahoo.com</t>
  </si>
  <si>
    <t>Jacqueline Thompson</t>
  </si>
  <si>
    <t>jacqueline.thompson@gmail.com</t>
  </si>
  <si>
    <t>+1-492-615-5962x757</t>
  </si>
  <si>
    <t>Daniel Martinez</t>
  </si>
  <si>
    <t>daniel.martinez@hotmail.com</t>
  </si>
  <si>
    <t>648-855-7514x43115</t>
  </si>
  <si>
    <t>Dustin Adams</t>
  </si>
  <si>
    <t>dustin.adams@gmail.com</t>
  </si>
  <si>
    <t>426.079.8868x84807</t>
  </si>
  <si>
    <t>Colleen Schultz</t>
  </si>
  <si>
    <t>colleen.schultz@gmail.com</t>
  </si>
  <si>
    <t>004.349.5677</t>
  </si>
  <si>
    <t>Michelle Miller</t>
  </si>
  <si>
    <t>michelle.miller@gmail.com</t>
  </si>
  <si>
    <t>(977)812-0869</t>
  </si>
  <si>
    <t>Amanda Rogers</t>
  </si>
  <si>
    <t>amanda.rogers@hotmail.com</t>
  </si>
  <si>
    <t>Christian Young</t>
  </si>
  <si>
    <t>christian.young@yahoo.com</t>
  </si>
  <si>
    <t>001-624-739-0005</t>
  </si>
  <si>
    <t>Nicholas Flynn</t>
  </si>
  <si>
    <t>nicholas.flynn@gmail.com</t>
  </si>
  <si>
    <t>+1-070-176-4606x4774</t>
  </si>
  <si>
    <t>Michelle Roy</t>
  </si>
  <si>
    <t>michelle.roy@yahoo.com</t>
  </si>
  <si>
    <t>+1-588-989-9926x164</t>
  </si>
  <si>
    <t>Gregory Koch</t>
  </si>
  <si>
    <t>gregory.koch@gmail.com</t>
  </si>
  <si>
    <t>783.018.8514x306</t>
  </si>
  <si>
    <t>Evelyn Wilson</t>
  </si>
  <si>
    <t>evelyn.wilson@gmail.com</t>
  </si>
  <si>
    <t>+1-624-414-4907x09092</t>
  </si>
  <si>
    <t>Trevor James</t>
  </si>
  <si>
    <t>trevor.james@yahoo.com</t>
  </si>
  <si>
    <t>518.880.5978</t>
  </si>
  <si>
    <t>Kristi Quinn</t>
  </si>
  <si>
    <t>kristi.quinn@gmail.com</t>
  </si>
  <si>
    <t>418.776.0758x44348</t>
  </si>
  <si>
    <t>Pamela Anderson</t>
  </si>
  <si>
    <t>pamela.anderson@gmail.com</t>
  </si>
  <si>
    <t>953.803.7843x102</t>
  </si>
  <si>
    <t>Ryan Williams</t>
  </si>
  <si>
    <t>ryan.williams@yahoo.com</t>
  </si>
  <si>
    <t>111-543-5724x9935</t>
  </si>
  <si>
    <t>John Garrison</t>
  </si>
  <si>
    <t>john.garrison@gmail.com</t>
  </si>
  <si>
    <t>326.327.3854</t>
  </si>
  <si>
    <t>Marcus Roberts</t>
  </si>
  <si>
    <t>marcus.roberts@hotmail.com</t>
  </si>
  <si>
    <t>(154)612-1165</t>
  </si>
  <si>
    <t>Michelle James</t>
  </si>
  <si>
    <t>michelle.james@yahoo.com</t>
  </si>
  <si>
    <t>172-244-4936</t>
  </si>
  <si>
    <t>Denise Wheeler</t>
  </si>
  <si>
    <t>denise.wheeler@hotmail.com</t>
  </si>
  <si>
    <t>001-239-117-3600x333</t>
  </si>
  <si>
    <t>Mark Carter</t>
  </si>
  <si>
    <t>mark.carter@hotmail.com</t>
  </si>
  <si>
    <t>888-245-3958x234</t>
  </si>
  <si>
    <t>Jesse Garrett</t>
  </si>
  <si>
    <t>jesse.garrett@hotmail.com</t>
  </si>
  <si>
    <t>447.405.2613x3426</t>
  </si>
  <si>
    <t>Christina Bush</t>
  </si>
  <si>
    <t>christina.bush@yahoo.com</t>
  </si>
  <si>
    <t>Troy Carrillo</t>
  </si>
  <si>
    <t>troy.carrillo@yahoo.com</t>
  </si>
  <si>
    <t>Raven Hernandez</t>
  </si>
  <si>
    <t>raven.hernandez@hotmail.com</t>
  </si>
  <si>
    <t>477-068-3060</t>
  </si>
  <si>
    <t>Christian Medina</t>
  </si>
  <si>
    <t>christian.medina@yahoo.com</t>
  </si>
  <si>
    <t>(190)473-7313x5243</t>
  </si>
  <si>
    <t>Melvin Brown</t>
  </si>
  <si>
    <t>melvin.brown@hotmail.com</t>
  </si>
  <si>
    <t>189-879-4364x1195</t>
  </si>
  <si>
    <t>Paige Dominguez</t>
  </si>
  <si>
    <t>paige.dominguez@yahoo.com</t>
  </si>
  <si>
    <t>900-970-1993x848</t>
  </si>
  <si>
    <t>Thomas Hernandez</t>
  </si>
  <si>
    <t>thomas.hernandez@yahoo.com</t>
  </si>
  <si>
    <t>216.112.1604</t>
  </si>
  <si>
    <t>Anthony Franklin</t>
  </si>
  <si>
    <t>anthony.franklin@hotmail.com</t>
  </si>
  <si>
    <t>+1-774-295-7952x1953</t>
  </si>
  <si>
    <t>Michele Davidson</t>
  </si>
  <si>
    <t>michele.davidson@gmail.com</t>
  </si>
  <si>
    <t>602.691.3707</t>
  </si>
  <si>
    <t>Lynn Williamson</t>
  </si>
  <si>
    <t>lynn.williamson@yahoo.com</t>
  </si>
  <si>
    <t>936.390.2664x538</t>
  </si>
  <si>
    <t>Autumn Edwards</t>
  </si>
  <si>
    <t>autumn.edwards@hotmail.com</t>
  </si>
  <si>
    <t>225.153.7764x5876</t>
  </si>
  <si>
    <t>Lindsay Martinez</t>
  </si>
  <si>
    <t>lindsay.martinez@yahoo.com</t>
  </si>
  <si>
    <t>442.284.4987x357</t>
  </si>
  <si>
    <t>Manuel Bartlett</t>
  </si>
  <si>
    <t>manuel.bartlett@gmail.com</t>
  </si>
  <si>
    <t>274-375-9740x619</t>
  </si>
  <si>
    <t>Sue Fernandez</t>
  </si>
  <si>
    <t>finance</t>
  </si>
  <si>
    <t>sue.fernandez@yahoo.com</t>
  </si>
  <si>
    <t>812-411-9593</t>
  </si>
  <si>
    <t>Kristen Thomas</t>
  </si>
  <si>
    <t>kristen.thomas@hotmail.com</t>
  </si>
  <si>
    <t>Gloria Crawford</t>
  </si>
  <si>
    <t>Michael Ramsey</t>
  </si>
  <si>
    <t>michael.ramsey@gmail.com</t>
  </si>
  <si>
    <t>416.324.4230</t>
  </si>
  <si>
    <t>Jean Bell</t>
  </si>
  <si>
    <t>jean.bell@yahoo.com</t>
  </si>
  <si>
    <t>+1-663-024-3036x818</t>
  </si>
  <si>
    <t>frank.salazar@gmail.com</t>
  </si>
  <si>
    <t>646-274-7683x22707</t>
  </si>
  <si>
    <t>Christopher Cook</t>
  </si>
  <si>
    <t>christopher.cook@hotmail.com</t>
  </si>
  <si>
    <t>+1-796-694-3109x63770</t>
  </si>
  <si>
    <t>Patricia Cameron</t>
  </si>
  <si>
    <t>patricia.cameron@yahoo.com</t>
  </si>
  <si>
    <t>951.003.1685</t>
  </si>
  <si>
    <t>Stephen Williams</t>
  </si>
  <si>
    <t>stephen.williams@gmail.com</t>
  </si>
  <si>
    <t>+1-372-789-6882x0648</t>
  </si>
  <si>
    <t>Vincent Shannon</t>
  </si>
  <si>
    <t>vincent.shannon@gmail.com</t>
  </si>
  <si>
    <t>+1-849-612-4144x76072</t>
  </si>
  <si>
    <t>Melody Stevens</t>
  </si>
  <si>
    <t>melody.stevens@hotmail.com</t>
  </si>
  <si>
    <t>001-925-989-4295x0897</t>
  </si>
  <si>
    <t>john.armstrong@hotmail.com</t>
  </si>
  <si>
    <t>001-439-152-5453x574</t>
  </si>
  <si>
    <t>Charles Wallace</t>
  </si>
  <si>
    <t>charles.wallace@gmail.com</t>
  </si>
  <si>
    <t>691-257-4579</t>
  </si>
  <si>
    <t>Wayne Wyatt</t>
  </si>
  <si>
    <t>wayne.wyatt@gmail.com</t>
  </si>
  <si>
    <t>724-097-8768</t>
  </si>
  <si>
    <t>Katherine Patel</t>
  </si>
  <si>
    <t>katherine.patel@gmail.com</t>
  </si>
  <si>
    <t>+1-562-939-6309x157</t>
  </si>
  <si>
    <t>Derek Harvey</t>
  </si>
  <si>
    <t>derek.harvey@gmail.com</t>
  </si>
  <si>
    <t>+1-914-543-5214x24607</t>
  </si>
  <si>
    <t>Robert Leblanc</t>
  </si>
  <si>
    <t>robert.leblanc@hotmail.com</t>
  </si>
  <si>
    <t>141.008.2824x39026</t>
  </si>
  <si>
    <t>Evelyn Harvey</t>
  </si>
  <si>
    <t>evelyn.harvey@yahoo.com</t>
  </si>
  <si>
    <t>Brittany Bailey</t>
  </si>
  <si>
    <t>brittany.bailey@gmail.com</t>
  </si>
  <si>
    <t>001-769-657-0099x02749</t>
  </si>
  <si>
    <t>Joshua Green</t>
  </si>
  <si>
    <t>joshua.green@yahoo.com</t>
  </si>
  <si>
    <t>(837)666-1731x47327</t>
  </si>
  <si>
    <t>Diana Park</t>
  </si>
  <si>
    <t>diana.park@yahoo.com</t>
  </si>
  <si>
    <t>(374)701-1430x943</t>
  </si>
  <si>
    <t>Ronald Summers</t>
  </si>
  <si>
    <t>ronald.summers@hotmail.com</t>
  </si>
  <si>
    <t>(553)938-1362x57002</t>
  </si>
  <si>
    <t>Jacqueline Ramirez</t>
  </si>
  <si>
    <t>jacqueline.ramirez@hotmail.com</t>
  </si>
  <si>
    <t>001-700-291-5582x2006</t>
  </si>
  <si>
    <t>Thomas Reese</t>
  </si>
  <si>
    <t>thomas.reese@yahoo.com</t>
  </si>
  <si>
    <t>785-487-2416</t>
  </si>
  <si>
    <t>Kevin Morris</t>
  </si>
  <si>
    <t>kevin.morris@gmail.com</t>
  </si>
  <si>
    <t>001-687-751-9278x14644</t>
  </si>
  <si>
    <t>Kimberly Rangel</t>
  </si>
  <si>
    <t>kimberly.rangel@hotmail.com</t>
  </si>
  <si>
    <t>119-390-4082x7730</t>
  </si>
  <si>
    <t>Ruben Kemp</t>
  </si>
  <si>
    <t>ruben.kemp@gmail.com</t>
  </si>
  <si>
    <t>001-737-300-3758x1013</t>
  </si>
  <si>
    <t>Jeffrey Steele</t>
  </si>
  <si>
    <t>jeffrey.steele@hotmail.com</t>
  </si>
  <si>
    <t>Julie Ramirez</t>
  </si>
  <si>
    <t>julie.ramirez@yahoo.com</t>
  </si>
  <si>
    <t>Rachel Castaneda</t>
  </si>
  <si>
    <t>rachel.castaneda@yahoo.com</t>
  </si>
  <si>
    <t>(976)217-8188x788</t>
  </si>
  <si>
    <t>Caroline Smith</t>
  </si>
  <si>
    <t>caroline.smith@hotmail.com</t>
  </si>
  <si>
    <t>347.818.4940</t>
  </si>
  <si>
    <t>Dustin Smith</t>
  </si>
  <si>
    <t>dustin.smith@yahoo.com</t>
  </si>
  <si>
    <t>(807)956-2970x6528</t>
  </si>
  <si>
    <t>Rebecca Wilkins</t>
  </si>
  <si>
    <t>rebecca.wilkins@yahoo.com</t>
  </si>
  <si>
    <t>172.428.2547x58475</t>
  </si>
  <si>
    <t>Cameron Martin</t>
  </si>
  <si>
    <t>cameron.martin@hotmail.com</t>
  </si>
  <si>
    <t>(801)207-7373</t>
  </si>
  <si>
    <t>Amy Moreno</t>
  </si>
  <si>
    <t>amy.moreno@hotmail.com</t>
  </si>
  <si>
    <t>001-173-327-8947x6856</t>
  </si>
  <si>
    <t>Chase Mclaughlin</t>
  </si>
  <si>
    <t>chase.mclaughlin@hotmail.com</t>
  </si>
  <si>
    <t>+1-522-588-4789x311</t>
  </si>
  <si>
    <t>Brenda Lopez</t>
  </si>
  <si>
    <t>brenda.lopez@gmail.com</t>
  </si>
  <si>
    <t>725.810.7976x7451</t>
  </si>
  <si>
    <t>Jeffrey Shepherd</t>
  </si>
  <si>
    <t>jeffrey.shepherd@gmail.com</t>
  </si>
  <si>
    <t>(950)149-5322</t>
  </si>
  <si>
    <t>Brittney Arnold</t>
  </si>
  <si>
    <t>brittney.arnold@gmail.com</t>
  </si>
  <si>
    <t>001-439-924-1251x21825</t>
  </si>
  <si>
    <t>Angela Houston</t>
  </si>
  <si>
    <t>angela.houston@hotmail.com</t>
  </si>
  <si>
    <t>(375)276-3294x71733</t>
  </si>
  <si>
    <t>Michael Barber</t>
  </si>
  <si>
    <t>michael.barber@gmail.com</t>
  </si>
  <si>
    <t>353-845-5890x6453</t>
  </si>
  <si>
    <t>Joel Stewart</t>
  </si>
  <si>
    <t>joel.stewart@yahoo.com</t>
  </si>
  <si>
    <t>(573)309-1412x66523</t>
  </si>
  <si>
    <t>Susan Wright</t>
  </si>
  <si>
    <t>susan.wright@yahoo.com</t>
  </si>
  <si>
    <t>378-237-3988x7182</t>
  </si>
  <si>
    <t>Margaret Werner</t>
  </si>
  <si>
    <t>margaret.werner@gmail.com</t>
  </si>
  <si>
    <t>+1-982-850-2068x310</t>
  </si>
  <si>
    <t>Diane Bowen</t>
  </si>
  <si>
    <t>diane.bowen@gmail.com</t>
  </si>
  <si>
    <t>Jennifer Fowler</t>
  </si>
  <si>
    <t>jennifer.fowler@yahoo.com</t>
  </si>
  <si>
    <t>+1-434-783-8136x589</t>
  </si>
  <si>
    <t>Patricia Lester</t>
  </si>
  <si>
    <t>patricia.lester@hotmail.com</t>
  </si>
  <si>
    <t>Kenneth Taylor</t>
  </si>
  <si>
    <t>kenneth.taylor@hotmail.com</t>
  </si>
  <si>
    <t>136-381-8232x72814</t>
  </si>
  <si>
    <t>Holly Harris</t>
  </si>
  <si>
    <t>holly.harris@hotmail.com</t>
  </si>
  <si>
    <t>001-730-259-3231x720</t>
  </si>
  <si>
    <t>Margaret Miller</t>
  </si>
  <si>
    <t>margaret.miller@yahoo.com</t>
  </si>
  <si>
    <t>306.824.3505</t>
  </si>
  <si>
    <t>Andrea Brown</t>
  </si>
  <si>
    <t>andrea.brown@gmail.com</t>
  </si>
  <si>
    <t>001-342-356-2354x68204</t>
  </si>
  <si>
    <t>Kyle Russell</t>
  </si>
  <si>
    <t>kyle.russell@hotmail.com</t>
  </si>
  <si>
    <t>761.828.0622</t>
  </si>
  <si>
    <t>Paul Stone</t>
  </si>
  <si>
    <t>paul.stone@hotmail.com</t>
  </si>
  <si>
    <t>Sara Reid</t>
  </si>
  <si>
    <t>sara.reid@gmail.com</t>
  </si>
  <si>
    <t>501.700.9366x380</t>
  </si>
  <si>
    <t>John Stanley</t>
  </si>
  <si>
    <t>john.stanley@yahoo.com</t>
  </si>
  <si>
    <t>(868)793-9775</t>
  </si>
  <si>
    <t>Scott Walls</t>
  </si>
  <si>
    <t>Caitlin Payne</t>
  </si>
  <si>
    <t>caitlin.payne@gmail.com</t>
  </si>
  <si>
    <t>578.214.6371</t>
  </si>
  <si>
    <t>Kayla Owens</t>
  </si>
  <si>
    <t>kayla.owens@yahoo.com</t>
  </si>
  <si>
    <t>117.575.6026x17609</t>
  </si>
  <si>
    <t>Jeremy Robinson</t>
  </si>
  <si>
    <t>jeremy.robinson@gmail.com</t>
  </si>
  <si>
    <t>+1-295-199-1938x8613</t>
  </si>
  <si>
    <t>Tammy Gray</t>
  </si>
  <si>
    <t>tammy.gray@hotmail.com</t>
  </si>
  <si>
    <t>001-081-667-6436</t>
  </si>
  <si>
    <t>Crystal Cunningham</t>
  </si>
  <si>
    <t>crystal.cunningham@gmail.com</t>
  </si>
  <si>
    <t>862.444.0347</t>
  </si>
  <si>
    <t>CHERYL MAY</t>
  </si>
  <si>
    <t>mariah.jones@gmail.com</t>
  </si>
  <si>
    <t>+1-831-820-5088x1828</t>
  </si>
  <si>
    <t>Gregory Fowler</t>
  </si>
  <si>
    <t>gregory.fowler@hotmail.com</t>
  </si>
  <si>
    <t>254-051-0634</t>
  </si>
  <si>
    <t>Keith Morgan</t>
  </si>
  <si>
    <t>keith.morgan@yahoo.com</t>
  </si>
  <si>
    <t>323.329.6456</t>
  </si>
  <si>
    <t>Stephen Jackson</t>
  </si>
  <si>
    <t>stephen.jackson@gmail.com</t>
  </si>
  <si>
    <t>Lori Reed</t>
  </si>
  <si>
    <t>lori.reed@gmail.com</t>
  </si>
  <si>
    <t>001-657-613-0400x329</t>
  </si>
  <si>
    <t>Eric Kelley</t>
  </si>
  <si>
    <t>eric.kelley@gmail.com</t>
  </si>
  <si>
    <t>001-537-772-2722x35673</t>
  </si>
  <si>
    <t>Shannon Ingram</t>
  </si>
  <si>
    <t>shannon.ingram@hotmail.com</t>
  </si>
  <si>
    <t>+1-006-381-5172x88486</t>
  </si>
  <si>
    <t>Cody Fields</t>
  </si>
  <si>
    <t>cody.fields@yahoo.com</t>
  </si>
  <si>
    <t>090-844-2016x154</t>
  </si>
  <si>
    <t>Bruce Brown</t>
  </si>
  <si>
    <t>bruce.brown@yahoo.com</t>
  </si>
  <si>
    <t>023-196-5625x100</t>
  </si>
  <si>
    <t>Mariah Shields</t>
  </si>
  <si>
    <t>mariah.shields@yahoo.com</t>
  </si>
  <si>
    <t>(990)588-5074x64957</t>
  </si>
  <si>
    <t>Dennis Tran</t>
  </si>
  <si>
    <t>dennis.tran@hotmail.com</t>
  </si>
  <si>
    <t>Julie Barnett</t>
  </si>
  <si>
    <t>julie.barnett@yahoo.com</t>
  </si>
  <si>
    <t>+1-682-138-2935x47418</t>
  </si>
  <si>
    <t>Katherine Jacobs</t>
  </si>
  <si>
    <t>katherine.jacobs@hotmail.com</t>
  </si>
  <si>
    <t>(471)980-4608x5535</t>
  </si>
  <si>
    <t>Johnny Willis</t>
  </si>
  <si>
    <t>johnny.willis@yahoo.com</t>
  </si>
  <si>
    <t>381-896-4151</t>
  </si>
  <si>
    <t>George Sanchez</t>
  </si>
  <si>
    <t>george.sanchez@gmail.com</t>
  </si>
  <si>
    <t>001-930-856-9617x0044</t>
  </si>
  <si>
    <t>Lisa Bates</t>
  </si>
  <si>
    <t>lisa.bates@hotmail.com</t>
  </si>
  <si>
    <t>001-891-117-6846</t>
  </si>
  <si>
    <t>Michael Mosley</t>
  </si>
  <si>
    <t>michael.mosley@yahoo.com</t>
  </si>
  <si>
    <t>(475)428-8525x950</t>
  </si>
  <si>
    <t>Brandi Johnson</t>
  </si>
  <si>
    <t>brandi.johnson@gmail.com</t>
  </si>
  <si>
    <t>(627)563-0273</t>
  </si>
  <si>
    <t>Shannon Howard</t>
  </si>
  <si>
    <t>shannon.howard@yahoo.com</t>
  </si>
  <si>
    <t>+1-005-507-5866x00796</t>
  </si>
  <si>
    <t>Crystal Lee</t>
  </si>
  <si>
    <t>crystal.lee@gmail.com</t>
  </si>
  <si>
    <t>940-360-0150</t>
  </si>
  <si>
    <t>Christian Oneal</t>
  </si>
  <si>
    <t>christian.oneal@gmail.com</t>
  </si>
  <si>
    <t>124-576-7421x4950</t>
  </si>
  <si>
    <t>Michelle Young</t>
  </si>
  <si>
    <t>michelle.young@yahoo.com</t>
  </si>
  <si>
    <t>387.763.3678</t>
  </si>
  <si>
    <t>Mike Frank</t>
  </si>
  <si>
    <t>mike.frank@gmail.com</t>
  </si>
  <si>
    <t>Jeffrey Graham</t>
  </si>
  <si>
    <t>jeffrey.graham@hotmail.com</t>
  </si>
  <si>
    <t>Laurie Kidd</t>
  </si>
  <si>
    <t>laurie.kidd@yahoo.com</t>
  </si>
  <si>
    <t>467-362-1392x01413</t>
  </si>
  <si>
    <t>Julie Roberts</t>
  </si>
  <si>
    <t>julie.roberts@yahoo.com</t>
  </si>
  <si>
    <t>137-303-7645x89267</t>
  </si>
  <si>
    <t>Emily Harper</t>
  </si>
  <si>
    <t>emily.harper@yahoo.com</t>
  </si>
  <si>
    <t>629.931.6854x407</t>
  </si>
  <si>
    <t>Stephanie Fisher</t>
  </si>
  <si>
    <t>stephanie.fisher@yahoo.com</t>
  </si>
  <si>
    <t>+1-043-578-0843x6105</t>
  </si>
  <si>
    <t>Tami Thomas</t>
  </si>
  <si>
    <t>tami.thomas@hotmail.com</t>
  </si>
  <si>
    <t>265.316.1339</t>
  </si>
  <si>
    <t>Taylor Wells</t>
  </si>
  <si>
    <t>taylor.wells@gmail.com</t>
  </si>
  <si>
    <t>Nathaniel Maldonado</t>
  </si>
  <si>
    <t>nathaniel.maldonado@hotmail.com</t>
  </si>
  <si>
    <t>(735)382-8885</t>
  </si>
  <si>
    <t>Kevin Williams</t>
  </si>
  <si>
    <t>kevin.williams@gmail.com</t>
  </si>
  <si>
    <t>602-281-6974</t>
  </si>
  <si>
    <t>Steven Osborne</t>
  </si>
  <si>
    <t>steven.osborne@hotmail.com</t>
  </si>
  <si>
    <t>650-660-2047</t>
  </si>
  <si>
    <t>Erin Lee</t>
  </si>
  <si>
    <t>erin.lee@hotmail.com</t>
  </si>
  <si>
    <t>598-144-1589x696</t>
  </si>
  <si>
    <t>Linda Graham</t>
  </si>
  <si>
    <t>linda.graham@yahoo.com</t>
  </si>
  <si>
    <t>001-649-664-5296x69286</t>
  </si>
  <si>
    <t>Brian Santos</t>
  </si>
  <si>
    <t>brian.santos@yahoo.com</t>
  </si>
  <si>
    <t>480.433.1033x75941</t>
  </si>
  <si>
    <t>Christine Brown</t>
  </si>
  <si>
    <t>christine.brown@yahoo.com</t>
  </si>
  <si>
    <t>(358)043-2570</t>
  </si>
  <si>
    <t>Joel Kramer</t>
  </si>
  <si>
    <t>joel.kramer@hotmail.com</t>
  </si>
  <si>
    <t>001-263-272-1453x35632</t>
  </si>
  <si>
    <t>Brooke Moore</t>
  </si>
  <si>
    <t>brooke.moore@hotmail.com</t>
  </si>
  <si>
    <t>(279)045-4386</t>
  </si>
  <si>
    <t>Carrie Rivera</t>
  </si>
  <si>
    <t>carrie.rivera@hotmail.com</t>
  </si>
  <si>
    <t>+1-771-429-0763x255</t>
  </si>
  <si>
    <t>Nicholas Wilkinson</t>
  </si>
  <si>
    <t>nicholas.wilkinson@gmail.com</t>
  </si>
  <si>
    <t>+1-469-668-0928x391</t>
  </si>
  <si>
    <t>Glen Smith</t>
  </si>
  <si>
    <t>glen.smith@hotmail.com</t>
  </si>
  <si>
    <t>001-686-206-1726x93673</t>
  </si>
  <si>
    <t>John Bowman</t>
  </si>
  <si>
    <t>john.bowman@hotmail.com</t>
  </si>
  <si>
    <t>Zachary Thomas</t>
  </si>
  <si>
    <t>zachary.thomas@hotmail.com</t>
  </si>
  <si>
    <t>341.433.5242</t>
  </si>
  <si>
    <t>Christine Larsen</t>
  </si>
  <si>
    <t>christine.larsen@hotmail.com</t>
  </si>
  <si>
    <t>Rachel White</t>
  </si>
  <si>
    <t>rachel.white@gmail.com</t>
  </si>
  <si>
    <t>(709)945-6489x4329</t>
  </si>
  <si>
    <t>Miranda Jackson</t>
  </si>
  <si>
    <t>miranda.jackson@yahoo.com</t>
  </si>
  <si>
    <t>001-507-551-0137</t>
  </si>
  <si>
    <t>Brandy Cervantes</t>
  </si>
  <si>
    <t>brandy.cervantes@yahoo.com</t>
  </si>
  <si>
    <t>578.920.0630x91496</t>
  </si>
  <si>
    <t>Jeffery Diaz</t>
  </si>
  <si>
    <t>jeffery.diaz@hotmail.com</t>
  </si>
  <si>
    <t>(853)573-5845</t>
  </si>
  <si>
    <t>Wendy Humphrey</t>
  </si>
  <si>
    <t>wendy.humphrey@yahoo.com</t>
  </si>
  <si>
    <t>001-049-931-2457x4029</t>
  </si>
  <si>
    <t>Steven Jones</t>
  </si>
  <si>
    <t>steven.jones@gmail.com</t>
  </si>
  <si>
    <t>(438)349-6808</t>
  </si>
  <si>
    <t>Darryl Rodriguez</t>
  </si>
  <si>
    <t>darryl.rodriguez@hotmail.com</t>
  </si>
  <si>
    <t>(415)003-4464</t>
  </si>
  <si>
    <t>Amanda Flowers</t>
  </si>
  <si>
    <t>amanda.flowers@gmail.com</t>
  </si>
  <si>
    <t>(364)961-5765x74359</t>
  </si>
  <si>
    <t>Steven Reed</t>
  </si>
  <si>
    <t>steven.reed@gmail.com</t>
  </si>
  <si>
    <t>312-305-0448</t>
  </si>
  <si>
    <t>Justin Cruz</t>
  </si>
  <si>
    <t>justin.cruz@hotmail.com</t>
  </si>
  <si>
    <t>+1-745-994-4033x44807</t>
  </si>
  <si>
    <t>Mario Gilmore</t>
  </si>
  <si>
    <t>mario.gilmore@yahoo.com</t>
  </si>
  <si>
    <t>(944)024-4016x35729</t>
  </si>
  <si>
    <t>Jesus Peterson</t>
  </si>
  <si>
    <t>jesus.peterson@hotmail.com</t>
  </si>
  <si>
    <t>001-604-999-3853x26656</t>
  </si>
  <si>
    <t>Ryan Howard</t>
  </si>
  <si>
    <t>ryan.howard@hotmail.com</t>
  </si>
  <si>
    <t>+1-302-537-0262x18733</t>
  </si>
  <si>
    <t>Stacey Drake</t>
  </si>
  <si>
    <t>stacey.drake@yahoo.com</t>
  </si>
  <si>
    <t>+1-031-507-1415x250</t>
  </si>
  <si>
    <t>Mark Garrett</t>
  </si>
  <si>
    <t>mark.garrett@hotmail.com</t>
  </si>
  <si>
    <t>Peter Patel</t>
  </si>
  <si>
    <t>peter.patel@gmail.com</t>
  </si>
  <si>
    <t>(024)982-7142</t>
  </si>
  <si>
    <t>Amanda Smith</t>
  </si>
  <si>
    <t>amanda.smith@gmail.com</t>
  </si>
  <si>
    <t>096-022-9139</t>
  </si>
  <si>
    <t>Linda Stein</t>
  </si>
  <si>
    <t>linda.stein@gmail.com</t>
  </si>
  <si>
    <t>Ronald Graham</t>
  </si>
  <si>
    <t>ronald.graham@yahoo.com</t>
  </si>
  <si>
    <t>(119)918-3350x82995</t>
  </si>
  <si>
    <t>Jamie Garcia</t>
  </si>
  <si>
    <t>jamie.garcia@yahoo.com</t>
  </si>
  <si>
    <t>(567)875-7465</t>
  </si>
  <si>
    <t>Amber James</t>
  </si>
  <si>
    <t>amber.james@gmail.com</t>
  </si>
  <si>
    <t>226.755.2551</t>
  </si>
  <si>
    <t>Angela Thompson</t>
  </si>
  <si>
    <t>angela.thompson@gmail.com</t>
  </si>
  <si>
    <t>001-971-153-6583x6216</t>
  </si>
  <si>
    <t>Adriana Cummings</t>
  </si>
  <si>
    <t>adriana.cummings@yahoo.com</t>
  </si>
  <si>
    <t>Logan Carrillo</t>
  </si>
  <si>
    <t>logan.carrillo@hotmail.com</t>
  </si>
  <si>
    <t>378.664.1096x1118</t>
  </si>
  <si>
    <t>Andrea Doyle</t>
  </si>
  <si>
    <t>andrea.doyle@yahoo.com</t>
  </si>
  <si>
    <t>648.739.3125x4206</t>
  </si>
  <si>
    <t>Peter Wells</t>
  </si>
  <si>
    <t>peter.wells@yahoo.com</t>
  </si>
  <si>
    <t>001-259-952-8261x1152</t>
  </si>
  <si>
    <t>Tamara Smith</t>
  </si>
  <si>
    <t>tamara.smith@gmail.com</t>
  </si>
  <si>
    <t>242-324-3749</t>
  </si>
  <si>
    <t>Gary Miller</t>
  </si>
  <si>
    <t>gary.miller@gmail.com</t>
  </si>
  <si>
    <t>527.261.8678x2685</t>
  </si>
  <si>
    <t>Christopher Parker</t>
  </si>
  <si>
    <t>christopher.parker@yahoo.com</t>
  </si>
  <si>
    <t>001-305-744-4042</t>
  </si>
  <si>
    <t>Andrea Garcia</t>
  </si>
  <si>
    <t>andrea.garcia@gmail.com</t>
  </si>
  <si>
    <t>(660)057-6152x331</t>
  </si>
  <si>
    <t>Shane Green</t>
  </si>
  <si>
    <t>shane.green@yahoo.com</t>
  </si>
  <si>
    <t>+1-802-457-2883x062</t>
  </si>
  <si>
    <t>Randall Hughes</t>
  </si>
  <si>
    <t>randall.hughes@yahoo.com</t>
  </si>
  <si>
    <t>358-031-7134x45194</t>
  </si>
  <si>
    <t>Katie Jordan</t>
  </si>
  <si>
    <t>katie.jordan@yahoo.com</t>
  </si>
  <si>
    <t>(825)460-0936x4520</t>
  </si>
  <si>
    <t>Angela Mitchell</t>
  </si>
  <si>
    <t>angela.mitchell@hotmail.com</t>
  </si>
  <si>
    <t>+1-344-980-2546x6792</t>
  </si>
  <si>
    <t>Matthew King</t>
  </si>
  <si>
    <t>matthew.king@yahoo.com</t>
  </si>
  <si>
    <t>710.494.6041x3322</t>
  </si>
  <si>
    <t>Ashley Bates</t>
  </si>
  <si>
    <t>ashley.bates@gmail.com</t>
  </si>
  <si>
    <t>084.607.9285x764</t>
  </si>
  <si>
    <t>Chad Benson</t>
  </si>
  <si>
    <t>chad.benson@hotmail.com</t>
  </si>
  <si>
    <t>(939)714-4822</t>
  </si>
  <si>
    <t>Alexander Mclaughlin</t>
  </si>
  <si>
    <t>alexander.mclaughlin@yahoo.com</t>
  </si>
  <si>
    <t>203.522.3541x56238</t>
  </si>
  <si>
    <t>Jennifer Harper</t>
  </si>
  <si>
    <t>jennifer.harper@gmail.com</t>
  </si>
  <si>
    <t>(853)823-5806</t>
  </si>
  <si>
    <t>Tina Carlson</t>
  </si>
  <si>
    <t>tina.carlson@gmail.com</t>
  </si>
  <si>
    <t>638.156.5074</t>
  </si>
  <si>
    <t>Tammie Cisneros</t>
  </si>
  <si>
    <t>tammie.cisneros@yahoo.com</t>
  </si>
  <si>
    <t>+1-661-865-5351x15891</t>
  </si>
  <si>
    <t>Kevin Meyer</t>
  </si>
  <si>
    <t>kevin.meyer@yahoo.com</t>
  </si>
  <si>
    <t>178-994-8423x59429</t>
  </si>
  <si>
    <t>Bradley Harper</t>
  </si>
  <si>
    <t>bradley.harper@hotmail.com</t>
  </si>
  <si>
    <t>+1-637-378-6186x412</t>
  </si>
  <si>
    <t>Sarah Saunders</t>
  </si>
  <si>
    <t>sarah.saunders@hotmail.com</t>
  </si>
  <si>
    <t>Michelle Robles</t>
  </si>
  <si>
    <t>michelle.robles@gmail.com</t>
  </si>
  <si>
    <t>201-634-6360</t>
  </si>
  <si>
    <t>Madison Cooper</t>
  </si>
  <si>
    <t>madison.cooper@yahoo.com</t>
  </si>
  <si>
    <t>+1-999-699-5301x791</t>
  </si>
  <si>
    <t>Scott Gay</t>
  </si>
  <si>
    <t>scott.gay@yahoo.com</t>
  </si>
  <si>
    <t>Michael Valentine</t>
  </si>
  <si>
    <t>michael.valentine@yahoo.com</t>
  </si>
  <si>
    <t>(507)009-1569</t>
  </si>
  <si>
    <t>Maureen Lane</t>
  </si>
  <si>
    <t>maureen.lane@gmail.com</t>
  </si>
  <si>
    <t>Kyle Ayers</t>
  </si>
  <si>
    <t>kyle.ayers@hotmail.com</t>
  </si>
  <si>
    <t>921-064-0350x1953</t>
  </si>
  <si>
    <t>Christine Lopez</t>
  </si>
  <si>
    <t>christine.lopez@gmail.com</t>
  </si>
  <si>
    <t>+1-641-101-2126x17148</t>
  </si>
  <si>
    <t>Kristin Carter</t>
  </si>
  <si>
    <t>kristin.carter@gmail.com</t>
  </si>
  <si>
    <t>(605)424-0304x0490</t>
  </si>
  <si>
    <t>Daniel Holmes</t>
  </si>
  <si>
    <t>daniel.holmes@yahoo.com</t>
  </si>
  <si>
    <t>635.269.4654x146</t>
  </si>
  <si>
    <t>Jessica Foster</t>
  </si>
  <si>
    <t>jessica.foster@gmail.com</t>
  </si>
  <si>
    <t>066.030.1003</t>
  </si>
  <si>
    <t>Amy Estrada</t>
  </si>
  <si>
    <t>amy.estrada@yahoo.com</t>
  </si>
  <si>
    <t>076.574.1562x3856</t>
  </si>
  <si>
    <t>+1-625-884-8933x110</t>
  </si>
  <si>
    <t>Jessica Kelley</t>
  </si>
  <si>
    <t>jessica.kelley@gmail.com</t>
  </si>
  <si>
    <t>454-313-0640x007</t>
  </si>
  <si>
    <t>Katie Daugherty</t>
  </si>
  <si>
    <t>katie.daugherty@gmail.com</t>
  </si>
  <si>
    <t>536.878.7098x9617</t>
  </si>
  <si>
    <t>Shelby Nunez</t>
  </si>
  <si>
    <t>shelby.nunez@yahoo.com</t>
  </si>
  <si>
    <t>+1-163-453-4226x9869</t>
  </si>
  <si>
    <t>Jennifer Garcia</t>
  </si>
  <si>
    <t>jennifer.garcia@yahoo.com</t>
  </si>
  <si>
    <t>+1-329-812-2087x39056</t>
  </si>
  <si>
    <t>Jason Porter</t>
  </si>
  <si>
    <t>jason.porter@gmail.com</t>
  </si>
  <si>
    <t>(256)334-6967</t>
  </si>
  <si>
    <t>Larry Chen</t>
  </si>
  <si>
    <t>larry.chen@gmail.com</t>
  </si>
  <si>
    <t>744-422-9872</t>
  </si>
  <si>
    <t>Shannon Carey</t>
  </si>
  <si>
    <t>shannon.carey@gmail.com</t>
  </si>
  <si>
    <t>278.057.4595</t>
  </si>
  <si>
    <t>Robert Smith</t>
  </si>
  <si>
    <t>robert.smith@hotmail.com</t>
  </si>
  <si>
    <t>282-238-6675</t>
  </si>
  <si>
    <t>Clarence Lamb</t>
  </si>
  <si>
    <t>clarence.lamb@hotmail.com</t>
  </si>
  <si>
    <t>106.255.6658</t>
  </si>
  <si>
    <t>Lindsay Griffin</t>
  </si>
  <si>
    <t>lindsay.griffin@hotmail.com</t>
  </si>
  <si>
    <t>+1-814-754-4565x22486</t>
  </si>
  <si>
    <t>Lauren Johnson</t>
  </si>
  <si>
    <t>lauren.johnson@yahoo.com</t>
  </si>
  <si>
    <t>(707)675-4873</t>
  </si>
  <si>
    <t>Joy Petty</t>
  </si>
  <si>
    <t>joy.petty@gmail.com</t>
  </si>
  <si>
    <t>001-077-296-0462</t>
  </si>
  <si>
    <t>Patricia Johnston</t>
  </si>
  <si>
    <t>patricia.johnston@hotmail.com</t>
  </si>
  <si>
    <t>001-619-014-6356x833</t>
  </si>
  <si>
    <t>Diane Moore</t>
  </si>
  <si>
    <t>diane.moore@yahoo.com</t>
  </si>
  <si>
    <t>862-405-8919x4690</t>
  </si>
  <si>
    <t>Patricia Kidd</t>
  </si>
  <si>
    <t>patricia.kidd@hotmail.com</t>
  </si>
  <si>
    <t>714-681-2864</t>
  </si>
  <si>
    <t>Carol Garcia</t>
  </si>
  <si>
    <t>carol.garcia@hotmail.com</t>
  </si>
  <si>
    <t>Richard Grimes</t>
  </si>
  <si>
    <t>richard.grimes@hotmail.com</t>
  </si>
  <si>
    <t>657.576.6460x80282</t>
  </si>
  <si>
    <t>Steven Collier</t>
  </si>
  <si>
    <t>steven.collier@gmail.com</t>
  </si>
  <si>
    <t>+1-946-423-3499x0369</t>
  </si>
  <si>
    <t>Kristin Hunt</t>
  </si>
  <si>
    <t>kristin.hunt@gmail.com</t>
  </si>
  <si>
    <t>152-308-7128</t>
  </si>
  <si>
    <t>Paige Daniels</t>
  </si>
  <si>
    <t>paige.daniels@gmail.com</t>
  </si>
  <si>
    <t>545-683-1900</t>
  </si>
  <si>
    <t>Vanessa Chavez</t>
  </si>
  <si>
    <t>vanessa.chavez@hotmail.com</t>
  </si>
  <si>
    <t>(319)980-6699</t>
  </si>
  <si>
    <t>STEPHEN JOHNSON</t>
  </si>
  <si>
    <t>yolanda.hall@gmail.com</t>
  </si>
  <si>
    <t>Janice Martin</t>
  </si>
  <si>
    <t>janice.martin@yahoo.com</t>
  </si>
  <si>
    <t>629-480-6997x81976</t>
  </si>
  <si>
    <t>Lori Pennington</t>
  </si>
  <si>
    <t>lori.pennington@hotmail.com</t>
  </si>
  <si>
    <t>763-438-8079x624</t>
  </si>
  <si>
    <t>James Alexander</t>
  </si>
  <si>
    <t>james.alexander@hotmail.com</t>
  </si>
  <si>
    <t>(819)890-3311x09858</t>
  </si>
  <si>
    <t>Aaron Smith</t>
  </si>
  <si>
    <t>aaron.smith@yahoo.com</t>
  </si>
  <si>
    <t>+1-844-523-5833x90663</t>
  </si>
  <si>
    <t>Matthew Ruiz</t>
  </si>
  <si>
    <t>matthew.ruiz@gmail.com</t>
  </si>
  <si>
    <t>001-674-469-7491x897</t>
  </si>
  <si>
    <t>Christine Hamilton</t>
  </si>
  <si>
    <t>christine.hamilton@yahoo.com</t>
  </si>
  <si>
    <t>(869)029-5146x144</t>
  </si>
  <si>
    <t>Christopher Rogers</t>
  </si>
  <si>
    <t>christopher.rogers@hotmail.com</t>
  </si>
  <si>
    <t>(053)170-4053x21594</t>
  </si>
  <si>
    <t>Sean Garner</t>
  </si>
  <si>
    <t>sean.garner@hotmail.com</t>
  </si>
  <si>
    <t>+1-206-989-4262x356</t>
  </si>
  <si>
    <t>Glenn Miller</t>
  </si>
  <si>
    <t>glenn.miller@gmail.com</t>
  </si>
  <si>
    <t>(911)950-4675</t>
  </si>
  <si>
    <t>William Morgan</t>
  </si>
  <si>
    <t>william.morgan@yahoo.com</t>
  </si>
  <si>
    <t>Kelly Brooks</t>
  </si>
  <si>
    <t>kelly.brooks@yahoo.com</t>
  </si>
  <si>
    <t>(452)550-1895x572</t>
  </si>
  <si>
    <t>Paula Jensen</t>
  </si>
  <si>
    <t>paula.jensen@gmail.com</t>
  </si>
  <si>
    <t>David Burgess</t>
  </si>
  <si>
    <t>david.burgess@yahoo.com</t>
  </si>
  <si>
    <t>KATHERINE CASTILLO</t>
  </si>
  <si>
    <t>christina.kim@gmail.com</t>
  </si>
  <si>
    <t>269.749.3699x7406</t>
  </si>
  <si>
    <t>Mark Ramirez</t>
  </si>
  <si>
    <t>mark.ramirez@yahoo.com</t>
  </si>
  <si>
    <t>001-784-560-9826</t>
  </si>
  <si>
    <t>Monique Evans</t>
  </si>
  <si>
    <t>monique.evans@hotmail.com</t>
  </si>
  <si>
    <t>517-076-6026x456</t>
  </si>
  <si>
    <t>James Davis</t>
  </si>
  <si>
    <t>james.davis@yahoo.com</t>
  </si>
  <si>
    <t>373.266.9054</t>
  </si>
  <si>
    <t>Bruce Ward</t>
  </si>
  <si>
    <t>bruce.ward@yahoo.com</t>
  </si>
  <si>
    <t>(694)009-4109x9653</t>
  </si>
  <si>
    <t>Adam Gordon</t>
  </si>
  <si>
    <t>adam.gordon@yahoo.com</t>
  </si>
  <si>
    <t>686.938.9518</t>
  </si>
  <si>
    <t>Jeffery Patterson</t>
  </si>
  <si>
    <t>jeffery.patterson@yahoo.com</t>
  </si>
  <si>
    <t>+1-395-632-6940x757</t>
  </si>
  <si>
    <t>Chelsea Hernandez</t>
  </si>
  <si>
    <t>chelsea.hernandez@yahoo.com</t>
  </si>
  <si>
    <t>816.969.2885x57166</t>
  </si>
  <si>
    <t>Sherry Greene</t>
  </si>
  <si>
    <t>sherry.greene@hotmail.com</t>
  </si>
  <si>
    <t>393.466.5469x739</t>
  </si>
  <si>
    <t>Dylan Clay</t>
  </si>
  <si>
    <t>dylan.clay@yahoo.com</t>
  </si>
  <si>
    <t>+1-028-766-9685x480</t>
  </si>
  <si>
    <t>Jeremiah Richardson</t>
  </si>
  <si>
    <t>jeremiah.richardson@gmail.com</t>
  </si>
  <si>
    <t>+1-206-763-0330x6899</t>
  </si>
  <si>
    <t>Valerie Allen</t>
  </si>
  <si>
    <t>valerie.allen@gmail.com</t>
  </si>
  <si>
    <t>Sara Reese</t>
  </si>
  <si>
    <t>sara.reese@hotmail.com</t>
  </si>
  <si>
    <t>(801)226-9245</t>
  </si>
  <si>
    <t>Jessica Nelson</t>
  </si>
  <si>
    <t>jessica.nelson@yahoo.com</t>
  </si>
  <si>
    <t>+1-334-077-8782x201</t>
  </si>
  <si>
    <t>Vicki Gibbs</t>
  </si>
  <si>
    <t>vicki.gibbs@gmail.com</t>
  </si>
  <si>
    <t>106.963.3075</t>
  </si>
  <si>
    <t>Melissa Williams</t>
  </si>
  <si>
    <t>melissa.williams@hotmail.com</t>
  </si>
  <si>
    <t>+1-843-252-5967x8638</t>
  </si>
  <si>
    <t>Jill Smith</t>
  </si>
  <si>
    <t>jill.smith@gmail.com</t>
  </si>
  <si>
    <t>(578)313-8294</t>
  </si>
  <si>
    <t>Ashley Riley</t>
  </si>
  <si>
    <t>ashley.riley@yahoo.com</t>
  </si>
  <si>
    <t>445-235-4252</t>
  </si>
  <si>
    <t>Rhonda Lozano</t>
  </si>
  <si>
    <t>rhonda.lozano@yahoo.com</t>
  </si>
  <si>
    <t>(913)510-4186</t>
  </si>
  <si>
    <t>Gregory Thompson</t>
  </si>
  <si>
    <t>gregory.thompson@hotmail.com</t>
  </si>
  <si>
    <t>873-193-0250</t>
  </si>
  <si>
    <t>David Stevens</t>
  </si>
  <si>
    <t>david.stevens@hotmail.com</t>
  </si>
  <si>
    <t>+1-346-411-9021x453</t>
  </si>
  <si>
    <t>Amy Young</t>
  </si>
  <si>
    <t>amy.young@yahoo.com</t>
  </si>
  <si>
    <t>001-544-140-5038x616</t>
  </si>
  <si>
    <t>Stephanie Sanders</t>
  </si>
  <si>
    <t>stephanie.sanders@gmail.com</t>
  </si>
  <si>
    <t>Mary Payne</t>
  </si>
  <si>
    <t>mary.payne@hotmail.com</t>
  </si>
  <si>
    <t>(773)328-5680x18104</t>
  </si>
  <si>
    <t>Andrew Krueger</t>
  </si>
  <si>
    <t>andrew.krueger@hotmail.com</t>
  </si>
  <si>
    <t>+1-962-305-5202x8542</t>
  </si>
  <si>
    <t>Jean Shelton</t>
  </si>
  <si>
    <t>jean.shelton@gmail.com</t>
  </si>
  <si>
    <t>(517)908-4883x42487</t>
  </si>
  <si>
    <t>Charlotte Shelton</t>
  </si>
  <si>
    <t>charlotte.shelton@hotmail.com</t>
  </si>
  <si>
    <t>+1-876-114-0395x552</t>
  </si>
  <si>
    <t>Dawn Carney</t>
  </si>
  <si>
    <t>dawn.carney@hotmail.com</t>
  </si>
  <si>
    <t>001-674-592-3659x0561</t>
  </si>
  <si>
    <t>Susan Robinson</t>
  </si>
  <si>
    <t>susan.robinson@gmail.com</t>
  </si>
  <si>
    <t>001-775-619-3840x95692</t>
  </si>
  <si>
    <t>Patrick Blair</t>
  </si>
  <si>
    <t>patrick.blair@yahoo.com</t>
  </si>
  <si>
    <t>(463)674-0610x05490</t>
  </si>
  <si>
    <t>William Henson</t>
  </si>
  <si>
    <t>william.henson@gmail.com</t>
  </si>
  <si>
    <t>293-149-2566x660</t>
  </si>
  <si>
    <t>Robert Rodriguez</t>
  </si>
  <si>
    <t>robert.rodriguez@yahoo.com</t>
  </si>
  <si>
    <t>001-016-977-2790x49763</t>
  </si>
  <si>
    <t>Mary Smith</t>
  </si>
  <si>
    <t>mary.smith@yahoo.com</t>
  </si>
  <si>
    <t>233-241-4988x171</t>
  </si>
  <si>
    <t>DEREK CAMPBELL</t>
  </si>
  <si>
    <t>melissa.adams@gmail.com</t>
  </si>
  <si>
    <t>Scott Alexander</t>
  </si>
  <si>
    <t>scott.alexander@yahoo.com</t>
  </si>
  <si>
    <t>001-253-044-8274x901</t>
  </si>
  <si>
    <t>Timothy Banks</t>
  </si>
  <si>
    <t>timothy.banks@yahoo.com</t>
  </si>
  <si>
    <t>Jason Sanchez</t>
  </si>
  <si>
    <t>jason.sanchez@yahoo.com</t>
  </si>
  <si>
    <t>346-209-0528x8882</t>
  </si>
  <si>
    <t>Laura Martin</t>
  </si>
  <si>
    <t>laura.martin@hotmail.com</t>
  </si>
  <si>
    <t>993-455-9214</t>
  </si>
  <si>
    <t>Victoria Rangel</t>
  </si>
  <si>
    <t>victoria.rangel@gmail.com</t>
  </si>
  <si>
    <t>749.994.3398</t>
  </si>
  <si>
    <t>Angela Cooper</t>
  </si>
  <si>
    <t>angela.cooper@gmail.com</t>
  </si>
  <si>
    <t>157-223-9765x50438</t>
  </si>
  <si>
    <t>Gary Johnson</t>
  </si>
  <si>
    <t>gary.johnson@yahoo.com</t>
  </si>
  <si>
    <t>001-710-409-7166x8638</t>
  </si>
  <si>
    <t>Connie Davis</t>
  </si>
  <si>
    <t>connie.davis@hotmail.com</t>
  </si>
  <si>
    <t>(694)952-6424x153</t>
  </si>
  <si>
    <t>Lindsey Eaton</t>
  </si>
  <si>
    <t>lindsey.eaton@gmail.com</t>
  </si>
  <si>
    <t>001-421-307-2588x89031</t>
  </si>
  <si>
    <t>Lisa Sanchez</t>
  </si>
  <si>
    <t>lisa.sanchez@hotmail.com</t>
  </si>
  <si>
    <t>Mikayla Campbell</t>
  </si>
  <si>
    <t>mikayla.campbell@yahoo.com</t>
  </si>
  <si>
    <t>(950)796-1198</t>
  </si>
  <si>
    <t>Rhonda Johnson</t>
  </si>
  <si>
    <t>rhonda.johnson@gmail.com</t>
  </si>
  <si>
    <t>256.049.2847x7349</t>
  </si>
  <si>
    <t>Joseph Clements</t>
  </si>
  <si>
    <t>001-123-939-2026</t>
  </si>
  <si>
    <t>Matthew Villanueva</t>
  </si>
  <si>
    <t>matthew.villanueva@yahoo.com</t>
  </si>
  <si>
    <t>832.881.7336x60789</t>
  </si>
  <si>
    <t>Cody Graham</t>
  </si>
  <si>
    <t>cody.graham@hotmail.com</t>
  </si>
  <si>
    <t>(124)021-5555x3065</t>
  </si>
  <si>
    <t>Devin Nichols</t>
  </si>
  <si>
    <t>devin.nichols@gmail.com</t>
  </si>
  <si>
    <t>059-192-3142</t>
  </si>
  <si>
    <t>Henry Moreno</t>
  </si>
  <si>
    <t>henry.moreno@yahoo.com</t>
  </si>
  <si>
    <t>034-156-4342x7750</t>
  </si>
  <si>
    <t>Cheryl Gregory</t>
  </si>
  <si>
    <t>cheryl.gregory@yahoo.com</t>
  </si>
  <si>
    <t>661-272-4675x1264</t>
  </si>
  <si>
    <t>Nancy Blanchard</t>
  </si>
  <si>
    <t>nancy.blanchard@yahoo.com</t>
  </si>
  <si>
    <t>(584)967-0211</t>
  </si>
  <si>
    <t>SCOTT SCHMIDT</t>
  </si>
  <si>
    <t>maria.jackson@hotmail.com</t>
  </si>
  <si>
    <t>652-430-2345x275</t>
  </si>
  <si>
    <t>Breanna Cox</t>
  </si>
  <si>
    <t>breanna.cox@yahoo.com</t>
  </si>
  <si>
    <t>Aimee Gross</t>
  </si>
  <si>
    <t>aimee.gross@gmail.com</t>
  </si>
  <si>
    <t>549-203-2969x534</t>
  </si>
  <si>
    <t>Stephanie Allen</t>
  </si>
  <si>
    <t>stephanie.allen@yahoo.com</t>
  </si>
  <si>
    <t>601-314-7367x99847</t>
  </si>
  <si>
    <t>Aaron Mullins</t>
  </si>
  <si>
    <t>aaron.mullins@yahoo.com</t>
  </si>
  <si>
    <t>220.482.6749</t>
  </si>
  <si>
    <t>Jeremy Martinez</t>
  </si>
  <si>
    <t>jeremy.martinez@gmail.com</t>
  </si>
  <si>
    <t>+1-517-486-0732x72521</t>
  </si>
  <si>
    <t>Charles Jones</t>
  </si>
  <si>
    <t>charles.jones@yahoo.com</t>
  </si>
  <si>
    <t>001-157-900-0953x19264</t>
  </si>
  <si>
    <t>Shane Brewer</t>
  </si>
  <si>
    <t>shane.brewer@gmail.com</t>
  </si>
  <si>
    <t>(129)341-6671</t>
  </si>
  <si>
    <t>Melissa Kelly</t>
  </si>
  <si>
    <t>melissa.kelly@yahoo.com</t>
  </si>
  <si>
    <t>Martin Kim</t>
  </si>
  <si>
    <t>martin.kim@gmail.com</t>
  </si>
  <si>
    <t>824.447.6740x3894</t>
  </si>
  <si>
    <t>Aaron Stanton</t>
  </si>
  <si>
    <t>aaron.stanton@yahoo.com</t>
  </si>
  <si>
    <t>321.061.9968</t>
  </si>
  <si>
    <t>Jeffrey Baldwin</t>
  </si>
  <si>
    <t>jeffrey.baldwin@gmail.com</t>
  </si>
  <si>
    <t>852.378.0936x455</t>
  </si>
  <si>
    <t>Andrew Joseph</t>
  </si>
  <si>
    <t>marketing</t>
  </si>
  <si>
    <t>andrew.joseph@gmail.com</t>
  </si>
  <si>
    <t>001-434-902-9488</t>
  </si>
  <si>
    <t>Michael Brown</t>
  </si>
  <si>
    <t>michael.brown@gmail.com</t>
  </si>
  <si>
    <t>368.931.7000</t>
  </si>
  <si>
    <t>Mitchell Olson</t>
  </si>
  <si>
    <t>mitchell.olson@yahoo.com</t>
  </si>
  <si>
    <t>(596)509-5650x2921</t>
  </si>
  <si>
    <t>Kathryn Shelton</t>
  </si>
  <si>
    <t>kathryn.shelton@gmail.com</t>
  </si>
  <si>
    <t>+1-400-626-4765x12849</t>
  </si>
  <si>
    <t>Matthew Rose</t>
  </si>
  <si>
    <t>matthew.rose@yahoo.com</t>
  </si>
  <si>
    <t>763-766-1364</t>
  </si>
  <si>
    <t>Leslie Ellis</t>
  </si>
  <si>
    <t>leslie.ellis@hotmail.com</t>
  </si>
  <si>
    <t>001-623-480-6124</t>
  </si>
  <si>
    <t>Miranda Taylor</t>
  </si>
  <si>
    <t>miranda.taylor@hotmail.com</t>
  </si>
  <si>
    <t>001-423-927-0888x4407</t>
  </si>
  <si>
    <t>Summer Reyes</t>
  </si>
  <si>
    <t>summer.reyes@hotmail.com</t>
  </si>
  <si>
    <t>494-789-2318</t>
  </si>
  <si>
    <t>Christina Lyons</t>
  </si>
  <si>
    <t>766.171.8068x087</t>
  </si>
  <si>
    <t>Jake Gay</t>
  </si>
  <si>
    <t>jake.gay@gmail.com</t>
  </si>
  <si>
    <t>(887)523-1067</t>
  </si>
  <si>
    <t>Jessica Alvarez</t>
  </si>
  <si>
    <t>jessica.alvarez@yahoo.com</t>
  </si>
  <si>
    <t>573.826.3670</t>
  </si>
  <si>
    <t>Joshua Gonzalez</t>
  </si>
  <si>
    <t>joshua.gonzalez@gmail.com</t>
  </si>
  <si>
    <t>390.944.6020x889</t>
  </si>
  <si>
    <t>William Jones</t>
  </si>
  <si>
    <t>william.jones@hotmail.com</t>
  </si>
  <si>
    <t>001-998-059-5883x2617</t>
  </si>
  <si>
    <t>Kelly Hebert</t>
  </si>
  <si>
    <t>kelly.hebert@gmail.com</t>
  </si>
  <si>
    <t>001-791-990-4079x180</t>
  </si>
  <si>
    <t>Angela Clark</t>
  </si>
  <si>
    <t>angela.clark@hotmail.com</t>
  </si>
  <si>
    <t>+1-199-865-0948x0062</t>
  </si>
  <si>
    <t>Dana Lowe</t>
  </si>
  <si>
    <t>dana.lowe@yahoo.com</t>
  </si>
  <si>
    <t>923.740.4706</t>
  </si>
  <si>
    <t>Cristian Lawson</t>
  </si>
  <si>
    <t>cristian.lawson@yahoo.com</t>
  </si>
  <si>
    <t>801.752.6483</t>
  </si>
  <si>
    <t>Molly Lowe</t>
  </si>
  <si>
    <t>molly.lowe@yahoo.com</t>
  </si>
  <si>
    <t>+1-965-317-5712x1617</t>
  </si>
  <si>
    <t>Victor Stanley</t>
  </si>
  <si>
    <t>victor.stanley@yahoo.com</t>
  </si>
  <si>
    <t>857-815-6295</t>
  </si>
  <si>
    <t>Jessica Smith</t>
  </si>
  <si>
    <t>jessica.smith@hotmail.com</t>
  </si>
  <si>
    <t>+1-823-406-7093x744</t>
  </si>
  <si>
    <t>Jacob Berger</t>
  </si>
  <si>
    <t>jacob.berger@hotmail.com</t>
  </si>
  <si>
    <t>Richard Simpson</t>
  </si>
  <si>
    <t>richard.simpson@gmail.com</t>
  </si>
  <si>
    <t>001-632-130-9269x6700</t>
  </si>
  <si>
    <t>Tyler Moore</t>
  </si>
  <si>
    <t>tyler.moore@yahoo.com</t>
  </si>
  <si>
    <t>Kimberly Howell</t>
  </si>
  <si>
    <t>kimberly.howell@hotmail.com</t>
  </si>
  <si>
    <t>001-989-560-1535x870</t>
  </si>
  <si>
    <t>James Davidson</t>
  </si>
  <si>
    <t>james.davidson@yahoo.com</t>
  </si>
  <si>
    <t>392-566-8226x0985</t>
  </si>
  <si>
    <t>Tanya Pearson</t>
  </si>
  <si>
    <t>tanya.pearson@yahoo.com</t>
  </si>
  <si>
    <t>044-650-1639x3638</t>
  </si>
  <si>
    <t>Gabriela Knight</t>
  </si>
  <si>
    <t>gabriela.knight@hotmail.com</t>
  </si>
  <si>
    <t>(896)431-6515</t>
  </si>
  <si>
    <t>Vicki Mora</t>
  </si>
  <si>
    <t>vicki.mora@gmail.com</t>
  </si>
  <si>
    <t>(641)675-9001x449</t>
  </si>
  <si>
    <t>Rachel Murray</t>
  </si>
  <si>
    <t>rachel.murray@yahoo.com</t>
  </si>
  <si>
    <t>167.146.7668</t>
  </si>
  <si>
    <t>Michael Gutierrez</t>
  </si>
  <si>
    <t>michael.gutierrez@gmail.com</t>
  </si>
  <si>
    <t>539.848.3808</t>
  </si>
  <si>
    <t>Ashley Jordan</t>
  </si>
  <si>
    <t>ashley.jordan@gmail.com</t>
  </si>
  <si>
    <t>135-657-6177</t>
  </si>
  <si>
    <t>Amanda Haley</t>
  </si>
  <si>
    <t>amanda.haley@gmail.com</t>
  </si>
  <si>
    <t>204.714.3737</t>
  </si>
  <si>
    <t>Yvonne Sparks</t>
  </si>
  <si>
    <t>yvonne.sparks@gmail.com</t>
  </si>
  <si>
    <t>Evelyn Brown</t>
  </si>
  <si>
    <t>evelyn.brown@gmail.com</t>
  </si>
  <si>
    <t>(037)702-6034</t>
  </si>
  <si>
    <t>Jeremy Andrews</t>
  </si>
  <si>
    <t>jeremy.andrews@yahoo.com</t>
  </si>
  <si>
    <t>045.901.5876</t>
  </si>
  <si>
    <t>James Rhodes</t>
  </si>
  <si>
    <t>james.rhodes@gmail.com</t>
  </si>
  <si>
    <t>100-250-2809x6655</t>
  </si>
  <si>
    <t>Kyle Harrison</t>
  </si>
  <si>
    <t>kyle.harrison@yahoo.com</t>
  </si>
  <si>
    <t>Brittany Williams</t>
  </si>
  <si>
    <t>brittany.williams@gmail.com</t>
  </si>
  <si>
    <t>001-736-534-4236x75318</t>
  </si>
  <si>
    <t>Jesse Nguyen</t>
  </si>
  <si>
    <t>jesse.nguyen@yahoo.com</t>
  </si>
  <si>
    <t>431.775.5939x018</t>
  </si>
  <si>
    <t>Thomas Howard</t>
  </si>
  <si>
    <t>thomas.howard@gmail.com</t>
  </si>
  <si>
    <t>(970)383-8244x689</t>
  </si>
  <si>
    <t>Jasmine Jordan</t>
  </si>
  <si>
    <t>jasmine.jordan@gmail.com</t>
  </si>
  <si>
    <t>+1-556-790-5143x0842</t>
  </si>
  <si>
    <t>David Wright</t>
  </si>
  <si>
    <t>david.wright@hotmail.com</t>
  </si>
  <si>
    <t>609.077.3413x607</t>
  </si>
  <si>
    <t>Kathy Krueger</t>
  </si>
  <si>
    <t>kathy.krueger@gmail.com</t>
  </si>
  <si>
    <t>+1-597-410-3179x60047</t>
  </si>
  <si>
    <t>Jennifer Gardner</t>
  </si>
  <si>
    <t>jennifer.gardner@yahoo.com</t>
  </si>
  <si>
    <t>John Gallegos</t>
  </si>
  <si>
    <t>john.gallegos@hotmail.com</t>
  </si>
  <si>
    <t>(754)826-1009x40174</t>
  </si>
  <si>
    <t>Patricia Velez</t>
  </si>
  <si>
    <t>patricia.velez@hotmail.com</t>
  </si>
  <si>
    <t>001-037-587-5379x2307</t>
  </si>
  <si>
    <t>Ashley Vance</t>
  </si>
  <si>
    <t>ashley.vance@yahoo.com</t>
  </si>
  <si>
    <t>Jeffrey Patton</t>
  </si>
  <si>
    <t>jeffrey.patton@gmail.com</t>
  </si>
  <si>
    <t>+1-693-312-0880x119</t>
  </si>
  <si>
    <t>Nicholas Dougherty</t>
  </si>
  <si>
    <t>nicholas.dougherty@hotmail.com</t>
  </si>
  <si>
    <t>154-335-2063</t>
  </si>
  <si>
    <t>Abigail Melton</t>
  </si>
  <si>
    <t>abigail.melton@hotmail.com</t>
  </si>
  <si>
    <t>(987)140-3984x93977</t>
  </si>
  <si>
    <t>Tyler Chavez</t>
  </si>
  <si>
    <t>tyler.chavez@gmail.com</t>
  </si>
  <si>
    <t>+1-944-898-8890x01508</t>
  </si>
  <si>
    <t>Jeffrey Green</t>
  </si>
  <si>
    <t>jeffrey.green@gmail.com</t>
  </si>
  <si>
    <t>Jennifer Stephens</t>
  </si>
  <si>
    <t>jennifer.stephens@gmail.com</t>
  </si>
  <si>
    <t>652.183.5216</t>
  </si>
  <si>
    <t>Justin Solomon</t>
  </si>
  <si>
    <t>justin.solomon@hotmail.com</t>
  </si>
  <si>
    <t>001-391-361-3254x7740</t>
  </si>
  <si>
    <t>Tonya Jacobs</t>
  </si>
  <si>
    <t>tonya.jacobs@yahoo.com</t>
  </si>
  <si>
    <t>(947)720-8756</t>
  </si>
  <si>
    <t>Gary Bell</t>
  </si>
  <si>
    <t>gary.bell@hotmail.com</t>
  </si>
  <si>
    <t>286.113.2179</t>
  </si>
  <si>
    <t>Jeffrey Robinson</t>
  </si>
  <si>
    <t>jeffrey.robinson@hotmail.com</t>
  </si>
  <si>
    <t>MARK MURPHY</t>
  </si>
  <si>
    <t>gabriela.banks@hotmail.com</t>
  </si>
  <si>
    <t>657-297-2810</t>
  </si>
  <si>
    <t>Mary Larsen</t>
  </si>
  <si>
    <t>mary.larsen@yahoo.com</t>
  </si>
  <si>
    <t>391.303.4278</t>
  </si>
  <si>
    <t>Cheryl Sutton</t>
  </si>
  <si>
    <t>cheryl.sutton@hotmail.com</t>
  </si>
  <si>
    <t>Antonio Cline</t>
  </si>
  <si>
    <t>antonio.cline@hotmail.com</t>
  </si>
  <si>
    <t>817-225-1086x379</t>
  </si>
  <si>
    <t>Sarah Jennings</t>
  </si>
  <si>
    <t>sarah.jennings@hotmail.com</t>
  </si>
  <si>
    <t>480.014.9651x1989</t>
  </si>
  <si>
    <t>Jessica Pruitt</t>
  </si>
  <si>
    <t>jessica.pruitt@hotmail.com</t>
  </si>
  <si>
    <t>001-383-079-0214</t>
  </si>
  <si>
    <t>Audrey Day</t>
  </si>
  <si>
    <t>audrey.day@hotmail.com</t>
  </si>
  <si>
    <t>Steve Lopez</t>
  </si>
  <si>
    <t>steve.lopez@gmail.com</t>
  </si>
  <si>
    <t>+1-769-919-1580x2042</t>
  </si>
  <si>
    <t>Vincent Gonzalez</t>
  </si>
  <si>
    <t>vincent.gonzalez@yahoo.com</t>
  </si>
  <si>
    <t>098.453.1886</t>
  </si>
  <si>
    <t>Sarah George</t>
  </si>
  <si>
    <t>sarah.george@gmail.com</t>
  </si>
  <si>
    <t>+1-172-747-4387x13158</t>
  </si>
  <si>
    <t>Gail Green</t>
  </si>
  <si>
    <t>gail.green@yahoo.com</t>
  </si>
  <si>
    <t>001-069-833-7879</t>
  </si>
  <si>
    <t>Mark Garcia</t>
  </si>
  <si>
    <t>mark.garcia@gmail.com</t>
  </si>
  <si>
    <t>+1-458-161-6980x4982</t>
  </si>
  <si>
    <t>Carrie Graham</t>
  </si>
  <si>
    <t>carrie.graham@hotmail.com</t>
  </si>
  <si>
    <t>090-712-0759x2000</t>
  </si>
  <si>
    <t>Jimmy Lopez</t>
  </si>
  <si>
    <t>jimmy.lopez@gmail.com</t>
  </si>
  <si>
    <t>251.277.1573</t>
  </si>
  <si>
    <t>Jennifer Ball</t>
  </si>
  <si>
    <t>jennifer.ball@hotmail.com</t>
  </si>
  <si>
    <t>Brooke Jones</t>
  </si>
  <si>
    <t>brooke.jones@gmail.com</t>
  </si>
  <si>
    <t>+1-965-273-4721x18966</t>
  </si>
  <si>
    <t>Benjamin Brown</t>
  </si>
  <si>
    <t>benjamin.brown@gmail.com</t>
  </si>
  <si>
    <t>001-070-069-2067x2240</t>
  </si>
  <si>
    <t>Mary Welch</t>
  </si>
  <si>
    <t>mary.welch@hotmail.com</t>
  </si>
  <si>
    <t>Angela Smith</t>
  </si>
  <si>
    <t>angela.smith@hotmail.com</t>
  </si>
  <si>
    <t>450-711-4851</t>
  </si>
  <si>
    <t>Lisa Smith</t>
  </si>
  <si>
    <t>lisa.smith@hotmail.com</t>
  </si>
  <si>
    <t>(118)994-6608x3808</t>
  </si>
  <si>
    <t>Michael Baker</t>
  </si>
  <si>
    <t>michael.baker@hotmail.com</t>
  </si>
  <si>
    <t>+1-542-794-0093x06256</t>
  </si>
  <si>
    <t>Melissa Cruz</t>
  </si>
  <si>
    <t>melissa.cruz@gmail.com</t>
  </si>
  <si>
    <t>920-940-6825x063</t>
  </si>
  <si>
    <t>Jacob Montgomery</t>
  </si>
  <si>
    <t>jacob.montgomery@gmail.com</t>
  </si>
  <si>
    <t>697.823.4481x737</t>
  </si>
  <si>
    <t>Adam Cherry</t>
  </si>
  <si>
    <t>993-714-5882</t>
  </si>
  <si>
    <t>Ashley Pitts</t>
  </si>
  <si>
    <t>ashley.pitts@gmail.com</t>
  </si>
  <si>
    <t>(412)987-5402</t>
  </si>
  <si>
    <t>Brandon King</t>
  </si>
  <si>
    <t>brandon.king@hotmail.com</t>
  </si>
  <si>
    <t>001-504-445-1023x78508</t>
  </si>
  <si>
    <t>Megan Reilly</t>
  </si>
  <si>
    <t>megan.reilly@yahoo.com</t>
  </si>
  <si>
    <t>001-191-645-3121x424</t>
  </si>
  <si>
    <t>Tina Smith</t>
  </si>
  <si>
    <t>tina.smith@yahoo.com</t>
  </si>
  <si>
    <t>Mark Beard</t>
  </si>
  <si>
    <t>mark.beard@yahoo.com</t>
  </si>
  <si>
    <t>+1-295-399-0321x73089</t>
  </si>
  <si>
    <t>Kristie Hatfield</t>
  </si>
  <si>
    <t>kristie.hatfield@hotmail.com</t>
  </si>
  <si>
    <t>001-465-873-9808</t>
  </si>
  <si>
    <t>Sean Becker</t>
  </si>
  <si>
    <t>sean.becker@hotmail.com</t>
  </si>
  <si>
    <t>584.736.0218</t>
  </si>
  <si>
    <t>Susan Hughes</t>
  </si>
  <si>
    <t>susan.hughes@hotmail.com</t>
  </si>
  <si>
    <t>001-104-865-0871</t>
  </si>
  <si>
    <t>Susan Barber</t>
  </si>
  <si>
    <t>susan.barber@hotmail.com</t>
  </si>
  <si>
    <t>Gina Reed</t>
  </si>
  <si>
    <t>gina.reed@gmail.com</t>
  </si>
  <si>
    <t>(694)707-3443x87353</t>
  </si>
  <si>
    <t>Stephen Wang</t>
  </si>
  <si>
    <t>stephen.wang@gmail.com</t>
  </si>
  <si>
    <t>Olivia Smith</t>
  </si>
  <si>
    <t>olivia.smith@gmail.com</t>
  </si>
  <si>
    <t>James Miller</t>
  </si>
  <si>
    <t>james.miller@hotmail.com</t>
  </si>
  <si>
    <t>Erin Long</t>
  </si>
  <si>
    <t>erin.long@yahoo.com</t>
  </si>
  <si>
    <t>+1-319-053-6487x330</t>
  </si>
  <si>
    <t>William Ball</t>
  </si>
  <si>
    <t>william.ball@yahoo.com</t>
  </si>
  <si>
    <t>+1-152-899-0521x862</t>
  </si>
  <si>
    <t>Nathan Mason</t>
  </si>
  <si>
    <t>nathan.mason@gmail.com</t>
  </si>
  <si>
    <t>859.086.4235</t>
  </si>
  <si>
    <t>Alicia Oconnell</t>
  </si>
  <si>
    <t>alicia.oconnell@gmail.com</t>
  </si>
  <si>
    <t>088-143-5642x28833</t>
  </si>
  <si>
    <t>Danielle Welch</t>
  </si>
  <si>
    <t>danielle.welch@yahoo.com</t>
  </si>
  <si>
    <t>533.223.4593x610</t>
  </si>
  <si>
    <t>Amber Molina</t>
  </si>
  <si>
    <t>amber.molina@gmail.com</t>
  </si>
  <si>
    <t>(158)242-0748x45425</t>
  </si>
  <si>
    <t>Barbara Hancock</t>
  </si>
  <si>
    <t>barbara.hancock@gmail.com</t>
  </si>
  <si>
    <t>831-047-7496</t>
  </si>
  <si>
    <t>Tiffany Morrison</t>
  </si>
  <si>
    <t>tiffany.morrison@hotmail.com</t>
  </si>
  <si>
    <t>Lisa Velasquez</t>
  </si>
  <si>
    <t>lisa.velasquez@yahoo.com</t>
  </si>
  <si>
    <t>+1-255-324-9530x4587</t>
  </si>
  <si>
    <t>Jeffery Gould</t>
  </si>
  <si>
    <t>jeffery.gould@gmail.com</t>
  </si>
  <si>
    <t>(779)962-7371</t>
  </si>
  <si>
    <t>Jonathan Mcdonald</t>
  </si>
  <si>
    <t>jonathan.mcdonald@gmail.com</t>
  </si>
  <si>
    <t>389.889.4721x719</t>
  </si>
  <si>
    <t>Steven Dawson</t>
  </si>
  <si>
    <t>steven.dawson@gmail.com</t>
  </si>
  <si>
    <t>001-843-573-8863</t>
  </si>
  <si>
    <t>Abigail Mcdonald</t>
  </si>
  <si>
    <t>abigail.mcdonald@gmail.com</t>
  </si>
  <si>
    <t>639.307.3279x58741</t>
  </si>
  <si>
    <t>Alexandra Sharp</t>
  </si>
  <si>
    <t>alexandra.sharp@hotmail.com</t>
  </si>
  <si>
    <t>698.452.7657x57545</t>
  </si>
  <si>
    <t>Christina Brown</t>
  </si>
  <si>
    <t>christina.brown@yahoo.com</t>
  </si>
  <si>
    <t>001-083-416-6992x40914</t>
  </si>
  <si>
    <t>Tom Thompson</t>
  </si>
  <si>
    <t>tom.thompson@yahoo.com</t>
  </si>
  <si>
    <t>366-411-2914</t>
  </si>
  <si>
    <t>Joshua Young</t>
  </si>
  <si>
    <t>joshua.young@yahoo.com</t>
  </si>
  <si>
    <t>997-268-2349x253</t>
  </si>
  <si>
    <t>Stephanie Glover</t>
  </si>
  <si>
    <t>stephanie.glover@gmail.com</t>
  </si>
  <si>
    <t>219.951.4227</t>
  </si>
  <si>
    <t>Jodi Lindsey</t>
  </si>
  <si>
    <t>jodi.lindsey@gmail.com</t>
  </si>
  <si>
    <t>881-566-9419</t>
  </si>
  <si>
    <t>Jesse Obrien</t>
  </si>
  <si>
    <t>jesse.obrien@yahoo.com</t>
  </si>
  <si>
    <t>(710)001-2515x882</t>
  </si>
  <si>
    <t>Edward Johnson</t>
  </si>
  <si>
    <t>edward.johnson@gmail.com</t>
  </si>
  <si>
    <t>(789)302-5100x80486</t>
  </si>
  <si>
    <t>Shannon Santiago</t>
  </si>
  <si>
    <t>shannon.santiago@hotmail.com</t>
  </si>
  <si>
    <t>(822)877-8654</t>
  </si>
  <si>
    <t>Dwayne Jones</t>
  </si>
  <si>
    <t>dwayne.jones@gmail.com</t>
  </si>
  <si>
    <t>(007)788-0846</t>
  </si>
  <si>
    <t>Erik Cruz</t>
  </si>
  <si>
    <t>erik.cruz@hotmail.com</t>
  </si>
  <si>
    <t>689-823-0035x7157</t>
  </si>
  <si>
    <t>Christian Lee</t>
  </si>
  <si>
    <t>christian.lee@gmail.com</t>
  </si>
  <si>
    <t>282.544.4596x0822</t>
  </si>
  <si>
    <t>Jared Campbell</t>
  </si>
  <si>
    <t>jared.campbell@hotmail.com</t>
  </si>
  <si>
    <t>065.692.8264x015</t>
  </si>
  <si>
    <t>Joseph Lopez</t>
  </si>
  <si>
    <t>joseph.lopez@hotmail.com</t>
  </si>
  <si>
    <t>+1-964-327-0091x2327</t>
  </si>
  <si>
    <t>Brandi Lane</t>
  </si>
  <si>
    <t>brandi.lane@yahoo.com</t>
  </si>
  <si>
    <t>(880)535-8172x253</t>
  </si>
  <si>
    <t>Mark Johnson</t>
  </si>
  <si>
    <t>mark.johnson@yahoo.com</t>
  </si>
  <si>
    <t>+1-314-149-9010x364</t>
  </si>
  <si>
    <t>Timothy Robinson</t>
  </si>
  <si>
    <t>timothy.robinson@gmail.com</t>
  </si>
  <si>
    <t>029-451-6782x1461</t>
  </si>
  <si>
    <t>Katherine Austin</t>
  </si>
  <si>
    <t>katherine.austin@gmail.com</t>
  </si>
  <si>
    <t>685-092-0109</t>
  </si>
  <si>
    <t>Paul Savage</t>
  </si>
  <si>
    <t>paul.savage@hotmail.com</t>
  </si>
  <si>
    <t>960-379-0291</t>
  </si>
  <si>
    <t>Nancy Dawson</t>
  </si>
  <si>
    <t>nancy.dawson@hotmail.com</t>
  </si>
  <si>
    <t>236-752-8108x54146</t>
  </si>
  <si>
    <t>Darrell Hill</t>
  </si>
  <si>
    <t>darrell.hill@gmail.com</t>
  </si>
  <si>
    <t>332-489-0238</t>
  </si>
  <si>
    <t>Angela Ayala</t>
  </si>
  <si>
    <t>angela.ayala@yahoo.com</t>
  </si>
  <si>
    <t>001-591-818-2116x97790</t>
  </si>
  <si>
    <t>Krista Jones</t>
  </si>
  <si>
    <t>krista.jones@yahoo.com</t>
  </si>
  <si>
    <t>(566)900-3087</t>
  </si>
  <si>
    <t>Steven Allison</t>
  </si>
  <si>
    <t>steven.allison@hotmail.com</t>
  </si>
  <si>
    <t>(562)492-6423x76218</t>
  </si>
  <si>
    <t>Melissa Smith</t>
  </si>
  <si>
    <t>melissa.smith@yahoo.com</t>
  </si>
  <si>
    <t>001-661-229-5861</t>
  </si>
  <si>
    <t>Michael Martinez</t>
  </si>
  <si>
    <t>michael.martinez@yahoo.com</t>
  </si>
  <si>
    <t>Keith Johnson</t>
  </si>
  <si>
    <t>keith.johnson@gmail.com</t>
  </si>
  <si>
    <t>Richard Ramirez</t>
  </si>
  <si>
    <t>001-452-005-3763x778</t>
  </si>
  <si>
    <t>Brianna Foster</t>
  </si>
  <si>
    <t>brianna.foster@yahoo.com</t>
  </si>
  <si>
    <t>(668)478-5998</t>
  </si>
  <si>
    <t>Anita Flores</t>
  </si>
  <si>
    <t>anita.flores@yahoo.com</t>
  </si>
  <si>
    <t>+1-687-401-4431x03131</t>
  </si>
  <si>
    <t>Rose Daugherty</t>
  </si>
  <si>
    <t>rose.daugherty@gmail.com</t>
  </si>
  <si>
    <t>Kristin Mendez</t>
  </si>
  <si>
    <t>kristin.mendez@gmail.com</t>
  </si>
  <si>
    <t>644.586.4589x83027</t>
  </si>
  <si>
    <t>John Johnston</t>
  </si>
  <si>
    <t>john.johnston@gmail.com</t>
  </si>
  <si>
    <t>+1-916-586-1824x28572</t>
  </si>
  <si>
    <t>Matthew Lam</t>
  </si>
  <si>
    <t>matthew.lam@hotmail.com</t>
  </si>
  <si>
    <t>903.826.2946x5194</t>
  </si>
  <si>
    <t>Katrina Wilson</t>
  </si>
  <si>
    <t>katrina.wilson@yahoo.com</t>
  </si>
  <si>
    <t>Linda Jones</t>
  </si>
  <si>
    <t>linda.jones@hotmail.com</t>
  </si>
  <si>
    <t>+1-538-163-8502x62340</t>
  </si>
  <si>
    <t>Danny Griffith</t>
  </si>
  <si>
    <t>sales</t>
  </si>
  <si>
    <t>danny.griffith@gmail.com</t>
  </si>
  <si>
    <t>Teresa Figueroa</t>
  </si>
  <si>
    <t>teresa.figueroa@hotmail.com</t>
  </si>
  <si>
    <t>001-157-402-4098x629</t>
  </si>
  <si>
    <t>Julia Smith</t>
  </si>
  <si>
    <t>julia.smith@gmail.com</t>
  </si>
  <si>
    <t>001-237-238-8655x6913</t>
  </si>
  <si>
    <t>Johnny Browning</t>
  </si>
  <si>
    <t>johnny.browning@yahoo.com</t>
  </si>
  <si>
    <t>Brian Foster</t>
  </si>
  <si>
    <t>brian.foster@gmail.com</t>
  </si>
  <si>
    <t>(803)271-7187x257</t>
  </si>
  <si>
    <t>Johnny Hill</t>
  </si>
  <si>
    <t>johnny.hill@yahoo.com</t>
  </si>
  <si>
    <t>+1-723-352-7420x1179</t>
  </si>
  <si>
    <t>Robert Rivera</t>
  </si>
  <si>
    <t>robert.rivera@yahoo.com</t>
  </si>
  <si>
    <t>Robert Lambert</t>
  </si>
  <si>
    <t>robert.lambert@gmail.com</t>
  </si>
  <si>
    <t>185.526.3600x194</t>
  </si>
  <si>
    <t>Kenneth Scott</t>
  </si>
  <si>
    <t>kenneth.scott@gmail.com</t>
  </si>
  <si>
    <t>094-905-2158</t>
  </si>
  <si>
    <t>Leslie Lee</t>
  </si>
  <si>
    <t>leslie.lee@hotmail.com</t>
  </si>
  <si>
    <t>(056)764-8462x719</t>
  </si>
  <si>
    <t>Gregory Morrison</t>
  </si>
  <si>
    <t>gregory.morrison@hotmail.com</t>
  </si>
  <si>
    <t>+1-147-207-1933x424</t>
  </si>
  <si>
    <t>Troy Anderson</t>
  </si>
  <si>
    <t>troy.anderson@gmail.com</t>
  </si>
  <si>
    <t>001-767-267-4140x4982</t>
  </si>
  <si>
    <t>Lisa Ferguson</t>
  </si>
  <si>
    <t>lisa.ferguson@hotmail.com</t>
  </si>
  <si>
    <t>+1-052-644-3625x420</t>
  </si>
  <si>
    <t>Kelly Moore</t>
  </si>
  <si>
    <t>kelly.moore@gmail.com</t>
  </si>
  <si>
    <t>Christopher Snyder</t>
  </si>
  <si>
    <t>christopher.snyder@gmail.com</t>
  </si>
  <si>
    <t>001-256-035-0467x542</t>
  </si>
  <si>
    <t>Mark Harris</t>
  </si>
  <si>
    <t>mark.harris@gmail.com</t>
  </si>
  <si>
    <t>512-771-5264</t>
  </si>
  <si>
    <t>Donna Norris</t>
  </si>
  <si>
    <t>donna.norris@gmail.com</t>
  </si>
  <si>
    <t>924-062-0440</t>
  </si>
  <si>
    <t>Bob Reynolds</t>
  </si>
  <si>
    <t>bob.reynolds@gmail.com</t>
  </si>
  <si>
    <t>+1-007-857-9609x390</t>
  </si>
  <si>
    <t>Donna James</t>
  </si>
  <si>
    <t>donna.james@yahoo.com</t>
  </si>
  <si>
    <t>(435)732-9835x50153</t>
  </si>
  <si>
    <t>Patricia Banks</t>
  </si>
  <si>
    <t>patricia.banks@yahoo.com</t>
  </si>
  <si>
    <t>228-979-6019</t>
  </si>
  <si>
    <t>John Butler</t>
  </si>
  <si>
    <t>john.butler@hotmail.com</t>
  </si>
  <si>
    <t>320-269-3172x948</t>
  </si>
  <si>
    <t>Jeremy Lee</t>
  </si>
  <si>
    <t>jeremy.lee@gmail.com</t>
  </si>
  <si>
    <t>Daniel Clark</t>
  </si>
  <si>
    <t>daniel.clark@gmail.com</t>
  </si>
  <si>
    <t>981.213.5601x65001</t>
  </si>
  <si>
    <t>Elizabeth Graham</t>
  </si>
  <si>
    <t>elizabeth.graham@gmail.com</t>
  </si>
  <si>
    <t>511.640.6956x19521</t>
  </si>
  <si>
    <t>Erica Smith</t>
  </si>
  <si>
    <t>erica.smith@hotmail.com</t>
  </si>
  <si>
    <t>001-518-208-4512x8338</t>
  </si>
  <si>
    <t>Cindy Rice</t>
  </si>
  <si>
    <t>cindy.rice@yahoo.com</t>
  </si>
  <si>
    <t>Stephanie Hunter</t>
  </si>
  <si>
    <t>stephanie.hunter@gmail.com</t>
  </si>
  <si>
    <t>320.448.8844</t>
  </si>
  <si>
    <t>Chad Wells</t>
  </si>
  <si>
    <t>chad.wells@hotmail.com</t>
  </si>
  <si>
    <t>Barbara Kim</t>
  </si>
  <si>
    <t>barbara.kim@yahoo.com</t>
  </si>
  <si>
    <t>312.333.5967x48610</t>
  </si>
  <si>
    <t>Kurt Reilly</t>
  </si>
  <si>
    <t>216-181-8387x75118</t>
  </si>
  <si>
    <t>Donna Cohen</t>
  </si>
  <si>
    <t>donna.cohen@yahoo.com</t>
  </si>
  <si>
    <t>(343)142-8819</t>
  </si>
  <si>
    <t>Tammy Keller</t>
  </si>
  <si>
    <t>tammy.keller@gmail.com</t>
  </si>
  <si>
    <t>+1-204-529-6503x986</t>
  </si>
  <si>
    <t>Jessica Monroe</t>
  </si>
  <si>
    <t>jessica.monroe@gmail.com</t>
  </si>
  <si>
    <t>521.773.4605x0897</t>
  </si>
  <si>
    <t>Jennifer Cochran</t>
  </si>
  <si>
    <t>jennifer.cochran@gmail.com</t>
  </si>
  <si>
    <t>(021)573-8902x771</t>
  </si>
  <si>
    <t>Nathan Cook</t>
  </si>
  <si>
    <t>nathan.cook@gmail.com</t>
  </si>
  <si>
    <t>387-648-5663x9086</t>
  </si>
  <si>
    <t>Jacqueline Chavez</t>
  </si>
  <si>
    <t>jacqueline.chavez@gmail.com</t>
  </si>
  <si>
    <t>(563)480-9928</t>
  </si>
  <si>
    <t>Melissa Arellano</t>
  </si>
  <si>
    <t>melissa.arellano@yahoo.com</t>
  </si>
  <si>
    <t>Melanie Barnett</t>
  </si>
  <si>
    <t>melanie.barnett@hotmail.com</t>
  </si>
  <si>
    <t>456.410.3823x8711</t>
  </si>
  <si>
    <t>Timothy Myers</t>
  </si>
  <si>
    <t>timothy.myers@yahoo.com</t>
  </si>
  <si>
    <t>142.696.2910x762</t>
  </si>
  <si>
    <t>Brenda Farmer</t>
  </si>
  <si>
    <t>brenda.farmer@gmail.com</t>
  </si>
  <si>
    <t>(334)165-8334x228</t>
  </si>
  <si>
    <t>Tyler Elliott</t>
  </si>
  <si>
    <t>tyler.elliott@yahoo.com</t>
  </si>
  <si>
    <t>864-966-8502x94127</t>
  </si>
  <si>
    <t>Zachary Bautista</t>
  </si>
  <si>
    <t>zachary.bautista@gmail.com</t>
  </si>
  <si>
    <t>922.381.7371x97464</t>
  </si>
  <si>
    <t>Jeffrey Hill</t>
  </si>
  <si>
    <t>jeffrey.hill@gmail.com</t>
  </si>
  <si>
    <t>(860)540-7904</t>
  </si>
  <si>
    <t>Latoya Jones</t>
  </si>
  <si>
    <t>latoya.jones@hotmail.com</t>
  </si>
  <si>
    <t>(685)849-7860x21974</t>
  </si>
  <si>
    <t>Alan Lee</t>
  </si>
  <si>
    <t>alan.lee@hotmail.com</t>
  </si>
  <si>
    <t>001-861-596-4363</t>
  </si>
  <si>
    <t>Lauren Reilly</t>
  </si>
  <si>
    <t>lauren.reilly@gmail.com</t>
  </si>
  <si>
    <t>591.341.7305x26963</t>
  </si>
  <si>
    <t>Karen Warren</t>
  </si>
  <si>
    <t>karen.warren@yahoo.com</t>
  </si>
  <si>
    <t>(184)799-6737</t>
  </si>
  <si>
    <t>Eric Murphy</t>
  </si>
  <si>
    <t>+1-536-852-2214x848</t>
  </si>
  <si>
    <t>James Newton</t>
  </si>
  <si>
    <t>james.newton@gmail.com</t>
  </si>
  <si>
    <t>421-068-7333</t>
  </si>
  <si>
    <t>Ricardo Lawrence</t>
  </si>
  <si>
    <t>ricardo.lawrence@gmail.com</t>
  </si>
  <si>
    <t>(599)127-1232x949</t>
  </si>
  <si>
    <t>Gina Schwartz</t>
  </si>
  <si>
    <t>gina.schwartz@yahoo.com</t>
  </si>
  <si>
    <t>001-608-490-6535x257</t>
  </si>
  <si>
    <t>Robert Suarez</t>
  </si>
  <si>
    <t>robert.suarez@gmail.com</t>
  </si>
  <si>
    <t>218-046-4504x5048</t>
  </si>
  <si>
    <t>Samuel Allen</t>
  </si>
  <si>
    <t>samuel.allen@yahoo.com</t>
  </si>
  <si>
    <t>+1-847-470-8012x653</t>
  </si>
  <si>
    <t>Kathleen Taylor</t>
  </si>
  <si>
    <t>kathleen.taylor@gmail.com</t>
  </si>
  <si>
    <t>447-200-8097</t>
  </si>
  <si>
    <t>Courtney Berry</t>
  </si>
  <si>
    <t>courtney.berry@gmail.com</t>
  </si>
  <si>
    <t>407.993.0787x223</t>
  </si>
  <si>
    <t>Paul Price</t>
  </si>
  <si>
    <t>paul.price@yahoo.com</t>
  </si>
  <si>
    <t>001-528-460-6031x662</t>
  </si>
  <si>
    <t>Jenny Wise</t>
  </si>
  <si>
    <t>jenny.wise@yahoo.com</t>
  </si>
  <si>
    <t>471.135.9071x925</t>
  </si>
  <si>
    <t>David Smith</t>
  </si>
  <si>
    <t>david.smith@hotmail.com</t>
  </si>
  <si>
    <t>175-920-2411</t>
  </si>
  <si>
    <t>Aaron Espinoza</t>
  </si>
  <si>
    <t>aaron.espinoza@yahoo.com</t>
  </si>
  <si>
    <t>346.246.9725x174</t>
  </si>
  <si>
    <t>Jon Williams</t>
  </si>
  <si>
    <t>jon.williams@gmail.com</t>
  </si>
  <si>
    <t>467.929.4324</t>
  </si>
  <si>
    <t>Phyllis Mcgee</t>
  </si>
  <si>
    <t>phyllis.mcgee@yahoo.com</t>
  </si>
  <si>
    <t>855.977.9182</t>
  </si>
  <si>
    <t>Curtis Scott</t>
  </si>
  <si>
    <t>curtis.scott@hotmail.com</t>
  </si>
  <si>
    <t>001-018-227-7476</t>
  </si>
  <si>
    <t>David Lee</t>
  </si>
  <si>
    <t>david.lee@gmail.com</t>
  </si>
  <si>
    <t>(554)346-0997</t>
  </si>
  <si>
    <t>Cathy Chang</t>
  </si>
  <si>
    <t>cathy.chang@gmail.com</t>
  </si>
  <si>
    <t>407-663-7486x382</t>
  </si>
  <si>
    <t>Carl Jones</t>
  </si>
  <si>
    <t>carl.jones@hotmail.com</t>
  </si>
  <si>
    <t>494.717.8614x57471</t>
  </si>
  <si>
    <t>Lori Nichols</t>
  </si>
  <si>
    <t>Cathy Garcia</t>
  </si>
  <si>
    <t>cathy.garcia@gmail.com</t>
  </si>
  <si>
    <t>(489)607-3826x240</t>
  </si>
  <si>
    <t>Diana Bernard</t>
  </si>
  <si>
    <t>diana.bernard@yahoo.com</t>
  </si>
  <si>
    <t>874-478-6615x9052</t>
  </si>
  <si>
    <t>Monique Gutierrez</t>
  </si>
  <si>
    <t>monique.gutierrez@yahoo.com</t>
  </si>
  <si>
    <t>(893)164-1740</t>
  </si>
  <si>
    <t>Sherry Gould</t>
  </si>
  <si>
    <t>sherry.gould@gmail.com</t>
  </si>
  <si>
    <t>+1-248-198-6682x4259</t>
  </si>
  <si>
    <t>Chelsea Allen</t>
  </si>
  <si>
    <t>chelsea.allen@yahoo.com</t>
  </si>
  <si>
    <t>+1-410-901-7805x84702</t>
  </si>
  <si>
    <t>Haley Love</t>
  </si>
  <si>
    <t>haley.love@yahoo.com</t>
  </si>
  <si>
    <t>001-417-966-0067x4473</t>
  </si>
  <si>
    <t>Whitney Pearson</t>
  </si>
  <si>
    <t>whitney.pearson@hotmail.com</t>
  </si>
  <si>
    <t>001-526-130-8113x7013</t>
  </si>
  <si>
    <t>Devin Johnson</t>
  </si>
  <si>
    <t>devin.johnson@hotmail.com</t>
  </si>
  <si>
    <t>Tara Garrett</t>
  </si>
  <si>
    <t>tara.garrett@yahoo.com</t>
  </si>
  <si>
    <t>001-245-667-0373x95112</t>
  </si>
  <si>
    <t>Craig Moreno</t>
  </si>
  <si>
    <t>craig.moreno@hotmail.com</t>
  </si>
  <si>
    <t>717.836.9338x89116</t>
  </si>
  <si>
    <t>Stephen Daniels</t>
  </si>
  <si>
    <t>stephen.daniels@hotmail.com</t>
  </si>
  <si>
    <t>Martin Jones</t>
  </si>
  <si>
    <t>martin.jones@gmail.com</t>
  </si>
  <si>
    <t>394.037.3517x2153</t>
  </si>
  <si>
    <t>Michael Schroeder</t>
  </si>
  <si>
    <t>michael.schroeder@yahoo.com</t>
  </si>
  <si>
    <t>(419)428-7695x2570</t>
  </si>
  <si>
    <t>Michael White</t>
  </si>
  <si>
    <t>michael.white@yahoo.com</t>
  </si>
  <si>
    <t>303-062-6554x63191</t>
  </si>
  <si>
    <t>Ashley Moore</t>
  </si>
  <si>
    <t>ashley.moore@yahoo.com</t>
  </si>
  <si>
    <t>(707)632-9881</t>
  </si>
  <si>
    <t>Christopher Jones</t>
  </si>
  <si>
    <t>christopher.jones@hotmail.com</t>
  </si>
  <si>
    <t>108.147.7381</t>
  </si>
  <si>
    <t>Jose Hall</t>
  </si>
  <si>
    <t>jose.hall@yahoo.com</t>
  </si>
  <si>
    <t>412-399-9337</t>
  </si>
  <si>
    <t>Laura Ingram</t>
  </si>
  <si>
    <t>laura.ingram@yahoo.com</t>
  </si>
  <si>
    <t>(313)623-7031x14273</t>
  </si>
  <si>
    <t>Tracy Knight</t>
  </si>
  <si>
    <t>tracy.knight@hotmail.com</t>
  </si>
  <si>
    <t>360-621-2188</t>
  </si>
  <si>
    <t>David Mccoy</t>
  </si>
  <si>
    <t>david.mccoy@yahoo.com</t>
  </si>
  <si>
    <t>191.548.3061x67618</t>
  </si>
  <si>
    <t>Melissa Burns</t>
  </si>
  <si>
    <t>melissa.burns@hotmail.com</t>
  </si>
  <si>
    <t>508-115-8228</t>
  </si>
  <si>
    <t>Steven Miller</t>
  </si>
  <si>
    <t>steven.miller@yahoo.com</t>
  </si>
  <si>
    <t>Richard Whitaker</t>
  </si>
  <si>
    <t>richard.whitaker@hotmail.com</t>
  </si>
  <si>
    <t>William Sampson</t>
  </si>
  <si>
    <t>william.sampson@gmail.com</t>
  </si>
  <si>
    <t>126.142.4076x36876</t>
  </si>
  <si>
    <t>Marie Brown</t>
  </si>
  <si>
    <t>marie.brown@yahoo.com</t>
  </si>
  <si>
    <t>491-113-2553</t>
  </si>
  <si>
    <t>Veronica Keller</t>
  </si>
  <si>
    <t>veronica.keller@yahoo.com</t>
  </si>
  <si>
    <t>548-830-1743x470</t>
  </si>
  <si>
    <t>John Castillo</t>
  </si>
  <si>
    <t>john.castillo@hotmail.com</t>
  </si>
  <si>
    <t>001-794-700-3082x2719</t>
  </si>
  <si>
    <t>Andrew Norris</t>
  </si>
  <si>
    <t>andrew.norris@yahoo.com</t>
  </si>
  <si>
    <t>+1-809-886-1054x7420</t>
  </si>
  <si>
    <t>Erin White</t>
  </si>
  <si>
    <t>erin.white@gmail.com</t>
  </si>
  <si>
    <t>450-868-7256x644</t>
  </si>
  <si>
    <t>Calvin Miller</t>
  </si>
  <si>
    <t>calvin.miller@yahoo.com</t>
  </si>
  <si>
    <t>204-499-3200x533</t>
  </si>
  <si>
    <t>James Richardson</t>
  </si>
  <si>
    <t>james.richardson@gmail.com</t>
  </si>
  <si>
    <t>686-387-0339x3326</t>
  </si>
  <si>
    <t>Thomas Villegas</t>
  </si>
  <si>
    <t>thomas.villegas@yahoo.com</t>
  </si>
  <si>
    <t>699.446.6271</t>
  </si>
  <si>
    <t>Amanda Nicholson</t>
  </si>
  <si>
    <t>amanda.nicholson@hotmail.com</t>
  </si>
  <si>
    <t>658.777.5088x10366</t>
  </si>
  <si>
    <t>Gloria Meyer</t>
  </si>
  <si>
    <t>gloria.meyer@hotmail.com</t>
  </si>
  <si>
    <t>(879)780-9065</t>
  </si>
  <si>
    <t>Sabrina Graves</t>
  </si>
  <si>
    <t>sabrina.graves@hotmail.com</t>
  </si>
  <si>
    <t>Emily Fuentes</t>
  </si>
  <si>
    <t>emily.fuentes@gmail.com</t>
  </si>
  <si>
    <t>001-835-425-5201x6285</t>
  </si>
  <si>
    <t>Dennis Shaffer</t>
  </si>
  <si>
    <t>dennis.shaffer@yahoo.com</t>
  </si>
  <si>
    <t>001-392-996-2847x808</t>
  </si>
  <si>
    <t>Gregory Barnes</t>
  </si>
  <si>
    <t>gregory.barnes@gmail.com</t>
  </si>
  <si>
    <t>001-278-780-8653x62661</t>
  </si>
  <si>
    <t>Tanya Holmes</t>
  </si>
  <si>
    <t>tanya.holmes@hotmail.com</t>
  </si>
  <si>
    <t>Beverly Gonzalez</t>
  </si>
  <si>
    <t>beverly.gonzalez@hotmail.com</t>
  </si>
  <si>
    <t>805.921.6623x14736</t>
  </si>
  <si>
    <t>Jill Butler</t>
  </si>
  <si>
    <t>jill.butler@yahoo.com</t>
  </si>
  <si>
    <t>936.250.5855x11119</t>
  </si>
  <si>
    <t>Erica White</t>
  </si>
  <si>
    <t>erica.white@hotmail.com</t>
  </si>
  <si>
    <t>001-425-581-0930x1143</t>
  </si>
  <si>
    <t>Ryan Aguirre</t>
  </si>
  <si>
    <t>ryan.aguirre@yahoo.com</t>
  </si>
  <si>
    <t>Benjamin Pierce</t>
  </si>
  <si>
    <t>benjamin.pierce@gmail.com</t>
  </si>
  <si>
    <t>(153)074-7769x124</t>
  </si>
  <si>
    <t>Allison Patel</t>
  </si>
  <si>
    <t>allison.patel@yahoo.com</t>
  </si>
  <si>
    <t>866.367.8835x46081</t>
  </si>
  <si>
    <t>Kimberly Smith</t>
  </si>
  <si>
    <t>kimberly.smith@gmail.com</t>
  </si>
  <si>
    <t>(386)082-0589x92869</t>
  </si>
  <si>
    <t>Lisa Jimenez</t>
  </si>
  <si>
    <t>lisa.jimenez@hotmail.com</t>
  </si>
  <si>
    <t>John Lopez</t>
  </si>
  <si>
    <t>john.lopez@hotmail.com</t>
  </si>
  <si>
    <t>532.080.3909</t>
  </si>
  <si>
    <t>Lee Rodriguez</t>
  </si>
  <si>
    <t>lee.rodriguez@yahoo.com</t>
  </si>
  <si>
    <t>+1-105-296-1384x88915</t>
  </si>
  <si>
    <t>Sarah Thomas</t>
  </si>
  <si>
    <t>sarah.thomas@gmail.com</t>
  </si>
  <si>
    <t>(930)274-2939x38126</t>
  </si>
  <si>
    <t>Stephanie Smith</t>
  </si>
  <si>
    <t>stephanie.smith@hotmail.com</t>
  </si>
  <si>
    <t>(875)517-2283x24885</t>
  </si>
  <si>
    <t>Sydney Rodriguez</t>
  </si>
  <si>
    <t>sydney.rodriguez@hotmail.com</t>
  </si>
  <si>
    <t>(082)002-4991</t>
  </si>
  <si>
    <t>Amanda Stout</t>
  </si>
  <si>
    <t>amanda.stout@yahoo.com</t>
  </si>
  <si>
    <t>Kayla Fox</t>
  </si>
  <si>
    <t>kayla.fox@gmail.com</t>
  </si>
  <si>
    <t>(746)507-3585x068</t>
  </si>
  <si>
    <t>Seth Nguyen</t>
  </si>
  <si>
    <t>seth.nguyen@gmail.com</t>
  </si>
  <si>
    <t>(067)253-7885x54329</t>
  </si>
  <si>
    <t>Christopher Medina</t>
  </si>
  <si>
    <t>christopher.medina@gmail.com</t>
  </si>
  <si>
    <t>360.677.1537x0891</t>
  </si>
  <si>
    <t>Patrick King</t>
  </si>
  <si>
    <t>patrick.king@hotmail.com</t>
  </si>
  <si>
    <t>812.918.4440</t>
  </si>
  <si>
    <t>Melissa Johnson</t>
  </si>
  <si>
    <t>melissa.johnson@hotmail.com</t>
  </si>
  <si>
    <t>001-247-789-4785x7261</t>
  </si>
  <si>
    <t>Sandra Day</t>
  </si>
  <si>
    <t>sandra.day@hotmail.com</t>
  </si>
  <si>
    <t>(129)818-6358x318</t>
  </si>
  <si>
    <t>William Larson</t>
  </si>
  <si>
    <t>william.larson@hotmail.com</t>
  </si>
  <si>
    <t>877.828.5398</t>
  </si>
  <si>
    <t>Tiffany Petty</t>
  </si>
  <si>
    <t>tiffany.petty@yahoo.com</t>
  </si>
  <si>
    <t>+1-267-714-0218x32841</t>
  </si>
  <si>
    <t>Brenda Odom</t>
  </si>
  <si>
    <t>brenda.odom@hotmail.com</t>
  </si>
  <si>
    <t>001-110-831-4539x103</t>
  </si>
  <si>
    <t>Shannon Dunn</t>
  </si>
  <si>
    <t>shannon.dunn@hotmail.com</t>
  </si>
  <si>
    <t>001-246-949-5423</t>
  </si>
  <si>
    <t>Charles Warner</t>
  </si>
  <si>
    <t>charles.warner@hotmail.com</t>
  </si>
  <si>
    <t>167-833-3816</t>
  </si>
  <si>
    <t>Joann Cook</t>
  </si>
  <si>
    <t>joann.cook@gmail.com</t>
  </si>
  <si>
    <t>(146)475-3764x256</t>
  </si>
  <si>
    <t>David Jackson</t>
  </si>
  <si>
    <t>david.jackson@yahoo.com</t>
  </si>
  <si>
    <t>989.233.2584</t>
  </si>
  <si>
    <t>Terri Ruiz</t>
  </si>
  <si>
    <t>terri.ruiz@gmail.com</t>
  </si>
  <si>
    <t>213-223-0789</t>
  </si>
  <si>
    <t>Jamie Lopez</t>
  </si>
  <si>
    <t>jamie.lopez@hotmail.com</t>
  </si>
  <si>
    <t>001-971-304-8065x1538</t>
  </si>
  <si>
    <t>Tonya Welch</t>
  </si>
  <si>
    <t>tonya.welch@yahoo.com</t>
  </si>
  <si>
    <t>624.383.1430x9757</t>
  </si>
  <si>
    <t>Amy Thornton</t>
  </si>
  <si>
    <t>amy.thornton@yahoo.com</t>
  </si>
  <si>
    <t>(426)932-3724x19562</t>
  </si>
  <si>
    <t>Joseph Wallace</t>
  </si>
  <si>
    <t>joseph.wallace@hotmail.com</t>
  </si>
  <si>
    <t>+1-468-191-2235x5276</t>
  </si>
  <si>
    <t>Lisa Roberts</t>
  </si>
  <si>
    <t>lisa.roberts@yahoo.com</t>
  </si>
  <si>
    <t>jennifer.garcia@gmail.com</t>
  </si>
  <si>
    <t>576-397-1516x1673</t>
  </si>
  <si>
    <t>Stephen Johnson</t>
  </si>
  <si>
    <t>stephen.johnson@gmail.com</t>
  </si>
  <si>
    <t>049-020-6867x9403</t>
  </si>
  <si>
    <t>Michelle Dean</t>
  </si>
  <si>
    <t>michelle.dean@hotmail.com</t>
  </si>
  <si>
    <t>+1-444-548-8358x92436</t>
  </si>
  <si>
    <t>Laura Dillon</t>
  </si>
  <si>
    <t>laura.dillon@yahoo.com</t>
  </si>
  <si>
    <t>Aaron Hernandez</t>
  </si>
  <si>
    <t>aaron.hernandez@gmail.com</t>
  </si>
  <si>
    <t>408-757-3788</t>
  </si>
  <si>
    <t>William Whitaker</t>
  </si>
  <si>
    <t>william.whitaker@hotmail.com</t>
  </si>
  <si>
    <t>(728)350-1775x050</t>
  </si>
  <si>
    <t>Patrick Ortiz</t>
  </si>
  <si>
    <t>patrick.ortiz@gmail.com</t>
  </si>
  <si>
    <t>583-735-3708x774</t>
  </si>
  <si>
    <t>Laura Bradley</t>
  </si>
  <si>
    <t>laura.bradley@yahoo.com</t>
  </si>
  <si>
    <t>263-244-9363x4001</t>
  </si>
  <si>
    <t>Maria Newman</t>
  </si>
  <si>
    <t>maria.newman@gmail.com</t>
  </si>
  <si>
    <t>327-512-3623x8941</t>
  </si>
  <si>
    <t>Michael Snow</t>
  </si>
  <si>
    <t>michael.snow@yahoo.com</t>
  </si>
  <si>
    <t>(300)653-0654</t>
  </si>
  <si>
    <t>Kelly Cook</t>
  </si>
  <si>
    <t>kelly.cook@yahoo.com</t>
  </si>
  <si>
    <t>177.614.0477x8214</t>
  </si>
  <si>
    <t>Valerie Rich</t>
  </si>
  <si>
    <t>valerie.rich@hotmail.com</t>
  </si>
  <si>
    <t>+1-975-795-0559x90343</t>
  </si>
  <si>
    <t>Sarah Davis</t>
  </si>
  <si>
    <t>sarah.davis@hotmail.com</t>
  </si>
  <si>
    <t>(806)701-4214x64665</t>
  </si>
  <si>
    <t>Sarah Kelley</t>
  </si>
  <si>
    <t>sarah.kelley@yahoo.com</t>
  </si>
  <si>
    <t>+1-126-191-5785x12132</t>
  </si>
  <si>
    <t>Jerry Hall</t>
  </si>
  <si>
    <t>jerry.hall@yahoo.com</t>
  </si>
  <si>
    <t>+1-587-624-2599x958</t>
  </si>
  <si>
    <t>Joseph Archer</t>
  </si>
  <si>
    <t>joseph.archer@hotmail.com</t>
  </si>
  <si>
    <t>783-282-0512x682</t>
  </si>
  <si>
    <t>Tracy Mcbride</t>
  </si>
  <si>
    <t>tracy.mcbride@yahoo.com</t>
  </si>
  <si>
    <t>155.888.8702</t>
  </si>
  <si>
    <t>Gregory Burke</t>
  </si>
  <si>
    <t>gregory.burke@gmail.com</t>
  </si>
  <si>
    <t>118-322-3946x4123</t>
  </si>
  <si>
    <t>Lisa White</t>
  </si>
  <si>
    <t>lisa.white@gmail.com</t>
  </si>
  <si>
    <t>+1-915-949-6637x46648</t>
  </si>
  <si>
    <t>Meredith Rose</t>
  </si>
  <si>
    <t>meredith.rose@gmail.com</t>
  </si>
  <si>
    <t>001-228-798-4106x313</t>
  </si>
  <si>
    <t>Haley Smith</t>
  </si>
  <si>
    <t>haley.smith@hotmail.com</t>
  </si>
  <si>
    <t>+1-267-585-9755x752</t>
  </si>
  <si>
    <t>Jonathan Sherman</t>
  </si>
  <si>
    <t>jonathan.sherman@yahoo.com</t>
  </si>
  <si>
    <t>Michelle Mosley</t>
  </si>
  <si>
    <t>michelle.mosley@yahoo.com</t>
  </si>
  <si>
    <t>097-753-4644x3099</t>
  </si>
  <si>
    <t>Lisa Jefferson</t>
  </si>
  <si>
    <t>Stacy Martinez</t>
  </si>
  <si>
    <t>stacy.martinez@hotmail.com</t>
  </si>
  <si>
    <t>001-704-946-2844x48832</t>
  </si>
  <si>
    <t>Sarah Haley</t>
  </si>
  <si>
    <t>sarah.haley@gmail.com</t>
  </si>
  <si>
    <t>(000)971-0378x0947</t>
  </si>
  <si>
    <t>Kimberly Johnson</t>
  </si>
  <si>
    <t>kimberly.johnson@gmail.com</t>
  </si>
  <si>
    <t>Jesus Chapman</t>
  </si>
  <si>
    <t>jesus.chapman@hotmail.com</t>
  </si>
  <si>
    <t>Kevin Romero</t>
  </si>
  <si>
    <t>kevin.romero@gmail.com</t>
  </si>
  <si>
    <t>592.046.5225x785</t>
  </si>
  <si>
    <t>Mary Cowan</t>
  </si>
  <si>
    <t>mary.cowan@gmail.com</t>
  </si>
  <si>
    <t>543.471.1439x66206</t>
  </si>
  <si>
    <t>Nathan Rogers</t>
  </si>
  <si>
    <t>nathan.rogers@hotmail.com</t>
  </si>
  <si>
    <t>+1-014-546-9805x72431</t>
  </si>
  <si>
    <t>William Castillo</t>
  </si>
  <si>
    <t>william.castillo@yahoo.com</t>
  </si>
  <si>
    <t>(648)582-4416</t>
  </si>
  <si>
    <t>Thomas Sweeney</t>
  </si>
  <si>
    <t>thomas.sweeney@yahoo.com</t>
  </si>
  <si>
    <t>Sierra Aguilar</t>
  </si>
  <si>
    <t>sierra.aguilar@yahoo.com</t>
  </si>
  <si>
    <t>+1-292-513-3033x8812</t>
  </si>
  <si>
    <t>Kayla Yang</t>
  </si>
  <si>
    <t>kayla.yang@yahoo.com</t>
  </si>
  <si>
    <t>(984)536-6179</t>
  </si>
  <si>
    <t>Amy Johnson</t>
  </si>
  <si>
    <t>amy.johnson@hotmail.com</t>
  </si>
  <si>
    <t>(357)170-0756x3348</t>
  </si>
  <si>
    <t>Veronica York</t>
  </si>
  <si>
    <t>logistics</t>
  </si>
  <si>
    <t>veronica.york@yahoo.com</t>
  </si>
  <si>
    <t>+1-063-052-7572x68291</t>
  </si>
  <si>
    <t>CHRISTOPHER MEDINA</t>
  </si>
  <si>
    <t>jodi.murray@yahoo.com</t>
  </si>
  <si>
    <t>+1-460-577-6712x40002</t>
  </si>
  <si>
    <t>Rebecca Leon</t>
  </si>
  <si>
    <t>rebecca.leon@hotmail.com</t>
  </si>
  <si>
    <t>001-243-307-9311</t>
  </si>
  <si>
    <t>Tiffany Hall</t>
  </si>
  <si>
    <t>tiffany.hall@gmail.com</t>
  </si>
  <si>
    <t>001-407-069-0674x60849</t>
  </si>
  <si>
    <t>Jessica Richardson</t>
  </si>
  <si>
    <t>jessica.richardson@hotmail.com</t>
  </si>
  <si>
    <t>414.420.3236</t>
  </si>
  <si>
    <t>Cheryl Moreno</t>
  </si>
  <si>
    <t>cheryl.moreno@gmail.com</t>
  </si>
  <si>
    <t>350-222-1478</t>
  </si>
  <si>
    <t>Christopher Solis</t>
  </si>
  <si>
    <t>christopher.solis@hotmail.com</t>
  </si>
  <si>
    <t>880-982-1540</t>
  </si>
  <si>
    <t>kelly.cook@gmail.com</t>
  </si>
  <si>
    <t>(151)231-5948x3113</t>
  </si>
  <si>
    <t>Sandra Mann</t>
  </si>
  <si>
    <t>sandra.mann@yahoo.com</t>
  </si>
  <si>
    <t>(105)271-9101x3055</t>
  </si>
  <si>
    <t>Tammy Cline</t>
  </si>
  <si>
    <t>tammy.cline@hotmail.com</t>
  </si>
  <si>
    <t>040-503-3323</t>
  </si>
  <si>
    <t>Autumn Rush</t>
  </si>
  <si>
    <t>autumn.rush@yahoo.com</t>
  </si>
  <si>
    <t>084.367.2328x522</t>
  </si>
  <si>
    <t>Megan Smith</t>
  </si>
  <si>
    <t>megan.smith@yahoo.com</t>
  </si>
  <si>
    <t>845.553.8489x00777</t>
  </si>
  <si>
    <t>Stacy Christensen</t>
  </si>
  <si>
    <t>stacy.christensen@yahoo.com</t>
  </si>
  <si>
    <t>582-217-9008</t>
  </si>
  <si>
    <t>Kathy Anderson</t>
  </si>
  <si>
    <t>kathy.anderson@yahoo.com</t>
  </si>
  <si>
    <t>+1-903-339-4876x044</t>
  </si>
  <si>
    <t>Laura Coleman</t>
  </si>
  <si>
    <t>laura.coleman@yahoo.com</t>
  </si>
  <si>
    <t>Mark Murphy</t>
  </si>
  <si>
    <t>mark.murphy@gmail.com</t>
  </si>
  <si>
    <t>001-737-875-3577x5542</t>
  </si>
  <si>
    <t>Bryan Peterson</t>
  </si>
  <si>
    <t>bryan.peterson@hotmail.com</t>
  </si>
  <si>
    <t>(018)175-6041</t>
  </si>
  <si>
    <t>Manuel Clark</t>
  </si>
  <si>
    <t>manuel.clark@gmail.com</t>
  </si>
  <si>
    <t>001-450-472-1059x26810</t>
  </si>
  <si>
    <t>Ashley Little</t>
  </si>
  <si>
    <t>ashley.little@hotmail.com</t>
  </si>
  <si>
    <t>933-384-3550</t>
  </si>
  <si>
    <t>Michelle Armstrong</t>
  </si>
  <si>
    <t>michelle.armstrong@hotmail.com</t>
  </si>
  <si>
    <t>001-615-601-2362x397</t>
  </si>
  <si>
    <t>Thomas Walker</t>
  </si>
  <si>
    <t>thomas.walker@gmail.com</t>
  </si>
  <si>
    <t>+1-119-691-3773x75517</t>
  </si>
  <si>
    <t>Tyler Johnson</t>
  </si>
  <si>
    <t>tyler.johnson@yahoo.com</t>
  </si>
  <si>
    <t>022.289.5954x1316</t>
  </si>
  <si>
    <t>Michael Reyes</t>
  </si>
  <si>
    <t>michael.reyes@yahoo.com</t>
  </si>
  <si>
    <t>(845)116-1173x62699</t>
  </si>
  <si>
    <t>Chelsea Glenn</t>
  </si>
  <si>
    <t>chelsea.glenn@yahoo.com</t>
  </si>
  <si>
    <t>001-826-366-2455x04751</t>
  </si>
  <si>
    <t>Jose French</t>
  </si>
  <si>
    <t>jose.french@gmail.com</t>
  </si>
  <si>
    <t>(242)781-1288</t>
  </si>
  <si>
    <t>Gabriella Smith</t>
  </si>
  <si>
    <t>gabriella.smith@gmail.com</t>
  </si>
  <si>
    <t>540.241.5835x3589</t>
  </si>
  <si>
    <t>Charlene Taylor</t>
  </si>
  <si>
    <t>charlene.taylor@gmail.com</t>
  </si>
  <si>
    <t>659-820-9341x511</t>
  </si>
  <si>
    <t>Brian Blake</t>
  </si>
  <si>
    <t>brian.blake@hotmail.com</t>
  </si>
  <si>
    <t>673.705.3497</t>
  </si>
  <si>
    <t>Blake Lawrence</t>
  </si>
  <si>
    <t>blake.lawrence@hotmail.com</t>
  </si>
  <si>
    <t>Jean Simon</t>
  </si>
  <si>
    <t>jean.simon@gmail.com</t>
  </si>
  <si>
    <t>David Hudson</t>
  </si>
  <si>
    <t>david.hudson@yahoo.com</t>
  </si>
  <si>
    <t>Heather Turner</t>
  </si>
  <si>
    <t>heather.turner@yahoo.com</t>
  </si>
  <si>
    <t>001-129-135-0940x0370</t>
  </si>
  <si>
    <t>Gavin Osborn</t>
  </si>
  <si>
    <t>gavin.osborn@yahoo.com</t>
  </si>
  <si>
    <t>Michael Patterson</t>
  </si>
  <si>
    <t>michael.patterson@gmail.com</t>
  </si>
  <si>
    <t>508.168.6565x8113</t>
  </si>
  <si>
    <t>David Cole</t>
  </si>
  <si>
    <t>david.cole@yahoo.com</t>
  </si>
  <si>
    <t>(997)899-2657</t>
  </si>
  <si>
    <t>Melissa Clark</t>
  </si>
  <si>
    <t>melissa.clark@gmail.com</t>
  </si>
  <si>
    <t>Jason Mcintyre</t>
  </si>
  <si>
    <t>jason.mcintyre@gmail.com</t>
  </si>
  <si>
    <t>+1-581-538-8095x813</t>
  </si>
  <si>
    <t>Amy Hart</t>
  </si>
  <si>
    <t>amy.hart@gmail.com</t>
  </si>
  <si>
    <t>001-648-659-1640x2337</t>
  </si>
  <si>
    <t>Chad Perry</t>
  </si>
  <si>
    <t>chad.perry@hotmail.com</t>
  </si>
  <si>
    <t>001-712-567-7740x053</t>
  </si>
  <si>
    <t>Raymond Flores</t>
  </si>
  <si>
    <t>raymond.flores@gmail.com</t>
  </si>
  <si>
    <t>610.905.5068</t>
  </si>
  <si>
    <t>Jamie Warner</t>
  </si>
  <si>
    <t>jamie.warner@yahoo.com</t>
  </si>
  <si>
    <t>+1-619-525-2853x4165</t>
  </si>
  <si>
    <t>Deborah Graves</t>
  </si>
  <si>
    <t>deborah.graves@hotmail.com</t>
  </si>
  <si>
    <t>(133)413-1269</t>
  </si>
  <si>
    <t>Nicole Harris</t>
  </si>
  <si>
    <t>nicole.harris@gmail.com</t>
  </si>
  <si>
    <t>Nicholas Phelps</t>
  </si>
  <si>
    <t>nicholas.phelps@gmail.com</t>
  </si>
  <si>
    <t>+1-565-028-5137x660</t>
  </si>
  <si>
    <t>Brittany Rodriguez</t>
  </si>
  <si>
    <t>brittany.rodriguez@gmail.com</t>
  </si>
  <si>
    <t>249.654.1897x311</t>
  </si>
  <si>
    <t>John White</t>
  </si>
  <si>
    <t>john.white@yahoo.com</t>
  </si>
  <si>
    <t>518.163.5113</t>
  </si>
  <si>
    <t>Matthew Hale</t>
  </si>
  <si>
    <t>matthew.hale@hotmail.com</t>
  </si>
  <si>
    <t>001-443-571-7294x072</t>
  </si>
  <si>
    <t>Richard Brown</t>
  </si>
  <si>
    <t>richard.brown@hotmail.com</t>
  </si>
  <si>
    <t>352-937-5885x6011</t>
  </si>
  <si>
    <t>Renee Norton</t>
  </si>
  <si>
    <t>renee.norton@yahoo.com</t>
  </si>
  <si>
    <t>Priscilla Diaz</t>
  </si>
  <si>
    <t>priscilla.diaz@gmail.com</t>
  </si>
  <si>
    <t>+1-510-639-2708x1137</t>
  </si>
  <si>
    <t>Lisa Mendoza</t>
  </si>
  <si>
    <t>lisa.mendoza@gmail.com</t>
  </si>
  <si>
    <t>(747)137-8851x1590</t>
  </si>
  <si>
    <t>Stanley Bass</t>
  </si>
  <si>
    <t>stanley.bass@yahoo.com</t>
  </si>
  <si>
    <t>025.795.7333</t>
  </si>
  <si>
    <t>Brian Shepherd</t>
  </si>
  <si>
    <t>brian.shepherd@gmail.com</t>
  </si>
  <si>
    <t>001-471-984-2759x735</t>
  </si>
  <si>
    <t>Brad Hopkins</t>
  </si>
  <si>
    <t>brad.hopkins@yahoo.com</t>
  </si>
  <si>
    <t>250-201-7294x89618</t>
  </si>
  <si>
    <t>Bryan Alvarado</t>
  </si>
  <si>
    <t>bryan.alvarado@yahoo.com</t>
  </si>
  <si>
    <t>339-026-4094</t>
  </si>
  <si>
    <t>Jared Todd</t>
  </si>
  <si>
    <t>jared.todd@gmail.com</t>
  </si>
  <si>
    <t>George Mora</t>
  </si>
  <si>
    <t>george.mora@yahoo.com</t>
  </si>
  <si>
    <t>+1-760-161-1586x65203</t>
  </si>
  <si>
    <t>Andrew Hood</t>
  </si>
  <si>
    <t>andrew.hood@hotmail.com</t>
  </si>
  <si>
    <t>Marissa Patterson</t>
  </si>
  <si>
    <t>marissa.patterson@hotmail.com</t>
  </si>
  <si>
    <t>091-860-4168x8321</t>
  </si>
  <si>
    <t>Tracy Bush</t>
  </si>
  <si>
    <t>tracy.bush@hotmail.com</t>
  </si>
  <si>
    <t>001-454-271-0033x06714</t>
  </si>
  <si>
    <t>Evan Alexander</t>
  </si>
  <si>
    <t>evan.alexander@yahoo.com</t>
  </si>
  <si>
    <t>(998)121-9715x8512</t>
  </si>
  <si>
    <t>Kimberly Martinez</t>
  </si>
  <si>
    <t>kimberly.martinez@yahoo.com</t>
  </si>
  <si>
    <t>857-615-6414x817</t>
  </si>
  <si>
    <t>Bethany Owen</t>
  </si>
  <si>
    <t>bethany.owen@yahoo.com</t>
  </si>
  <si>
    <t>(071)008-5210x45189</t>
  </si>
  <si>
    <t>Tina Harmon</t>
  </si>
  <si>
    <t>tina.harmon@hotmail.com</t>
  </si>
  <si>
    <t>730-762-0631x404</t>
  </si>
  <si>
    <t>Matthew Rivera</t>
  </si>
  <si>
    <t>matthew.rivera@gmail.com</t>
  </si>
  <si>
    <t>359-476-0634</t>
  </si>
  <si>
    <t>John Gibson</t>
  </si>
  <si>
    <t>john.gibson@yahoo.com</t>
  </si>
  <si>
    <t>619.887.6001</t>
  </si>
  <si>
    <t>Holly Fisher</t>
  </si>
  <si>
    <t>holly.fisher@yahoo.com</t>
  </si>
  <si>
    <t>546-275-0841x049</t>
  </si>
  <si>
    <t>Andrea Webb</t>
  </si>
  <si>
    <t>andrea.webb@yahoo.com</t>
  </si>
  <si>
    <t>(797)891-8210x943</t>
  </si>
  <si>
    <t>Jacob Smith</t>
  </si>
  <si>
    <t>jacob.smith@hotmail.com</t>
  </si>
  <si>
    <t>+1-073-762-2913x52952</t>
  </si>
  <si>
    <t>James Barker</t>
  </si>
  <si>
    <t>james.barker@yahoo.com</t>
  </si>
  <si>
    <t>Sarah Marshall</t>
  </si>
  <si>
    <t>sarah.marshall@hotmail.com</t>
  </si>
  <si>
    <t>750-642-1537x9068</t>
  </si>
  <si>
    <t>John Harris</t>
  </si>
  <si>
    <t>john.harris@yahoo.com</t>
  </si>
  <si>
    <t>Stephanie Mcguire</t>
  </si>
  <si>
    <t>stephanie.mcguire@gmail.com</t>
  </si>
  <si>
    <t>635.615.2350</t>
  </si>
  <si>
    <t>Kyle Henry</t>
  </si>
  <si>
    <t>kyle.henry@yahoo.com</t>
  </si>
  <si>
    <t>(732)282-0165x97057</t>
  </si>
  <si>
    <t>Christopher Delgado</t>
  </si>
  <si>
    <t>christopher.delgado@yahoo.com</t>
  </si>
  <si>
    <t>001-885-606-5077x9511</t>
  </si>
  <si>
    <t>Steven Morris</t>
  </si>
  <si>
    <t>steven.morris@hotmail.com</t>
  </si>
  <si>
    <t>+1-918-558-0179x83614</t>
  </si>
  <si>
    <t>Sandra Bowman</t>
  </si>
  <si>
    <t>sandra.bowman@gmail.com</t>
  </si>
  <si>
    <t>269.756.9759</t>
  </si>
  <si>
    <t>Charles Kelly</t>
  </si>
  <si>
    <t>charles.kelly@hotmail.com</t>
  </si>
  <si>
    <t>+1-361-573-2054x913</t>
  </si>
  <si>
    <t>Megan Humphrey</t>
  </si>
  <si>
    <t>megan.humphrey@yahoo.com</t>
  </si>
  <si>
    <t>Stacy Cobb</t>
  </si>
  <si>
    <t>stacy.cobb@gmail.com</t>
  </si>
  <si>
    <t>(012)786-3038x767</t>
  </si>
  <si>
    <t>Felicia Henry</t>
  </si>
  <si>
    <t>felicia.henry@yahoo.com</t>
  </si>
  <si>
    <t>370-228-9216x11389</t>
  </si>
  <si>
    <t>Timothy Scott</t>
  </si>
  <si>
    <t>timothy.scott@hotmail.com</t>
  </si>
  <si>
    <t>(933)912-6961x22587</t>
  </si>
  <si>
    <t>Rebecca Pacheco</t>
  </si>
  <si>
    <t>rebecca.pacheco@gmail.com</t>
  </si>
  <si>
    <t>707.868.7050</t>
  </si>
  <si>
    <t>Stacey Wilson</t>
  </si>
  <si>
    <t>stacey.wilson@gmail.com</t>
  </si>
  <si>
    <t>448-614-1975</t>
  </si>
  <si>
    <t>Kevin Brown</t>
  </si>
  <si>
    <t>kevin.brown@hotmail.com</t>
  </si>
  <si>
    <t>Robert Fisher</t>
  </si>
  <si>
    <t>robert.fisher@yahoo.com</t>
  </si>
  <si>
    <t>+1-354-702-1109x99058</t>
  </si>
  <si>
    <t>Alfred Reilly</t>
  </si>
  <si>
    <t>alfred.reilly@hotmail.com</t>
  </si>
  <si>
    <t>Zachary Foster</t>
  </si>
  <si>
    <t>zachary.foster@hotmail.com</t>
  </si>
  <si>
    <t>786-326-9387x00780</t>
  </si>
  <si>
    <t>Yolanda Garcia</t>
  </si>
  <si>
    <t>yolanda.garcia@hotmail.com</t>
  </si>
  <si>
    <t>669-635-3112x010</t>
  </si>
  <si>
    <t>Sonia Cohen</t>
  </si>
  <si>
    <t>sonia.cohen@gmail.com</t>
  </si>
  <si>
    <t>(259)714-6097x117</t>
  </si>
  <si>
    <t>Peter Green</t>
  </si>
  <si>
    <t>peter.green@hotmail.com</t>
  </si>
  <si>
    <t>Derrick Adams</t>
  </si>
  <si>
    <t>derrick.adams@yahoo.com</t>
  </si>
  <si>
    <t>427-368-6975x695</t>
  </si>
  <si>
    <t>Amanda Mitchell</t>
  </si>
  <si>
    <t>amanda.mitchell@yahoo.com</t>
  </si>
  <si>
    <t>Sarah Rodriguez</t>
  </si>
  <si>
    <t>sarah.rodriguez@hotmail.com</t>
  </si>
  <si>
    <t>001-803-517-1825</t>
  </si>
  <si>
    <t>Robert Brown</t>
  </si>
  <si>
    <t>robert.brown@hotmail.com</t>
  </si>
  <si>
    <t>+1-582-959-1505x54950</t>
  </si>
  <si>
    <t>Tonya Bonilla</t>
  </si>
  <si>
    <t>tonya.bonilla@gmail.com</t>
  </si>
  <si>
    <t>Latasha Rangel</t>
  </si>
  <si>
    <t>latasha.rangel@gmail.com</t>
  </si>
  <si>
    <t>364.978.6844x507</t>
  </si>
  <si>
    <t>Wanda Martin</t>
  </si>
  <si>
    <t>wanda.martin@hotmail.com</t>
  </si>
  <si>
    <t>+1-659-046-4211x42764</t>
  </si>
  <si>
    <t>Robert Paul</t>
  </si>
  <si>
    <t>robert.paul@yahoo.com</t>
  </si>
  <si>
    <t>(988)192-0795x38534</t>
  </si>
  <si>
    <t>Derek Cross</t>
  </si>
  <si>
    <t>derek.cross@gmail.com</t>
  </si>
  <si>
    <t>001-146-810-0951</t>
  </si>
  <si>
    <t>Kathryn Harvey</t>
  </si>
  <si>
    <t>kathryn.harvey@hotmail.com</t>
  </si>
  <si>
    <t>001-630-092-9003</t>
  </si>
  <si>
    <t>Antonio Anderson</t>
  </si>
  <si>
    <t>antonio.anderson@hotmail.com</t>
  </si>
  <si>
    <t>+1-487-548-5197x14849</t>
  </si>
  <si>
    <t>Kevin Garza</t>
  </si>
  <si>
    <t>kevin.garza@hotmail.com</t>
  </si>
  <si>
    <t>512-231-6318x14007</t>
  </si>
  <si>
    <t>Oscar Wilson</t>
  </si>
  <si>
    <t>oscar.wilson@hotmail.com</t>
  </si>
  <si>
    <t>(356)119-4060x783</t>
  </si>
  <si>
    <t>Randy Underwood</t>
  </si>
  <si>
    <t>randy.underwood@hotmail.com</t>
  </si>
  <si>
    <t>(749)725-5454x92582</t>
  </si>
  <si>
    <t>James Gonzalez</t>
  </si>
  <si>
    <t>james.gonzalez@yahoo.com</t>
  </si>
  <si>
    <t>001-094-585-8852x000</t>
  </si>
  <si>
    <t>Brandon Vasquez</t>
  </si>
  <si>
    <t>brandon.vasquez@gmail.com</t>
  </si>
  <si>
    <t>399.633.5320</t>
  </si>
  <si>
    <t>Michelle Navarro</t>
  </si>
  <si>
    <t>michelle.navarro@hotmail.com</t>
  </si>
  <si>
    <t>249-542-5694x5251</t>
  </si>
  <si>
    <t>Adam Soto</t>
  </si>
  <si>
    <t>adam.soto@hotmail.com</t>
  </si>
  <si>
    <t>882-343-1717x313</t>
  </si>
  <si>
    <t>Ashley Stone</t>
  </si>
  <si>
    <t>ashley.stone@hotmail.com</t>
  </si>
  <si>
    <t>650.806.7713x16917</t>
  </si>
  <si>
    <t>Jordan Jackson</t>
  </si>
  <si>
    <t>jordan.jackson@gmail.com</t>
  </si>
  <si>
    <t>+1-060-338-8216x75431</t>
  </si>
  <si>
    <t>Susan Johnson</t>
  </si>
  <si>
    <t>susan.johnson@hotmail.com</t>
  </si>
  <si>
    <t>(675)857-8741</t>
  </si>
  <si>
    <t>Jason Lopez</t>
  </si>
  <si>
    <t>jason.lopez@gmail.com</t>
  </si>
  <si>
    <t>(969)637-4773x2776</t>
  </si>
  <si>
    <t>Karen Lee</t>
  </si>
  <si>
    <t>karen.lee@yahoo.com</t>
  </si>
  <si>
    <t>001-448-584-0501x2427</t>
  </si>
  <si>
    <t>Nichole Lee</t>
  </si>
  <si>
    <t>nichole.lee@gmail.com</t>
  </si>
  <si>
    <t>070.839.5898</t>
  </si>
  <si>
    <t>Maria Lester</t>
  </si>
  <si>
    <t>maria.lester@yahoo.com</t>
  </si>
  <si>
    <t>(778)367-5979x550</t>
  </si>
  <si>
    <t>Robert Lawrence</t>
  </si>
  <si>
    <t>robert.lawrence@yahoo.com</t>
  </si>
  <si>
    <t>(813)033-1201x05500</t>
  </si>
  <si>
    <t>Terri Johnson</t>
  </si>
  <si>
    <t>terri.johnson@gmail.com</t>
  </si>
  <si>
    <t>001-095-998-9390x5930</t>
  </si>
  <si>
    <t>Angel Jones</t>
  </si>
  <si>
    <t>angel.jones@yahoo.com</t>
  </si>
  <si>
    <t>(172)413-7501</t>
  </si>
  <si>
    <t>Luis Phillips</t>
  </si>
  <si>
    <t>luis.phillips@hotmail.com</t>
  </si>
  <si>
    <t>482.092.8339</t>
  </si>
  <si>
    <t>Laura Morgan</t>
  </si>
  <si>
    <t>laura.morgan@hotmail.com</t>
  </si>
  <si>
    <t>303-285-1169x3780</t>
  </si>
  <si>
    <t>Rhonda Vasquez</t>
  </si>
  <si>
    <t>rhonda.vasquez@yahoo.com</t>
  </si>
  <si>
    <t>Fernando Jones</t>
  </si>
  <si>
    <t>fernando.jones@gmail.com</t>
  </si>
  <si>
    <t>001-852-480-3812x997</t>
  </si>
  <si>
    <t>Emily Hahn</t>
  </si>
  <si>
    <t>emily.hahn@yahoo.com</t>
  </si>
  <si>
    <t>982-025-3037</t>
  </si>
  <si>
    <t>Stephanie Roberts</t>
  </si>
  <si>
    <t>stephanie.roberts@gmail.com</t>
  </si>
  <si>
    <t>095-718-5553x4026</t>
  </si>
  <si>
    <t>Patricia Gonzales</t>
  </si>
  <si>
    <t>patricia.gonzales@hotmail.com</t>
  </si>
  <si>
    <t>434.535.2181x8442</t>
  </si>
  <si>
    <t>Lisa Avila</t>
  </si>
  <si>
    <t>lisa.avila@hotmail.com</t>
  </si>
  <si>
    <t>+1-849-202-2489x3076</t>
  </si>
  <si>
    <t>Jeremy Boyd</t>
  </si>
  <si>
    <t>jeremy.boyd@gmail.com</t>
  </si>
  <si>
    <t>(637)281-6076</t>
  </si>
  <si>
    <t>Charles Smith</t>
  </si>
  <si>
    <t>charles.smith@hotmail.com</t>
  </si>
  <si>
    <t>(843)468-0869x40764</t>
  </si>
  <si>
    <t>Julie Berry</t>
  </si>
  <si>
    <t>julie.berry@gmail.com</t>
  </si>
  <si>
    <t>(101)088-9849</t>
  </si>
  <si>
    <t>Samuel Alexander</t>
  </si>
  <si>
    <t>samuel.alexander@gmail.com</t>
  </si>
  <si>
    <t>+1-989-837-2424x200</t>
  </si>
  <si>
    <t>Sara Phillips</t>
  </si>
  <si>
    <t>sara.phillips@hotmail.com</t>
  </si>
  <si>
    <t>001-485-370-3370x1606</t>
  </si>
  <si>
    <t>Maria Herrera</t>
  </si>
  <si>
    <t>maria.herrera@yahoo.com</t>
  </si>
  <si>
    <t>339-474-8027</t>
  </si>
  <si>
    <t>Shannon Jackson</t>
  </si>
  <si>
    <t>shannon.jackson@yahoo.com</t>
  </si>
  <si>
    <t>001-776-423-6478x0883</t>
  </si>
  <si>
    <t>Marie Meza</t>
  </si>
  <si>
    <t>marie.meza@gmail.com</t>
  </si>
  <si>
    <t>Patricia Ewing</t>
  </si>
  <si>
    <t>patricia.ewing@gmail.com</t>
  </si>
  <si>
    <t>+1-714-792-1021x936</t>
  </si>
  <si>
    <t>Robert Oconnell</t>
  </si>
  <si>
    <t>197-245-1248x68269</t>
  </si>
  <si>
    <t>Jonathan Rogers</t>
  </si>
  <si>
    <t>jonathan.rogers@yahoo.com</t>
  </si>
  <si>
    <t>001-361-367-1364</t>
  </si>
  <si>
    <t>Jessica Baker</t>
  </si>
  <si>
    <t>jessica.baker@gmail.com</t>
  </si>
  <si>
    <t>214-888-6083x857</t>
  </si>
  <si>
    <t>Angela Davis</t>
  </si>
  <si>
    <t>angela.davis@yahoo.com</t>
  </si>
  <si>
    <t>469-109-4536x92440</t>
  </si>
  <si>
    <t>Bridget Harrell</t>
  </si>
  <si>
    <t>bridget.harrell@yahoo.com</t>
  </si>
  <si>
    <t>(304)753-0134x1406</t>
  </si>
  <si>
    <t>Tina Castillo</t>
  </si>
  <si>
    <t>tina.castillo@hotmail.com</t>
  </si>
  <si>
    <t>(855)902-4260</t>
  </si>
  <si>
    <t>Peter Mathis</t>
  </si>
  <si>
    <t>peter.mathis@hotmail.com</t>
  </si>
  <si>
    <t>751-169-3501x191</t>
  </si>
  <si>
    <t>Warren Davis</t>
  </si>
  <si>
    <t>warren.davis@gmail.com</t>
  </si>
  <si>
    <t>652.872.4798x379</t>
  </si>
  <si>
    <t>Tonya Olson</t>
  </si>
  <si>
    <t>tonya.olson@hotmail.com</t>
  </si>
  <si>
    <t>575-167-4270x25035</t>
  </si>
  <si>
    <t>Molly Cooper</t>
  </si>
  <si>
    <t>molly.cooper@hotmail.com</t>
  </si>
  <si>
    <t>+1-797-317-0177x3125</t>
  </si>
  <si>
    <t>Tyler Walters</t>
  </si>
  <si>
    <t>tyler.walters@yahoo.com</t>
  </si>
  <si>
    <t>(795)872-4560x478</t>
  </si>
  <si>
    <t>Melissa Brooks</t>
  </si>
  <si>
    <t>melissa.brooks@yahoo.com</t>
  </si>
  <si>
    <t>001-308-802-7095</t>
  </si>
  <si>
    <t>Derek Stevens</t>
  </si>
  <si>
    <t>derek.stevens@yahoo.com</t>
  </si>
  <si>
    <t>+1-222-510-2110x986</t>
  </si>
  <si>
    <t>Sydney Glass</t>
  </si>
  <si>
    <t>sydney.glass@gmail.com</t>
  </si>
  <si>
    <t>401.442.3590</t>
  </si>
  <si>
    <t>Sharon Dyer</t>
  </si>
  <si>
    <t>sharon.dyer@hotmail.com</t>
  </si>
  <si>
    <t>001-320-473-1132</t>
  </si>
  <si>
    <t>Melissa Ramos</t>
  </si>
  <si>
    <t>melissa.ramos@yahoo.com</t>
  </si>
  <si>
    <t>359-191-8955x677</t>
  </si>
  <si>
    <t>Chad Willis</t>
  </si>
  <si>
    <t>chad.willis@yahoo.com</t>
  </si>
  <si>
    <t>Arthur Hernandez</t>
  </si>
  <si>
    <t>arthur.hernandez@gmail.com</t>
  </si>
  <si>
    <t>(022)505-6148</t>
  </si>
  <si>
    <t>Rachel Rivera</t>
  </si>
  <si>
    <t>rachel.rivera@yahoo.com</t>
  </si>
  <si>
    <t>793-084-0833x21465</t>
  </si>
  <si>
    <t>Daniel Beard</t>
  </si>
  <si>
    <t>daniel.beard@yahoo.com</t>
  </si>
  <si>
    <t>656-036-0225</t>
  </si>
  <si>
    <t>James Smith</t>
  </si>
  <si>
    <t>james.smith@hotmail.com</t>
  </si>
  <si>
    <t>(794)992-3737x464</t>
  </si>
  <si>
    <t>William Taylor</t>
  </si>
  <si>
    <t>william.taylor@gmail.com</t>
  </si>
  <si>
    <t>035-948-3369</t>
  </si>
  <si>
    <t>John Vasquez</t>
  </si>
  <si>
    <t>john.vasquez@yahoo.com</t>
  </si>
  <si>
    <t>(144)972-6153</t>
  </si>
  <si>
    <t>John Hamilton</t>
  </si>
  <si>
    <t>john.hamilton@hotmail.com</t>
  </si>
  <si>
    <t>011-102-9913x640</t>
  </si>
  <si>
    <t>ARTHUR ADAMS</t>
  </si>
  <si>
    <t>jessica.gonzalez@hotmail.com</t>
  </si>
  <si>
    <t>Anthony Hardy</t>
  </si>
  <si>
    <t>anthony.hardy@yahoo.com</t>
  </si>
  <si>
    <t>(403)232-9046x903</t>
  </si>
  <si>
    <t>Joseph Reyes</t>
  </si>
  <si>
    <t>joseph.reyes@gmail.com</t>
  </si>
  <si>
    <t>977-353-4910x54641</t>
  </si>
  <si>
    <t>Craig Mills</t>
  </si>
  <si>
    <t>craig.mills@yahoo.com</t>
  </si>
  <si>
    <t>(999)544-2970x0336</t>
  </si>
  <si>
    <t>Nicholas Hill</t>
  </si>
  <si>
    <t>nicholas.hill@yahoo.com</t>
  </si>
  <si>
    <t>+1-368-795-3867x92305</t>
  </si>
  <si>
    <t>Jonathan Walker</t>
  </si>
  <si>
    <t>jonathan.walker@hotmail.com</t>
  </si>
  <si>
    <t>946-977-1358</t>
  </si>
  <si>
    <t>Kristin Anderson</t>
  </si>
  <si>
    <t>kristin.anderson@hotmail.com</t>
  </si>
  <si>
    <t>001-482-496-2396x02576</t>
  </si>
  <si>
    <t>Robert Watts</t>
  </si>
  <si>
    <t>robert.watts@hotmail.com</t>
  </si>
  <si>
    <t>643.414.5616</t>
  </si>
  <si>
    <t>Kevin Watson</t>
  </si>
  <si>
    <t>kevin.watson@gmail.com</t>
  </si>
  <si>
    <t>472.639.7415</t>
  </si>
  <si>
    <t>Alexandra Silva</t>
  </si>
  <si>
    <t>alexandra.silva@yahoo.com</t>
  </si>
  <si>
    <t>(376)461-1480x061</t>
  </si>
  <si>
    <t>Christy Glenn</t>
  </si>
  <si>
    <t>christy.glenn@hotmail.com</t>
  </si>
  <si>
    <t>308.742.9893x031</t>
  </si>
  <si>
    <t>Kevin Smith</t>
  </si>
  <si>
    <t>kevin.smith@gmail.com</t>
  </si>
  <si>
    <t>294-050-0183x60794</t>
  </si>
  <si>
    <t>Katie Thompson</t>
  </si>
  <si>
    <t>katie.thompson@yahoo.com</t>
  </si>
  <si>
    <t>+1-506-640-4661x9833</t>
  </si>
  <si>
    <t>Donna Butler</t>
  </si>
  <si>
    <t>donna.butler@gmail.com</t>
  </si>
  <si>
    <t>046.447.7098x04896</t>
  </si>
  <si>
    <t>Victoria Jackson</t>
  </si>
  <si>
    <t>victoria.jackson@gmail.com</t>
  </si>
  <si>
    <t>+1-361-441-0918x0029</t>
  </si>
  <si>
    <t>Caitlin Hughes</t>
  </si>
  <si>
    <t>caitlin.hughes@hotmail.com</t>
  </si>
  <si>
    <t>402.424.0262x444</t>
  </si>
  <si>
    <t>Phyllis Allen</t>
  </si>
  <si>
    <t>phyllis.allen@gmail.com</t>
  </si>
  <si>
    <t>927.260.0796x427</t>
  </si>
  <si>
    <t>Christopher Lopez</t>
  </si>
  <si>
    <t>christopher.lopez@yahoo.com</t>
  </si>
  <si>
    <t>527-401-5341x7853</t>
  </si>
  <si>
    <t>Misty Crawford</t>
  </si>
  <si>
    <t>misty.crawford@hotmail.com</t>
  </si>
  <si>
    <t>469.482.3205x621</t>
  </si>
  <si>
    <t>Anthony Montoya</t>
  </si>
  <si>
    <t>anthony.montoya@hotmail.com</t>
  </si>
  <si>
    <t>901.138.7914</t>
  </si>
  <si>
    <t>Anthony Ryan</t>
  </si>
  <si>
    <t>anthony.ryan@gmail.com</t>
  </si>
  <si>
    <t>+1-939-418-9963x1617</t>
  </si>
  <si>
    <t>Sandra Carpenter</t>
  </si>
  <si>
    <t>sandra.carpenter@yahoo.com</t>
  </si>
  <si>
    <t>030-956-4967</t>
  </si>
  <si>
    <t>Brianna Campos</t>
  </si>
  <si>
    <t>brianna.campos@gmail.com</t>
  </si>
  <si>
    <t>837-145-4278x852</t>
  </si>
  <si>
    <t>Tracy Tran</t>
  </si>
  <si>
    <t>tracy.tran@gmail.com</t>
  </si>
  <si>
    <t>Kristen Martin</t>
  </si>
  <si>
    <t>kristen.martin@hotmail.com</t>
  </si>
  <si>
    <t>363.485.5090</t>
  </si>
  <si>
    <t>Jessica Schwartz</t>
  </si>
  <si>
    <t>jessica.schwartz@gmail.com</t>
  </si>
  <si>
    <t>(487)123-8659x670</t>
  </si>
  <si>
    <t>Michelle Martin</t>
  </si>
  <si>
    <t>michelle.martin@gmail.com</t>
  </si>
  <si>
    <t>Michael Logan</t>
  </si>
  <si>
    <t>michael.logan@yahoo.com</t>
  </si>
  <si>
    <t>(756)980-4884x541</t>
  </si>
  <si>
    <t>Stacie Nunez</t>
  </si>
  <si>
    <t>stacie.nunez@gmail.com</t>
  </si>
  <si>
    <t>001-984-786-6111x3540</t>
  </si>
  <si>
    <t>Justin King</t>
  </si>
  <si>
    <t>justin.king@hotmail.com</t>
  </si>
  <si>
    <t>Patricia Chapman</t>
  </si>
  <si>
    <t>patricia.chapman@yahoo.com</t>
  </si>
  <si>
    <t>845-829-7197x438</t>
  </si>
  <si>
    <t>Joan Sullivan</t>
  </si>
  <si>
    <t>joan.sullivan@gmail.com</t>
  </si>
  <si>
    <t>(496)194-6627x3494</t>
  </si>
  <si>
    <t>Derek Woodard</t>
  </si>
  <si>
    <t>derek.woodard@hotmail.com</t>
  </si>
  <si>
    <t>+1-444-356-3932x62536</t>
  </si>
  <si>
    <t>Glenn Daniels</t>
  </si>
  <si>
    <t>glenn.daniels@gmail.com</t>
  </si>
  <si>
    <t>654.525.9972</t>
  </si>
  <si>
    <t>Vanessa Martinez</t>
  </si>
  <si>
    <t>vanessa.martinez@hotmail.com</t>
  </si>
  <si>
    <t>+1-310-598-5025x1246</t>
  </si>
  <si>
    <t>Carrie Ward</t>
  </si>
  <si>
    <t>carrie.ward@hotmail.com</t>
  </si>
  <si>
    <t>001-443-091-1611x638</t>
  </si>
  <si>
    <t>Hannah Burnett</t>
  </si>
  <si>
    <t>hannah.burnett@hotmail.com</t>
  </si>
  <si>
    <t>837.577.7926</t>
  </si>
  <si>
    <t>David Brewer</t>
  </si>
  <si>
    <t>david.brewer@yahoo.com</t>
  </si>
  <si>
    <t>(437)341-6354x86787</t>
  </si>
  <si>
    <t>Martha Carrillo</t>
  </si>
  <si>
    <t>martha.carrillo@hotmail.com</t>
  </si>
  <si>
    <t>(931)200-5517x881</t>
  </si>
  <si>
    <t>Angela Kim</t>
  </si>
  <si>
    <t>angela.kim@yahoo.com</t>
  </si>
  <si>
    <t>613-044-7519x6275</t>
  </si>
  <si>
    <t>Kimberly Martin</t>
  </si>
  <si>
    <t>James Barrett</t>
  </si>
  <si>
    <t>james.barrett@hotmail.com</t>
  </si>
  <si>
    <t>803.362.4866x895</t>
  </si>
  <si>
    <t>Troy Shaw</t>
  </si>
  <si>
    <t>troy.shaw@hotmail.com</t>
  </si>
  <si>
    <t>+1-394-562-6241x81105</t>
  </si>
  <si>
    <t>Robert Anderson</t>
  </si>
  <si>
    <t>robert.anderson@yahoo.com</t>
  </si>
  <si>
    <t>537.857.6615x12935</t>
  </si>
  <si>
    <t>Wendy Wells</t>
  </si>
  <si>
    <t>wendy.wells@yahoo.com</t>
  </si>
  <si>
    <t>213.478.8983</t>
  </si>
  <si>
    <t>Linda Harrison</t>
  </si>
  <si>
    <t>linda.harrison@yahoo.com</t>
  </si>
  <si>
    <t>001-514-620-1760</t>
  </si>
  <si>
    <t>susan.johnson@yahoo.com</t>
  </si>
  <si>
    <t>(304)637-9647</t>
  </si>
  <si>
    <t>Christian Morris</t>
  </si>
  <si>
    <t>christian.morris@yahoo.com</t>
  </si>
  <si>
    <t>+1-224-849-4930x6174</t>
  </si>
  <si>
    <t>Kathy Golden</t>
  </si>
  <si>
    <t>kathy.golden@hotmail.com</t>
  </si>
  <si>
    <t>338.466.2036</t>
  </si>
  <si>
    <t>David Brandt</t>
  </si>
  <si>
    <t>david.brandt@hotmail.com</t>
  </si>
  <si>
    <t>(043)988-7176</t>
  </si>
  <si>
    <t>Brian Singh</t>
  </si>
  <si>
    <t>brian.singh@yahoo.com</t>
  </si>
  <si>
    <t>237-917-8220</t>
  </si>
  <si>
    <t>Marc Wu</t>
  </si>
  <si>
    <t>marc.wu@yahoo.com</t>
  </si>
  <si>
    <t>204-689-4176</t>
  </si>
  <si>
    <t>Alejandra Mills</t>
  </si>
  <si>
    <t>alejandra.mills@gmail.com</t>
  </si>
  <si>
    <t>268-788-0284x728</t>
  </si>
  <si>
    <t>Lisa Foster</t>
  </si>
  <si>
    <t>lisa.foster@hotmail.com</t>
  </si>
  <si>
    <t>(808)947-5818x467</t>
  </si>
  <si>
    <t>James Rogers</t>
  </si>
  <si>
    <t>james.rogers@yahoo.com</t>
  </si>
  <si>
    <t>Carmen Henry</t>
  </si>
  <si>
    <t>carmen.henry@gmail.com</t>
  </si>
  <si>
    <t>220.899.3559x5776</t>
  </si>
  <si>
    <t>Jon Howard</t>
  </si>
  <si>
    <t>jon.howard@yahoo.com</t>
  </si>
  <si>
    <t>377-263-9212x693</t>
  </si>
  <si>
    <t>Laura Williams</t>
  </si>
  <si>
    <t>laura.williams@yahoo.com</t>
  </si>
  <si>
    <t>555.548.5964x8555</t>
  </si>
  <si>
    <t>Kayla Herrera</t>
  </si>
  <si>
    <t>kayla.herrera@yahoo.com</t>
  </si>
  <si>
    <t>001-503-779-2562x3426</t>
  </si>
  <si>
    <t>Jessica Mendoza</t>
  </si>
  <si>
    <t>jessica.mendoza@yahoo.com</t>
  </si>
  <si>
    <t>678.702.3671x750</t>
  </si>
  <si>
    <t>Holly Spencer</t>
  </si>
  <si>
    <t>holly.spencer@yahoo.com</t>
  </si>
  <si>
    <t>Lauren Strickland</t>
  </si>
  <si>
    <t>lauren.strickland@hotmail.com</t>
  </si>
  <si>
    <t>205-709-6564x82644</t>
  </si>
  <si>
    <t>Eric Beck</t>
  </si>
  <si>
    <t>eric.beck@yahoo.com</t>
  </si>
  <si>
    <t>001-780-538-3298x0638</t>
  </si>
  <si>
    <t>Autumn Dixon</t>
  </si>
  <si>
    <t>autumn.dixon@yahoo.com</t>
  </si>
  <si>
    <t>001-100-5038</t>
  </si>
  <si>
    <t>Megan Walton</t>
  </si>
  <si>
    <t>megan.walton@hotmail.com</t>
  </si>
  <si>
    <t>503-392-0914x94199</t>
  </si>
  <si>
    <t>Angela Taylor</t>
  </si>
  <si>
    <t>angela.taylor@yahoo.com</t>
  </si>
  <si>
    <t>921.002.2766x2441</t>
  </si>
  <si>
    <t>Brandon Blake</t>
  </si>
  <si>
    <t>brandon.blake@yahoo.com</t>
  </si>
  <si>
    <t>(085)802-0347</t>
  </si>
  <si>
    <t>Christine Carpenter</t>
  </si>
  <si>
    <t>christine.carpenter@hotmail.com</t>
  </si>
  <si>
    <t>001-067-901-3168</t>
  </si>
  <si>
    <t>Kristie Merritt</t>
  </si>
  <si>
    <t>kristie.merritt@gmail.com</t>
  </si>
  <si>
    <t>858.059.4643x1002</t>
  </si>
  <si>
    <t>Jessica Morgan</t>
  </si>
  <si>
    <t>jessica.morgan@gmail.com</t>
  </si>
  <si>
    <t>111.835.6017x61820</t>
  </si>
  <si>
    <t>Alyssa Welch</t>
  </si>
  <si>
    <t>alyssa.welch@gmail.com</t>
  </si>
  <si>
    <t>909.106.6898x623</t>
  </si>
  <si>
    <t>Ryan Freeman</t>
  </si>
  <si>
    <t>ryan.freeman@yahoo.com</t>
  </si>
  <si>
    <t>764.385.3162x397</t>
  </si>
  <si>
    <t>Troy Lopez</t>
  </si>
  <si>
    <t>troy.lopez@hotmail.com</t>
  </si>
  <si>
    <t>(768)606-6144</t>
  </si>
  <si>
    <t>Andrea Rollins</t>
  </si>
  <si>
    <t>andrea.rollins@yahoo.com</t>
  </si>
  <si>
    <t>341-617-5201x17185</t>
  </si>
  <si>
    <t>Kelsey Oconnell</t>
  </si>
  <si>
    <t>kelsey.oconnell@hotmail.com</t>
  </si>
  <si>
    <t>457.835.0684x347</t>
  </si>
  <si>
    <t>Theodore Riley</t>
  </si>
  <si>
    <t>theodore.riley@gmail.com</t>
  </si>
  <si>
    <t>001-891-327-1326x3303</t>
  </si>
  <si>
    <t>Ruth Massey</t>
  </si>
  <si>
    <t>ruth.massey@hotmail.com</t>
  </si>
  <si>
    <t>(203)794-5658x242</t>
  </si>
  <si>
    <t>Thomas Herman</t>
  </si>
  <si>
    <t>thomas.herman@yahoo.com</t>
  </si>
  <si>
    <t>145-041-7682x8396</t>
  </si>
  <si>
    <t>Donald Espinoza</t>
  </si>
  <si>
    <t>donald.espinoza@gmail.com</t>
  </si>
  <si>
    <t>839.921.2612x234</t>
  </si>
  <si>
    <t>Anita Potter</t>
  </si>
  <si>
    <t>anita.potter@gmail.com</t>
  </si>
  <si>
    <t>681-545-7786x71466</t>
  </si>
  <si>
    <t>Derrick Smith</t>
  </si>
  <si>
    <t>derrick.smith@hotmail.com</t>
  </si>
  <si>
    <t>Brianna Diaz</t>
  </si>
  <si>
    <t>brianna.diaz@gmail.com</t>
  </si>
  <si>
    <t>953-137-2053x740</t>
  </si>
  <si>
    <t>Traci Fletcher</t>
  </si>
  <si>
    <t>traci.fletcher@hotmail.com</t>
  </si>
  <si>
    <t>073.717.6382</t>
  </si>
  <si>
    <t>Stacy Rodriguez</t>
  </si>
  <si>
    <t>stacy.rodriguez@hotmail.com</t>
  </si>
  <si>
    <t>(623)668-1195</t>
  </si>
  <si>
    <t>Nathan Rodriguez</t>
  </si>
  <si>
    <t>nathan.rodriguez@yahoo.com</t>
  </si>
  <si>
    <t>871-016-0198</t>
  </si>
  <si>
    <t>Jacob Santiago</t>
  </si>
  <si>
    <t>jacob.santiago@gmail.com</t>
  </si>
  <si>
    <t>Michael Blevins</t>
  </si>
  <si>
    <t>michael.blevins@gmail.com</t>
  </si>
  <si>
    <t>+1-843-478-2162x6439</t>
  </si>
  <si>
    <t>Brian Duncan</t>
  </si>
  <si>
    <t>brian.duncan@gmail.com</t>
  </si>
  <si>
    <t>+1-064-958-1192x3741</t>
  </si>
  <si>
    <t>Danielle Carlson</t>
  </si>
  <si>
    <t>danielle.carlson@yahoo.com</t>
  </si>
  <si>
    <t>277-266-6056x6845</t>
  </si>
  <si>
    <t>George Mann</t>
  </si>
  <si>
    <t>george.mann@yahoo.com</t>
  </si>
  <si>
    <t>001-657-345-9104x350</t>
  </si>
  <si>
    <t>Nicole Rogers</t>
  </si>
  <si>
    <t>nicole.rogers@gmail.com</t>
  </si>
  <si>
    <t>+1-302-581-1231x9608</t>
  </si>
  <si>
    <t>Douglas Williams</t>
  </si>
  <si>
    <t>douglas.williams@hotmail.com</t>
  </si>
  <si>
    <t>894-897-9971</t>
  </si>
  <si>
    <t>Jennifer Chen</t>
  </si>
  <si>
    <t>jennifer.chen@hotmail.com</t>
  </si>
  <si>
    <t>001-668-865-0518</t>
  </si>
  <si>
    <t>Jeffrey Marshall</t>
  </si>
  <si>
    <t>jeffrey.marshall@hotmail.com</t>
  </si>
  <si>
    <t>763.308.2362x9604</t>
  </si>
  <si>
    <t>Steven Butler</t>
  </si>
  <si>
    <t>steven.butler@yahoo.com</t>
  </si>
  <si>
    <t>+1-462-098-1054x530</t>
  </si>
  <si>
    <t>Ronald Woods</t>
  </si>
  <si>
    <t>ronald.woods@gmail.com</t>
  </si>
  <si>
    <t>777.490.6857x32826</t>
  </si>
  <si>
    <t>Dawn Howe</t>
  </si>
  <si>
    <t>dawn.howe@hotmail.com</t>
  </si>
  <si>
    <t>601.759.3194x375</t>
  </si>
  <si>
    <t>Kyle Franklin</t>
  </si>
  <si>
    <t>kyle.franklin@gmail.com</t>
  </si>
  <si>
    <t>(263)419-7598x58708</t>
  </si>
  <si>
    <t>melissa.smith@hotmail.com</t>
  </si>
  <si>
    <t>001-266-695-8182x2362</t>
  </si>
  <si>
    <t>Brian Jordan</t>
  </si>
  <si>
    <t>brian.jordan@gmail.com</t>
  </si>
  <si>
    <t>CRISTIAN LAWSON</t>
  </si>
  <si>
    <t>john.bernard@yahoo.com</t>
  </si>
  <si>
    <t>346-708-1707x75081</t>
  </si>
  <si>
    <t>John Moore</t>
  </si>
  <si>
    <t>john.moore@hotmail.com</t>
  </si>
  <si>
    <t>116-557-6217x120</t>
  </si>
  <si>
    <t>Alyssa Dawson</t>
  </si>
  <si>
    <t>alyssa.dawson@gmail.com</t>
  </si>
  <si>
    <t>Steve Mccoy</t>
  </si>
  <si>
    <t>steve.mccoy@yahoo.com</t>
  </si>
  <si>
    <t>059.244.4767x76761</t>
  </si>
  <si>
    <t>Joshua Miller</t>
  </si>
  <si>
    <t>joshua.miller@gmail.com</t>
  </si>
  <si>
    <t>+1-649-035-0731x02773</t>
  </si>
  <si>
    <t>Frederick Lewis</t>
  </si>
  <si>
    <t>frederick.lewis@hotmail.com</t>
  </si>
  <si>
    <t>(276)447-6658</t>
  </si>
  <si>
    <t>Megan Nelson</t>
  </si>
  <si>
    <t>megan.nelson@yahoo.com</t>
  </si>
  <si>
    <t>Michael Johnson</t>
  </si>
  <si>
    <t>michael.johnson@yahoo.com</t>
  </si>
  <si>
    <t>512-336-5199</t>
  </si>
  <si>
    <t>Melissa Garcia</t>
  </si>
  <si>
    <t>melissa.garcia@gmail.com</t>
  </si>
  <si>
    <t>026.557.6299</t>
  </si>
  <si>
    <t>Dwayne Price</t>
  </si>
  <si>
    <t>dwayne.price@yahoo.com</t>
  </si>
  <si>
    <t>+1-558-127-2264x37864</t>
  </si>
  <si>
    <t>Steven Mcmahon</t>
  </si>
  <si>
    <t>steven.mcmahon@yahoo.com</t>
  </si>
  <si>
    <t>001-171-798-6952x5037</t>
  </si>
  <si>
    <t>Whitney Wilkinson</t>
  </si>
  <si>
    <t>whitney.wilkinson@hotmail.com</t>
  </si>
  <si>
    <t>221-442-1087x83886</t>
  </si>
  <si>
    <t>Sydney Raymond</t>
  </si>
  <si>
    <t>sydney.raymond@hotmail.com</t>
  </si>
  <si>
    <t>697-785-4103</t>
  </si>
  <si>
    <t>Amber Stephens</t>
  </si>
  <si>
    <t>amber.stephens@yahoo.com</t>
  </si>
  <si>
    <t>001-946-201-2660x90144</t>
  </si>
  <si>
    <t>Daniel Chavez</t>
  </si>
  <si>
    <t>daniel.chavez@yahoo.com</t>
  </si>
  <si>
    <t>001-882-726-3612x363</t>
  </si>
  <si>
    <t>Brandi Wood</t>
  </si>
  <si>
    <t>brandi.wood@gmail.com</t>
  </si>
  <si>
    <t>860-969-2107x99865</t>
  </si>
  <si>
    <t>Joshua Hamilton</t>
  </si>
  <si>
    <t>joshua.hamilton@yahoo.com</t>
  </si>
  <si>
    <t>Alex Anderson</t>
  </si>
  <si>
    <t>alex.anderson@yahoo.com</t>
  </si>
  <si>
    <t>(175)843-5912</t>
  </si>
  <si>
    <t>Cameron Stewart</t>
  </si>
  <si>
    <t>cameron.stewart@hotmail.com</t>
  </si>
  <si>
    <t>581.172.9609x505</t>
  </si>
  <si>
    <t>Andrea Sanders</t>
  </si>
  <si>
    <t>andrea.sanders@hotmail.com</t>
  </si>
  <si>
    <t>716.676.0857x4962</t>
  </si>
  <si>
    <t>Jacqueline Flores</t>
  </si>
  <si>
    <t>jacqueline.flores@yahoo.com</t>
  </si>
  <si>
    <t>001-656-319-4224</t>
  </si>
  <si>
    <t>Arthur Adams</t>
  </si>
  <si>
    <t>arthur.adams@gmail.com</t>
  </si>
  <si>
    <t>256-498-3701x033</t>
  </si>
  <si>
    <t>George Hancock</t>
  </si>
  <si>
    <t>george.hancock@yahoo.com</t>
  </si>
  <si>
    <t>219-577-7150x2694</t>
  </si>
  <si>
    <t>Tina Henry</t>
  </si>
  <si>
    <t>tina.henry@hotmail.com</t>
  </si>
  <si>
    <t>727.665.2068x021</t>
  </si>
  <si>
    <t>Tara Gillespie</t>
  </si>
  <si>
    <t>tara.gillespie@gmail.com</t>
  </si>
  <si>
    <t>(846)747-6487</t>
  </si>
  <si>
    <t>Daniel Blackwell</t>
  </si>
  <si>
    <t>daniel.blackwell@gmail.com</t>
  </si>
  <si>
    <t>(875)718-1855</t>
  </si>
  <si>
    <t>David Sparks</t>
  </si>
  <si>
    <t>david.sparks@yahoo.com</t>
  </si>
  <si>
    <t>953.365.1135x57714</t>
  </si>
  <si>
    <t>Laura Chavez</t>
  </si>
  <si>
    <t>laura.chavez@gmail.com</t>
  </si>
  <si>
    <t>256.923.7072</t>
  </si>
  <si>
    <t>Kristina Reid</t>
  </si>
  <si>
    <t>kristina.reid@hotmail.com</t>
  </si>
  <si>
    <t>(437)722-2065x82219</t>
  </si>
  <si>
    <t>WENDY THOMAS</t>
  </si>
  <si>
    <t>228.844.9068</t>
  </si>
  <si>
    <t>Christopher Lyons</t>
  </si>
  <si>
    <t>christopher.lyons@gmail.com</t>
  </si>
  <si>
    <t>001-857-108-2363x676</t>
  </si>
  <si>
    <t>Gina Gay</t>
  </si>
  <si>
    <t>gina.gay@yahoo.com</t>
  </si>
  <si>
    <t>(410)540-2427</t>
  </si>
  <si>
    <t>Beverly Valentine</t>
  </si>
  <si>
    <t>beverly.valentine@hotmail.com</t>
  </si>
  <si>
    <t>264-182-9590x779</t>
  </si>
  <si>
    <t>Derrick Mahoney</t>
  </si>
  <si>
    <t>derrick.mahoney@gmail.com</t>
  </si>
  <si>
    <t>+1-599-921-4539x4145</t>
  </si>
  <si>
    <t>Lee Brown</t>
  </si>
  <si>
    <t>lee.brown@yahoo.com</t>
  </si>
  <si>
    <t>766.861.4744</t>
  </si>
  <si>
    <t>Chelsea Cox</t>
  </si>
  <si>
    <t>chelsea.cox@hotmail.com</t>
  </si>
  <si>
    <t>913-941-2886x597</t>
  </si>
  <si>
    <t>brandon.rodriguez@hotmail.com</t>
  </si>
  <si>
    <t>403-568-4777x61432</t>
  </si>
  <si>
    <t>Elizabeth Morse</t>
  </si>
  <si>
    <t>elizabeth.morse@yahoo.com</t>
  </si>
  <si>
    <t>455-797-7021x589</t>
  </si>
  <si>
    <t>Michelle Wade</t>
  </si>
  <si>
    <t>michelle.wade@hotmail.com</t>
  </si>
  <si>
    <t>997-555-9035</t>
  </si>
  <si>
    <t>Meredith Rivera</t>
  </si>
  <si>
    <t>meredith.rivera@yahoo.com</t>
  </si>
  <si>
    <t>547.009.1609x926</t>
  </si>
  <si>
    <t>Ryan Silva</t>
  </si>
  <si>
    <t>ryan.silva@yahoo.com</t>
  </si>
  <si>
    <t>Michael Macdonald</t>
  </si>
  <si>
    <t>michael.macdonald@yahoo.com</t>
  </si>
  <si>
    <t>144-004-3861x62750</t>
  </si>
  <si>
    <t>Jennifer Compton</t>
  </si>
  <si>
    <t>jennifer.compton@gmail.com</t>
  </si>
  <si>
    <t>001-417-502-4939x677</t>
  </si>
  <si>
    <t>ALLISON FOSTER</t>
  </si>
  <si>
    <t>antonio.whitaker@yahoo.com</t>
  </si>
  <si>
    <t>508-435-9225x9094</t>
  </si>
  <si>
    <t>Kristin Carrillo</t>
  </si>
  <si>
    <t>kristin.carrillo@yahoo.com</t>
  </si>
  <si>
    <t>048-163-5670</t>
  </si>
  <si>
    <t>Robert Cruz</t>
  </si>
  <si>
    <t>robert.cruz@hotmail.com</t>
  </si>
  <si>
    <t>267-813-7048x7371</t>
  </si>
  <si>
    <t>John Price</t>
  </si>
  <si>
    <t>john.price@yahoo.com</t>
  </si>
  <si>
    <t>Amy Galvan</t>
  </si>
  <si>
    <t>amy.galvan@hotmail.com</t>
  </si>
  <si>
    <t>001-749-599-6309x615</t>
  </si>
  <si>
    <t>Timothy Peterson</t>
  </si>
  <si>
    <t>timothy.peterson@gmail.com</t>
  </si>
  <si>
    <t>684.715.7794</t>
  </si>
  <si>
    <t>Mario Saunders</t>
  </si>
  <si>
    <t>mario.saunders@gmail.com</t>
  </si>
  <si>
    <t>Vanessa Carter</t>
  </si>
  <si>
    <t>vanessa.carter@gmail.com</t>
  </si>
  <si>
    <t>John Lawson</t>
  </si>
  <si>
    <t>john.lawson@yahoo.com</t>
  </si>
  <si>
    <t>(481)587-3806x38693</t>
  </si>
  <si>
    <t>Austin Tapia</t>
  </si>
  <si>
    <t>austin.tapia@yahoo.com</t>
  </si>
  <si>
    <t>461.690.6533</t>
  </si>
  <si>
    <t>Jessica Lewis</t>
  </si>
  <si>
    <t>jessica.lewis@hotmail.com</t>
  </si>
  <si>
    <t>Lisa Wong</t>
  </si>
  <si>
    <t>lisa.wong@yahoo.com</t>
  </si>
  <si>
    <t>(696)521-2864</t>
  </si>
  <si>
    <t>Cynthia Brennan</t>
  </si>
  <si>
    <t>cynthia.brennan@gmail.com</t>
  </si>
  <si>
    <t>776.972.8674</t>
  </si>
  <si>
    <t>Elizabeth Livingston</t>
  </si>
  <si>
    <t>elizabeth.livingston@hotmail.com</t>
  </si>
  <si>
    <t>+1-922-808-5497x465</t>
  </si>
  <si>
    <t>Keith Butler</t>
  </si>
  <si>
    <t>keith.butler@yahoo.com</t>
  </si>
  <si>
    <t>+1-141-814-1189x6591</t>
  </si>
  <si>
    <t>Kristen Raymond</t>
  </si>
  <si>
    <t>328.375.0748</t>
  </si>
  <si>
    <t>Nancy Parker</t>
  </si>
  <si>
    <t>nancy.parker@hotmail.com</t>
  </si>
  <si>
    <t>101.208.7544</t>
  </si>
  <si>
    <t>Benjamin Martinez</t>
  </si>
  <si>
    <t>benjamin.martinez@gmail.com</t>
  </si>
  <si>
    <t>(899)029-3329</t>
  </si>
  <si>
    <t>Kevin Jones</t>
  </si>
  <si>
    <t>kevin.jones@yahoo.com</t>
  </si>
  <si>
    <t>001-363-931-6639x63173</t>
  </si>
  <si>
    <t>William Arias</t>
  </si>
  <si>
    <t>william.arias@yahoo.com</t>
  </si>
  <si>
    <t>Reginald Chapman</t>
  </si>
  <si>
    <t>reginald.chapman@gmail.com</t>
  </si>
  <si>
    <t>001-735-939-0731x58401</t>
  </si>
  <si>
    <t>david.smith@gmail.com</t>
  </si>
  <si>
    <t>001-973-021-9909</t>
  </si>
  <si>
    <t>Wesley Ruiz</t>
  </si>
  <si>
    <t>wesley.ruiz@yahoo.com</t>
  </si>
  <si>
    <t>559.499.1757x098</t>
  </si>
  <si>
    <t>Anna Bennett</t>
  </si>
  <si>
    <t>anna.bennett@hotmail.com</t>
  </si>
  <si>
    <t>Melissa Sanchez</t>
  </si>
  <si>
    <t>melissa.sanchez@gmail.com</t>
  </si>
  <si>
    <t>375-844-8593x9189</t>
  </si>
  <si>
    <t>Caroline Newman</t>
  </si>
  <si>
    <t>caroline.newman@gmail.com</t>
  </si>
  <si>
    <t>+1-379-860-7633x476</t>
  </si>
  <si>
    <t>Antonio Jones</t>
  </si>
  <si>
    <t>antonio.jones@gmail.com</t>
  </si>
  <si>
    <t>001-577-663-8262x68079</t>
  </si>
  <si>
    <t>Angela Morales</t>
  </si>
  <si>
    <t>angela.morales@gmail.com</t>
  </si>
  <si>
    <t>676.177.8001</t>
  </si>
  <si>
    <t>Isaac Nelson</t>
  </si>
  <si>
    <t>isaac.nelson@gmail.com</t>
  </si>
  <si>
    <t>+1-151-794-0002x88248</t>
  </si>
  <si>
    <t>Adrian Sullivan</t>
  </si>
  <si>
    <t>adrian.sullivan@yahoo.com</t>
  </si>
  <si>
    <t>001-845-481-7518x6008</t>
  </si>
  <si>
    <t>Jennifer Harmon</t>
  </si>
  <si>
    <t>jennifer.harmon@yahoo.com</t>
  </si>
  <si>
    <t>Shelby Rosales</t>
  </si>
  <si>
    <t>shelby.rosales@yahoo.com</t>
  </si>
  <si>
    <t>(489)376-9851</t>
  </si>
  <si>
    <t>Jill Waller</t>
  </si>
  <si>
    <t>jill.waller@gmail.com</t>
  </si>
  <si>
    <t>001-724-213-5582x74247</t>
  </si>
  <si>
    <t>Shawn Davis</t>
  </si>
  <si>
    <t>shawn.davis@hotmail.com</t>
  </si>
  <si>
    <t>+1-586-370-3963x0273</t>
  </si>
  <si>
    <t>Andrew Higgins</t>
  </si>
  <si>
    <t>andrew.higgins@gmail.com</t>
  </si>
  <si>
    <t>+1-103-895-9153x583</t>
  </si>
  <si>
    <t>James Gomez</t>
  </si>
  <si>
    <t>james.gomez@hotmail.com</t>
  </si>
  <si>
    <t>001-780-757-5946x655</t>
  </si>
  <si>
    <t>Lori Cruz</t>
  </si>
  <si>
    <t>lori.cruz@hotmail.com</t>
  </si>
  <si>
    <t>+1-131-582-1516x24593</t>
  </si>
  <si>
    <t>Kristy Keller</t>
  </si>
  <si>
    <t>kristy.keller@yahoo.com</t>
  </si>
  <si>
    <t>002-727-0549x577</t>
  </si>
  <si>
    <t>Kathryn Brown</t>
  </si>
  <si>
    <t>kathryn.brown@hotmail.com</t>
  </si>
  <si>
    <t>592-943-0067</t>
  </si>
  <si>
    <t>Christopher Davis</t>
  </si>
  <si>
    <t>christopher.davis@yahoo.com</t>
  </si>
  <si>
    <t>(648)037-0508</t>
  </si>
  <si>
    <t>Ashley Robinson</t>
  </si>
  <si>
    <t>ashley.robinson@hotmail.com</t>
  </si>
  <si>
    <t>001-920-733-0878</t>
  </si>
  <si>
    <t>Ashley Brennan</t>
  </si>
  <si>
    <t>ashley.brennan@hotmail.com</t>
  </si>
  <si>
    <t>(980)945-1833</t>
  </si>
  <si>
    <t>Julie Smith</t>
  </si>
  <si>
    <t>julie.smith@yahoo.com</t>
  </si>
  <si>
    <t>(370)287-4622x919</t>
  </si>
  <si>
    <t>Melissa Jones</t>
  </si>
  <si>
    <t>melissa.jones@gmail.com</t>
  </si>
  <si>
    <t>(297)197-9020</t>
  </si>
  <si>
    <t>Penny Keller</t>
  </si>
  <si>
    <t>penny.keller@gmail.com</t>
  </si>
  <si>
    <t>785-547-1870x37331</t>
  </si>
  <si>
    <t>Christy Romero</t>
  </si>
  <si>
    <t>christy.romero@hotmail.com</t>
  </si>
  <si>
    <t>+1-286-618-5905x88379</t>
  </si>
  <si>
    <t>Oscar Brown</t>
  </si>
  <si>
    <t>oscar.brown@yahoo.com</t>
  </si>
  <si>
    <t>(543)923-4716</t>
  </si>
  <si>
    <t>Jose Hendricks</t>
  </si>
  <si>
    <t>jose.hendricks@yahoo.com</t>
  </si>
  <si>
    <t>Michelle Robinson</t>
  </si>
  <si>
    <t>michelle.robinson@gmail.com</t>
  </si>
  <si>
    <t>Michael Smith</t>
  </si>
  <si>
    <t>michael.smith@gmail.com</t>
  </si>
  <si>
    <t>001-875-881-6991x29146</t>
  </si>
  <si>
    <t>Danny Duncan</t>
  </si>
  <si>
    <t>danny.duncan@gmail.com</t>
  </si>
  <si>
    <t>001-696-878-6320x0489</t>
  </si>
  <si>
    <t>Dustin Park</t>
  </si>
  <si>
    <t>dustin.park@hotmail.com</t>
  </si>
  <si>
    <t>William Anderson</t>
  </si>
  <si>
    <t>william.anderson@gmail.com</t>
  </si>
  <si>
    <t>234.477.5917</t>
  </si>
  <si>
    <t>Rachel Boyle</t>
  </si>
  <si>
    <t>rachel.boyle@yahoo.com</t>
  </si>
  <si>
    <t>129-383-4646</t>
  </si>
  <si>
    <t>Tamara Camacho</t>
  </si>
  <si>
    <t>tamara.camacho@gmail.com</t>
  </si>
  <si>
    <t>431.770.7332x240</t>
  </si>
  <si>
    <t>Alexandria Wheeler</t>
  </si>
  <si>
    <t>alexandria.wheeler@hotmail.com</t>
  </si>
  <si>
    <t>(584)491-6547</t>
  </si>
  <si>
    <t>Jeffrey Lewis</t>
  </si>
  <si>
    <t>jeffrey.lewis@hotmail.com</t>
  </si>
  <si>
    <t>+1-357-380-2333x08578</t>
  </si>
  <si>
    <t>Maria Griffin</t>
  </si>
  <si>
    <t>maria.griffin@yahoo.com</t>
  </si>
  <si>
    <t>(245)932-1851x2999</t>
  </si>
  <si>
    <t>Jill Johnson</t>
  </si>
  <si>
    <t>jill.johnson@yahoo.com</t>
  </si>
  <si>
    <t>+1-292-838-7701x8876</t>
  </si>
  <si>
    <t>Holly Short</t>
  </si>
  <si>
    <t>holly.short@yahoo.com</t>
  </si>
  <si>
    <t>+1-566-690-8534x772</t>
  </si>
  <si>
    <t>Crystal Gregory</t>
  </si>
  <si>
    <t>crystal.gregory@hotmail.com</t>
  </si>
  <si>
    <t>LAURA CHAN</t>
  </si>
  <si>
    <t>victoria.morris@gmail.com</t>
  </si>
  <si>
    <t>432.747.5264x6124</t>
  </si>
  <si>
    <t>Monica Patterson</t>
  </si>
  <si>
    <t>monica.patterson@gmail.com</t>
  </si>
  <si>
    <t>488.411.6682x45852</t>
  </si>
  <si>
    <t>Hector Campbell</t>
  </si>
  <si>
    <t>hector.campbell@gmail.com</t>
  </si>
  <si>
    <t>001-729-030-3913x695</t>
  </si>
  <si>
    <t>Kristina Walker</t>
  </si>
  <si>
    <t>kristina.walker@gmail.com</t>
  </si>
  <si>
    <t>+1-065-332-7445x227</t>
  </si>
  <si>
    <t>Brenda Robbins</t>
  </si>
  <si>
    <t>brenda.robbins@hotmail.com</t>
  </si>
  <si>
    <t>229.867.1717x122</t>
  </si>
  <si>
    <t>Laura Gill</t>
  </si>
  <si>
    <t>laura.gill@hotmail.com</t>
  </si>
  <si>
    <t>+1-779-359-1957x63904</t>
  </si>
  <si>
    <t>DENNIS SHAFFER</t>
  </si>
  <si>
    <t>victoria.flynn@hotmail.com</t>
  </si>
  <si>
    <t>+1-977-387-7564x477</t>
  </si>
  <si>
    <t>Michelle Jones</t>
  </si>
  <si>
    <t>michelle.jones@yahoo.com</t>
  </si>
  <si>
    <t>001-217-992-0154x096</t>
  </si>
  <si>
    <t>Tara Stone</t>
  </si>
  <si>
    <t>tara.stone@yahoo.com</t>
  </si>
  <si>
    <t>001-233-830-0147x8038</t>
  </si>
  <si>
    <t>Victoria Perez</t>
  </si>
  <si>
    <t>victoria.perez@gmail.com</t>
  </si>
  <si>
    <t>(204)398-3078x72126</t>
  </si>
  <si>
    <t>Anne Mccormick</t>
  </si>
  <si>
    <t>anne.mccormick@hotmail.com</t>
  </si>
  <si>
    <t>(604)012-4524x04910</t>
  </si>
  <si>
    <t>Robert Taylor</t>
  </si>
  <si>
    <t>robert.taylor@gmail.com</t>
  </si>
  <si>
    <t>378.620.9563x481</t>
  </si>
  <si>
    <t>Tina Velez</t>
  </si>
  <si>
    <t>tina.velez@yahoo.com</t>
  </si>
  <si>
    <t>499.678.4943</t>
  </si>
  <si>
    <t>Gregory Wright</t>
  </si>
  <si>
    <t>gregory.wright@yahoo.com</t>
  </si>
  <si>
    <t>001-731-973-3300</t>
  </si>
  <si>
    <t>Jonathan Hall</t>
  </si>
  <si>
    <t>jonathan.hall@hotmail.com</t>
  </si>
  <si>
    <t>674.884.8475x57822</t>
  </si>
  <si>
    <t>Samantha Taylor</t>
  </si>
  <si>
    <t>samantha.taylor@yahoo.com</t>
  </si>
  <si>
    <t>368.643.7920x10402</t>
  </si>
  <si>
    <t>Glen Osborne</t>
  </si>
  <si>
    <t>glen.osborne@hotmail.com</t>
  </si>
  <si>
    <t>(528)459-7651</t>
  </si>
  <si>
    <t>Matthew Alexander</t>
  </si>
  <si>
    <t>matthew.alexander@yahoo.com</t>
  </si>
  <si>
    <t>001-240-627-8686</t>
  </si>
  <si>
    <t>Christopher Turner</t>
  </si>
  <si>
    <t>christopher.turner@gmail.com</t>
  </si>
  <si>
    <t>(961)505-0844x4621</t>
  </si>
  <si>
    <t>Robert Richards</t>
  </si>
  <si>
    <t>robert.richards@gmail.com</t>
  </si>
  <si>
    <t>022-329-8378x576</t>
  </si>
  <si>
    <t>Christopher Tucker</t>
  </si>
  <si>
    <t>christopher.tucker@hotmail.com</t>
  </si>
  <si>
    <t>001-420-080-8433x902</t>
  </si>
  <si>
    <t>Kelly Holmes</t>
  </si>
  <si>
    <t>kelly.holmes@yahoo.com</t>
  </si>
  <si>
    <t>(985)724-7761x79204</t>
  </si>
  <si>
    <t>Amanda Lee</t>
  </si>
  <si>
    <t>amanda.lee@yahoo.com</t>
  </si>
  <si>
    <t>510.646.8646x754</t>
  </si>
  <si>
    <t>Andrew Lewis</t>
  </si>
  <si>
    <t>andrew.lewis@hotmail.com</t>
  </si>
  <si>
    <t>680-390-8218x0589</t>
  </si>
  <si>
    <t>Nicole York</t>
  </si>
  <si>
    <t>nicole.york@gmail.com</t>
  </si>
  <si>
    <t>001-806-753-3457</t>
  </si>
  <si>
    <t>Melissa Tucker</t>
  </si>
  <si>
    <t>melissa.tucker@yahoo.com</t>
  </si>
  <si>
    <t>(257)774-9735</t>
  </si>
  <si>
    <t>Tara Houston</t>
  </si>
  <si>
    <t>tara.houston@gmail.com</t>
  </si>
  <si>
    <t>(359)121-4377x8047</t>
  </si>
  <si>
    <t>Angela Rodriguez</t>
  </si>
  <si>
    <t>angela.rodriguez@yahoo.com</t>
  </si>
  <si>
    <t>+1-506-957-6533x925</t>
  </si>
  <si>
    <t>Stephanie Mathis</t>
  </si>
  <si>
    <t>stephanie.mathis@yahoo.com</t>
  </si>
  <si>
    <t>(275)859-3914x85054</t>
  </si>
  <si>
    <t>Tammy Cox</t>
  </si>
  <si>
    <t>tammy.cox@hotmail.com</t>
  </si>
  <si>
    <t>450.672.1893</t>
  </si>
  <si>
    <t>Ebony Ali</t>
  </si>
  <si>
    <t>ebony.ali@hotmail.com</t>
  </si>
  <si>
    <t>502-390-7370x92572</t>
  </si>
  <si>
    <t>Angela Colon</t>
  </si>
  <si>
    <t>angela.colon@yahoo.com</t>
  </si>
  <si>
    <t>(521)904-0103x666</t>
  </si>
  <si>
    <t>Kayla Washington</t>
  </si>
  <si>
    <t>kayla.washington@hotmail.com</t>
  </si>
  <si>
    <t>001-090-752-6898x6846</t>
  </si>
  <si>
    <t>Scott Schmidt</t>
  </si>
  <si>
    <t>scott.schmidt@hotmail.com</t>
  </si>
  <si>
    <t>Ashley Roberson</t>
  </si>
  <si>
    <t>ashley.roberson@hotmail.com</t>
  </si>
  <si>
    <t>(606)388-4807x34666</t>
  </si>
  <si>
    <t>Jacob Holt</t>
  </si>
  <si>
    <t>jacob.holt@hotmail.com</t>
  </si>
  <si>
    <t>165-435-6240x082</t>
  </si>
  <si>
    <t>Tyler Brown</t>
  </si>
  <si>
    <t>tyler.brown@gmail.com</t>
  </si>
  <si>
    <t>520.785.4939x7819</t>
  </si>
  <si>
    <t>Kyle Vaughan</t>
  </si>
  <si>
    <t>kyle.vaughan@gmail.com</t>
  </si>
  <si>
    <t>001-011-214-9889</t>
  </si>
  <si>
    <t>Raymond Carter</t>
  </si>
  <si>
    <t>Todd King</t>
  </si>
  <si>
    <t>todd.king@gmail.com</t>
  </si>
  <si>
    <t>688-789-2369</t>
  </si>
  <si>
    <t>Ann Byrd</t>
  </si>
  <si>
    <t>ann.byrd@yahoo.com</t>
  </si>
  <si>
    <t>(341)421-6512x310</t>
  </si>
  <si>
    <t>Cynthia Gonzalez</t>
  </si>
  <si>
    <t>cynthia.gonzalez@yahoo.com</t>
  </si>
  <si>
    <t>(964)379-6981x797</t>
  </si>
  <si>
    <t>Linda Cook</t>
  </si>
  <si>
    <t>linda.cook@hotmail.com</t>
  </si>
  <si>
    <t>880-791-1596x40889</t>
  </si>
  <si>
    <t>Jeremy Bradley</t>
  </si>
  <si>
    <t>jeremy.bradley@yahoo.com</t>
  </si>
  <si>
    <t>Teresa Watson</t>
  </si>
  <si>
    <t>teresa.watson@gmail.com</t>
  </si>
  <si>
    <t>705.091.9469</t>
  </si>
  <si>
    <t>Sean Savage</t>
  </si>
  <si>
    <t>sean.savage@yahoo.com</t>
  </si>
  <si>
    <t>+1-048-631-8916x1363</t>
  </si>
  <si>
    <t>Nicole Young</t>
  </si>
  <si>
    <t>nicole.young@yahoo.com</t>
  </si>
  <si>
    <t>001-297-412-4699x01905</t>
  </si>
  <si>
    <t>Haley Stewart</t>
  </si>
  <si>
    <t>haley.stewart@hotmail.com</t>
  </si>
  <si>
    <t>164-661-0257</t>
  </si>
  <si>
    <t>Travis Fox</t>
  </si>
  <si>
    <t>travis.fox@yahoo.com</t>
  </si>
  <si>
    <t>+1-859-690-8854x5227</t>
  </si>
  <si>
    <t>Gordon Kline</t>
  </si>
  <si>
    <t>gordon.kline@hotmail.com</t>
  </si>
  <si>
    <t>001-411-703-9229</t>
  </si>
  <si>
    <t>Daniel Johnson</t>
  </si>
  <si>
    <t>daniel.johnson@hotmail.com</t>
  </si>
  <si>
    <t>231-171-1932x448</t>
  </si>
  <si>
    <t>Michael Garcia</t>
  </si>
  <si>
    <t>michael.garcia@yahoo.com</t>
  </si>
  <si>
    <t>(708)441-3238x0941</t>
  </si>
  <si>
    <t>Danielle Nelson</t>
  </si>
  <si>
    <t>danielle.nelson@gmail.com</t>
  </si>
  <si>
    <t>172.738.4484x291</t>
  </si>
  <si>
    <t>Jonathon Russell</t>
  </si>
  <si>
    <t>jonathon.russell@gmail.com</t>
  </si>
  <si>
    <t>001-865-063-0948x955</t>
  </si>
  <si>
    <t>Kevin Raymond</t>
  </si>
  <si>
    <t>kevin.raymond@gmail.com</t>
  </si>
  <si>
    <t>Tracey Schneider</t>
  </si>
  <si>
    <t>tracey.schneider@yahoo.com</t>
  </si>
  <si>
    <t>+1-959-254-4332x77359</t>
  </si>
  <si>
    <t>Robin Clements</t>
  </si>
  <si>
    <t>robin.clements@hotmail.com</t>
  </si>
  <si>
    <t>347-962-8376x38170</t>
  </si>
  <si>
    <t>Christopher Hunter</t>
  </si>
  <si>
    <t>christopher.hunter@hotmail.com</t>
  </si>
  <si>
    <t>(694)951-3956x9375</t>
  </si>
  <si>
    <t>Susan Garza</t>
  </si>
  <si>
    <t>susan.garza@hotmail.com</t>
  </si>
  <si>
    <t>876.606.5002</t>
  </si>
  <si>
    <t>Michelle Kelly</t>
  </si>
  <si>
    <t>michelle.kelly@yahoo.com</t>
  </si>
  <si>
    <t>425.459.8702</t>
  </si>
  <si>
    <t>Steven Wolf</t>
  </si>
  <si>
    <t>steven.wolf@yahoo.com</t>
  </si>
  <si>
    <t>(870)111-4254</t>
  </si>
  <si>
    <t>Diana Stevens</t>
  </si>
  <si>
    <t>diana.stevens@yahoo.com</t>
  </si>
  <si>
    <t>(329)576-2843x189</t>
  </si>
  <si>
    <t>Sonia Waller</t>
  </si>
  <si>
    <t>sonia.waller@hotmail.com</t>
  </si>
  <si>
    <t>764.096.8019x3228</t>
  </si>
  <si>
    <t>Joshua White</t>
  </si>
  <si>
    <t>joshua.white@yahoo.com</t>
  </si>
  <si>
    <t>(959)125-6999x2751</t>
  </si>
  <si>
    <t>Julie Wilson</t>
  </si>
  <si>
    <t>julie.wilson@gmail.com</t>
  </si>
  <si>
    <t>(470)004-2496x131</t>
  </si>
  <si>
    <t>Anthony White</t>
  </si>
  <si>
    <t>anthony.white@hotmail.com</t>
  </si>
  <si>
    <t>628-799-7483x59410</t>
  </si>
  <si>
    <t>Angela Carroll</t>
  </si>
  <si>
    <t>angela.carroll@hotmail.com</t>
  </si>
  <si>
    <t>+1-950-896-2075x634</t>
  </si>
  <si>
    <t>Holly Johnson</t>
  </si>
  <si>
    <t>holly.johnson@yahoo.com</t>
  </si>
  <si>
    <t>+1-715-786-1375x30877</t>
  </si>
  <si>
    <t>Adam Keller</t>
  </si>
  <si>
    <t>adam.keller@gmail.com</t>
  </si>
  <si>
    <t>026.120.9153x84536</t>
  </si>
  <si>
    <t>Samuel Walsh</t>
  </si>
  <si>
    <t>samuel.walsh@gmail.com</t>
  </si>
  <si>
    <t>001-943-994-7323x47307</t>
  </si>
  <si>
    <t>Peter Joseph</t>
  </si>
  <si>
    <t>peter.joseph@yahoo.com</t>
  </si>
  <si>
    <t>(521)940-4070</t>
  </si>
  <si>
    <t>COLLEEN SCHULTZ</t>
  </si>
  <si>
    <t>michael.scott@hotmail.com</t>
  </si>
  <si>
    <t>328.066.0345x04267</t>
  </si>
  <si>
    <t>Alejandro Boyd</t>
  </si>
  <si>
    <t>alejandro.boyd@hotmail.com</t>
  </si>
  <si>
    <t>001-467-638-4680</t>
  </si>
  <si>
    <t>Joshua Holloway</t>
  </si>
  <si>
    <t>joshua.holloway@yahoo.com</t>
  </si>
  <si>
    <t>507-235-7306x7135</t>
  </si>
  <si>
    <t>Gregory Goodwin</t>
  </si>
  <si>
    <t>gregory.goodwin@hotmail.com</t>
  </si>
  <si>
    <t>001-189-313-5263x42276</t>
  </si>
  <si>
    <t>Jeanette Murphy</t>
  </si>
  <si>
    <t>jeanette.murphy@gmail.com</t>
  </si>
  <si>
    <t>+1-704-510-5660x54012</t>
  </si>
  <si>
    <t>Michelle Beck</t>
  </si>
  <si>
    <t>michelle.beck@yahoo.com</t>
  </si>
  <si>
    <t>April Pratt</t>
  </si>
  <si>
    <t>april.pratt@yahoo.com</t>
  </si>
  <si>
    <t>(876)417-9547</t>
  </si>
  <si>
    <t>Kristin Clark</t>
  </si>
  <si>
    <t>kristin.clark@yahoo.com</t>
  </si>
  <si>
    <t>Megan Mcdonald</t>
  </si>
  <si>
    <t>megan.mcdonald@yahoo.com</t>
  </si>
  <si>
    <t>052-944-6230x902</t>
  </si>
  <si>
    <t>Peter Mejia</t>
  </si>
  <si>
    <t>peter.mejia@hotmail.com</t>
  </si>
  <si>
    <t>001-551-064-8768</t>
  </si>
  <si>
    <t>Jeffery Parker</t>
  </si>
  <si>
    <t>jeffery.parker@yahoo.com</t>
  </si>
  <si>
    <t>(490)319-7458x67276</t>
  </si>
  <si>
    <t>April Davis</t>
  </si>
  <si>
    <t>april.davis@yahoo.com</t>
  </si>
  <si>
    <t>307-871-5597</t>
  </si>
  <si>
    <t>Ryan Taylor</t>
  </si>
  <si>
    <t>ryan.taylor@hotmail.com</t>
  </si>
  <si>
    <t>001-940-930-8682x675</t>
  </si>
  <si>
    <t>Sarah Robinson</t>
  </si>
  <si>
    <t>sarah.robinson@gmail.com</t>
  </si>
  <si>
    <t>+1-987-793-7297x03332</t>
  </si>
  <si>
    <t>Danielle Barrera</t>
  </si>
  <si>
    <t>danielle.barrera@hotmail.com</t>
  </si>
  <si>
    <t>806-088-3192</t>
  </si>
  <si>
    <t>Derrick Kim</t>
  </si>
  <si>
    <t>derrick.kim@hotmail.com</t>
  </si>
  <si>
    <t>097-877-9507x518</t>
  </si>
  <si>
    <t>Aaron Martinez</t>
  </si>
  <si>
    <t>aaron.martinez@gmail.com</t>
  </si>
  <si>
    <t>165.099.3554x129</t>
  </si>
  <si>
    <t>Justin Schmitt</t>
  </si>
  <si>
    <t>justin.schmitt@yahoo.com</t>
  </si>
  <si>
    <t>142.555.2218</t>
  </si>
  <si>
    <t>Tracy Harris</t>
  </si>
  <si>
    <t>tracy.harris@hotmail.com</t>
  </si>
  <si>
    <t>314.515.2865x4335</t>
  </si>
  <si>
    <t>Joshua Juarez</t>
  </si>
  <si>
    <t>joshua.juarez@yahoo.com</t>
  </si>
  <si>
    <t>001-070-801-8102x131</t>
  </si>
  <si>
    <t>Sandra Miller</t>
  </si>
  <si>
    <t>sandra.miller@yahoo.com</t>
  </si>
  <si>
    <t>Melissa Lara</t>
  </si>
  <si>
    <t>melissa.lara@yahoo.com</t>
  </si>
  <si>
    <t>+1-412-182-5115x9823</t>
  </si>
  <si>
    <t>Joshua Brewer</t>
  </si>
  <si>
    <t>joshua.brewer@gmail.com</t>
  </si>
  <si>
    <t>522-751-7047</t>
  </si>
  <si>
    <t>Christopher Sims</t>
  </si>
  <si>
    <t>christopher.sims@gmail.com</t>
  </si>
  <si>
    <t>+1-249-025-6035x8509</t>
  </si>
  <si>
    <t>Willie Johnston</t>
  </si>
  <si>
    <t>706.682.1525x9355</t>
  </si>
  <si>
    <t>Cynthia Burgess</t>
  </si>
  <si>
    <t>cynthia.burgess@hotmail.com</t>
  </si>
  <si>
    <t>941.878.3864x9750</t>
  </si>
  <si>
    <t>Jessica Allen</t>
  </si>
  <si>
    <t>jessica.allen@yahoo.com</t>
  </si>
  <si>
    <t>001-358-219-3752x25021</t>
  </si>
  <si>
    <t>Ryan Nguyen</t>
  </si>
  <si>
    <t>ryan.nguyen@hotmail.com</t>
  </si>
  <si>
    <t>047.663.4974x9311</t>
  </si>
  <si>
    <t>Curtis Juarez</t>
  </si>
  <si>
    <t>curtis.juarez@yahoo.com</t>
  </si>
  <si>
    <t>001-592-242-6229x458</t>
  </si>
  <si>
    <t>Gregory Travis</t>
  </si>
  <si>
    <t>gregory.travis@gmail.com</t>
  </si>
  <si>
    <t>362.773.0878</t>
  </si>
  <si>
    <t>Devin Gray</t>
  </si>
  <si>
    <t>devin.gray@yahoo.com</t>
  </si>
  <si>
    <t>429.687.9940x55574</t>
  </si>
  <si>
    <t>Michelle Fernandez</t>
  </si>
  <si>
    <t>michelle.fernandez@gmail.com</t>
  </si>
  <si>
    <t>+1-537-302-0401x07261</t>
  </si>
  <si>
    <t>Cassandra Anderson</t>
  </si>
  <si>
    <t>cassandra.anderson@hotmail.com</t>
  </si>
  <si>
    <t>076.012.5954x2909</t>
  </si>
  <si>
    <t>Kimberly Marshall</t>
  </si>
  <si>
    <t>kimberly.marshall@yahoo.com</t>
  </si>
  <si>
    <t>473-569-5852</t>
  </si>
  <si>
    <t>Jacob Miles</t>
  </si>
  <si>
    <t>jacob.miles@yahoo.com</t>
  </si>
  <si>
    <t>567-815-0668x313</t>
  </si>
  <si>
    <t>Michael Rivers</t>
  </si>
  <si>
    <t>michael.rivers@yahoo.com</t>
  </si>
  <si>
    <t>(482)797-0068x730</t>
  </si>
  <si>
    <t>Kim Greer</t>
  </si>
  <si>
    <t>kim.greer@gmail.com</t>
  </si>
  <si>
    <t>001-931-155-7113x29667</t>
  </si>
  <si>
    <t>Lisa Villanueva</t>
  </si>
  <si>
    <t>lisa.villanueva@gmail.com</t>
  </si>
  <si>
    <t>(174)563-3910</t>
  </si>
  <si>
    <t>Daniel Stewart</t>
  </si>
  <si>
    <t>daniel.stewart@hotmail.com</t>
  </si>
  <si>
    <t>(585)777-1217x05430</t>
  </si>
  <si>
    <t>Mary Rodriguez</t>
  </si>
  <si>
    <t>mary.rodriguez@hotmail.com</t>
  </si>
  <si>
    <t>(473)080-3395x5454</t>
  </si>
  <si>
    <t>Jeffrey Ellison</t>
  </si>
  <si>
    <t>jeffrey.ellison@yahoo.com</t>
  </si>
  <si>
    <t>(654)928-3730x671</t>
  </si>
  <si>
    <t>Keith Yang</t>
  </si>
  <si>
    <t>keith.yang@hotmail.com</t>
  </si>
  <si>
    <t>452-521-5807x1112</t>
  </si>
  <si>
    <t>Kimberly Bell</t>
  </si>
  <si>
    <t>kimberly.bell@gmail.com</t>
  </si>
  <si>
    <t>001-040-215-2739x508</t>
  </si>
  <si>
    <t>Jason Stark</t>
  </si>
  <si>
    <t>jason.stark@gmail.com</t>
  </si>
  <si>
    <t>Pamela Hunt</t>
  </si>
  <si>
    <t>pamela.hunt@gmail.com</t>
  </si>
  <si>
    <t>Misty Harrell</t>
  </si>
  <si>
    <t>misty.harrell@yahoo.com</t>
  </si>
  <si>
    <t>001-503-287-7576x0419</t>
  </si>
  <si>
    <t>Leonard Edwards</t>
  </si>
  <si>
    <t>leonard.edwards@gmail.com</t>
  </si>
  <si>
    <t>Kathy Wells</t>
  </si>
  <si>
    <t>kathy.wells@hotmail.com</t>
  </si>
  <si>
    <t>(538)711-1122x7867</t>
  </si>
  <si>
    <t>Alyssa Rivers</t>
  </si>
  <si>
    <t>alyssa.rivers@hotmail.com</t>
  </si>
  <si>
    <t>Andrea Cole</t>
  </si>
  <si>
    <t>andrea.cole@gmail.com</t>
  </si>
  <si>
    <t>361-430-1343x201</t>
  </si>
  <si>
    <t>Sherri Williams</t>
  </si>
  <si>
    <t>sherri.williams@yahoo.com</t>
  </si>
  <si>
    <t>261-128-8115x1100</t>
  </si>
  <si>
    <t>Katherine James</t>
  </si>
  <si>
    <t>katherine.james@gmail.com</t>
  </si>
  <si>
    <t>001-750-538-3250x7293</t>
  </si>
  <si>
    <t>Jacob Nguyen</t>
  </si>
  <si>
    <t>jacob.nguyen@hotmail.com</t>
  </si>
  <si>
    <t>082.872.2592</t>
  </si>
  <si>
    <t>Jodi Gomez</t>
  </si>
  <si>
    <t>jodi.gomez@hotmail.com</t>
  </si>
  <si>
    <t>(023)861-2272x024</t>
  </si>
  <si>
    <t>Sarah Wilson</t>
  </si>
  <si>
    <t>sarah.wilson@yahoo.com</t>
  </si>
  <si>
    <t>860.466.0899</t>
  </si>
  <si>
    <t>Travis Price</t>
  </si>
  <si>
    <t>travis.price@gmail.com</t>
  </si>
  <si>
    <t>(768)028-1404</t>
  </si>
  <si>
    <t>Alexa Flores</t>
  </si>
  <si>
    <t>alexa.flores@gmail.com</t>
  </si>
  <si>
    <t>637-658-7199</t>
  </si>
  <si>
    <t>Pamela Hicks</t>
  </si>
  <si>
    <t>pamela.hicks@hotmail.com</t>
  </si>
  <si>
    <t>517.745.5031</t>
  </si>
  <si>
    <t>Christina Maldonado</t>
  </si>
  <si>
    <t>christina.maldonado@yahoo.com</t>
  </si>
  <si>
    <t>574.321.0027x087</t>
  </si>
  <si>
    <t>Tyler Walker</t>
  </si>
  <si>
    <t>tyler.walker@gmail.com</t>
  </si>
  <si>
    <t>001-366-842-4270</t>
  </si>
  <si>
    <t>Richard Wood</t>
  </si>
  <si>
    <t>richard.wood@yahoo.com</t>
  </si>
  <si>
    <t>(489)424-7320x51286</t>
  </si>
  <si>
    <t>Christopher Singh</t>
  </si>
  <si>
    <t>christopher.singh@hotmail.com</t>
  </si>
  <si>
    <t>463-561-6246x712</t>
  </si>
  <si>
    <t>Claudia Strickland</t>
  </si>
  <si>
    <t>claudia.strickland@yahoo.com</t>
  </si>
  <si>
    <t>Christopher Porter</t>
  </si>
  <si>
    <t>christopher.porter@yahoo.com</t>
  </si>
  <si>
    <t>(404)386-9040x3468</t>
  </si>
  <si>
    <t>Jeremy Atkins</t>
  </si>
  <si>
    <t>jeremy.atkins@yahoo.com</t>
  </si>
  <si>
    <t>474.233.9842x3912</t>
  </si>
  <si>
    <t>Katie Dillon</t>
  </si>
  <si>
    <t>katie.dillon@gmail.com</t>
  </si>
  <si>
    <t>554-285-3121x30558</t>
  </si>
  <si>
    <t>Peter Zimmerman</t>
  </si>
  <si>
    <t>peter.zimmerman@yahoo.com</t>
  </si>
  <si>
    <t>118-658-8441x06017</t>
  </si>
  <si>
    <t>Kimberly Ward</t>
  </si>
  <si>
    <t>kimberly.ward@hotmail.com</t>
  </si>
  <si>
    <t>(542)128-3096</t>
  </si>
  <si>
    <t>Jennifer Carey</t>
  </si>
  <si>
    <t>jennifer.carey@yahoo.com</t>
  </si>
  <si>
    <t>704.137.5776x55163</t>
  </si>
  <si>
    <t>Brandon Reynolds</t>
  </si>
  <si>
    <t>brandon.reynolds@gmail.com</t>
  </si>
  <si>
    <t>001-357-019-1888x7807</t>
  </si>
  <si>
    <t>Ryan Patel</t>
  </si>
  <si>
    <t>ryan.patel@yahoo.com</t>
  </si>
  <si>
    <t>001-356-255-9599</t>
  </si>
  <si>
    <t>Jonathan Sanchez</t>
  </si>
  <si>
    <t>jonathan.sanchez@yahoo.com</t>
  </si>
  <si>
    <t>304.587.3099x21550</t>
  </si>
  <si>
    <t>Michael Rodriguez</t>
  </si>
  <si>
    <t>michael.rodriguez@yahoo.com</t>
  </si>
  <si>
    <t>Antonio Fitzgerald</t>
  </si>
  <si>
    <t>antonio.fitzgerald@hotmail.com</t>
  </si>
  <si>
    <t>+1-391-090-5010x762</t>
  </si>
  <si>
    <t>Lisa Baker</t>
  </si>
  <si>
    <t>lisa.baker@yahoo.com</t>
  </si>
  <si>
    <t>(812)831-2529</t>
  </si>
  <si>
    <t>Laurie Hall</t>
  </si>
  <si>
    <t>laurie.hall@yahoo.com</t>
  </si>
  <si>
    <t>Paul Johnson</t>
  </si>
  <si>
    <t>paul.johnson@hotmail.com</t>
  </si>
  <si>
    <t>376-173-2191x3586</t>
  </si>
  <si>
    <t>Trevor Bowman</t>
  </si>
  <si>
    <t>trevor.bowman@gmail.com</t>
  </si>
  <si>
    <t>(560)204-9514x08775</t>
  </si>
  <si>
    <t>Robin Porter</t>
  </si>
  <si>
    <t>robin.porter@yahoo.com</t>
  </si>
  <si>
    <t>720-076-9030</t>
  </si>
  <si>
    <t>Katherine Castillo</t>
  </si>
  <si>
    <t>katherine.castillo@hotmail.com</t>
  </si>
  <si>
    <t>270-557-6631x6958</t>
  </si>
  <si>
    <t>Jessica Hartman</t>
  </si>
  <si>
    <t>jessica.hartman@yahoo.com</t>
  </si>
  <si>
    <t>+1-967-302-7367x183</t>
  </si>
  <si>
    <t>Diane Barron</t>
  </si>
  <si>
    <t>diane.barron@hotmail.com</t>
  </si>
  <si>
    <t>030.218.9148x0807</t>
  </si>
  <si>
    <t>Dwayne Wilcox</t>
  </si>
  <si>
    <t>dwayne.wilcox@yahoo.com</t>
  </si>
  <si>
    <t>537.353.1397x33359</t>
  </si>
  <si>
    <t>Cody Lawson</t>
  </si>
  <si>
    <t>cody.lawson@gmail.com</t>
  </si>
  <si>
    <t>035-700-5218x476</t>
  </si>
  <si>
    <t>William Baker</t>
  </si>
  <si>
    <t>william.baker@yahoo.com</t>
  </si>
  <si>
    <t>597-253-4484</t>
  </si>
  <si>
    <t>Trevor Carr</t>
  </si>
  <si>
    <t>trevor.carr@hotmail.com</t>
  </si>
  <si>
    <t>Tracy Green</t>
  </si>
  <si>
    <t>tracy.green@hotmail.com</t>
  </si>
  <si>
    <t>674.620.1425x08802</t>
  </si>
  <si>
    <t>Mark Dawson</t>
  </si>
  <si>
    <t>mark.dawson@yahoo.com</t>
  </si>
  <si>
    <t>001-521-712-8998x870</t>
  </si>
  <si>
    <t>Krista Glenn</t>
  </si>
  <si>
    <t>krista.glenn@yahoo.com</t>
  </si>
  <si>
    <t>(671)011-5409</t>
  </si>
  <si>
    <t>Lisa Miller</t>
  </si>
  <si>
    <t>lisa.miller@gmail.com</t>
  </si>
  <si>
    <t>(318)241-2465x3633</t>
  </si>
  <si>
    <t>Michelle Murphy</t>
  </si>
  <si>
    <t>michelle.murphy@hotmail.com</t>
  </si>
  <si>
    <t>+1-508-336-3154x324</t>
  </si>
  <si>
    <t>Patricia Smith</t>
  </si>
  <si>
    <t>patricia.smith@hotmail.com</t>
  </si>
  <si>
    <t>001-637-567-7417</t>
  </si>
  <si>
    <t>Jimmy Gardner</t>
  </si>
  <si>
    <t>jimmy.gardner@hotmail.com</t>
  </si>
  <si>
    <t>+1-786-263-2207x911</t>
  </si>
  <si>
    <t>Bethany Conner</t>
  </si>
  <si>
    <t>bethany.conner@yahoo.com</t>
  </si>
  <si>
    <t>001-418-482-6454</t>
  </si>
  <si>
    <t>Patrick Meadows</t>
  </si>
  <si>
    <t>patrick.meadows@gmail.com</t>
  </si>
  <si>
    <t>+1-124-378-0583x474</t>
  </si>
  <si>
    <t>Bethany Griffin</t>
  </si>
  <si>
    <t>bethany.griffin@hotmail.com</t>
  </si>
  <si>
    <t>523.964.7313</t>
  </si>
  <si>
    <t>Melinda Hernandez</t>
  </si>
  <si>
    <t>melinda.hernandez@yahoo.com</t>
  </si>
  <si>
    <t>535.688.2772x339</t>
  </si>
  <si>
    <t>Nathan Taylor</t>
  </si>
  <si>
    <t>nathan.taylor@gmail.com</t>
  </si>
  <si>
    <t>021-416-5615x1179</t>
  </si>
  <si>
    <t>Sue Salinas</t>
  </si>
  <si>
    <t>sue.salinas@hotmail.com</t>
  </si>
  <si>
    <t>+1-267-019-3706x31436</t>
  </si>
  <si>
    <t>Frank Stone</t>
  </si>
  <si>
    <t>frank.stone@gmail.com</t>
  </si>
  <si>
    <t>968.991.0246</t>
  </si>
  <si>
    <t>Erica Roberts</t>
  </si>
  <si>
    <t>erica.roberts@gmail.com</t>
  </si>
  <si>
    <t>Laura Knight</t>
  </si>
  <si>
    <t>laura.knight@yahoo.com</t>
  </si>
  <si>
    <t>Juan Shannon</t>
  </si>
  <si>
    <t>juan.shannon@yahoo.com</t>
  </si>
  <si>
    <t>Michelle Kemp</t>
  </si>
  <si>
    <t>michelle.kemp@yahoo.com</t>
  </si>
  <si>
    <t>001-939-586-4094x4914</t>
  </si>
  <si>
    <t>Kathryn Noble</t>
  </si>
  <si>
    <t>kathryn.noble@hotmail.com</t>
  </si>
  <si>
    <t>Melissa Martinez</t>
  </si>
  <si>
    <t>melissa.martinez@gmail.com</t>
  </si>
  <si>
    <t>+1-033-740-6550x66051</t>
  </si>
  <si>
    <t>Diane Sanford</t>
  </si>
  <si>
    <t>diane.sanford@hotmail.com</t>
  </si>
  <si>
    <t>116.658.4049</t>
  </si>
  <si>
    <t>Kendra Phillips</t>
  </si>
  <si>
    <t>kendra.phillips@hotmail.com</t>
  </si>
  <si>
    <t>STEVEN MORRIS</t>
  </si>
  <si>
    <t>craig.francis@hotmail.com</t>
  </si>
  <si>
    <t>084.165.7567</t>
  </si>
  <si>
    <t>Kaylee Lewis</t>
  </si>
  <si>
    <t>kaylee.lewis@hotmail.com</t>
  </si>
  <si>
    <t>001-660-712-5023x3566</t>
  </si>
  <si>
    <t>Dean Alvarez</t>
  </si>
  <si>
    <t>dean.alvarez@gmail.com</t>
  </si>
  <si>
    <t>(083)134-6490x814</t>
  </si>
  <si>
    <t>Joshua Weeks</t>
  </si>
  <si>
    <t>joshua.weeks@gmail.com</t>
  </si>
  <si>
    <t>(379)683-1757</t>
  </si>
  <si>
    <t>Rebecca Gilmore</t>
  </si>
  <si>
    <t>rebecca.gilmore@gmail.com</t>
  </si>
  <si>
    <t>001-613-846-0022x85647</t>
  </si>
  <si>
    <t>FirstName</t>
  </si>
  <si>
    <t>LastName</t>
  </si>
  <si>
    <t>HireYear</t>
  </si>
  <si>
    <t>ExitYear</t>
  </si>
  <si>
    <t>YearofService</t>
  </si>
  <si>
    <t>JILL</t>
  </si>
  <si>
    <t>JOHNSON</t>
  </si>
  <si>
    <t>+256 929951433</t>
  </si>
  <si>
    <t>Stephen</t>
  </si>
  <si>
    <t>Moore</t>
  </si>
  <si>
    <t>Not Provided</t>
  </si>
  <si>
    <t>Jason</t>
  </si>
  <si>
    <t>Ortiz</t>
  </si>
  <si>
    <t>+256 417600961</t>
  </si>
  <si>
    <t>Derrick</t>
  </si>
  <si>
    <t>Rivera</t>
  </si>
  <si>
    <t>+256 002488551</t>
  </si>
  <si>
    <t>Angela</t>
  </si>
  <si>
    <t>Crane</t>
  </si>
  <si>
    <t>Zachary</t>
  </si>
  <si>
    <t>Davis</t>
  </si>
  <si>
    <t>+256 156958429</t>
  </si>
  <si>
    <t>Troy</t>
  </si>
  <si>
    <t>Hayes</t>
  </si>
  <si>
    <t>+256 676819114</t>
  </si>
  <si>
    <t>Nicole</t>
  </si>
  <si>
    <t>Cortez</t>
  </si>
  <si>
    <t>+256 570244903</t>
  </si>
  <si>
    <t>John</t>
  </si>
  <si>
    <t>Armstrong</t>
  </si>
  <si>
    <t>+256 374886076</t>
  </si>
  <si>
    <t>Luis</t>
  </si>
  <si>
    <t>Rivas</t>
  </si>
  <si>
    <t>+256 541876364</t>
  </si>
  <si>
    <t>Sheri</t>
  </si>
  <si>
    <t>Chang</t>
  </si>
  <si>
    <t>+256 536455043</t>
  </si>
  <si>
    <t>Jennifer</t>
  </si>
  <si>
    <t>Jones</t>
  </si>
  <si>
    <t>+256 181868960</t>
  </si>
  <si>
    <t>Jessica</t>
  </si>
  <si>
    <t>Martinez</t>
  </si>
  <si>
    <t>+256 441689971</t>
  </si>
  <si>
    <t>Anthony</t>
  </si>
  <si>
    <t>Patrick</t>
  </si>
  <si>
    <t>+256 921581458</t>
  </si>
  <si>
    <t>Amanda</t>
  </si>
  <si>
    <t>Spencer</t>
  </si>
  <si>
    <t>+256 206237032</t>
  </si>
  <si>
    <t>Erika</t>
  </si>
  <si>
    <t>Anderson</t>
  </si>
  <si>
    <t>+256 353435190</t>
  </si>
  <si>
    <t>Brandon</t>
  </si>
  <si>
    <t>Rubio</t>
  </si>
  <si>
    <t>+256 775263284</t>
  </si>
  <si>
    <t>Mark</t>
  </si>
  <si>
    <t>Kramer</t>
  </si>
  <si>
    <t>+256 275981097</t>
  </si>
  <si>
    <t>Tanner</t>
  </si>
  <si>
    <t>Sanders</t>
  </si>
  <si>
    <t>+256 000819913</t>
  </si>
  <si>
    <t>Williams</t>
  </si>
  <si>
    <t>+256 402728747</t>
  </si>
  <si>
    <t>Todd</t>
  </si>
  <si>
    <t>+256 912865270</t>
  </si>
  <si>
    <t>Samuel</t>
  </si>
  <si>
    <t>Thomas</t>
  </si>
  <si>
    <t>+256 715372214</t>
  </si>
  <si>
    <t>Jocelyn</t>
  </si>
  <si>
    <t>Orr</t>
  </si>
  <si>
    <t>+256 344858844</t>
  </si>
  <si>
    <t>Allison</t>
  </si>
  <si>
    <t>Wiley</t>
  </si>
  <si>
    <t>+256 317077058</t>
  </si>
  <si>
    <t>Jacob</t>
  </si>
  <si>
    <t>Nelson</t>
  </si>
  <si>
    <t>+256 200570690</t>
  </si>
  <si>
    <t>Ashley</t>
  </si>
  <si>
    <t>Riggs</t>
  </si>
  <si>
    <t>+256 513905895</t>
  </si>
  <si>
    <t>Luke</t>
  </si>
  <si>
    <t>Mcclain</t>
  </si>
  <si>
    <t>+256 800246402</t>
  </si>
  <si>
    <t>Jimmy</t>
  </si>
  <si>
    <t>George</t>
  </si>
  <si>
    <t>+256 127334816</t>
  </si>
  <si>
    <t>Cameron</t>
  </si>
  <si>
    <t>+256 685176217</t>
  </si>
  <si>
    <t>Karen</t>
  </si>
  <si>
    <t>+256 427786069</t>
  </si>
  <si>
    <t>Denise</t>
  </si>
  <si>
    <t>Ruiz</t>
  </si>
  <si>
    <t>+256 565378468</t>
  </si>
  <si>
    <t>Dustin</t>
  </si>
  <si>
    <t>Harrison</t>
  </si>
  <si>
    <t>+256 507563390</t>
  </si>
  <si>
    <t>Sean</t>
  </si>
  <si>
    <t>Young</t>
  </si>
  <si>
    <t>+256 621705375</t>
  </si>
  <si>
    <t>Craig</t>
  </si>
  <si>
    <t>+256 037041473</t>
  </si>
  <si>
    <t>Christopher</t>
  </si>
  <si>
    <t>+256 572680052</t>
  </si>
  <si>
    <t>Robert</t>
  </si>
  <si>
    <t>Alvarez</t>
  </si>
  <si>
    <t>+256 305521686</t>
  </si>
  <si>
    <t>Cynthia</t>
  </si>
  <si>
    <t>Gonzales</t>
  </si>
  <si>
    <t>+256 530607081</t>
  </si>
  <si>
    <t>Bruce</t>
  </si>
  <si>
    <t>Duran</t>
  </si>
  <si>
    <t>+256 663066919</t>
  </si>
  <si>
    <t>Joshua</t>
  </si>
  <si>
    <t>Lynch</t>
  </si>
  <si>
    <t>+256 022324123</t>
  </si>
  <si>
    <t>Bryce</t>
  </si>
  <si>
    <t>Coleman</t>
  </si>
  <si>
    <t>+256 317519221</t>
  </si>
  <si>
    <t>Lisa</t>
  </si>
  <si>
    <t>Cooke</t>
  </si>
  <si>
    <t>+256 934083920</t>
  </si>
  <si>
    <t>Bianca</t>
  </si>
  <si>
    <t>+256 908100858</t>
  </si>
  <si>
    <t>Monica</t>
  </si>
  <si>
    <t>Bailey</t>
  </si>
  <si>
    <t>+256 237063666</t>
  </si>
  <si>
    <t>April</t>
  </si>
  <si>
    <t>Gibson</t>
  </si>
  <si>
    <t>+256 929291263</t>
  </si>
  <si>
    <t>Rivers</t>
  </si>
  <si>
    <t>+256 245909211</t>
  </si>
  <si>
    <t>Wright</t>
  </si>
  <si>
    <t>+256 401748145</t>
  </si>
  <si>
    <t>Lewis</t>
  </si>
  <si>
    <t>+256 515153342</t>
  </si>
  <si>
    <t>CHERYL</t>
  </si>
  <si>
    <t>MORENO</t>
  </si>
  <si>
    <t>+256 815061838</t>
  </si>
  <si>
    <t>Joseph</t>
  </si>
  <si>
    <t>Bowen</t>
  </si>
  <si>
    <t>+256 452815377</t>
  </si>
  <si>
    <t>Audrey</t>
  </si>
  <si>
    <t>+256 714095348</t>
  </si>
  <si>
    <t>Derek</t>
  </si>
  <si>
    <t>Campbell</t>
  </si>
  <si>
    <t>+256 279683990</t>
  </si>
  <si>
    <t>Patton</t>
  </si>
  <si>
    <t>+256 098645552</t>
  </si>
  <si>
    <t>Kimberly</t>
  </si>
  <si>
    <t>Hawkins</t>
  </si>
  <si>
    <t>+256 033242564</t>
  </si>
  <si>
    <t>Amy</t>
  </si>
  <si>
    <t>Love</t>
  </si>
  <si>
    <t>+256 189248271</t>
  </si>
  <si>
    <t>Margaret</t>
  </si>
  <si>
    <t>Smith</t>
  </si>
  <si>
    <t>+256 803689746</t>
  </si>
  <si>
    <t>Collins</t>
  </si>
  <si>
    <t>+256 702224043</t>
  </si>
  <si>
    <t>Gregory</t>
  </si>
  <si>
    <t>Wade</t>
  </si>
  <si>
    <t>+256 396003529</t>
  </si>
  <si>
    <t>Randall</t>
  </si>
  <si>
    <t>Robertson</t>
  </si>
  <si>
    <t>+256 376875519</t>
  </si>
  <si>
    <t>Jesus</t>
  </si>
  <si>
    <t>Wilson</t>
  </si>
  <si>
    <t>+256 921433199</t>
  </si>
  <si>
    <t>Rodriguez</t>
  </si>
  <si>
    <t>+256 556622326</t>
  </si>
  <si>
    <t>Janet</t>
  </si>
  <si>
    <t>+256 762833586</t>
  </si>
  <si>
    <t>Tony</t>
  </si>
  <si>
    <t>Harding</t>
  </si>
  <si>
    <t>+256 511037495</t>
  </si>
  <si>
    <t>Natalie</t>
  </si>
  <si>
    <t>Fernandez</t>
  </si>
  <si>
    <t>+256 128988596</t>
  </si>
  <si>
    <t>Michael</t>
  </si>
  <si>
    <t>Stanley</t>
  </si>
  <si>
    <t>+256 432079330</t>
  </si>
  <si>
    <t>Antonio</t>
  </si>
  <si>
    <t>Henson</t>
  </si>
  <si>
    <t>+256 704931881</t>
  </si>
  <si>
    <t>Kenneth</t>
  </si>
  <si>
    <t>Brown</t>
  </si>
  <si>
    <t>Jon</t>
  </si>
  <si>
    <t>Pacheco</t>
  </si>
  <si>
    <t>+256 682017581</t>
  </si>
  <si>
    <t>Justin</t>
  </si>
  <si>
    <t>+256 959821187</t>
  </si>
  <si>
    <t>Garcia</t>
  </si>
  <si>
    <t>+256 343024075</t>
  </si>
  <si>
    <t>Latoya</t>
  </si>
  <si>
    <t>Holder</t>
  </si>
  <si>
    <t>+256 850623170</t>
  </si>
  <si>
    <t>Fitzpatrick</t>
  </si>
  <si>
    <t>+256 736439751</t>
  </si>
  <si>
    <t>Carney</t>
  </si>
  <si>
    <t>+256 845209523</t>
  </si>
  <si>
    <t>Heather</t>
  </si>
  <si>
    <t>+256 673766167</t>
  </si>
  <si>
    <t>Brittney</t>
  </si>
  <si>
    <t>Davies</t>
  </si>
  <si>
    <t>+256 941401653</t>
  </si>
  <si>
    <t>Elizabeth</t>
  </si>
  <si>
    <t>+256 246003158</t>
  </si>
  <si>
    <t>Corey</t>
  </si>
  <si>
    <t>Brock</t>
  </si>
  <si>
    <t>+256 044904806</t>
  </si>
  <si>
    <t>Wendy</t>
  </si>
  <si>
    <t>+256 255681480</t>
  </si>
  <si>
    <t>Robin</t>
  </si>
  <si>
    <t>+256 073141307</t>
  </si>
  <si>
    <t>Dylan</t>
  </si>
  <si>
    <t>Wilcox</t>
  </si>
  <si>
    <t>+256 011764329</t>
  </si>
  <si>
    <t>Douglas</t>
  </si>
  <si>
    <t>David</t>
  </si>
  <si>
    <t>Hernandez</t>
  </si>
  <si>
    <t>+256 388284598</t>
  </si>
  <si>
    <t>Christina</t>
  </si>
  <si>
    <t>+256 378821393</t>
  </si>
  <si>
    <t>Matthew</t>
  </si>
  <si>
    <t>Hicks</t>
  </si>
  <si>
    <t>+256 482759519</t>
  </si>
  <si>
    <t>Diana</t>
  </si>
  <si>
    <t>Adams</t>
  </si>
  <si>
    <t>+256 240415335</t>
  </si>
  <si>
    <t>James</t>
  </si>
  <si>
    <t>Hardin</t>
  </si>
  <si>
    <t>+256 966131285</t>
  </si>
  <si>
    <t>Gardner</t>
  </si>
  <si>
    <t>+256 883916290</t>
  </si>
  <si>
    <t>Kathy</t>
  </si>
  <si>
    <t>Moody</t>
  </si>
  <si>
    <t>+256 634540450</t>
  </si>
  <si>
    <t>Daniels</t>
  </si>
  <si>
    <t>+256 513011807</t>
  </si>
  <si>
    <t>Victor</t>
  </si>
  <si>
    <t>Hill</t>
  </si>
  <si>
    <t>Soto</t>
  </si>
  <si>
    <t>+256 931733512</t>
  </si>
  <si>
    <t>Graham</t>
  </si>
  <si>
    <t>+256 978631224</t>
  </si>
  <si>
    <t>Colton</t>
  </si>
  <si>
    <t>Carter</t>
  </si>
  <si>
    <t>+256 175654759</t>
  </si>
  <si>
    <t>Sutton</t>
  </si>
  <si>
    <t>+256 233633398</t>
  </si>
  <si>
    <t>Gabriel</t>
  </si>
  <si>
    <t>Taylor</t>
  </si>
  <si>
    <t>+256 096451832</t>
  </si>
  <si>
    <t>Theresa</t>
  </si>
  <si>
    <t>+256 926642522</t>
  </si>
  <si>
    <t>Marks</t>
  </si>
  <si>
    <t>+256 521121478</t>
  </si>
  <si>
    <t>Erica</t>
  </si>
  <si>
    <t>Weiss</t>
  </si>
  <si>
    <t>AIMEE</t>
  </si>
  <si>
    <t>GROSS</t>
  </si>
  <si>
    <t>+256 444362312</t>
  </si>
  <si>
    <t>Rogers</t>
  </si>
  <si>
    <t>+256 793001025</t>
  </si>
  <si>
    <t>Jenna</t>
  </si>
  <si>
    <t>Jenkins</t>
  </si>
  <si>
    <t>+256 484306373</t>
  </si>
  <si>
    <t>Becker</t>
  </si>
  <si>
    <t>+256 119717906</t>
  </si>
  <si>
    <t>Diaz</t>
  </si>
  <si>
    <t>+256 619965075</t>
  </si>
  <si>
    <t>Porter</t>
  </si>
  <si>
    <t>+256 672089353</t>
  </si>
  <si>
    <t>Ryan</t>
  </si>
  <si>
    <t>Lopez</t>
  </si>
  <si>
    <t>+256 455924018</t>
  </si>
  <si>
    <t>Cheyenne</t>
  </si>
  <si>
    <t>Kim</t>
  </si>
  <si>
    <t>+256 822126363</t>
  </si>
  <si>
    <t>William</t>
  </si>
  <si>
    <t>Dixon</t>
  </si>
  <si>
    <t>+256 641065577</t>
  </si>
  <si>
    <t>Daniel</t>
  </si>
  <si>
    <t>+256 422318689</t>
  </si>
  <si>
    <t>Emily</t>
  </si>
  <si>
    <t>Martin</t>
  </si>
  <si>
    <t>+256 737661958</t>
  </si>
  <si>
    <t>Dawn</t>
  </si>
  <si>
    <t>Mccarthy</t>
  </si>
  <si>
    <t>+256 239732907</t>
  </si>
  <si>
    <t>Lauren</t>
  </si>
  <si>
    <t>+256 496141034</t>
  </si>
  <si>
    <t>Tracey</t>
  </si>
  <si>
    <t>+256 379116252</t>
  </si>
  <si>
    <t>+256 821853576</t>
  </si>
  <si>
    <t>Sharon</t>
  </si>
  <si>
    <t>Walker</t>
  </si>
  <si>
    <t>+256 166488393</t>
  </si>
  <si>
    <t>Miller</t>
  </si>
  <si>
    <t>+256 279078740</t>
  </si>
  <si>
    <t>Carol</t>
  </si>
  <si>
    <t>Marshall</t>
  </si>
  <si>
    <t>+256 431610779</t>
  </si>
  <si>
    <t>Timothy</t>
  </si>
  <si>
    <t>Branch</t>
  </si>
  <si>
    <t>+256 817186574</t>
  </si>
  <si>
    <t>Jill</t>
  </si>
  <si>
    <t>Sweeney</t>
  </si>
  <si>
    <t>+256 543152670</t>
  </si>
  <si>
    <t>+256 815914226</t>
  </si>
  <si>
    <t>Casey</t>
  </si>
  <si>
    <t>Ford</t>
  </si>
  <si>
    <t>+256 077391012</t>
  </si>
  <si>
    <t>Kelly</t>
  </si>
  <si>
    <t>+256 096860925</t>
  </si>
  <si>
    <t>+256 074901154</t>
  </si>
  <si>
    <t>Brianna</t>
  </si>
  <si>
    <t>Powell</t>
  </si>
  <si>
    <t>+256 607342520</t>
  </si>
  <si>
    <t>Madison</t>
  </si>
  <si>
    <t>Huang</t>
  </si>
  <si>
    <t>+256 013979099</t>
  </si>
  <si>
    <t>Bryan</t>
  </si>
  <si>
    <t>+256 947471155</t>
  </si>
  <si>
    <t>Stephanie</t>
  </si>
  <si>
    <t>Jackson</t>
  </si>
  <si>
    <t>+256 269667639</t>
  </si>
  <si>
    <t>Melinda</t>
  </si>
  <si>
    <t>+256 246265097</t>
  </si>
  <si>
    <t>Frank</t>
  </si>
  <si>
    <t>Salazar</t>
  </si>
  <si>
    <t>Joanne</t>
  </si>
  <si>
    <t>Mckee</t>
  </si>
  <si>
    <t>Brian</t>
  </si>
  <si>
    <t>Hunter</t>
  </si>
  <si>
    <t>+256 134563165</t>
  </si>
  <si>
    <t>Parsons</t>
  </si>
  <si>
    <t>+256 143771973</t>
  </si>
  <si>
    <t>Wallace</t>
  </si>
  <si>
    <t>+256 774692155</t>
  </si>
  <si>
    <t>Foster</t>
  </si>
  <si>
    <t>+256 581292016</t>
  </si>
  <si>
    <t>Morales</t>
  </si>
  <si>
    <t>+256 001041600</t>
  </si>
  <si>
    <t>+256 155279148</t>
  </si>
  <si>
    <t>Steven</t>
  </si>
  <si>
    <t>+256 158938184</t>
  </si>
  <si>
    <t>+256 534860356</t>
  </si>
  <si>
    <t>Eric</t>
  </si>
  <si>
    <t>Knight</t>
  </si>
  <si>
    <t>+256 934758002</t>
  </si>
  <si>
    <t>Wilkins</t>
  </si>
  <si>
    <t>+256 746744884</t>
  </si>
  <si>
    <t>Rebecca</t>
  </si>
  <si>
    <t>House</t>
  </si>
  <si>
    <t>+256 242728017</t>
  </si>
  <si>
    <t>Crawford</t>
  </si>
  <si>
    <t>+256 526030685</t>
  </si>
  <si>
    <t>Heidi</t>
  </si>
  <si>
    <t>Mendoza</t>
  </si>
  <si>
    <t>+256 198776561</t>
  </si>
  <si>
    <t>Linda</t>
  </si>
  <si>
    <t>Weaver</t>
  </si>
  <si>
    <t>+256 470742019</t>
  </si>
  <si>
    <t>Gail</t>
  </si>
  <si>
    <t>Parker</t>
  </si>
  <si>
    <t>+256 506499008</t>
  </si>
  <si>
    <t>Bush</t>
  </si>
  <si>
    <t>+256 033561345</t>
  </si>
  <si>
    <t>Jasmine</t>
  </si>
  <si>
    <t>Burch</t>
  </si>
  <si>
    <t>+256 463360510</t>
  </si>
  <si>
    <t>Maxwell</t>
  </si>
  <si>
    <t>Alvarado</t>
  </si>
  <si>
    <t>+256 326127105</t>
  </si>
  <si>
    <t>Ward</t>
  </si>
  <si>
    <t>+256 364805170</t>
  </si>
  <si>
    <t>Olivia</t>
  </si>
  <si>
    <t>Yates</t>
  </si>
  <si>
    <t>+256 014145163</t>
  </si>
  <si>
    <t>Mitchell</t>
  </si>
  <si>
    <t>+256 747246032</t>
  </si>
  <si>
    <t>Johnson</t>
  </si>
  <si>
    <t>+256 195001264</t>
  </si>
  <si>
    <t>Marcus</t>
  </si>
  <si>
    <t>+256 774893980</t>
  </si>
  <si>
    <t>Carrillo</t>
  </si>
  <si>
    <t>+256 794639051</t>
  </si>
  <si>
    <t>Richard</t>
  </si>
  <si>
    <t>Rosales</t>
  </si>
  <si>
    <t>+256 439876489</t>
  </si>
  <si>
    <t>Crystal</t>
  </si>
  <si>
    <t>Blair</t>
  </si>
  <si>
    <t>+256 623829533</t>
  </si>
  <si>
    <t>Ramirez</t>
  </si>
  <si>
    <t>+256 798063850</t>
  </si>
  <si>
    <t>Farmer</t>
  </si>
  <si>
    <t>+256 891708420</t>
  </si>
  <si>
    <t>Robbins</t>
  </si>
  <si>
    <t>+256 088123278</t>
  </si>
  <si>
    <t>Maria</t>
  </si>
  <si>
    <t>Hart</t>
  </si>
  <si>
    <t>+256 884629989</t>
  </si>
  <si>
    <t>Arthur</t>
  </si>
  <si>
    <t>Howard</t>
  </si>
  <si>
    <t>+256 059627009</t>
  </si>
  <si>
    <t>+256 963904907</t>
  </si>
  <si>
    <t>Holly</t>
  </si>
  <si>
    <t>+256 384679635</t>
  </si>
  <si>
    <t>Chris</t>
  </si>
  <si>
    <t>Cole</t>
  </si>
  <si>
    <t>+256 039361287</t>
  </si>
  <si>
    <t>Thompson</t>
  </si>
  <si>
    <t>+256 142928292</t>
  </si>
  <si>
    <t>Cheryl</t>
  </si>
  <si>
    <t>May</t>
  </si>
  <si>
    <t>+256 951939359</t>
  </si>
  <si>
    <t>Austin</t>
  </si>
  <si>
    <t>+256 943916215</t>
  </si>
  <si>
    <t>Russell</t>
  </si>
  <si>
    <t>Peterson</t>
  </si>
  <si>
    <t>+256 014089254</t>
  </si>
  <si>
    <t>Jonathan</t>
  </si>
  <si>
    <t>Mason</t>
  </si>
  <si>
    <t>+256 284835412</t>
  </si>
  <si>
    <t>Ronald</t>
  </si>
  <si>
    <t>Solis</t>
  </si>
  <si>
    <t>+256 763422589</t>
  </si>
  <si>
    <t>Randy</t>
  </si>
  <si>
    <t>Gutierrez</t>
  </si>
  <si>
    <t>+256 952724420</t>
  </si>
  <si>
    <t>Trevor</t>
  </si>
  <si>
    <t>+256 933078683</t>
  </si>
  <si>
    <t>Faulkner</t>
  </si>
  <si>
    <t>+256 516677073</t>
  </si>
  <si>
    <t>Ayala</t>
  </si>
  <si>
    <t>+256 203803172</t>
  </si>
  <si>
    <t>LAURA</t>
  </si>
  <si>
    <t>MARTIN</t>
  </si>
  <si>
    <t>Calvin</t>
  </si>
  <si>
    <t>Molina</t>
  </si>
  <si>
    <t>Ellen</t>
  </si>
  <si>
    <t>+256 633258419</t>
  </si>
  <si>
    <t>+256 015231562</t>
  </si>
  <si>
    <t>Chad</t>
  </si>
  <si>
    <t>Turner</t>
  </si>
  <si>
    <t>+256 755041920</t>
  </si>
  <si>
    <t>Darrell</t>
  </si>
  <si>
    <t>+256 557394186</t>
  </si>
  <si>
    <t>+256 621404743</t>
  </si>
  <si>
    <t>Dunlap</t>
  </si>
  <si>
    <t>+256 948658476</t>
  </si>
  <si>
    <t>Natasha</t>
  </si>
  <si>
    <t>Khan</t>
  </si>
  <si>
    <t>+256 515068813</t>
  </si>
  <si>
    <t>Bradley</t>
  </si>
  <si>
    <t>+256 769110187</t>
  </si>
  <si>
    <t>Sara</t>
  </si>
  <si>
    <t>+256 863258605</t>
  </si>
  <si>
    <t>Medina</t>
  </si>
  <si>
    <t>+256 226423674</t>
  </si>
  <si>
    <t>Holmes</t>
  </si>
  <si>
    <t>+256 434566381</t>
  </si>
  <si>
    <t>Hanson</t>
  </si>
  <si>
    <t>+256 889506185</t>
  </si>
  <si>
    <t>Courtney</t>
  </si>
  <si>
    <t>Chavez</t>
  </si>
  <si>
    <t>+256 105201401</t>
  </si>
  <si>
    <t>+256 673791687</t>
  </si>
  <si>
    <t>Shannon</t>
  </si>
  <si>
    <t>+256 453680321</t>
  </si>
  <si>
    <t>Bishop</t>
  </si>
  <si>
    <t>+256 004452371</t>
  </si>
  <si>
    <t>Moreno</t>
  </si>
  <si>
    <t>+256 800679221</t>
  </si>
  <si>
    <t>+256 695132517</t>
  </si>
  <si>
    <t>+256 509966695</t>
  </si>
  <si>
    <t>Alexander</t>
  </si>
  <si>
    <t>Cobb</t>
  </si>
  <si>
    <t>+256 853870912</t>
  </si>
  <si>
    <t>Anna</t>
  </si>
  <si>
    <t>Murray</t>
  </si>
  <si>
    <t>+256 434927229</t>
  </si>
  <si>
    <t>Kristen</t>
  </si>
  <si>
    <t>Lee</t>
  </si>
  <si>
    <t>+256 994977475</t>
  </si>
  <si>
    <t>Welch</t>
  </si>
  <si>
    <t>+256 128644825</t>
  </si>
  <si>
    <t>Andrew</t>
  </si>
  <si>
    <t>+256 782344243</t>
  </si>
  <si>
    <t>Jesse</t>
  </si>
  <si>
    <t>+256 607939720</t>
  </si>
  <si>
    <t>+256 627044456</t>
  </si>
  <si>
    <t>Chelsea</t>
  </si>
  <si>
    <t>Vargas</t>
  </si>
  <si>
    <t>+256 653592966</t>
  </si>
  <si>
    <t>Velazquez</t>
  </si>
  <si>
    <t>+256 561336424</t>
  </si>
  <si>
    <t>Barnes</t>
  </si>
  <si>
    <t>+256 514806083</t>
  </si>
  <si>
    <t>Keith</t>
  </si>
  <si>
    <t>Griffin</t>
  </si>
  <si>
    <t>+256 225170166</t>
  </si>
  <si>
    <t>Devin</t>
  </si>
  <si>
    <t>Cooper</t>
  </si>
  <si>
    <t>+256 559935308</t>
  </si>
  <si>
    <t>Benjamin</t>
  </si>
  <si>
    <t>+256 657719557</t>
  </si>
  <si>
    <t>Hamilton</t>
  </si>
  <si>
    <t>+256 615179095</t>
  </si>
  <si>
    <t>Jack</t>
  </si>
  <si>
    <t>+256 324386782</t>
  </si>
  <si>
    <t>Kevin</t>
  </si>
  <si>
    <t>Buchanan</t>
  </si>
  <si>
    <t>+256 923006363</t>
  </si>
  <si>
    <t>Stone</t>
  </si>
  <si>
    <t>Richardson</t>
  </si>
  <si>
    <t>+256 426660868</t>
  </si>
  <si>
    <t>Floyd</t>
  </si>
  <si>
    <t>+256 708917234</t>
  </si>
  <si>
    <t>Gonzalez</t>
  </si>
  <si>
    <t>+256 432205435</t>
  </si>
  <si>
    <t>Paul</t>
  </si>
  <si>
    <t>Grant</t>
  </si>
  <si>
    <t>+256 120637946</t>
  </si>
  <si>
    <t>Robles</t>
  </si>
  <si>
    <t>+256 831108025</t>
  </si>
  <si>
    <t>White</t>
  </si>
  <si>
    <t>Jacobs</t>
  </si>
  <si>
    <t>Henry</t>
  </si>
  <si>
    <t>+256 313409140</t>
  </si>
  <si>
    <t>Edward</t>
  </si>
  <si>
    <t>+256 571565039</t>
  </si>
  <si>
    <t>+256 068233078</t>
  </si>
  <si>
    <t>Lang</t>
  </si>
  <si>
    <t>+256 200332244</t>
  </si>
  <si>
    <t>DOUGLAS</t>
  </si>
  <si>
    <t>DIAZ</t>
  </si>
  <si>
    <t>+256 110000790</t>
  </si>
  <si>
    <t>+256 834300300</t>
  </si>
  <si>
    <t>+256 891797649</t>
  </si>
  <si>
    <t>Barbara</t>
  </si>
  <si>
    <t>Madden</t>
  </si>
  <si>
    <t>+256 470604614</t>
  </si>
  <si>
    <t>Haynes</t>
  </si>
  <si>
    <t>+256 851205472</t>
  </si>
  <si>
    <t>Jacqueline</t>
  </si>
  <si>
    <t>+256 155962757</t>
  </si>
  <si>
    <t>+256 751443115</t>
  </si>
  <si>
    <t>+256 886884807</t>
  </si>
  <si>
    <t>Colleen</t>
  </si>
  <si>
    <t>Schultz</t>
  </si>
  <si>
    <t>+256 043495677</t>
  </si>
  <si>
    <t>Michelle</t>
  </si>
  <si>
    <t>+256 778120869</t>
  </si>
  <si>
    <t>+256 471045806</t>
  </si>
  <si>
    <t>Christian</t>
  </si>
  <si>
    <t>+256 247390005</t>
  </si>
  <si>
    <t>Nicholas</t>
  </si>
  <si>
    <t>Flynn</t>
  </si>
  <si>
    <t>+256 646064774</t>
  </si>
  <si>
    <t>Roy</t>
  </si>
  <si>
    <t>+256 899926164</t>
  </si>
  <si>
    <t>Koch</t>
  </si>
  <si>
    <t>+256 188514306</t>
  </si>
  <si>
    <t>Evelyn</t>
  </si>
  <si>
    <t>+256 490709092</t>
  </si>
  <si>
    <t>+256 188805978</t>
  </si>
  <si>
    <t>Kristi</t>
  </si>
  <si>
    <t>Quinn</t>
  </si>
  <si>
    <t>+256 075844348</t>
  </si>
  <si>
    <t>Pamela</t>
  </si>
  <si>
    <t>+256 037843102</t>
  </si>
  <si>
    <t>+256 357249935</t>
  </si>
  <si>
    <t>Garrison</t>
  </si>
  <si>
    <t>+256 263273854</t>
  </si>
  <si>
    <t>Roberts</t>
  </si>
  <si>
    <t>+256 546121165</t>
  </si>
  <si>
    <t>+256 722444936</t>
  </si>
  <si>
    <t>Wheeler</t>
  </si>
  <si>
    <t>+256 173600333</t>
  </si>
  <si>
    <t>+256 453958234</t>
  </si>
  <si>
    <t>Garrett</t>
  </si>
  <si>
    <t>+256 526133426</t>
  </si>
  <si>
    <t>+256 892786327</t>
  </si>
  <si>
    <t>Raven</t>
  </si>
  <si>
    <t>+256 770683060</t>
  </si>
  <si>
    <t>+256 373135243</t>
  </si>
  <si>
    <t>Melvin</t>
  </si>
  <si>
    <t>+256 943641195</t>
  </si>
  <si>
    <t>Paige</t>
  </si>
  <si>
    <t>Dominguez</t>
  </si>
  <si>
    <t>+256 701993848</t>
  </si>
  <si>
    <t>+256 161121604</t>
  </si>
  <si>
    <t>Franklin</t>
  </si>
  <si>
    <t>+256 579521953</t>
  </si>
  <si>
    <t>Michele</t>
  </si>
  <si>
    <t>Davidson</t>
  </si>
  <si>
    <t>+256 026913707</t>
  </si>
  <si>
    <t>Lynn</t>
  </si>
  <si>
    <t>Williamson</t>
  </si>
  <si>
    <t>+256 902664538</t>
  </si>
  <si>
    <t>Autumn</t>
  </si>
  <si>
    <t>Edwards</t>
  </si>
  <si>
    <t>+256 377645876</t>
  </si>
  <si>
    <t>Lindsay</t>
  </si>
  <si>
    <t>+256 844987357</t>
  </si>
  <si>
    <t>Manuel</t>
  </si>
  <si>
    <t>Bartlett</t>
  </si>
  <si>
    <t>+256 759740619</t>
  </si>
  <si>
    <t>Sue</t>
  </si>
  <si>
    <t>+256 124119593</t>
  </si>
  <si>
    <t>Ramsey</t>
  </si>
  <si>
    <t>+256 163244230</t>
  </si>
  <si>
    <t>Jean</t>
  </si>
  <si>
    <t>Bell</t>
  </si>
  <si>
    <t>+256 243036818</t>
  </si>
  <si>
    <t>+256 768322707</t>
  </si>
  <si>
    <t>Cook</t>
  </si>
  <si>
    <t>+256 310963770</t>
  </si>
  <si>
    <t>Patricia</t>
  </si>
  <si>
    <t>+256 510031685</t>
  </si>
  <si>
    <t>+256 968820648</t>
  </si>
  <si>
    <t>Vincent</t>
  </si>
  <si>
    <t>+256 414476072</t>
  </si>
  <si>
    <t>Melody</t>
  </si>
  <si>
    <t>Stevens</t>
  </si>
  <si>
    <t>+256 942950897</t>
  </si>
  <si>
    <t>+256 525453574</t>
  </si>
  <si>
    <t>Charles</t>
  </si>
  <si>
    <t>+256 912574579</t>
  </si>
  <si>
    <t>Wayne</t>
  </si>
  <si>
    <t>Wyatt</t>
  </si>
  <si>
    <t>+256 240978768</t>
  </si>
  <si>
    <t>Katherine</t>
  </si>
  <si>
    <t>Patel</t>
  </si>
  <si>
    <t>+256 396309157</t>
  </si>
  <si>
    <t>Harvey</t>
  </si>
  <si>
    <t>+256 521424607</t>
  </si>
  <si>
    <t>Leblanc</t>
  </si>
  <si>
    <t>+256 282439026</t>
  </si>
  <si>
    <t>Brittany</t>
  </si>
  <si>
    <t>+256 009902749</t>
  </si>
  <si>
    <t>Green</t>
  </si>
  <si>
    <t>+256 173147327</t>
  </si>
  <si>
    <t>Park</t>
  </si>
  <si>
    <t>+256 011430943</t>
  </si>
  <si>
    <t>Summers</t>
  </si>
  <si>
    <t>+256 136257002</t>
  </si>
  <si>
    <t>+256 155822006</t>
  </si>
  <si>
    <t>Reese</t>
  </si>
  <si>
    <t>+256 854872416</t>
  </si>
  <si>
    <t>Morris</t>
  </si>
  <si>
    <t>+256 927814644</t>
  </si>
  <si>
    <t>Rangel</t>
  </si>
  <si>
    <t>+256 040827730</t>
  </si>
  <si>
    <t>Ruben</t>
  </si>
  <si>
    <t>Kemp</t>
  </si>
  <si>
    <t>+256 037581013</t>
  </si>
  <si>
    <t>Jeffrey</t>
  </si>
  <si>
    <t>Steele</t>
  </si>
  <si>
    <t>+256 742964339</t>
  </si>
  <si>
    <t>Julie</t>
  </si>
  <si>
    <t>Rachel</t>
  </si>
  <si>
    <t>Castaneda</t>
  </si>
  <si>
    <t>+256 178188788</t>
  </si>
  <si>
    <t>Caroline</t>
  </si>
  <si>
    <t>+256 478184940</t>
  </si>
  <si>
    <t>+256 629706528</t>
  </si>
  <si>
    <t>+256 254758475</t>
  </si>
  <si>
    <t>+256 012077373</t>
  </si>
  <si>
    <t>+256 789476856</t>
  </si>
  <si>
    <t>Chase</t>
  </si>
  <si>
    <t>Mclaughlin</t>
  </si>
  <si>
    <t>+256 884789311</t>
  </si>
  <si>
    <t>Brenda</t>
  </si>
  <si>
    <t>+256 079767451</t>
  </si>
  <si>
    <t>Shepherd</t>
  </si>
  <si>
    <t>+256 501495322</t>
  </si>
  <si>
    <t>Arnold</t>
  </si>
  <si>
    <t>+256 125121825</t>
  </si>
  <si>
    <t>Houston</t>
  </si>
  <si>
    <t>+256 329471733</t>
  </si>
  <si>
    <t>Barber</t>
  </si>
  <si>
    <t>+256 558906453</t>
  </si>
  <si>
    <t>Joel</t>
  </si>
  <si>
    <t>Stewart</t>
  </si>
  <si>
    <t>+256 141266523</t>
  </si>
  <si>
    <t>Susan</t>
  </si>
  <si>
    <t>+256 739887182</t>
  </si>
  <si>
    <t>Werner</t>
  </si>
  <si>
    <t>+256 502068310</t>
  </si>
  <si>
    <t>Diane</t>
  </si>
  <si>
    <t>+256 143143163</t>
  </si>
  <si>
    <t>Fowler</t>
  </si>
  <si>
    <t>+256 838136589</t>
  </si>
  <si>
    <t>Lester</t>
  </si>
  <si>
    <t>+256 758578914</t>
  </si>
  <si>
    <t>+256 823272814</t>
  </si>
  <si>
    <t>Harris</t>
  </si>
  <si>
    <t>+256 593231720</t>
  </si>
  <si>
    <t>+256 068243505</t>
  </si>
  <si>
    <t>Andrea</t>
  </si>
  <si>
    <t>+256 235468204</t>
  </si>
  <si>
    <t>Kyle</t>
  </si>
  <si>
    <t>+256 618280622</t>
  </si>
  <si>
    <t>+256 362476885</t>
  </si>
  <si>
    <t>Reid</t>
  </si>
  <si>
    <t>+256 009366380</t>
  </si>
  <si>
    <t>+256 687939775</t>
  </si>
  <si>
    <t>Caitlin</t>
  </si>
  <si>
    <t>Payne</t>
  </si>
  <si>
    <t>+256 782146371</t>
  </si>
  <si>
    <t>Kayla</t>
  </si>
  <si>
    <t>Owens</t>
  </si>
  <si>
    <t>+256 602617609</t>
  </si>
  <si>
    <t>Jeremy</t>
  </si>
  <si>
    <t>Robinson</t>
  </si>
  <si>
    <t>+256 919388613</t>
  </si>
  <si>
    <t>Tammy</t>
  </si>
  <si>
    <t>Gray</t>
  </si>
  <si>
    <t>+256 816676436</t>
  </si>
  <si>
    <t>Cunningham</t>
  </si>
  <si>
    <t>+256 624440347</t>
  </si>
  <si>
    <t>MAY</t>
  </si>
  <si>
    <t>+256 050881828</t>
  </si>
  <si>
    <t>+256 540510634</t>
  </si>
  <si>
    <t>Morgan</t>
  </si>
  <si>
    <t>+256 233296456</t>
  </si>
  <si>
    <t>Lori</t>
  </si>
  <si>
    <t>Reed</t>
  </si>
  <si>
    <t>+256 130400329</t>
  </si>
  <si>
    <t>Kelley</t>
  </si>
  <si>
    <t>+256 272235673</t>
  </si>
  <si>
    <t>Ingram</t>
  </si>
  <si>
    <t>+256 517288486</t>
  </si>
  <si>
    <t>Cody</t>
  </si>
  <si>
    <t>Fields</t>
  </si>
  <si>
    <t>+256 442016154</t>
  </si>
  <si>
    <t>+256 965625100</t>
  </si>
  <si>
    <t>Mariah</t>
  </si>
  <si>
    <t>Shields</t>
  </si>
  <si>
    <t>+256 507464957</t>
  </si>
  <si>
    <t>Dennis</t>
  </si>
  <si>
    <t>Tran</t>
  </si>
  <si>
    <t>+256 886092208</t>
  </si>
  <si>
    <t>Barnett</t>
  </si>
  <si>
    <t>+256 293547418</t>
  </si>
  <si>
    <t>+256 046085535</t>
  </si>
  <si>
    <t>Johnny</t>
  </si>
  <si>
    <t>Willis</t>
  </si>
  <si>
    <t>+256 818964151</t>
  </si>
  <si>
    <t>Sanchez</t>
  </si>
  <si>
    <t>+256 696170044</t>
  </si>
  <si>
    <t>Bates</t>
  </si>
  <si>
    <t>+256 911176846</t>
  </si>
  <si>
    <t>Mosley</t>
  </si>
  <si>
    <t>+256 288525950</t>
  </si>
  <si>
    <t>Brandi</t>
  </si>
  <si>
    <t>+256 275630273</t>
  </si>
  <si>
    <t>+256 586600796</t>
  </si>
  <si>
    <t>+256 403600150</t>
  </si>
  <si>
    <t>Oneal</t>
  </si>
  <si>
    <t>+256 674214950</t>
  </si>
  <si>
    <t>+256 877633678</t>
  </si>
  <si>
    <t>Mike</t>
  </si>
  <si>
    <t>+256 328221197</t>
  </si>
  <si>
    <t>+256 739261076</t>
  </si>
  <si>
    <t>Laurie</t>
  </si>
  <si>
    <t>Kidd</t>
  </si>
  <si>
    <t>+256 139201413</t>
  </si>
  <si>
    <t>+256 764589267</t>
  </si>
  <si>
    <t>Harper</t>
  </si>
  <si>
    <t>+256 316854407</t>
  </si>
  <si>
    <t>Fisher</t>
  </si>
  <si>
    <t>+256 808436105</t>
  </si>
  <si>
    <t>Tami</t>
  </si>
  <si>
    <t>+256 653161339</t>
  </si>
  <si>
    <t>Wells</t>
  </si>
  <si>
    <t>+256 211380167</t>
  </si>
  <si>
    <t>Nathaniel</t>
  </si>
  <si>
    <t>Maldonado</t>
  </si>
  <si>
    <t>+256 353828885</t>
  </si>
  <si>
    <t>+256 022816974</t>
  </si>
  <si>
    <t>Osborne</t>
  </si>
  <si>
    <t>+256 506602047</t>
  </si>
  <si>
    <t>Erin</t>
  </si>
  <si>
    <t>+256 441589696</t>
  </si>
  <si>
    <t>+256 529669286</t>
  </si>
  <si>
    <t>Santos</t>
  </si>
  <si>
    <t>+256 103375941</t>
  </si>
  <si>
    <t>Christine</t>
  </si>
  <si>
    <t>+256 580432570</t>
  </si>
  <si>
    <t>+256 145335632</t>
  </si>
  <si>
    <t>Brooke</t>
  </si>
  <si>
    <t>+256 790454386</t>
  </si>
  <si>
    <t>Carrie</t>
  </si>
  <si>
    <t>+256 290763255</t>
  </si>
  <si>
    <t>Wilkinson</t>
  </si>
  <si>
    <t>+256 680928391</t>
  </si>
  <si>
    <t>Glen</t>
  </si>
  <si>
    <t>+256 172693673</t>
  </si>
  <si>
    <t>Bowman</t>
  </si>
  <si>
    <t>+256 732636194</t>
  </si>
  <si>
    <t>+256 414335242</t>
  </si>
  <si>
    <t>Larsen</t>
  </si>
  <si>
    <t>+256 999122446</t>
  </si>
  <si>
    <t>+256 564894329</t>
  </si>
  <si>
    <t>Miranda</t>
  </si>
  <si>
    <t>+256 075510137</t>
  </si>
  <si>
    <t>Brandy</t>
  </si>
  <si>
    <t>Cervantes</t>
  </si>
  <si>
    <t>+256 063091496</t>
  </si>
  <si>
    <t>Jeffery</t>
  </si>
  <si>
    <t>+256 535735845</t>
  </si>
  <si>
    <t>Humphrey</t>
  </si>
  <si>
    <t>+256 124574029</t>
  </si>
  <si>
    <t>+256 383496808</t>
  </si>
  <si>
    <t>Darryl</t>
  </si>
  <si>
    <t>+256 150034464</t>
  </si>
  <si>
    <t>Flowers</t>
  </si>
  <si>
    <t>+256 576574359</t>
  </si>
  <si>
    <t>+256 123050448</t>
  </si>
  <si>
    <t>Cruz</t>
  </si>
  <si>
    <t>+256 403344807</t>
  </si>
  <si>
    <t>Mario</t>
  </si>
  <si>
    <t>Gilmore</t>
  </si>
  <si>
    <t>+256 401635729</t>
  </si>
  <si>
    <t>+256 385326656</t>
  </si>
  <si>
    <t>+256 026218733</t>
  </si>
  <si>
    <t>Stacey</t>
  </si>
  <si>
    <t>Drake</t>
  </si>
  <si>
    <t>+256 071415250</t>
  </si>
  <si>
    <t>Peter</t>
  </si>
  <si>
    <t>+256 249827142</t>
  </si>
  <si>
    <t>+256 960229139</t>
  </si>
  <si>
    <t>Stein</t>
  </si>
  <si>
    <t>+256 310451532</t>
  </si>
  <si>
    <t>+256 335082995</t>
  </si>
  <si>
    <t>Jamie</t>
  </si>
  <si>
    <t>+256 678757465</t>
  </si>
  <si>
    <t>Amber</t>
  </si>
  <si>
    <t>+256 267552551</t>
  </si>
  <si>
    <t>+256 365836216</t>
  </si>
  <si>
    <t>Adriana</t>
  </si>
  <si>
    <t>Cummings</t>
  </si>
  <si>
    <t>+256 273303322</t>
  </si>
  <si>
    <t>Logan</t>
  </si>
  <si>
    <t>+256 410961118</t>
  </si>
  <si>
    <t>Doyle</t>
  </si>
  <si>
    <t>+256 931254206</t>
  </si>
  <si>
    <t>+256 282611152</t>
  </si>
  <si>
    <t>Tamara</t>
  </si>
  <si>
    <t>+256 423243749</t>
  </si>
  <si>
    <t>Gary</t>
  </si>
  <si>
    <t>+256 186782685</t>
  </si>
  <si>
    <t>+256 057444042</t>
  </si>
  <si>
    <t>+256 576152331</t>
  </si>
  <si>
    <t>Shane</t>
  </si>
  <si>
    <t>+256 572883062</t>
  </si>
  <si>
    <t>Hughes</t>
  </si>
  <si>
    <t>+256 713445194</t>
  </si>
  <si>
    <t>Katie</t>
  </si>
  <si>
    <t>Jordan</t>
  </si>
  <si>
    <t>+256 009364520</t>
  </si>
  <si>
    <t>+256 025466792</t>
  </si>
  <si>
    <t>King</t>
  </si>
  <si>
    <t>+256 460413322</t>
  </si>
  <si>
    <t>+256 079285764</t>
  </si>
  <si>
    <t>Benson</t>
  </si>
  <si>
    <t>+256 397144822</t>
  </si>
  <si>
    <t>+256 354156238</t>
  </si>
  <si>
    <t>+256 538235806</t>
  </si>
  <si>
    <t>Tina</t>
  </si>
  <si>
    <t>Carlson</t>
  </si>
  <si>
    <t>+256 381565074</t>
  </si>
  <si>
    <t>Tammie</t>
  </si>
  <si>
    <t>Cisneros</t>
  </si>
  <si>
    <t>+256 535115891</t>
  </si>
  <si>
    <t>Meyer</t>
  </si>
  <si>
    <t>+256 842359429</t>
  </si>
  <si>
    <t>+256 786186412</t>
  </si>
  <si>
    <t>Sarah</t>
  </si>
  <si>
    <t>Saunders</t>
  </si>
  <si>
    <t>+256 363246851</t>
  </si>
  <si>
    <t>+256 016346360</t>
  </si>
  <si>
    <t>+256 995301791</t>
  </si>
  <si>
    <t>Scott</t>
  </si>
  <si>
    <t>Gay</t>
  </si>
  <si>
    <t>+256 410323776</t>
  </si>
  <si>
    <t>Valentine</t>
  </si>
  <si>
    <t>+256 070091569</t>
  </si>
  <si>
    <t>Ayers</t>
  </si>
  <si>
    <t>+256 403501953</t>
  </si>
  <si>
    <t>+256 212617148</t>
  </si>
  <si>
    <t>Kristin</t>
  </si>
  <si>
    <t>+256 403040490</t>
  </si>
  <si>
    <t>+256 694654146</t>
  </si>
  <si>
    <t>+256 660301003</t>
  </si>
  <si>
    <t>Estrada</t>
  </si>
  <si>
    <t>+256 415623856</t>
  </si>
  <si>
    <t>+256 848933110</t>
  </si>
  <si>
    <t>+256 130640007</t>
  </si>
  <si>
    <t>Daugherty</t>
  </si>
  <si>
    <t>+256 870989617</t>
  </si>
  <si>
    <t>Shelby</t>
  </si>
  <si>
    <t>Nunez</t>
  </si>
  <si>
    <t>+256 342269869</t>
  </si>
  <si>
    <t>+256 208739056</t>
  </si>
  <si>
    <t>+256 563346967</t>
  </si>
  <si>
    <t>Larry</t>
  </si>
  <si>
    <t>Chen</t>
  </si>
  <si>
    <t>+256 444229872</t>
  </si>
  <si>
    <t>Carey</t>
  </si>
  <si>
    <t>+256 780574595</t>
  </si>
  <si>
    <t>+256 822386675</t>
  </si>
  <si>
    <t>Clarence</t>
  </si>
  <si>
    <t>Lamb</t>
  </si>
  <si>
    <t>+256 062556658</t>
  </si>
  <si>
    <t>+256 456522486</t>
  </si>
  <si>
    <t>+256 076754873</t>
  </si>
  <si>
    <t>Joy</t>
  </si>
  <si>
    <t>Petty</t>
  </si>
  <si>
    <t>+256 772960462</t>
  </si>
  <si>
    <t>Johnston</t>
  </si>
  <si>
    <t>+256 146356833</t>
  </si>
  <si>
    <t>+256 589194690</t>
  </si>
  <si>
    <t>+256 146812864</t>
  </si>
  <si>
    <t>Grimes</t>
  </si>
  <si>
    <t>+256 646080282</t>
  </si>
  <si>
    <t>Collier</t>
  </si>
  <si>
    <t>+256 334990369</t>
  </si>
  <si>
    <t>Hunt</t>
  </si>
  <si>
    <t>+256 523087128</t>
  </si>
  <si>
    <t>+256 456831900</t>
  </si>
  <si>
    <t>Vanessa</t>
  </si>
  <si>
    <t>+256 199806699</t>
  </si>
  <si>
    <t>STEPHEN</t>
  </si>
  <si>
    <t>+256 800948857</t>
  </si>
  <si>
    <t>Janice</t>
  </si>
  <si>
    <t>+256 699781976</t>
  </si>
  <si>
    <t>Pennington</t>
  </si>
  <si>
    <t>+256 388079624</t>
  </si>
  <si>
    <t>+256 331109858</t>
  </si>
  <si>
    <t>Aaron</t>
  </si>
  <si>
    <t>+256 583390663</t>
  </si>
  <si>
    <t>+256 697491897</t>
  </si>
  <si>
    <t>+256 295146144</t>
  </si>
  <si>
    <t>+256 405321594</t>
  </si>
  <si>
    <t>Garner</t>
  </si>
  <si>
    <t>+256 894262356</t>
  </si>
  <si>
    <t>Glenn</t>
  </si>
  <si>
    <t>+256 119504675</t>
  </si>
  <si>
    <t>Brooks</t>
  </si>
  <si>
    <t>+256 501895572</t>
  </si>
  <si>
    <t>KATHERINE</t>
  </si>
  <si>
    <t>CASTILLO</t>
  </si>
  <si>
    <t>+256 936997406</t>
  </si>
  <si>
    <t>+256 845609826</t>
  </si>
  <si>
    <t>Monique</t>
  </si>
  <si>
    <t>Evans</t>
  </si>
  <si>
    <t>+256 766026456</t>
  </si>
  <si>
    <t>+256 732669054</t>
  </si>
  <si>
    <t>+256 941099653</t>
  </si>
  <si>
    <t>Adam</t>
  </si>
  <si>
    <t>Gordon</t>
  </si>
  <si>
    <t>+256 869389518</t>
  </si>
  <si>
    <t>Patterson</t>
  </si>
  <si>
    <t>+256 326940757</t>
  </si>
  <si>
    <t>+256 288557166</t>
  </si>
  <si>
    <t>Sherry</t>
  </si>
  <si>
    <t>Greene</t>
  </si>
  <si>
    <t>+256 665469739</t>
  </si>
  <si>
    <t>Clay</t>
  </si>
  <si>
    <t>+256 669685480</t>
  </si>
  <si>
    <t>Jeremiah</t>
  </si>
  <si>
    <t>+256 303306899</t>
  </si>
  <si>
    <t>Valerie</t>
  </si>
  <si>
    <t>Allen</t>
  </si>
  <si>
    <t>+256 841313248</t>
  </si>
  <si>
    <t>+256 012269245</t>
  </si>
  <si>
    <t>+256 778782201</t>
  </si>
  <si>
    <t>Vicki</t>
  </si>
  <si>
    <t>Gibbs</t>
  </si>
  <si>
    <t>+256 069633075</t>
  </si>
  <si>
    <t>Melissa</t>
  </si>
  <si>
    <t>+256 259678638</t>
  </si>
  <si>
    <t>+256 783138294</t>
  </si>
  <si>
    <t>Riley</t>
  </si>
  <si>
    <t>+256 452354252</t>
  </si>
  <si>
    <t>Rhonda</t>
  </si>
  <si>
    <t>Lozano</t>
  </si>
  <si>
    <t>+256 135104186</t>
  </si>
  <si>
    <t>+256 731930250</t>
  </si>
  <si>
    <t>+256 119021453</t>
  </si>
  <si>
    <t>+256 405038616</t>
  </si>
  <si>
    <t>Mary</t>
  </si>
  <si>
    <t>+256 568018104</t>
  </si>
  <si>
    <t>Krueger</t>
  </si>
  <si>
    <t>+256 552028542</t>
  </si>
  <si>
    <t>Shelton</t>
  </si>
  <si>
    <t>+256 488342487</t>
  </si>
  <si>
    <t>Charlotte</t>
  </si>
  <si>
    <t>+256 140395552</t>
  </si>
  <si>
    <t>+256 236590561</t>
  </si>
  <si>
    <t>+256 384095692</t>
  </si>
  <si>
    <t>+256 061005490</t>
  </si>
  <si>
    <t>+256 492566660</t>
  </si>
  <si>
    <t>+256 279049763</t>
  </si>
  <si>
    <t>+256 414988171</t>
  </si>
  <si>
    <t>DEREK</t>
  </si>
  <si>
    <t>CAMPBELL</t>
  </si>
  <si>
    <t>+256 391998723</t>
  </si>
  <si>
    <t>+256 448274901</t>
  </si>
  <si>
    <t>Banks</t>
  </si>
  <si>
    <t>+256 527928855</t>
  </si>
  <si>
    <t>+256 905288882</t>
  </si>
  <si>
    <t>Laura</t>
  </si>
  <si>
    <t>+256 934559214</t>
  </si>
  <si>
    <t>Victoria</t>
  </si>
  <si>
    <t>+256 499943398</t>
  </si>
  <si>
    <t>+256 976550438</t>
  </si>
  <si>
    <t>+256 971668638</t>
  </si>
  <si>
    <t>Connie</t>
  </si>
  <si>
    <t>+256 526424153</t>
  </si>
  <si>
    <t>Lindsey</t>
  </si>
  <si>
    <t>Eaton</t>
  </si>
  <si>
    <t>+256 258889031</t>
  </si>
  <si>
    <t>Mikayla</t>
  </si>
  <si>
    <t>+256 507961198</t>
  </si>
  <si>
    <t>+256 928477349</t>
  </si>
  <si>
    <t>Villanueva</t>
  </si>
  <si>
    <t>+256 733660789</t>
  </si>
  <si>
    <t>+256 155553065</t>
  </si>
  <si>
    <t>Nichols</t>
  </si>
  <si>
    <t>+256 591923142</t>
  </si>
  <si>
    <t>+256 643427750</t>
  </si>
  <si>
    <t>+256 246751264</t>
  </si>
  <si>
    <t>Nancy</t>
  </si>
  <si>
    <t>Blanchard</t>
  </si>
  <si>
    <t>+256 849670211</t>
  </si>
  <si>
    <t>SCOTT</t>
  </si>
  <si>
    <t>SCHMIDT</t>
  </si>
  <si>
    <t>+256 302345275</t>
  </si>
  <si>
    <t>Breanna</t>
  </si>
  <si>
    <t>Cox</t>
  </si>
  <si>
    <t>Aimee</t>
  </si>
  <si>
    <t>Gross</t>
  </si>
  <si>
    <t>+256 032969534</t>
  </si>
  <si>
    <t>+256 736799847</t>
  </si>
  <si>
    <t>Mullins</t>
  </si>
  <si>
    <t>+256 204826749</t>
  </si>
  <si>
    <t>+256 073272521</t>
  </si>
  <si>
    <t>+256 095319264</t>
  </si>
  <si>
    <t>Brewer</t>
  </si>
  <si>
    <t>+256 293416671</t>
  </si>
  <si>
    <t>+256 767403894</t>
  </si>
  <si>
    <t>Stanton</t>
  </si>
  <si>
    <t>+256 210619968</t>
  </si>
  <si>
    <t>Baldwin</t>
  </si>
  <si>
    <t>+256 780936455</t>
  </si>
  <si>
    <t>+256 349029488</t>
  </si>
  <si>
    <t>+256 689317000</t>
  </si>
  <si>
    <t>Olson</t>
  </si>
  <si>
    <t>+256 956502921</t>
  </si>
  <si>
    <t>Kathryn</t>
  </si>
  <si>
    <t>+256 476512849</t>
  </si>
  <si>
    <t>Rose</t>
  </si>
  <si>
    <t>+256 637661364</t>
  </si>
  <si>
    <t>Leslie</t>
  </si>
  <si>
    <t>Ellis</t>
  </si>
  <si>
    <t>+256 234806124</t>
  </si>
  <si>
    <t>+256 708884407</t>
  </si>
  <si>
    <t>Summer</t>
  </si>
  <si>
    <t>Reyes</t>
  </si>
  <si>
    <t>+256 947892318</t>
  </si>
  <si>
    <t>Jake</t>
  </si>
  <si>
    <t>+256 875231067</t>
  </si>
  <si>
    <t>+256 738263670</t>
  </si>
  <si>
    <t>+256 446020889</t>
  </si>
  <si>
    <t>+256 958832617</t>
  </si>
  <si>
    <t>Hebert</t>
  </si>
  <si>
    <t>+256 904079180</t>
  </si>
  <si>
    <t>Clark</t>
  </si>
  <si>
    <t>+256 509480062</t>
  </si>
  <si>
    <t>Dana</t>
  </si>
  <si>
    <t>Lowe</t>
  </si>
  <si>
    <t>+256 237404706</t>
  </si>
  <si>
    <t>Cristian</t>
  </si>
  <si>
    <t>Lawson</t>
  </si>
  <si>
    <t>+256 017526483</t>
  </si>
  <si>
    <t>Molly</t>
  </si>
  <si>
    <t>+256 757121617</t>
  </si>
  <si>
    <t>+256 578156295</t>
  </si>
  <si>
    <t>+256 067093744</t>
  </si>
  <si>
    <t>Berger</t>
  </si>
  <si>
    <t>Simpson</t>
  </si>
  <si>
    <t>+256 092696700</t>
  </si>
  <si>
    <t>Tyler</t>
  </si>
  <si>
    <t>Howell</t>
  </si>
  <si>
    <t>+256 601535870</t>
  </si>
  <si>
    <t>+256 682260985</t>
  </si>
  <si>
    <t>Tanya</t>
  </si>
  <si>
    <t>Pearson</t>
  </si>
  <si>
    <t>+256 016393638</t>
  </si>
  <si>
    <t>Gabriela</t>
  </si>
  <si>
    <t>+256 964316515</t>
  </si>
  <si>
    <t>Mora</t>
  </si>
  <si>
    <t>+256 759001449</t>
  </si>
  <si>
    <t>+256 671467668</t>
  </si>
  <si>
    <t>+256 398483808</t>
  </si>
  <si>
    <t>+256 356576177</t>
  </si>
  <si>
    <t>Haley</t>
  </si>
  <si>
    <t>+256 047143737</t>
  </si>
  <si>
    <t>Yvonne</t>
  </si>
  <si>
    <t>Sparks</t>
  </si>
  <si>
    <t>+256 129109381</t>
  </si>
  <si>
    <t>+256 377026034</t>
  </si>
  <si>
    <t>Andrews</t>
  </si>
  <si>
    <t>+256 459015876</t>
  </si>
  <si>
    <t>Rhodes</t>
  </si>
  <si>
    <t>+256 028096655</t>
  </si>
  <si>
    <t>+256 967372946</t>
  </si>
  <si>
    <t>+256 423675318</t>
  </si>
  <si>
    <t>Nguyen</t>
  </si>
  <si>
    <t>+256 755939018</t>
  </si>
  <si>
    <t>+256 838244689</t>
  </si>
  <si>
    <t>+256 051430842</t>
  </si>
  <si>
    <t>+256 773413607</t>
  </si>
  <si>
    <t>+256 317960047</t>
  </si>
  <si>
    <t>Gallegos</t>
  </si>
  <si>
    <t>+256 100940174</t>
  </si>
  <si>
    <t>Velez</t>
  </si>
  <si>
    <t>+256 753792307</t>
  </si>
  <si>
    <t>Vance</t>
  </si>
  <si>
    <t>+256 120880119</t>
  </si>
  <si>
    <t>Dougherty</t>
  </si>
  <si>
    <t>+256 543352063</t>
  </si>
  <si>
    <t>Abigail</t>
  </si>
  <si>
    <t>Melton</t>
  </si>
  <si>
    <t>+256 398493977</t>
  </si>
  <si>
    <t>+256 889001508</t>
  </si>
  <si>
    <t>Stephens</t>
  </si>
  <si>
    <t>+256 521835216</t>
  </si>
  <si>
    <t>Solomon</t>
  </si>
  <si>
    <t>+256 132547740</t>
  </si>
  <si>
    <t>Tonya</t>
  </si>
  <si>
    <t>+256 477208756</t>
  </si>
  <si>
    <t>+256 861132179</t>
  </si>
  <si>
    <t>MARK</t>
  </si>
  <si>
    <t>MURPHY</t>
  </si>
  <si>
    <t>+256 572972810</t>
  </si>
  <si>
    <t>+256 913034278</t>
  </si>
  <si>
    <t>+256 955835884</t>
  </si>
  <si>
    <t>Cline</t>
  </si>
  <si>
    <t>+256 251086379</t>
  </si>
  <si>
    <t>Jennings</t>
  </si>
  <si>
    <t>+256 496511989</t>
  </si>
  <si>
    <t>Pruitt</t>
  </si>
  <si>
    <t>+256 830790214</t>
  </si>
  <si>
    <t>Day</t>
  </si>
  <si>
    <t>+256 571981369</t>
  </si>
  <si>
    <t>Steve</t>
  </si>
  <si>
    <t>+256 915802042</t>
  </si>
  <si>
    <t>+256 984531886</t>
  </si>
  <si>
    <t>+256 438713158</t>
  </si>
  <si>
    <t>+256 698337879</t>
  </si>
  <si>
    <t>+256 169804982</t>
  </si>
  <si>
    <t>+256 207592000</t>
  </si>
  <si>
    <t>+256 512771573</t>
  </si>
  <si>
    <t>Ball</t>
  </si>
  <si>
    <t>+256 433408651</t>
  </si>
  <si>
    <t>+256 472118966</t>
  </si>
  <si>
    <t>+256 920672240</t>
  </si>
  <si>
    <t>+256 507114851</t>
  </si>
  <si>
    <t>+256 466083808</t>
  </si>
  <si>
    <t>Baker</t>
  </si>
  <si>
    <t>+256 009306256</t>
  </si>
  <si>
    <t>+256 406825063</t>
  </si>
  <si>
    <t>Montgomery</t>
  </si>
  <si>
    <t>+256 234481737</t>
  </si>
  <si>
    <t>Pitts</t>
  </si>
  <si>
    <t>+256 129875402</t>
  </si>
  <si>
    <t>+256 102378508</t>
  </si>
  <si>
    <t>Megan</t>
  </si>
  <si>
    <t>Reilly</t>
  </si>
  <si>
    <t>+256 453121424</t>
  </si>
  <si>
    <t>+256 782856753</t>
  </si>
  <si>
    <t>Beard</t>
  </si>
  <si>
    <t>+256 032173089</t>
  </si>
  <si>
    <t>Kristie</t>
  </si>
  <si>
    <t>Hatfield</t>
  </si>
  <si>
    <t>+256 658739808</t>
  </si>
  <si>
    <t>+256 847360218</t>
  </si>
  <si>
    <t>+256 048650871</t>
  </si>
  <si>
    <t>Gina</t>
  </si>
  <si>
    <t>+256 344387353</t>
  </si>
  <si>
    <t>Wang</t>
  </si>
  <si>
    <t>+256 736400862</t>
  </si>
  <si>
    <t>Long</t>
  </si>
  <si>
    <t>+256 536487330</t>
  </si>
  <si>
    <t>+256 990521862</t>
  </si>
  <si>
    <t>Nathan</t>
  </si>
  <si>
    <t>+256 590864235</t>
  </si>
  <si>
    <t>Alicia</t>
  </si>
  <si>
    <t>Oconnell</t>
  </si>
  <si>
    <t>+256 564228833</t>
  </si>
  <si>
    <t>Danielle</t>
  </si>
  <si>
    <t>+256 234593610</t>
  </si>
  <si>
    <t>+256 074845425</t>
  </si>
  <si>
    <t>Hancock</t>
  </si>
  <si>
    <t>+256 310477496</t>
  </si>
  <si>
    <t>Tiffany</t>
  </si>
  <si>
    <t>Morrison</t>
  </si>
  <si>
    <t>Velasquez</t>
  </si>
  <si>
    <t>+256 495304587</t>
  </si>
  <si>
    <t>Gould</t>
  </si>
  <si>
    <t>+256 799627371</t>
  </si>
  <si>
    <t>Mcdonald</t>
  </si>
  <si>
    <t>+256 894721719</t>
  </si>
  <si>
    <t>Dawson</t>
  </si>
  <si>
    <t>+256 435738863</t>
  </si>
  <si>
    <t>+256 327958741</t>
  </si>
  <si>
    <t>Alexandra</t>
  </si>
  <si>
    <t>Sharp</t>
  </si>
  <si>
    <t>+256 765757545</t>
  </si>
  <si>
    <t>+256 699240914</t>
  </si>
  <si>
    <t>Tom</t>
  </si>
  <si>
    <t>+256 664112914</t>
  </si>
  <si>
    <t>+256 682349253</t>
  </si>
  <si>
    <t>Glover</t>
  </si>
  <si>
    <t>+256 199514227</t>
  </si>
  <si>
    <t>Jodi</t>
  </si>
  <si>
    <t>+256 815669419</t>
  </si>
  <si>
    <t>Obrien</t>
  </si>
  <si>
    <t>+256 012515882</t>
  </si>
  <si>
    <t>+256 510080486</t>
  </si>
  <si>
    <t>Santiago</t>
  </si>
  <si>
    <t>+256 228778654</t>
  </si>
  <si>
    <t>Dwayne</t>
  </si>
  <si>
    <t>+256 077880846</t>
  </si>
  <si>
    <t>Erik</t>
  </si>
  <si>
    <t>+256 300357157</t>
  </si>
  <si>
    <t>+256 445960822</t>
  </si>
  <si>
    <t>Jared</t>
  </si>
  <si>
    <t>+256 928264015</t>
  </si>
  <si>
    <t>+256 700912327</t>
  </si>
  <si>
    <t>Lane</t>
  </si>
  <si>
    <t>+256 358172253</t>
  </si>
  <si>
    <t>+256 499010364</t>
  </si>
  <si>
    <t>+256 167821461</t>
  </si>
  <si>
    <t>+256 850920109</t>
  </si>
  <si>
    <t>Savage</t>
  </si>
  <si>
    <t>+256 603790291</t>
  </si>
  <si>
    <t>+256 810854146</t>
  </si>
  <si>
    <t>+256 324890238</t>
  </si>
  <si>
    <t>+256 211697790</t>
  </si>
  <si>
    <t>Krista</t>
  </si>
  <si>
    <t>+256 669003087</t>
  </si>
  <si>
    <t>+256 642376218</t>
  </si>
  <si>
    <t>+256 612295861</t>
  </si>
  <si>
    <t>+256 875326716</t>
  </si>
  <si>
    <t>+256 433205758</t>
  </si>
  <si>
    <t>+256 684785998</t>
  </si>
  <si>
    <t>Anita</t>
  </si>
  <si>
    <t>Flores</t>
  </si>
  <si>
    <t>+256 443103131</t>
  </si>
  <si>
    <t>+256 739125297</t>
  </si>
  <si>
    <t>Mendez</t>
  </si>
  <si>
    <t>+256 458983027</t>
  </si>
  <si>
    <t>+256 182428572</t>
  </si>
  <si>
    <t>Lam</t>
  </si>
  <si>
    <t>+256 629465194</t>
  </si>
  <si>
    <t>Katrina</t>
  </si>
  <si>
    <t>+256 881010022</t>
  </si>
  <si>
    <t>+256 850262340</t>
  </si>
  <si>
    <t>Danny</t>
  </si>
  <si>
    <t>Griffith</t>
  </si>
  <si>
    <t>+256 631713126</t>
  </si>
  <si>
    <t>Teresa</t>
  </si>
  <si>
    <t>Figueroa</t>
  </si>
  <si>
    <t>+256 024098629</t>
  </si>
  <si>
    <t>Julia</t>
  </si>
  <si>
    <t>+256 886556913</t>
  </si>
  <si>
    <t>Browning</t>
  </si>
  <si>
    <t>+256 717187257</t>
  </si>
  <si>
    <t>+256 274201179</t>
  </si>
  <si>
    <t>+256 832760510</t>
  </si>
  <si>
    <t>Lambert</t>
  </si>
  <si>
    <t>+256 263600194</t>
  </si>
  <si>
    <t>+256 949052158</t>
  </si>
  <si>
    <t>+256 648462719</t>
  </si>
  <si>
    <t>+256 071933424</t>
  </si>
  <si>
    <t>+256 741404982</t>
  </si>
  <si>
    <t>Ferguson</t>
  </si>
  <si>
    <t>+256 443625420</t>
  </si>
  <si>
    <t>Snyder</t>
  </si>
  <si>
    <t>+256 350467542</t>
  </si>
  <si>
    <t>+256 127715264</t>
  </si>
  <si>
    <t>Donna</t>
  </si>
  <si>
    <t>Norris</t>
  </si>
  <si>
    <t>+256 240620440</t>
  </si>
  <si>
    <t>Bob</t>
  </si>
  <si>
    <t>Reynolds</t>
  </si>
  <si>
    <t>+256 579609390</t>
  </si>
  <si>
    <t>+256 983550153</t>
  </si>
  <si>
    <t>+256 289796019</t>
  </si>
  <si>
    <t>Butler</t>
  </si>
  <si>
    <t>+256 693172948</t>
  </si>
  <si>
    <t>+256 560165001</t>
  </si>
  <si>
    <t>+256 695619521</t>
  </si>
  <si>
    <t>+256 845128338</t>
  </si>
  <si>
    <t>+256 204488844</t>
  </si>
  <si>
    <t>+256 609547767</t>
  </si>
  <si>
    <t>+256 596748610</t>
  </si>
  <si>
    <t>Cohen</t>
  </si>
  <si>
    <t>+256 431428819</t>
  </si>
  <si>
    <t>Keller</t>
  </si>
  <si>
    <t>+256 296503986</t>
  </si>
  <si>
    <t>Monroe</t>
  </si>
  <si>
    <t>+256 346050897</t>
  </si>
  <si>
    <t>Cochran</t>
  </si>
  <si>
    <t>+256 738902771</t>
  </si>
  <si>
    <t>+256 856639086</t>
  </si>
  <si>
    <t>+256 634809928</t>
  </si>
  <si>
    <t>Arellano</t>
  </si>
  <si>
    <t>+256 029053503</t>
  </si>
  <si>
    <t>Melanie</t>
  </si>
  <si>
    <t>+256 038238711</t>
  </si>
  <si>
    <t>Myers</t>
  </si>
  <si>
    <t>+256 962910762</t>
  </si>
  <si>
    <t>+256 658334228</t>
  </si>
  <si>
    <t>Elliott</t>
  </si>
  <si>
    <t>+256 850294127</t>
  </si>
  <si>
    <t>Bautista</t>
  </si>
  <si>
    <t>+256 737197464</t>
  </si>
  <si>
    <t>+256 605407904</t>
  </si>
  <si>
    <t>+256 786021974</t>
  </si>
  <si>
    <t>Alan</t>
  </si>
  <si>
    <t>+256 615964363</t>
  </si>
  <si>
    <t>+256 730526963</t>
  </si>
  <si>
    <t>Warren</t>
  </si>
  <si>
    <t>+256 847996737</t>
  </si>
  <si>
    <t>Newton</t>
  </si>
  <si>
    <t>+256 210687333</t>
  </si>
  <si>
    <t>Ricardo</t>
  </si>
  <si>
    <t>Lawrence</t>
  </si>
  <si>
    <t>+256 271232949</t>
  </si>
  <si>
    <t>Schwartz</t>
  </si>
  <si>
    <t>+256 906535257</t>
  </si>
  <si>
    <t>Suarez</t>
  </si>
  <si>
    <t>+256 645045048</t>
  </si>
  <si>
    <t>+256 708012653</t>
  </si>
  <si>
    <t>Kathleen</t>
  </si>
  <si>
    <t>+256 472008097</t>
  </si>
  <si>
    <t>Berry</t>
  </si>
  <si>
    <t>+256 930787223</t>
  </si>
  <si>
    <t>Price</t>
  </si>
  <si>
    <t>+256 606031662</t>
  </si>
  <si>
    <t>Jenny</t>
  </si>
  <si>
    <t>Wise</t>
  </si>
  <si>
    <t>+256 359071925</t>
  </si>
  <si>
    <t>+256 759202411</t>
  </si>
  <si>
    <t>Espinoza</t>
  </si>
  <si>
    <t>+256 469725174</t>
  </si>
  <si>
    <t>+256 679294324</t>
  </si>
  <si>
    <t>Phyllis</t>
  </si>
  <si>
    <t>Mcgee</t>
  </si>
  <si>
    <t>+256 559779182</t>
  </si>
  <si>
    <t>Curtis</t>
  </si>
  <si>
    <t>+256 182277476</t>
  </si>
  <si>
    <t>+256 543460997</t>
  </si>
  <si>
    <t>Cathy</t>
  </si>
  <si>
    <t>+256 637486382</t>
  </si>
  <si>
    <t>Carl</t>
  </si>
  <si>
    <t>+256 861457471</t>
  </si>
  <si>
    <t>+256 073826240</t>
  </si>
  <si>
    <t>Bernard</t>
  </si>
  <si>
    <t>+256 866159052</t>
  </si>
  <si>
    <t>+256 931641740</t>
  </si>
  <si>
    <t>+256 866824259</t>
  </si>
  <si>
    <t>+256 780584702</t>
  </si>
  <si>
    <t>+256 600674473</t>
  </si>
  <si>
    <t>Whitney</t>
  </si>
  <si>
    <t>+256 081137013</t>
  </si>
  <si>
    <t>Tara</t>
  </si>
  <si>
    <t>+256 037395112</t>
  </si>
  <si>
    <t>+256 933889116</t>
  </si>
  <si>
    <t>+256 735172153</t>
  </si>
  <si>
    <t>Schroeder</t>
  </si>
  <si>
    <t>+256 876952570</t>
  </si>
  <si>
    <t>+256 655463191</t>
  </si>
  <si>
    <t>+256 076329881</t>
  </si>
  <si>
    <t>+256 081477381</t>
  </si>
  <si>
    <t>Jose</t>
  </si>
  <si>
    <t>Hall</t>
  </si>
  <si>
    <t>+256 123999337</t>
  </si>
  <si>
    <t>+256 703114273</t>
  </si>
  <si>
    <t>Tracy</t>
  </si>
  <si>
    <t>+256 606212188</t>
  </si>
  <si>
    <t>Mccoy</t>
  </si>
  <si>
    <t>+256 306167618</t>
  </si>
  <si>
    <t>Burns</t>
  </si>
  <si>
    <t>+256 081158228</t>
  </si>
  <si>
    <t>+256 550241222</t>
  </si>
  <si>
    <t>Whitaker</t>
  </si>
  <si>
    <t>Sampson</t>
  </si>
  <si>
    <t>+256 407636876</t>
  </si>
  <si>
    <t>Marie</t>
  </si>
  <si>
    <t>+256 911132553</t>
  </si>
  <si>
    <t>Veronica</t>
  </si>
  <si>
    <t>+256 301743470</t>
  </si>
  <si>
    <t>Castillo</t>
  </si>
  <si>
    <t>+256 030822719</t>
  </si>
  <si>
    <t>+256 610547420</t>
  </si>
  <si>
    <t>+256 687256644</t>
  </si>
  <si>
    <t>+256 993200533</t>
  </si>
  <si>
    <t>+256 703393326</t>
  </si>
  <si>
    <t>Villegas</t>
  </si>
  <si>
    <t>+256 994466271</t>
  </si>
  <si>
    <t>Nicholson</t>
  </si>
  <si>
    <t>+256 508810366</t>
  </si>
  <si>
    <t>Gloria</t>
  </si>
  <si>
    <t>+256 797809065</t>
  </si>
  <si>
    <t>Sabrina</t>
  </si>
  <si>
    <t>Graves</t>
  </si>
  <si>
    <t>Fuentes</t>
  </si>
  <si>
    <t>+256 552016285</t>
  </si>
  <si>
    <t>Shaffer</t>
  </si>
  <si>
    <t>+256 962847808</t>
  </si>
  <si>
    <t>+256 865362661</t>
  </si>
  <si>
    <t>+256 803589846</t>
  </si>
  <si>
    <t>Beverly</t>
  </si>
  <si>
    <t>+256 662314736</t>
  </si>
  <si>
    <t>+256 585511119</t>
  </si>
  <si>
    <t>+256 109301143</t>
  </si>
  <si>
    <t>Aguirre</t>
  </si>
  <si>
    <t>+256 501145856</t>
  </si>
  <si>
    <t>Pierce</t>
  </si>
  <si>
    <t>+256 747769124</t>
  </si>
  <si>
    <t>+256 883546081</t>
  </si>
  <si>
    <t>+256 058992869</t>
  </si>
  <si>
    <t>Jimenez</t>
  </si>
  <si>
    <t>+256 320803909</t>
  </si>
  <si>
    <t>+256 138488915</t>
  </si>
  <si>
    <t>+256 293938126</t>
  </si>
  <si>
    <t>+256 228324885</t>
  </si>
  <si>
    <t>Sydney</t>
  </si>
  <si>
    <t>+256 820024991</t>
  </si>
  <si>
    <t>Stout</t>
  </si>
  <si>
    <t>+256 677544435</t>
  </si>
  <si>
    <t>Fox</t>
  </si>
  <si>
    <t>+256 073585068</t>
  </si>
  <si>
    <t>Seth</t>
  </si>
  <si>
    <t>+256 788554329</t>
  </si>
  <si>
    <t>+256 715370891</t>
  </si>
  <si>
    <t>+256 129184440</t>
  </si>
  <si>
    <t>+256 947857261</t>
  </si>
  <si>
    <t>Sandra</t>
  </si>
  <si>
    <t>+256 186358318</t>
  </si>
  <si>
    <t>Larson</t>
  </si>
  <si>
    <t>+256 778285398</t>
  </si>
  <si>
    <t>+256 021832841</t>
  </si>
  <si>
    <t>Odom</t>
  </si>
  <si>
    <t>+256 314539103</t>
  </si>
  <si>
    <t>Dunn</t>
  </si>
  <si>
    <t>+256 469495423</t>
  </si>
  <si>
    <t>Warner</t>
  </si>
  <si>
    <t>+256 678333816</t>
  </si>
  <si>
    <t>Joann</t>
  </si>
  <si>
    <t>+256 753764256</t>
  </si>
  <si>
    <t>+256 892332584</t>
  </si>
  <si>
    <t>Terri</t>
  </si>
  <si>
    <t>+256 132230789</t>
  </si>
  <si>
    <t>+256 480651538</t>
  </si>
  <si>
    <t>+256 314309757</t>
  </si>
  <si>
    <t>Thornton</t>
  </si>
  <si>
    <t>+256 372419562</t>
  </si>
  <si>
    <t>+256 122355276</t>
  </si>
  <si>
    <t>+256 430500286</t>
  </si>
  <si>
    <t>+256 715161673</t>
  </si>
  <si>
    <t>+256 068679403</t>
  </si>
  <si>
    <t>Dean</t>
  </si>
  <si>
    <t>+256 835892436</t>
  </si>
  <si>
    <t>Dillon</t>
  </si>
  <si>
    <t>+256 087573788</t>
  </si>
  <si>
    <t>+256 501775050</t>
  </si>
  <si>
    <t>+256 353708774</t>
  </si>
  <si>
    <t>+256 493634001</t>
  </si>
  <si>
    <t>Newman</t>
  </si>
  <si>
    <t>+256 236238941</t>
  </si>
  <si>
    <t>Snow</t>
  </si>
  <si>
    <t>+256 006530654</t>
  </si>
  <si>
    <t>+256 404778214</t>
  </si>
  <si>
    <t>Rich</t>
  </si>
  <si>
    <t>+256 055990343</t>
  </si>
  <si>
    <t>+256 421464665</t>
  </si>
  <si>
    <t>+256 578512132</t>
  </si>
  <si>
    <t>Jerry</t>
  </si>
  <si>
    <t>+256 242599958</t>
  </si>
  <si>
    <t>Archer</t>
  </si>
  <si>
    <t>+256 820512682</t>
  </si>
  <si>
    <t>Mcbride</t>
  </si>
  <si>
    <t>+256 558888702</t>
  </si>
  <si>
    <t>Burke</t>
  </si>
  <si>
    <t>+256 239464123</t>
  </si>
  <si>
    <t>+256 663746648</t>
  </si>
  <si>
    <t>Meredith</t>
  </si>
  <si>
    <t>+256 984106313</t>
  </si>
  <si>
    <t>+256 859755752</t>
  </si>
  <si>
    <t>Sherman</t>
  </si>
  <si>
    <t>+256 235402219</t>
  </si>
  <si>
    <t>+256 346443099</t>
  </si>
  <si>
    <t>Stacy</t>
  </si>
  <si>
    <t>+256 284448832</t>
  </si>
  <si>
    <t>+256 103780947</t>
  </si>
  <si>
    <t>+256 480828653</t>
  </si>
  <si>
    <t>Chapman</t>
  </si>
  <si>
    <t>+256 642253924</t>
  </si>
  <si>
    <t>Romero</t>
  </si>
  <si>
    <t>+256 465225785</t>
  </si>
  <si>
    <t>Cowan</t>
  </si>
  <si>
    <t>+256 143966206</t>
  </si>
  <si>
    <t>+256 980572431</t>
  </si>
  <si>
    <t>+256 485824416</t>
  </si>
  <si>
    <t>+256 470955670</t>
  </si>
  <si>
    <t>Sierra</t>
  </si>
  <si>
    <t>Aguilar</t>
  </si>
  <si>
    <t>+256 330338812</t>
  </si>
  <si>
    <t>Yang</t>
  </si>
  <si>
    <t>+256 845366179</t>
  </si>
  <si>
    <t>+256 007563348</t>
  </si>
  <si>
    <t>York</t>
  </si>
  <si>
    <t>+256 757268291</t>
  </si>
  <si>
    <t>CHRISTOPHER</t>
  </si>
  <si>
    <t>MEDINA</t>
  </si>
  <si>
    <t>+256 671240002</t>
  </si>
  <si>
    <t>Leon</t>
  </si>
  <si>
    <t>+256 433079311</t>
  </si>
  <si>
    <t>+256 067460849</t>
  </si>
  <si>
    <t>+256 144203236</t>
  </si>
  <si>
    <t>+256 502221478</t>
  </si>
  <si>
    <t>+256 809821540</t>
  </si>
  <si>
    <t>+256 159483113</t>
  </si>
  <si>
    <t>Mann</t>
  </si>
  <si>
    <t>+256 191013055</t>
  </si>
  <si>
    <t>+256 405033323</t>
  </si>
  <si>
    <t>Rush</t>
  </si>
  <si>
    <t>+256 672328522</t>
  </si>
  <si>
    <t>+256 848900777</t>
  </si>
  <si>
    <t>Christensen</t>
  </si>
  <si>
    <t>+256 822179008</t>
  </si>
  <si>
    <t>+256 394876044</t>
  </si>
  <si>
    <t>+256 240225555</t>
  </si>
  <si>
    <t>Murphy</t>
  </si>
  <si>
    <t>+256 535775542</t>
  </si>
  <si>
    <t>+256 181756041</t>
  </si>
  <si>
    <t>+256 105926810</t>
  </si>
  <si>
    <t>Little</t>
  </si>
  <si>
    <t>+256 333843550</t>
  </si>
  <si>
    <t>+256 012362397</t>
  </si>
  <si>
    <t>+256 377375517</t>
  </si>
  <si>
    <t>+256 959541316</t>
  </si>
  <si>
    <t>+256 117362699</t>
  </si>
  <si>
    <t>+256 245504751</t>
  </si>
  <si>
    <t>French</t>
  </si>
  <si>
    <t>+256 427811288</t>
  </si>
  <si>
    <t>Gabriella</t>
  </si>
  <si>
    <t>+256 158353589</t>
  </si>
  <si>
    <t>Charlene</t>
  </si>
  <si>
    <t>+256 209341511</t>
  </si>
  <si>
    <t>Blake</t>
  </si>
  <si>
    <t>+256 737053497</t>
  </si>
  <si>
    <t>+256 999564882</t>
  </si>
  <si>
    <t>Simon</t>
  </si>
  <si>
    <t>+256 907299148</t>
  </si>
  <si>
    <t>Hudson</t>
  </si>
  <si>
    <t>+256 509400370</t>
  </si>
  <si>
    <t>Gavin</t>
  </si>
  <si>
    <t>Osborn</t>
  </si>
  <si>
    <t>+256 554792312</t>
  </si>
  <si>
    <t>+256 865658113</t>
  </si>
  <si>
    <t>+256 978992657</t>
  </si>
  <si>
    <t>+256 675820636</t>
  </si>
  <si>
    <t>Mcintyre</t>
  </si>
  <si>
    <t>+256 388095813</t>
  </si>
  <si>
    <t>+256 916402337</t>
  </si>
  <si>
    <t>Perry</t>
  </si>
  <si>
    <t>+256 677740053</t>
  </si>
  <si>
    <t>Raymond</t>
  </si>
  <si>
    <t>+256 109055068</t>
  </si>
  <si>
    <t>+256 528534165</t>
  </si>
  <si>
    <t>Deborah</t>
  </si>
  <si>
    <t>+256 334131269</t>
  </si>
  <si>
    <t>+256 051410320</t>
  </si>
  <si>
    <t>Phelps</t>
  </si>
  <si>
    <t>+256 285137660</t>
  </si>
  <si>
    <t>+256 541897311</t>
  </si>
  <si>
    <t>+256 181635113</t>
  </si>
  <si>
    <t>Hale</t>
  </si>
  <si>
    <t>+256 717294072</t>
  </si>
  <si>
    <t>+256 758856011</t>
  </si>
  <si>
    <t>Renee</t>
  </si>
  <si>
    <t>Norton</t>
  </si>
  <si>
    <t>+256 597469883</t>
  </si>
  <si>
    <t>Priscilla</t>
  </si>
  <si>
    <t>+256 927081137</t>
  </si>
  <si>
    <t>+256 788511590</t>
  </si>
  <si>
    <t>Bass</t>
  </si>
  <si>
    <t>+256 257957333</t>
  </si>
  <si>
    <t>+256 842759735</t>
  </si>
  <si>
    <t>Brad</t>
  </si>
  <si>
    <t>Hopkins</t>
  </si>
  <si>
    <t>+256 729489618</t>
  </si>
  <si>
    <t>+256 390264094</t>
  </si>
  <si>
    <t>+256 158665203</t>
  </si>
  <si>
    <t>Hood</t>
  </si>
  <si>
    <t>+256 525837228</t>
  </si>
  <si>
    <t>Marissa</t>
  </si>
  <si>
    <t>+256 041688321</t>
  </si>
  <si>
    <t>+256 003306714</t>
  </si>
  <si>
    <t>Evan</t>
  </si>
  <si>
    <t>+256 197158512</t>
  </si>
  <si>
    <t>+256 156414817</t>
  </si>
  <si>
    <t>Bethany</t>
  </si>
  <si>
    <t>Owen</t>
  </si>
  <si>
    <t>+256 521045189</t>
  </si>
  <si>
    <t>Harmon</t>
  </si>
  <si>
    <t>+256 620631404</t>
  </si>
  <si>
    <t>+256 594760634</t>
  </si>
  <si>
    <t>+256 198876001</t>
  </si>
  <si>
    <t>+256 750841049</t>
  </si>
  <si>
    <t>Webb</t>
  </si>
  <si>
    <t>+256 918210943</t>
  </si>
  <si>
    <t>+256 291352952</t>
  </si>
  <si>
    <t>Barker</t>
  </si>
  <si>
    <t>+256 160766409</t>
  </si>
  <si>
    <t>+256 215379068</t>
  </si>
  <si>
    <t>+256 189859048</t>
  </si>
  <si>
    <t>Mcguire</t>
  </si>
  <si>
    <t>+256 356152350</t>
  </si>
  <si>
    <t>+256 016597057</t>
  </si>
  <si>
    <t>Delgado</t>
  </si>
  <si>
    <t>+256 650779511</t>
  </si>
  <si>
    <t>+256 017983614</t>
  </si>
  <si>
    <t>+256 697569759</t>
  </si>
  <si>
    <t>+256 732054913</t>
  </si>
  <si>
    <t>+256 748218748</t>
  </si>
  <si>
    <t>+256 863038767</t>
  </si>
  <si>
    <t>Felicia</t>
  </si>
  <si>
    <t>+256 921611389</t>
  </si>
  <si>
    <t>+256 696122587</t>
  </si>
  <si>
    <t>+256 078687050</t>
  </si>
  <si>
    <t>+256 486141975</t>
  </si>
  <si>
    <t>+256 110999058</t>
  </si>
  <si>
    <t>Alfred</t>
  </si>
  <si>
    <t>+256 938700780</t>
  </si>
  <si>
    <t>Yolanda</t>
  </si>
  <si>
    <t>+256 353112010</t>
  </si>
  <si>
    <t>Sonia</t>
  </si>
  <si>
    <t>+256 146097117</t>
  </si>
  <si>
    <t>+256 240174063</t>
  </si>
  <si>
    <t>+256 686975695</t>
  </si>
  <si>
    <t>+256 192409921</t>
  </si>
  <si>
    <t>+256 035171825</t>
  </si>
  <si>
    <t>+256 150554950</t>
  </si>
  <si>
    <t>Latasha</t>
  </si>
  <si>
    <t>+256 786844507</t>
  </si>
  <si>
    <t>Wanda</t>
  </si>
  <si>
    <t>+256 421142764</t>
  </si>
  <si>
    <t>+256 079538534</t>
  </si>
  <si>
    <t>Cross</t>
  </si>
  <si>
    <t>+256 468100951</t>
  </si>
  <si>
    <t>+256 300929003</t>
  </si>
  <si>
    <t>+256 519714849</t>
  </si>
  <si>
    <t>Garza</t>
  </si>
  <si>
    <t>+256 631814007</t>
  </si>
  <si>
    <t>Oscar</t>
  </si>
  <si>
    <t>+256 194060783</t>
  </si>
  <si>
    <t>Underwood</t>
  </si>
  <si>
    <t>+256 545492582</t>
  </si>
  <si>
    <t>+256 858852000</t>
  </si>
  <si>
    <t>Vasquez</t>
  </si>
  <si>
    <t>+256 996335320</t>
  </si>
  <si>
    <t>Navarro</t>
  </si>
  <si>
    <t>+256 256945251</t>
  </si>
  <si>
    <t>+256 431717313</t>
  </si>
  <si>
    <t>+256 771316917</t>
  </si>
  <si>
    <t>+256 821675431</t>
  </si>
  <si>
    <t>+256 758578741</t>
  </si>
  <si>
    <t>+256 747732776</t>
  </si>
  <si>
    <t>+256 405012427</t>
  </si>
  <si>
    <t>Nichole</t>
  </si>
  <si>
    <t>+256 708395898</t>
  </si>
  <si>
    <t>+256 675979550</t>
  </si>
  <si>
    <t>+256 120105500</t>
  </si>
  <si>
    <t>+256 893905930</t>
  </si>
  <si>
    <t>Angel</t>
  </si>
  <si>
    <t>+256 724137501</t>
  </si>
  <si>
    <t>Phillips</t>
  </si>
  <si>
    <t>+256 820928339</t>
  </si>
  <si>
    <t>+256 511693780</t>
  </si>
  <si>
    <t>Fernando</t>
  </si>
  <si>
    <t>+256 803812997</t>
  </si>
  <si>
    <t>Hahn</t>
  </si>
  <si>
    <t>+256 820253037</t>
  </si>
  <si>
    <t>+256 855534026</t>
  </si>
  <si>
    <t>+256 521818442</t>
  </si>
  <si>
    <t>Avila</t>
  </si>
  <si>
    <t>+256 224893076</t>
  </si>
  <si>
    <t>Boyd</t>
  </si>
  <si>
    <t>+256 372816076</t>
  </si>
  <si>
    <t>+256 086940764</t>
  </si>
  <si>
    <t>+256 010889849</t>
  </si>
  <si>
    <t>+256 372424200</t>
  </si>
  <si>
    <t>+256 033701606</t>
  </si>
  <si>
    <t>Herrera</t>
  </si>
  <si>
    <t>+256 394748027</t>
  </si>
  <si>
    <t>+256 364780883</t>
  </si>
  <si>
    <t>Meza</t>
  </si>
  <si>
    <t>+256 593781819</t>
  </si>
  <si>
    <t>Ewing</t>
  </si>
  <si>
    <t>+256 921021936</t>
  </si>
  <si>
    <t>+256 613671364</t>
  </si>
  <si>
    <t>+256 886083857</t>
  </si>
  <si>
    <t>+256 453692440</t>
  </si>
  <si>
    <t>Bridget</t>
  </si>
  <si>
    <t>Harrell</t>
  </si>
  <si>
    <t>+256 301341406</t>
  </si>
  <si>
    <t>+256 559024260</t>
  </si>
  <si>
    <t>Mathis</t>
  </si>
  <si>
    <t>+256 693501191</t>
  </si>
  <si>
    <t>+256 724798379</t>
  </si>
  <si>
    <t>+256 427025035</t>
  </si>
  <si>
    <t>+256 701773125</t>
  </si>
  <si>
    <t>Walters</t>
  </si>
  <si>
    <t>+256 724560478</t>
  </si>
  <si>
    <t>+256 088027095</t>
  </si>
  <si>
    <t>+256 102110986</t>
  </si>
  <si>
    <t>Glass</t>
  </si>
  <si>
    <t>+256 014423590</t>
  </si>
  <si>
    <t>Dyer</t>
  </si>
  <si>
    <t>+256 204731132</t>
  </si>
  <si>
    <t>Ramos</t>
  </si>
  <si>
    <t>+256 918955677</t>
  </si>
  <si>
    <t>+256 782207924</t>
  </si>
  <si>
    <t>+256 225056148</t>
  </si>
  <si>
    <t>+256 083321465</t>
  </si>
  <si>
    <t>+256 560360225</t>
  </si>
  <si>
    <t>+256 923737464</t>
  </si>
  <si>
    <t>+256 359483369</t>
  </si>
  <si>
    <t>+256 449726153</t>
  </si>
  <si>
    <t>+256 029913640</t>
  </si>
  <si>
    <t>ARTHUR</t>
  </si>
  <si>
    <t>ADAMS</t>
  </si>
  <si>
    <t>Hardy</t>
  </si>
  <si>
    <t>+256 329046903</t>
  </si>
  <si>
    <t>+256 491054641</t>
  </si>
  <si>
    <t>Mills</t>
  </si>
  <si>
    <t>+256 429700336</t>
  </si>
  <si>
    <t>+256 386792305</t>
  </si>
  <si>
    <t>+256 469771358</t>
  </si>
  <si>
    <t>+256 239602576</t>
  </si>
  <si>
    <t>Watts</t>
  </si>
  <si>
    <t>+256 434145616</t>
  </si>
  <si>
    <t>Watson</t>
  </si>
  <si>
    <t>+256 726397415</t>
  </si>
  <si>
    <t>Silva</t>
  </si>
  <si>
    <t>+256 611480061</t>
  </si>
  <si>
    <t>Christy</t>
  </si>
  <si>
    <t>+256 429893031</t>
  </si>
  <si>
    <t>+256 018360794</t>
  </si>
  <si>
    <t>+256 046619833</t>
  </si>
  <si>
    <t>+256 709804896</t>
  </si>
  <si>
    <t>+256 109180029</t>
  </si>
  <si>
    <t>+256 240262444</t>
  </si>
  <si>
    <t>+256 600796427</t>
  </si>
  <si>
    <t>+256 153417853</t>
  </si>
  <si>
    <t>Misty</t>
  </si>
  <si>
    <t>+256 823205621</t>
  </si>
  <si>
    <t>Montoya</t>
  </si>
  <si>
    <t>+256 011387914</t>
  </si>
  <si>
    <t>+256 899631617</t>
  </si>
  <si>
    <t>Carpenter</t>
  </si>
  <si>
    <t>+256 309564967</t>
  </si>
  <si>
    <t>Campos</t>
  </si>
  <si>
    <t>+256 454278852</t>
  </si>
  <si>
    <t>+256 634855090</t>
  </si>
  <si>
    <t>+256 238659670</t>
  </si>
  <si>
    <t>+256 804884541</t>
  </si>
  <si>
    <t>Stacie</t>
  </si>
  <si>
    <t>+256 661113540</t>
  </si>
  <si>
    <t>+256 297197438</t>
  </si>
  <si>
    <t>Joan</t>
  </si>
  <si>
    <t>Sullivan</t>
  </si>
  <si>
    <t>+256 466273494</t>
  </si>
  <si>
    <t>Woodard</t>
  </si>
  <si>
    <t>+256 393262536</t>
  </si>
  <si>
    <t>+256 545259972</t>
  </si>
  <si>
    <t>+256 850251246</t>
  </si>
  <si>
    <t>+256 911611638</t>
  </si>
  <si>
    <t>Hannah</t>
  </si>
  <si>
    <t>Burnett</t>
  </si>
  <si>
    <t>+256 375777926</t>
  </si>
  <si>
    <t>+256 635486787</t>
  </si>
  <si>
    <t>Martha</t>
  </si>
  <si>
    <t>+256 005517881</t>
  </si>
  <si>
    <t>+256 475196275</t>
  </si>
  <si>
    <t>Barrett</t>
  </si>
  <si>
    <t>+256 624866895</t>
  </si>
  <si>
    <t>Shaw</t>
  </si>
  <si>
    <t>+256 624181105</t>
  </si>
  <si>
    <t>+256 661512935</t>
  </si>
  <si>
    <t>+256 134788983</t>
  </si>
  <si>
    <t>+256 146201760</t>
  </si>
  <si>
    <t>+256 046379647</t>
  </si>
  <si>
    <t>+256 949306174</t>
  </si>
  <si>
    <t>Golden</t>
  </si>
  <si>
    <t>+256 384662036</t>
  </si>
  <si>
    <t>Brandt</t>
  </si>
  <si>
    <t>+256 439887176</t>
  </si>
  <si>
    <t>Singh</t>
  </si>
  <si>
    <t>+256 379178220</t>
  </si>
  <si>
    <t>Marc</t>
  </si>
  <si>
    <t>Wu</t>
  </si>
  <si>
    <t>+256 046894176</t>
  </si>
  <si>
    <t>Alejandra</t>
  </si>
  <si>
    <t>+256 880284728</t>
  </si>
  <si>
    <t>+256 475818467</t>
  </si>
  <si>
    <t>Carmen</t>
  </si>
  <si>
    <t>+256 935595776</t>
  </si>
  <si>
    <t>+256 639212693</t>
  </si>
  <si>
    <t>+256 859648555</t>
  </si>
  <si>
    <t>+256 925623426</t>
  </si>
  <si>
    <t>+256 023671750</t>
  </si>
  <si>
    <t>+256 273190229</t>
  </si>
  <si>
    <t>Strickland</t>
  </si>
  <si>
    <t>+256 656482644</t>
  </si>
  <si>
    <t>Beck</t>
  </si>
  <si>
    <t>+256 832980638</t>
  </si>
  <si>
    <t>+256 011005038</t>
  </si>
  <si>
    <t>Walton</t>
  </si>
  <si>
    <t>+256 091494199</t>
  </si>
  <si>
    <t>+256 227662441</t>
  </si>
  <si>
    <t>+256 858020347</t>
  </si>
  <si>
    <t>+256 679013168</t>
  </si>
  <si>
    <t>Merritt</t>
  </si>
  <si>
    <t>+256 946431002</t>
  </si>
  <si>
    <t>+256 601761820</t>
  </si>
  <si>
    <t>Alyssa</t>
  </si>
  <si>
    <t>+256 066898623</t>
  </si>
  <si>
    <t>Freeman</t>
  </si>
  <si>
    <t>+256 853162397</t>
  </si>
  <si>
    <t>+256 686066144</t>
  </si>
  <si>
    <t>Rollins</t>
  </si>
  <si>
    <t>+256 520117185</t>
  </si>
  <si>
    <t>Kelsey</t>
  </si>
  <si>
    <t>+256 350684347</t>
  </si>
  <si>
    <t>Theodore</t>
  </si>
  <si>
    <t>+256 713263303</t>
  </si>
  <si>
    <t>Ruth</t>
  </si>
  <si>
    <t>Massey</t>
  </si>
  <si>
    <t>+256 945658242</t>
  </si>
  <si>
    <t>Herman</t>
  </si>
  <si>
    <t>+256 176828396</t>
  </si>
  <si>
    <t>Donald</t>
  </si>
  <si>
    <t>+256 212612234</t>
  </si>
  <si>
    <t>Potter</t>
  </si>
  <si>
    <t>+256 778671466</t>
  </si>
  <si>
    <t>+256 372053740</t>
  </si>
  <si>
    <t>Traci</t>
  </si>
  <si>
    <t>Fletcher</t>
  </si>
  <si>
    <t>+256 737176382</t>
  </si>
  <si>
    <t>+256 236681195</t>
  </si>
  <si>
    <t>+256 710160198</t>
  </si>
  <si>
    <t>Blevins</t>
  </si>
  <si>
    <t>+256 821626439</t>
  </si>
  <si>
    <t>Duncan</t>
  </si>
  <si>
    <t>+256 811923741</t>
  </si>
  <si>
    <t>+256 660566845</t>
  </si>
  <si>
    <t>+256 459104350</t>
  </si>
  <si>
    <t>+256 112319608</t>
  </si>
  <si>
    <t>+256 948979971</t>
  </si>
  <si>
    <t>+256 688650518</t>
  </si>
  <si>
    <t>+256 823629604</t>
  </si>
  <si>
    <t>+256 981054530</t>
  </si>
  <si>
    <t>Woods</t>
  </si>
  <si>
    <t>+256 685732826</t>
  </si>
  <si>
    <t>Howe</t>
  </si>
  <si>
    <t>+256 593194375</t>
  </si>
  <si>
    <t>+256 759858708</t>
  </si>
  <si>
    <t>+256 581822362</t>
  </si>
  <si>
    <t>CRISTIAN</t>
  </si>
  <si>
    <t>LAWSON</t>
  </si>
  <si>
    <t>+256 170775081</t>
  </si>
  <si>
    <t>+256 576217120</t>
  </si>
  <si>
    <t>+256 104186397</t>
  </si>
  <si>
    <t>+256 476776761</t>
  </si>
  <si>
    <t>+256 073102773</t>
  </si>
  <si>
    <t>Frederick</t>
  </si>
  <si>
    <t>+256 764476658</t>
  </si>
  <si>
    <t>+256 123365199</t>
  </si>
  <si>
    <t>+256 265576299</t>
  </si>
  <si>
    <t>+256 226437864</t>
  </si>
  <si>
    <t>Mcmahon</t>
  </si>
  <si>
    <t>+256 869525037</t>
  </si>
  <si>
    <t>+256 108783886</t>
  </si>
  <si>
    <t>+256 977854103</t>
  </si>
  <si>
    <t>+256 266090144</t>
  </si>
  <si>
    <t>+256 263612363</t>
  </si>
  <si>
    <t>Wood</t>
  </si>
  <si>
    <t>+256 210799865</t>
  </si>
  <si>
    <t>+256 876017181</t>
  </si>
  <si>
    <t>Alex</t>
  </si>
  <si>
    <t>+256 758435912</t>
  </si>
  <si>
    <t>+256 729609505</t>
  </si>
  <si>
    <t>+256 608574962</t>
  </si>
  <si>
    <t>+256 563194224</t>
  </si>
  <si>
    <t>+256 983701033</t>
  </si>
  <si>
    <t>+256 771502694</t>
  </si>
  <si>
    <t>+256 652068021</t>
  </si>
  <si>
    <t>Gillespie</t>
  </si>
  <si>
    <t>+256 467476487</t>
  </si>
  <si>
    <t>Blackwell</t>
  </si>
  <si>
    <t>+256 757181855</t>
  </si>
  <si>
    <t>+256 113557714</t>
  </si>
  <si>
    <t>+256 569237072</t>
  </si>
  <si>
    <t>Kristina</t>
  </si>
  <si>
    <t>+256 206582219</t>
  </si>
  <si>
    <t>WENDY</t>
  </si>
  <si>
    <t>THOMAS</t>
  </si>
  <si>
    <t>+256 288449068</t>
  </si>
  <si>
    <t>Lyons</t>
  </si>
  <si>
    <t>+256 082363676</t>
  </si>
  <si>
    <t>+256 105402427</t>
  </si>
  <si>
    <t>+256 829590779</t>
  </si>
  <si>
    <t>Mahoney</t>
  </si>
  <si>
    <t>+256 145394145</t>
  </si>
  <si>
    <t>+256 668614744</t>
  </si>
  <si>
    <t>+256 412886597</t>
  </si>
  <si>
    <t>+256 477761432</t>
  </si>
  <si>
    <t>Morse</t>
  </si>
  <si>
    <t>+256 977021589</t>
  </si>
  <si>
    <t>+256 975559035</t>
  </si>
  <si>
    <t>+256 091609926</t>
  </si>
  <si>
    <t>Macdonald</t>
  </si>
  <si>
    <t>+256 386162750</t>
  </si>
  <si>
    <t>Compton</t>
  </si>
  <si>
    <t>+256 024939677</t>
  </si>
  <si>
    <t>ALLISON</t>
  </si>
  <si>
    <t>FOSTER</t>
  </si>
  <si>
    <t>+256 592259094</t>
  </si>
  <si>
    <t>+256 481635670</t>
  </si>
  <si>
    <t>+256 370487371</t>
  </si>
  <si>
    <t>Galvan</t>
  </si>
  <si>
    <t>+256 996309615</t>
  </si>
  <si>
    <t>+256 847157794</t>
  </si>
  <si>
    <t>+256 380638693</t>
  </si>
  <si>
    <t>Tapia</t>
  </si>
  <si>
    <t>+256 616906533</t>
  </si>
  <si>
    <t>+256 202604010</t>
  </si>
  <si>
    <t>Wong</t>
  </si>
  <si>
    <t>+256 965212864</t>
  </si>
  <si>
    <t>Brennan</t>
  </si>
  <si>
    <t>+256 769728674</t>
  </si>
  <si>
    <t>Livingston</t>
  </si>
  <si>
    <t>+256 085497465</t>
  </si>
  <si>
    <t>+256 411896591</t>
  </si>
  <si>
    <t>+256 012087544</t>
  </si>
  <si>
    <t>+256 990293329</t>
  </si>
  <si>
    <t>+256 663963173</t>
  </si>
  <si>
    <t>Arias</t>
  </si>
  <si>
    <t>Reginald</t>
  </si>
  <si>
    <t>+256 073158401</t>
  </si>
  <si>
    <t>+256 730219909</t>
  </si>
  <si>
    <t>Wesley</t>
  </si>
  <si>
    <t>+256 991757098</t>
  </si>
  <si>
    <t>Bennett</t>
  </si>
  <si>
    <t>+256 485939189</t>
  </si>
  <si>
    <t>+256 607633476</t>
  </si>
  <si>
    <t>+256 826268079</t>
  </si>
  <si>
    <t>+256 761778001</t>
  </si>
  <si>
    <t>Isaac</t>
  </si>
  <si>
    <t>+256 000288248</t>
  </si>
  <si>
    <t>Adrian</t>
  </si>
  <si>
    <t>+256 175186008</t>
  </si>
  <si>
    <t>+256 930380248</t>
  </si>
  <si>
    <t>+256 893769851</t>
  </si>
  <si>
    <t>Waller</t>
  </si>
  <si>
    <t>+256 558274247</t>
  </si>
  <si>
    <t>Shawn</t>
  </si>
  <si>
    <t>+256 039630273</t>
  </si>
  <si>
    <t>Higgins</t>
  </si>
  <si>
    <t>+256 959153583</t>
  </si>
  <si>
    <t>Gomez</t>
  </si>
  <si>
    <t>+256 575946655</t>
  </si>
  <si>
    <t>+256 151624593</t>
  </si>
  <si>
    <t>Kristy</t>
  </si>
  <si>
    <t>+256 270549577</t>
  </si>
  <si>
    <t>+256 929430067</t>
  </si>
  <si>
    <t>+256 480370508</t>
  </si>
  <si>
    <t>+256 207330878</t>
  </si>
  <si>
    <t>+256 809451833</t>
  </si>
  <si>
    <t>+256 874622919</t>
  </si>
  <si>
    <t>+256 971979020</t>
  </si>
  <si>
    <t>Penny</t>
  </si>
  <si>
    <t>+256 187037331</t>
  </si>
  <si>
    <t>+256 590588379</t>
  </si>
  <si>
    <t>+256 439234716</t>
  </si>
  <si>
    <t>Hendricks</t>
  </si>
  <si>
    <t>+256 410095752</t>
  </si>
  <si>
    <t>+256 699129146</t>
  </si>
  <si>
    <t>+256 863200489</t>
  </si>
  <si>
    <t>+256 496395956</t>
  </si>
  <si>
    <t>+256 344775917</t>
  </si>
  <si>
    <t>Boyle</t>
  </si>
  <si>
    <t>+256 293834646</t>
  </si>
  <si>
    <t>Camacho</t>
  </si>
  <si>
    <t>+256 707332240</t>
  </si>
  <si>
    <t>Alexandria</t>
  </si>
  <si>
    <t>+256 844916547</t>
  </si>
  <si>
    <t>+256 233308578</t>
  </si>
  <si>
    <t>+256 218512999</t>
  </si>
  <si>
    <t>+256 877018876</t>
  </si>
  <si>
    <t>Short</t>
  </si>
  <si>
    <t>+256 908534772</t>
  </si>
  <si>
    <t>+256 294340730</t>
  </si>
  <si>
    <t>CHAN</t>
  </si>
  <si>
    <t>+256 752646124</t>
  </si>
  <si>
    <t>+256 668245852</t>
  </si>
  <si>
    <t>Hector</t>
  </si>
  <si>
    <t>+256 303913695</t>
  </si>
  <si>
    <t>+256 327445227</t>
  </si>
  <si>
    <t>+256 671717122</t>
  </si>
  <si>
    <t>Gill</t>
  </si>
  <si>
    <t>+256 195763904</t>
  </si>
  <si>
    <t>DENNIS</t>
  </si>
  <si>
    <t>SHAFFER</t>
  </si>
  <si>
    <t>+256 877564477</t>
  </si>
  <si>
    <t>+256 920154096</t>
  </si>
  <si>
    <t>+256 001478038</t>
  </si>
  <si>
    <t>Perez</t>
  </si>
  <si>
    <t>+256 307872126</t>
  </si>
  <si>
    <t>Anne</t>
  </si>
  <si>
    <t>Mccormick</t>
  </si>
  <si>
    <t>+256 452404910</t>
  </si>
  <si>
    <t>+256 209563481</t>
  </si>
  <si>
    <t>+256 996784943</t>
  </si>
  <si>
    <t>+256 319733300</t>
  </si>
  <si>
    <t>+256 847557822</t>
  </si>
  <si>
    <t>Samantha</t>
  </si>
  <si>
    <t>+256 792010402</t>
  </si>
  <si>
    <t>+256 284597651</t>
  </si>
  <si>
    <t>+256 406278686</t>
  </si>
  <si>
    <t>+256 508444621</t>
  </si>
  <si>
    <t>Richards</t>
  </si>
  <si>
    <t>+256 298378576</t>
  </si>
  <si>
    <t>Tucker</t>
  </si>
  <si>
    <t>+256 808433902</t>
  </si>
  <si>
    <t>+256 776179204</t>
  </si>
  <si>
    <t>+256 468646754</t>
  </si>
  <si>
    <t>+256 082180589</t>
  </si>
  <si>
    <t>+256 067533457</t>
  </si>
  <si>
    <t>+256 577749735</t>
  </si>
  <si>
    <t>+256 143778047</t>
  </si>
  <si>
    <t>+256 576533925</t>
  </si>
  <si>
    <t>+256 391485054</t>
  </si>
  <si>
    <t>+256 506721893</t>
  </si>
  <si>
    <t>Ebony</t>
  </si>
  <si>
    <t>Ali</t>
  </si>
  <si>
    <t>+256 737092572</t>
  </si>
  <si>
    <t>Colon</t>
  </si>
  <si>
    <t>+256 040103666</t>
  </si>
  <si>
    <t>Washington</t>
  </si>
  <si>
    <t>+256 268986846</t>
  </si>
  <si>
    <t>Schmidt</t>
  </si>
  <si>
    <t>+256 663541108</t>
  </si>
  <si>
    <t>Roberson</t>
  </si>
  <si>
    <t>+256 480734666</t>
  </si>
  <si>
    <t>Holt</t>
  </si>
  <si>
    <t>+256 356240082</t>
  </si>
  <si>
    <t>+256 549397819</t>
  </si>
  <si>
    <t>Vaughan</t>
  </si>
  <si>
    <t>+256 112149889</t>
  </si>
  <si>
    <t>+256 887892369</t>
  </si>
  <si>
    <t>Ann</t>
  </si>
  <si>
    <t>Byrd</t>
  </si>
  <si>
    <t>+256 216512310</t>
  </si>
  <si>
    <t>+256 796981797</t>
  </si>
  <si>
    <t>+256 159640889</t>
  </si>
  <si>
    <t>+256 374622545</t>
  </si>
  <si>
    <t>+256 050919469</t>
  </si>
  <si>
    <t>+256 189161363</t>
  </si>
  <si>
    <t>+256 469901905</t>
  </si>
  <si>
    <t>+256 646610257</t>
  </si>
  <si>
    <t>Travis</t>
  </si>
  <si>
    <t>+256 088545227</t>
  </si>
  <si>
    <t>Kline</t>
  </si>
  <si>
    <t>+256 117039229</t>
  </si>
  <si>
    <t>+256 711932448</t>
  </si>
  <si>
    <t>+256 132380941</t>
  </si>
  <si>
    <t>+256 384484291</t>
  </si>
  <si>
    <t>Jonathon</t>
  </si>
  <si>
    <t>+256 630948955</t>
  </si>
  <si>
    <t>Schneider</t>
  </si>
  <si>
    <t>+256 433277359</t>
  </si>
  <si>
    <t>Clements</t>
  </si>
  <si>
    <t>+256 837638170</t>
  </si>
  <si>
    <t>+256 139569375</t>
  </si>
  <si>
    <t>+256 766065002</t>
  </si>
  <si>
    <t>+256 254598702</t>
  </si>
  <si>
    <t>Wolf</t>
  </si>
  <si>
    <t>+256 701114254</t>
  </si>
  <si>
    <t>+256 762843189</t>
  </si>
  <si>
    <t>+256 680193228</t>
  </si>
  <si>
    <t>+256 569992751</t>
  </si>
  <si>
    <t>+256 042496131</t>
  </si>
  <si>
    <t>+256 748359410</t>
  </si>
  <si>
    <t>Carroll</t>
  </si>
  <si>
    <t>+256 962075634</t>
  </si>
  <si>
    <t>+256 137530877</t>
  </si>
  <si>
    <t>+256 915384536</t>
  </si>
  <si>
    <t>Walsh</t>
  </si>
  <si>
    <t>+256 732347307</t>
  </si>
  <si>
    <t>+256 219404070</t>
  </si>
  <si>
    <t>COLLEEN</t>
  </si>
  <si>
    <t>SCHULTZ</t>
  </si>
  <si>
    <t>+256 034504267</t>
  </si>
  <si>
    <t>Alejandro</t>
  </si>
  <si>
    <t>+256 676384680</t>
  </si>
  <si>
    <t>Holloway</t>
  </si>
  <si>
    <t>+256 573067135</t>
  </si>
  <si>
    <t>Goodwin</t>
  </si>
  <si>
    <t>+256 526342276</t>
  </si>
  <si>
    <t>Jeanette</t>
  </si>
  <si>
    <t>+256 566054012</t>
  </si>
  <si>
    <t>Pratt</t>
  </si>
  <si>
    <t>+256 764179547</t>
  </si>
  <si>
    <t>+256 443249031</t>
  </si>
  <si>
    <t>+256 446230902</t>
  </si>
  <si>
    <t>Mejia</t>
  </si>
  <si>
    <t>+256 510648768</t>
  </si>
  <si>
    <t>+256 745867276</t>
  </si>
  <si>
    <t>+256 078715597</t>
  </si>
  <si>
    <t>+256 308682675</t>
  </si>
  <si>
    <t>+256 729703332</t>
  </si>
  <si>
    <t>Barrera</t>
  </si>
  <si>
    <t>+256 060883192</t>
  </si>
  <si>
    <t>+256 779507518</t>
  </si>
  <si>
    <t>+256 993554129</t>
  </si>
  <si>
    <t>Schmitt</t>
  </si>
  <si>
    <t>+256 425552218</t>
  </si>
  <si>
    <t>+256 528654335</t>
  </si>
  <si>
    <t>Juarez</t>
  </si>
  <si>
    <t>+256 018102131</t>
  </si>
  <si>
    <t>+256 803429680</t>
  </si>
  <si>
    <t>Lara</t>
  </si>
  <si>
    <t>+256 251159823</t>
  </si>
  <si>
    <t>+256 227517047</t>
  </si>
  <si>
    <t>Sims</t>
  </si>
  <si>
    <t>+256 560358509</t>
  </si>
  <si>
    <t>Burgess</t>
  </si>
  <si>
    <t>+256 838649750</t>
  </si>
  <si>
    <t>+256 375225021</t>
  </si>
  <si>
    <t>+256 349749311</t>
  </si>
  <si>
    <t>+256 426229458</t>
  </si>
  <si>
    <t>+256 627730878</t>
  </si>
  <si>
    <t>+256 994055574</t>
  </si>
  <si>
    <t>+256 040107261</t>
  </si>
  <si>
    <t>Cassandra</t>
  </si>
  <si>
    <t>+256 259542909</t>
  </si>
  <si>
    <t>+256 735695852</t>
  </si>
  <si>
    <t>Miles</t>
  </si>
  <si>
    <t>+256 150668313</t>
  </si>
  <si>
    <t>+256 970068730</t>
  </si>
  <si>
    <t>Greer</t>
  </si>
  <si>
    <t>+256 711329667</t>
  </si>
  <si>
    <t>+256 745633910</t>
  </si>
  <si>
    <t>+256 121705430</t>
  </si>
  <si>
    <t>+256 033955454</t>
  </si>
  <si>
    <t>Ellison</t>
  </si>
  <si>
    <t>+256 283730671</t>
  </si>
  <si>
    <t>+256 158071112</t>
  </si>
  <si>
    <t>+256 152739508</t>
  </si>
  <si>
    <t>+256 775760419</t>
  </si>
  <si>
    <t>Leonard</t>
  </si>
  <si>
    <t>+256 423627431</t>
  </si>
  <si>
    <t>+256 111227867</t>
  </si>
  <si>
    <t>+256 314226918</t>
  </si>
  <si>
    <t>+256 301343201</t>
  </si>
  <si>
    <t>Sherri</t>
  </si>
  <si>
    <t>+256 881151100</t>
  </si>
  <si>
    <t>+256 832507293</t>
  </si>
  <si>
    <t>+256 828722592</t>
  </si>
  <si>
    <t>+256 612272024</t>
  </si>
  <si>
    <t>+256 604660899</t>
  </si>
  <si>
    <t>+256 680281404</t>
  </si>
  <si>
    <t>Alexa</t>
  </si>
  <si>
    <t>+256 376587199</t>
  </si>
  <si>
    <t>+256 177455031</t>
  </si>
  <si>
    <t>+256 210027087</t>
  </si>
  <si>
    <t>+256 668424270</t>
  </si>
  <si>
    <t>+256 732051286</t>
  </si>
  <si>
    <t>+256 616246712</t>
  </si>
  <si>
    <t>Claudia</t>
  </si>
  <si>
    <t>+256 148103533</t>
  </si>
  <si>
    <t>+256 690403468</t>
  </si>
  <si>
    <t>Atkins</t>
  </si>
  <si>
    <t>+256 398423912</t>
  </si>
  <si>
    <t>+256 312130558</t>
  </si>
  <si>
    <t>Zimmerman</t>
  </si>
  <si>
    <t>+256 844106017</t>
  </si>
  <si>
    <t>+256 421283096</t>
  </si>
  <si>
    <t>+256 577655163</t>
  </si>
  <si>
    <t>+256 918887807</t>
  </si>
  <si>
    <t>+256 562559599</t>
  </si>
  <si>
    <t>+256 309921550</t>
  </si>
  <si>
    <t>+256 224452479</t>
  </si>
  <si>
    <t>Fitzgerald</t>
  </si>
  <si>
    <t>+256 905010762</t>
  </si>
  <si>
    <t>+256 128312529</t>
  </si>
  <si>
    <t>+256 570761422</t>
  </si>
  <si>
    <t>+256 321913586</t>
  </si>
  <si>
    <t>+256 951408775</t>
  </si>
  <si>
    <t>+256 200769030</t>
  </si>
  <si>
    <t>+256 766316958</t>
  </si>
  <si>
    <t>Hartman</t>
  </si>
  <si>
    <t>+256 027367183</t>
  </si>
  <si>
    <t>Barron</t>
  </si>
  <si>
    <t>+256 891480807</t>
  </si>
  <si>
    <t>+256 139733359</t>
  </si>
  <si>
    <t>+256 005218476</t>
  </si>
  <si>
    <t>+256 972534484</t>
  </si>
  <si>
    <t>Carr</t>
  </si>
  <si>
    <t>+256 355086496</t>
  </si>
  <si>
    <t>+256 142508802</t>
  </si>
  <si>
    <t>+256 128998870</t>
  </si>
  <si>
    <t>+256 710115409</t>
  </si>
  <si>
    <t>+256 124653633</t>
  </si>
  <si>
    <t>+256 363154324</t>
  </si>
  <si>
    <t>+256 375677417</t>
  </si>
  <si>
    <t>+256 632207911</t>
  </si>
  <si>
    <t>Conner</t>
  </si>
  <si>
    <t>+256 184826454</t>
  </si>
  <si>
    <t>Meadows</t>
  </si>
  <si>
    <t>+256 780583474</t>
  </si>
  <si>
    <t>+256 239647313</t>
  </si>
  <si>
    <t>+256 882772339</t>
  </si>
  <si>
    <t>+256 656151179</t>
  </si>
  <si>
    <t>Salinas</t>
  </si>
  <si>
    <t>+256 370631436</t>
  </si>
  <si>
    <t>+256 689910246</t>
  </si>
  <si>
    <t>+256 137321688</t>
  </si>
  <si>
    <t>+256 584980686</t>
  </si>
  <si>
    <t>Juan</t>
  </si>
  <si>
    <t>+256 753711219</t>
  </si>
  <si>
    <t>+256 640944914</t>
  </si>
  <si>
    <t>Noble</t>
  </si>
  <si>
    <t>+256 821432964</t>
  </si>
  <si>
    <t>+256 655066051</t>
  </si>
  <si>
    <t>Sanford</t>
  </si>
  <si>
    <t>+256 166584049</t>
  </si>
  <si>
    <t>STEVEN</t>
  </si>
  <si>
    <t>MORRIS</t>
  </si>
  <si>
    <t>+256 841657567</t>
  </si>
  <si>
    <t>Kaylee</t>
  </si>
  <si>
    <t>+256 250233566</t>
  </si>
  <si>
    <t>+256 346490814</t>
  </si>
  <si>
    <t>Weeks</t>
  </si>
  <si>
    <t>+256 796831757</t>
  </si>
  <si>
    <t>+256 002285647</t>
  </si>
  <si>
    <t>Total No. Of Employees</t>
  </si>
  <si>
    <t>No. Active Employees</t>
  </si>
  <si>
    <t>Avrg Monthly Salary</t>
  </si>
  <si>
    <t>Avrg Years of Service</t>
  </si>
  <si>
    <t>Males</t>
  </si>
  <si>
    <t>Row Labels</t>
  </si>
  <si>
    <t>Grand Total</t>
  </si>
  <si>
    <t>Count of EmployeeID</t>
  </si>
  <si>
    <t>Sum of MonthlySalary</t>
  </si>
  <si>
    <t>Average of MonthlySalary</t>
  </si>
  <si>
    <t>Average of YearofService</t>
  </si>
  <si>
    <t>Column Labels</t>
  </si>
  <si>
    <t>Count</t>
  </si>
  <si>
    <t>Exits.ExitYear</t>
  </si>
  <si>
    <t>Exits.Count</t>
  </si>
  <si>
    <t>Year</t>
  </si>
  <si>
    <t>Hires</t>
  </si>
  <si>
    <t>Exits</t>
  </si>
  <si>
    <t>Sum of Hires</t>
  </si>
  <si>
    <t>Sum of Exits</t>
  </si>
  <si>
    <t>Employees by Department and Status</t>
  </si>
  <si>
    <t>SalaryBand</t>
  </si>
  <si>
    <t>3001-4000</t>
  </si>
  <si>
    <t>2001-3000</t>
  </si>
  <si>
    <t>1000-2000</t>
  </si>
  <si>
    <t>&lt;1000</t>
  </si>
  <si>
    <t>4001-5000</t>
  </si>
  <si>
    <t>Departments</t>
  </si>
  <si>
    <t>HR EMPLOYEE'S DASHBOARD</t>
  </si>
  <si>
    <t>Question No.</t>
  </si>
  <si>
    <t>Question (1-4)</t>
  </si>
  <si>
    <t>Question (5)</t>
  </si>
  <si>
    <t>Question (6)</t>
  </si>
  <si>
    <t>Employees Hired Per Year</t>
  </si>
  <si>
    <t>Question (7)</t>
  </si>
  <si>
    <t>Employees Exited Per Year</t>
  </si>
  <si>
    <t>Question (8)</t>
  </si>
  <si>
    <t>Hires Vs Exits</t>
  </si>
  <si>
    <t>Question (9)</t>
  </si>
  <si>
    <t>Average Salary By Department and Gender</t>
  </si>
  <si>
    <t>Question (10)</t>
  </si>
  <si>
    <t>Average Year of Service By Department</t>
  </si>
  <si>
    <t>Question (11)</t>
  </si>
  <si>
    <t>Count of Employees employement type and status</t>
  </si>
  <si>
    <t>Question (12)</t>
  </si>
  <si>
    <t>Total Monthly Salary Cost by Department</t>
  </si>
  <si>
    <t>Headcount comparison between Full-Time, Part-Time, and Contract staff</t>
  </si>
  <si>
    <t>Question (14)</t>
  </si>
  <si>
    <t>Top 5 departments with highest total salary</t>
  </si>
  <si>
    <t>Question (13 &amp;15)</t>
  </si>
  <si>
    <t>Question (16)</t>
  </si>
  <si>
    <t>Gender distribution by Department</t>
  </si>
  <si>
    <t>Question (17)</t>
  </si>
  <si>
    <t>MonthlySalary bands by Status</t>
  </si>
  <si>
    <t>Question (18)</t>
  </si>
  <si>
    <t>Question (22)</t>
  </si>
  <si>
    <t>Question 20</t>
  </si>
  <si>
    <t>Employee Names</t>
  </si>
  <si>
    <t>Question 21</t>
  </si>
  <si>
    <t>Question 22</t>
  </si>
  <si>
    <t>None of the Departments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</si>
</sst>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Calibri"/>
      <family val="2"/>
      <scheme val="minor"/>
    </font>
    <font>
      <b/>
      <sz val="12"/>
      <color theme="2" tint="-0.499984740745262"/>
      <name val="Calibri"/>
      <family val="2"/>
      <scheme val="minor"/>
    </font>
    <font>
      <b/>
      <sz val="12"/>
      <color theme="2" tint="-0.749992370372631"/>
      <name val="Calibri"/>
      <family val="2"/>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2" fontId="0" fillId="0" borderId="0" xfId="0" applyNumberFormat="1"/>
    <xf numFmtId="2" fontId="0" fillId="33" borderId="0" xfId="0" applyNumberFormat="1" applyFill="1"/>
    <xf numFmtId="0" fontId="19" fillId="33" borderId="0" xfId="0" applyFont="1" applyFill="1" applyAlignment="1">
      <alignment horizontal="center" vertical="top" wrapText="1"/>
    </xf>
    <xf numFmtId="1" fontId="0" fillId="0" borderId="0" xfId="0" applyNumberFormat="1"/>
    <xf numFmtId="0" fontId="20" fillId="33" borderId="0" xfId="0" applyFont="1" applyFill="1"/>
    <xf numFmtId="9" fontId="0" fillId="0" borderId="0" xfId="1" applyFont="1"/>
    <xf numFmtId="0" fontId="0" fillId="0" borderId="10" xfId="0" pivotButton="1" applyBorder="1"/>
    <xf numFmtId="0" fontId="0" fillId="0" borderId="10" xfId="0" applyBorder="1"/>
    <xf numFmtId="0" fontId="0" fillId="0" borderId="10" xfId="0" applyBorder="1" applyAlignment="1">
      <alignment horizontal="left"/>
    </xf>
    <xf numFmtId="1" fontId="0" fillId="0" borderId="10" xfId="0" applyNumberFormat="1" applyBorder="1"/>
    <xf numFmtId="164" fontId="0" fillId="0" borderId="0" xfId="0" applyNumberFormat="1"/>
    <xf numFmtId="164" fontId="0" fillId="33" borderId="0" xfId="0" applyNumberFormat="1" applyFill="1"/>
    <xf numFmtId="0" fontId="16" fillId="0" borderId="0" xfId="0" applyFont="1"/>
    <xf numFmtId="1" fontId="16" fillId="0" borderId="0" xfId="0" applyNumberFormat="1" applyFont="1"/>
    <xf numFmtId="0" fontId="16" fillId="0" borderId="0" xfId="0" applyFont="1" applyAlignment="1">
      <alignment horizontal="left"/>
    </xf>
    <xf numFmtId="0" fontId="21" fillId="0" borderId="0" xfId="0" applyFont="1"/>
    <xf numFmtId="165" fontId="0" fillId="0" borderId="0" xfId="0" applyNumberFormat="1"/>
    <xf numFmtId="0" fontId="18" fillId="34" borderId="0" xfId="0" applyFont="1" applyFill="1" applyAlignment="1">
      <alignment horizontal="center"/>
    </xf>
    <xf numFmtId="0" fontId="20" fillId="33" borderId="0" xfId="0" applyFont="1" applyFill="1" applyAlignment="1">
      <alignment horizontal="center"/>
    </xf>
    <xf numFmtId="0" fontId="19" fillId="33" borderId="0" xfId="0" applyFont="1" applyFill="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3">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64" formatCode="[$$-409]#,##0.00"/>
    </dxf>
    <dxf>
      <numFmt numFmtId="2" formatCode="0.00"/>
    </dxf>
    <dxf>
      <numFmt numFmtId="166" formatCode="0.0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65" formatCode="0.0%"/>
    </dxf>
    <dxf>
      <numFmt numFmtId="14"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Employees Hired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Table'!$C$15</c:f>
              <c:strCache>
                <c:ptCount val="1"/>
                <c:pt idx="0">
                  <c:v>Total</c:v>
                </c:pt>
              </c:strCache>
            </c:strRef>
          </c:tx>
          <c:spPr>
            <a:ln w="28575" cap="rnd">
              <a:solidFill>
                <a:srgbClr val="00B050"/>
              </a:solidFill>
              <a:round/>
            </a:ln>
            <a:effectLst/>
          </c:spPr>
          <c:marker>
            <c:symbol val="none"/>
          </c:marker>
          <c:cat>
            <c:strRef>
              <c:f>'Pivot Table'!$B$16:$B$26</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Table'!$C$16:$C$26</c:f>
              <c:numCache>
                <c:formatCode>0</c:formatCode>
                <c:ptCount val="10"/>
                <c:pt idx="0">
                  <c:v>74</c:v>
                </c:pt>
                <c:pt idx="1">
                  <c:v>164</c:v>
                </c:pt>
                <c:pt idx="2">
                  <c:v>134</c:v>
                </c:pt>
                <c:pt idx="3">
                  <c:v>159</c:v>
                </c:pt>
                <c:pt idx="4">
                  <c:v>137</c:v>
                </c:pt>
                <c:pt idx="5">
                  <c:v>158</c:v>
                </c:pt>
                <c:pt idx="6">
                  <c:v>138</c:v>
                </c:pt>
                <c:pt idx="7">
                  <c:v>170</c:v>
                </c:pt>
                <c:pt idx="8">
                  <c:v>155</c:v>
                </c:pt>
                <c:pt idx="9">
                  <c:v>71</c:v>
                </c:pt>
              </c:numCache>
            </c:numRef>
          </c:val>
          <c:smooth val="0"/>
          <c:extLst>
            <c:ext xmlns:c16="http://schemas.microsoft.com/office/drawing/2014/chart" uri="{C3380CC4-5D6E-409C-BE32-E72D297353CC}">
              <c16:uniqueId val="{00000000-CCD3-403C-8645-9E8B67F0EACC}"/>
            </c:ext>
          </c:extLst>
        </c:ser>
        <c:dLbls>
          <c:showLegendKey val="0"/>
          <c:showVal val="0"/>
          <c:showCatName val="0"/>
          <c:showSerName val="0"/>
          <c:showPercent val="0"/>
          <c:showBubbleSize val="0"/>
        </c:dLbls>
        <c:smooth val="0"/>
        <c:axId val="1448017408"/>
        <c:axId val="1447999168"/>
      </c:lineChart>
      <c:catAx>
        <c:axId val="144801740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Hire Year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1447999168"/>
        <c:crosses val="autoZero"/>
        <c:auto val="1"/>
        <c:lblAlgn val="ctr"/>
        <c:lblOffset val="100"/>
        <c:noMultiLvlLbl val="0"/>
      </c:catAx>
      <c:valAx>
        <c:axId val="1447999168"/>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Employees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144801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Hires Vs Exits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Table'!$C$43</c:f>
              <c:strCache>
                <c:ptCount val="1"/>
                <c:pt idx="0">
                  <c:v>Sum of Hires</c:v>
                </c:pt>
              </c:strCache>
            </c:strRef>
          </c:tx>
          <c:spPr>
            <a:solidFill>
              <a:schemeClr val="accent1"/>
            </a:solidFill>
            <a:ln>
              <a:noFill/>
            </a:ln>
            <a:effectLst/>
          </c:spPr>
          <c:invertIfNegative val="0"/>
          <c:cat>
            <c:strRef>
              <c:f>'Pivot Table'!$B$44:$B$55</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Table'!$C$44:$C$55</c:f>
              <c:numCache>
                <c:formatCode>General</c:formatCode>
                <c:ptCount val="11"/>
                <c:pt idx="0">
                  <c:v>74</c:v>
                </c:pt>
                <c:pt idx="1">
                  <c:v>164</c:v>
                </c:pt>
                <c:pt idx="2">
                  <c:v>134</c:v>
                </c:pt>
                <c:pt idx="3">
                  <c:v>159</c:v>
                </c:pt>
                <c:pt idx="4">
                  <c:v>137</c:v>
                </c:pt>
                <c:pt idx="5">
                  <c:v>158</c:v>
                </c:pt>
                <c:pt idx="6">
                  <c:v>138</c:v>
                </c:pt>
                <c:pt idx="7">
                  <c:v>170</c:v>
                </c:pt>
                <c:pt idx="8">
                  <c:v>155</c:v>
                </c:pt>
                <c:pt idx="9">
                  <c:v>71</c:v>
                </c:pt>
                <c:pt idx="10">
                  <c:v>0</c:v>
                </c:pt>
              </c:numCache>
            </c:numRef>
          </c:val>
          <c:extLst>
            <c:ext xmlns:c16="http://schemas.microsoft.com/office/drawing/2014/chart" uri="{C3380CC4-5D6E-409C-BE32-E72D297353CC}">
              <c16:uniqueId val="{00000000-DC77-486E-8657-B1676B46ABD5}"/>
            </c:ext>
          </c:extLst>
        </c:ser>
        <c:ser>
          <c:idx val="1"/>
          <c:order val="1"/>
          <c:tx>
            <c:strRef>
              <c:f>'Pivot Table'!$D$43</c:f>
              <c:strCache>
                <c:ptCount val="1"/>
                <c:pt idx="0">
                  <c:v>Sum of Exits</c:v>
                </c:pt>
              </c:strCache>
            </c:strRef>
          </c:tx>
          <c:spPr>
            <a:solidFill>
              <a:schemeClr val="accent2"/>
            </a:solidFill>
            <a:ln>
              <a:noFill/>
            </a:ln>
            <a:effectLst/>
          </c:spPr>
          <c:invertIfNegative val="0"/>
          <c:cat>
            <c:strRef>
              <c:f>'Pivot Table'!$B$44:$B$55</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Table'!$D$44:$D$55</c:f>
              <c:numCache>
                <c:formatCode>General</c:formatCode>
                <c:ptCount val="11"/>
                <c:pt idx="0">
                  <c:v>0</c:v>
                </c:pt>
                <c:pt idx="1">
                  <c:v>2</c:v>
                </c:pt>
                <c:pt idx="2">
                  <c:v>4</c:v>
                </c:pt>
                <c:pt idx="3">
                  <c:v>12</c:v>
                </c:pt>
                <c:pt idx="4">
                  <c:v>14</c:v>
                </c:pt>
                <c:pt idx="5">
                  <c:v>11</c:v>
                </c:pt>
                <c:pt idx="6">
                  <c:v>14</c:v>
                </c:pt>
                <c:pt idx="7">
                  <c:v>24</c:v>
                </c:pt>
                <c:pt idx="8">
                  <c:v>42</c:v>
                </c:pt>
                <c:pt idx="9">
                  <c:v>41</c:v>
                </c:pt>
                <c:pt idx="10">
                  <c:v>1196</c:v>
                </c:pt>
              </c:numCache>
            </c:numRef>
          </c:val>
          <c:extLst>
            <c:ext xmlns:c16="http://schemas.microsoft.com/office/drawing/2014/chart" uri="{C3380CC4-5D6E-409C-BE32-E72D297353CC}">
              <c16:uniqueId val="{00000001-DC77-486E-8657-B1676B46ABD5}"/>
            </c:ext>
          </c:extLst>
        </c:ser>
        <c:dLbls>
          <c:showLegendKey val="0"/>
          <c:showVal val="0"/>
          <c:showCatName val="0"/>
          <c:showSerName val="0"/>
          <c:showPercent val="0"/>
          <c:showBubbleSize val="0"/>
        </c:dLbls>
        <c:gapWidth val="150"/>
        <c:overlap val="100"/>
        <c:axId val="1953973680"/>
        <c:axId val="1953979920"/>
      </c:barChart>
      <c:catAx>
        <c:axId val="195397368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accent2"/>
                    </a:solidFill>
                    <a:latin typeface="+mn-lt"/>
                    <a:ea typeface="+mn-ea"/>
                    <a:cs typeface="+mn-cs"/>
                  </a:defRPr>
                </a:pPr>
                <a:r>
                  <a:rPr lang="en-US" sz="1100">
                    <a:solidFill>
                      <a:schemeClr val="accent2"/>
                    </a:solidFill>
                  </a:rPr>
                  <a:t>Years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79920"/>
        <c:crosses val="autoZero"/>
        <c:auto val="1"/>
        <c:lblAlgn val="ctr"/>
        <c:lblOffset val="100"/>
        <c:noMultiLvlLbl val="0"/>
      </c:catAx>
      <c:valAx>
        <c:axId val="1953979920"/>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Employees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7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Table!PivotTable14</c:name>
    <c:fmtId val="0"/>
  </c:pivotSource>
  <c:chart>
    <c:title>
      <c:tx>
        <c:rich>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r>
              <a:rPr lang="en-US" b="1">
                <a:solidFill>
                  <a:schemeClr val="tx2">
                    <a:lumMod val="75000"/>
                  </a:schemeClr>
                </a:solidFill>
              </a:rPr>
              <a:t>Top 5 Department with High Salary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Table'!$C$105</c:f>
              <c:strCache>
                <c:ptCount val="1"/>
                <c:pt idx="0">
                  <c:v>Total</c:v>
                </c:pt>
              </c:strCache>
            </c:strRef>
          </c:tx>
          <c:spPr>
            <a:solidFill>
              <a:schemeClr val="accent1"/>
            </a:solidFill>
            <a:ln>
              <a:noFill/>
            </a:ln>
            <a:effectLst/>
          </c:spPr>
          <c:invertIfNegative val="0"/>
          <c:cat>
            <c:strRef>
              <c:f>'Pivot Table'!$B$106:$B$112</c:f>
              <c:strCache>
                <c:ptCount val="6"/>
                <c:pt idx="0">
                  <c:v>IT</c:v>
                </c:pt>
                <c:pt idx="1">
                  <c:v>Finance</c:v>
                </c:pt>
                <c:pt idx="2">
                  <c:v>Sales</c:v>
                </c:pt>
                <c:pt idx="3">
                  <c:v>HR</c:v>
                </c:pt>
                <c:pt idx="4">
                  <c:v>Logistics</c:v>
                </c:pt>
                <c:pt idx="5">
                  <c:v>Marketing</c:v>
                </c:pt>
              </c:strCache>
            </c:strRef>
          </c:cat>
          <c:val>
            <c:numRef>
              <c:f>'Pivot Table'!$C$106:$C$112</c:f>
              <c:numCache>
                <c:formatCode>0.00</c:formatCode>
                <c:ptCount val="6"/>
                <c:pt idx="0">
                  <c:v>725704.19000000029</c:v>
                </c:pt>
                <c:pt idx="1">
                  <c:v>695096.35000000033</c:v>
                </c:pt>
                <c:pt idx="2">
                  <c:v>682479.17000000051</c:v>
                </c:pt>
                <c:pt idx="3">
                  <c:v>674668.85000000009</c:v>
                </c:pt>
                <c:pt idx="4">
                  <c:v>573044.37999999966</c:v>
                </c:pt>
                <c:pt idx="5">
                  <c:v>561938.66000000015</c:v>
                </c:pt>
              </c:numCache>
            </c:numRef>
          </c:val>
          <c:extLst>
            <c:ext xmlns:c16="http://schemas.microsoft.com/office/drawing/2014/chart" uri="{C3380CC4-5D6E-409C-BE32-E72D297353CC}">
              <c16:uniqueId val="{00000000-D351-45F9-B870-E90DAB78C8B2}"/>
            </c:ext>
          </c:extLst>
        </c:ser>
        <c:dLbls>
          <c:showLegendKey val="0"/>
          <c:showVal val="0"/>
          <c:showCatName val="0"/>
          <c:showSerName val="0"/>
          <c:showPercent val="0"/>
          <c:showBubbleSize val="0"/>
        </c:dLbls>
        <c:gapWidth val="182"/>
        <c:axId val="1953947280"/>
        <c:axId val="1953952080"/>
      </c:barChart>
      <c:catAx>
        <c:axId val="1953947280"/>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Departments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52080"/>
        <c:crosses val="autoZero"/>
        <c:auto val="1"/>
        <c:lblAlgn val="ctr"/>
        <c:lblOffset val="100"/>
        <c:noMultiLvlLbl val="0"/>
      </c:catAx>
      <c:valAx>
        <c:axId val="1953952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Salaries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4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Table!PivotTable13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 Distribution by Employee Type</a:t>
            </a:r>
          </a:p>
        </c:rich>
      </c:tx>
      <c:layout>
        <c:manualLayout>
          <c:xMode val="edge"/>
          <c:yMode val="edge"/>
          <c:x val="0.10071401269016131"/>
          <c:y val="7.580930867455393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Table'!$C$97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53-4D26-BA99-DCEB5E5A8E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53-4D26-BA99-DCEB5E5A8E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53-4D26-BA99-DCEB5E5A8EDC}"/>
              </c:ext>
            </c:extLst>
          </c:dPt>
          <c:cat>
            <c:strRef>
              <c:f>'Pivot Table'!$B$98:$B$101</c:f>
              <c:strCache>
                <c:ptCount val="3"/>
                <c:pt idx="0">
                  <c:v>Contract</c:v>
                </c:pt>
                <c:pt idx="1">
                  <c:v>Full-time</c:v>
                </c:pt>
                <c:pt idx="2">
                  <c:v>Part-time</c:v>
                </c:pt>
              </c:strCache>
            </c:strRef>
          </c:cat>
          <c:val>
            <c:numRef>
              <c:f>'Pivot Table'!$C$98:$C$101</c:f>
              <c:numCache>
                <c:formatCode>0</c:formatCode>
                <c:ptCount val="3"/>
                <c:pt idx="0">
                  <c:v>451</c:v>
                </c:pt>
                <c:pt idx="1">
                  <c:v>443</c:v>
                </c:pt>
                <c:pt idx="2">
                  <c:v>466</c:v>
                </c:pt>
              </c:numCache>
            </c:numRef>
          </c:val>
          <c:extLst>
            <c:ext xmlns:c16="http://schemas.microsoft.com/office/drawing/2014/chart" uri="{C3380CC4-5D6E-409C-BE32-E72D297353CC}">
              <c16:uniqueId val="{00000000-901B-4875-AD8F-914E9CB249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Table!PivotTable17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Gender Distribution by Department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Table'!$C$115:$C$116</c:f>
              <c:strCache>
                <c:ptCount val="1"/>
                <c:pt idx="0">
                  <c:v>Female</c:v>
                </c:pt>
              </c:strCache>
            </c:strRef>
          </c:tx>
          <c:spPr>
            <a:solidFill>
              <a:schemeClr val="accent1"/>
            </a:solidFill>
            <a:ln>
              <a:noFill/>
            </a:ln>
            <a:effectLst/>
          </c:spPr>
          <c:invertIfNegative val="0"/>
          <c:cat>
            <c:strRef>
              <c:f>'Pivot Table'!$B$117:$B$123</c:f>
              <c:strCache>
                <c:ptCount val="6"/>
                <c:pt idx="0">
                  <c:v>Finance</c:v>
                </c:pt>
                <c:pt idx="1">
                  <c:v>HR</c:v>
                </c:pt>
                <c:pt idx="2">
                  <c:v>IT</c:v>
                </c:pt>
                <c:pt idx="3">
                  <c:v>Logistics</c:v>
                </c:pt>
                <c:pt idx="4">
                  <c:v>Marketing</c:v>
                </c:pt>
                <c:pt idx="5">
                  <c:v>Sales</c:v>
                </c:pt>
              </c:strCache>
            </c:strRef>
          </c:cat>
          <c:val>
            <c:numRef>
              <c:f>'Pivot Table'!$C$117:$C$123</c:f>
              <c:numCache>
                <c:formatCode>0</c:formatCode>
                <c:ptCount val="6"/>
                <c:pt idx="0">
                  <c:v>130</c:v>
                </c:pt>
                <c:pt idx="1">
                  <c:v>118</c:v>
                </c:pt>
                <c:pt idx="2">
                  <c:v>118</c:v>
                </c:pt>
                <c:pt idx="3">
                  <c:v>110</c:v>
                </c:pt>
                <c:pt idx="4">
                  <c:v>98</c:v>
                </c:pt>
                <c:pt idx="5">
                  <c:v>112</c:v>
                </c:pt>
              </c:numCache>
            </c:numRef>
          </c:val>
          <c:extLst>
            <c:ext xmlns:c16="http://schemas.microsoft.com/office/drawing/2014/chart" uri="{C3380CC4-5D6E-409C-BE32-E72D297353CC}">
              <c16:uniqueId val="{00000000-A6D3-4F76-8DB5-034B2A3D9737}"/>
            </c:ext>
          </c:extLst>
        </c:ser>
        <c:ser>
          <c:idx val="1"/>
          <c:order val="1"/>
          <c:tx>
            <c:strRef>
              <c:f>'Pivot Table'!$D$115:$D$116</c:f>
              <c:strCache>
                <c:ptCount val="1"/>
                <c:pt idx="0">
                  <c:v>Male</c:v>
                </c:pt>
              </c:strCache>
            </c:strRef>
          </c:tx>
          <c:spPr>
            <a:solidFill>
              <a:schemeClr val="accent2"/>
            </a:solidFill>
            <a:ln>
              <a:noFill/>
            </a:ln>
            <a:effectLst/>
          </c:spPr>
          <c:invertIfNegative val="0"/>
          <c:cat>
            <c:strRef>
              <c:f>'Pivot Table'!$B$117:$B$123</c:f>
              <c:strCache>
                <c:ptCount val="6"/>
                <c:pt idx="0">
                  <c:v>Finance</c:v>
                </c:pt>
                <c:pt idx="1">
                  <c:v>HR</c:v>
                </c:pt>
                <c:pt idx="2">
                  <c:v>IT</c:v>
                </c:pt>
                <c:pt idx="3">
                  <c:v>Logistics</c:v>
                </c:pt>
                <c:pt idx="4">
                  <c:v>Marketing</c:v>
                </c:pt>
                <c:pt idx="5">
                  <c:v>Sales</c:v>
                </c:pt>
              </c:strCache>
            </c:strRef>
          </c:cat>
          <c:val>
            <c:numRef>
              <c:f>'Pivot Table'!$D$117:$D$123</c:f>
              <c:numCache>
                <c:formatCode>0</c:formatCode>
                <c:ptCount val="6"/>
                <c:pt idx="0">
                  <c:v>112</c:v>
                </c:pt>
                <c:pt idx="1">
                  <c:v>120</c:v>
                </c:pt>
                <c:pt idx="2">
                  <c:v>133</c:v>
                </c:pt>
                <c:pt idx="3">
                  <c:v>92</c:v>
                </c:pt>
                <c:pt idx="4">
                  <c:v>105</c:v>
                </c:pt>
                <c:pt idx="5">
                  <c:v>112</c:v>
                </c:pt>
              </c:numCache>
            </c:numRef>
          </c:val>
          <c:extLst>
            <c:ext xmlns:c16="http://schemas.microsoft.com/office/drawing/2014/chart" uri="{C3380CC4-5D6E-409C-BE32-E72D297353CC}">
              <c16:uniqueId val="{00000001-A6D3-4F76-8DB5-034B2A3D9737}"/>
            </c:ext>
          </c:extLst>
        </c:ser>
        <c:dLbls>
          <c:showLegendKey val="0"/>
          <c:showVal val="0"/>
          <c:showCatName val="0"/>
          <c:showSerName val="0"/>
          <c:showPercent val="0"/>
          <c:showBubbleSize val="0"/>
        </c:dLbls>
        <c:gapWidth val="182"/>
        <c:axId val="1953972720"/>
        <c:axId val="1953972240"/>
      </c:barChart>
      <c:catAx>
        <c:axId val="1953972720"/>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Department</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72240"/>
        <c:crosses val="autoZero"/>
        <c:auto val="1"/>
        <c:lblAlgn val="ctr"/>
        <c:lblOffset val="100"/>
        <c:noMultiLvlLbl val="0"/>
      </c:catAx>
      <c:valAx>
        <c:axId val="1953972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Employees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7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Table!PivotTable27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Status</a:t>
            </a:r>
            <a:r>
              <a:rPr lang="en-US" b="1" baseline="0"/>
              <a:t> by Monthly Salary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Table'!$C$138:$C$139</c:f>
              <c:strCache>
                <c:ptCount val="1"/>
                <c:pt idx="0">
                  <c:v>Active</c:v>
                </c:pt>
              </c:strCache>
            </c:strRef>
          </c:tx>
          <c:spPr>
            <a:solidFill>
              <a:schemeClr val="accent1"/>
            </a:solidFill>
            <a:ln>
              <a:noFill/>
            </a:ln>
            <a:effectLst/>
          </c:spPr>
          <c:invertIfNegative val="0"/>
          <c:cat>
            <c:strRef>
              <c:f>'Pivot Table'!$B$140:$B$145</c:f>
              <c:strCache>
                <c:ptCount val="5"/>
                <c:pt idx="0">
                  <c:v>&lt;1000</c:v>
                </c:pt>
                <c:pt idx="1">
                  <c:v>1000-2000</c:v>
                </c:pt>
                <c:pt idx="2">
                  <c:v>2001-3000</c:v>
                </c:pt>
                <c:pt idx="3">
                  <c:v>3001-4000</c:v>
                </c:pt>
                <c:pt idx="4">
                  <c:v>4001-5000</c:v>
                </c:pt>
              </c:strCache>
            </c:strRef>
          </c:cat>
          <c:val>
            <c:numRef>
              <c:f>'Pivot Table'!$C$140:$C$145</c:f>
              <c:numCache>
                <c:formatCode>0</c:formatCode>
                <c:ptCount val="5"/>
                <c:pt idx="0">
                  <c:v>56642.12</c:v>
                </c:pt>
                <c:pt idx="1">
                  <c:v>415000.55000000028</c:v>
                </c:pt>
                <c:pt idx="2">
                  <c:v>745110.80999999971</c:v>
                </c:pt>
                <c:pt idx="3">
                  <c:v>988408.8600000001</c:v>
                </c:pt>
                <c:pt idx="4">
                  <c:v>1130378.8200000005</c:v>
                </c:pt>
              </c:numCache>
            </c:numRef>
          </c:val>
          <c:extLst>
            <c:ext xmlns:c16="http://schemas.microsoft.com/office/drawing/2014/chart" uri="{C3380CC4-5D6E-409C-BE32-E72D297353CC}">
              <c16:uniqueId val="{00000005-A9BA-4B4C-AA9D-1CDB2C0DD3F3}"/>
            </c:ext>
          </c:extLst>
        </c:ser>
        <c:ser>
          <c:idx val="1"/>
          <c:order val="1"/>
          <c:tx>
            <c:strRef>
              <c:f>'Pivot Table'!$D$138:$D$139</c:f>
              <c:strCache>
                <c:ptCount val="1"/>
                <c:pt idx="0">
                  <c:v>On Leave</c:v>
                </c:pt>
              </c:strCache>
            </c:strRef>
          </c:tx>
          <c:spPr>
            <a:solidFill>
              <a:schemeClr val="accent2"/>
            </a:solidFill>
            <a:ln>
              <a:noFill/>
            </a:ln>
            <a:effectLst/>
          </c:spPr>
          <c:invertIfNegative val="0"/>
          <c:cat>
            <c:strRef>
              <c:f>'Pivot Table'!$B$140:$B$145</c:f>
              <c:strCache>
                <c:ptCount val="5"/>
                <c:pt idx="0">
                  <c:v>&lt;1000</c:v>
                </c:pt>
                <c:pt idx="1">
                  <c:v>1000-2000</c:v>
                </c:pt>
                <c:pt idx="2">
                  <c:v>2001-3000</c:v>
                </c:pt>
                <c:pt idx="3">
                  <c:v>3001-4000</c:v>
                </c:pt>
                <c:pt idx="4">
                  <c:v>4001-5000</c:v>
                </c:pt>
              </c:strCache>
            </c:strRef>
          </c:cat>
          <c:val>
            <c:numRef>
              <c:f>'Pivot Table'!$D$140:$D$145</c:f>
              <c:numCache>
                <c:formatCode>0</c:formatCode>
                <c:ptCount val="5"/>
                <c:pt idx="0">
                  <c:v>2762.63</c:v>
                </c:pt>
                <c:pt idx="1">
                  <c:v>34778.61</c:v>
                </c:pt>
                <c:pt idx="2">
                  <c:v>49889.049999999996</c:v>
                </c:pt>
                <c:pt idx="3">
                  <c:v>99819.86</c:v>
                </c:pt>
                <c:pt idx="4">
                  <c:v>127229.93999999999</c:v>
                </c:pt>
              </c:numCache>
            </c:numRef>
          </c:val>
          <c:extLst>
            <c:ext xmlns:c16="http://schemas.microsoft.com/office/drawing/2014/chart" uri="{C3380CC4-5D6E-409C-BE32-E72D297353CC}">
              <c16:uniqueId val="{00000000-72C8-4296-BA9A-A558F549F5D6}"/>
            </c:ext>
          </c:extLst>
        </c:ser>
        <c:ser>
          <c:idx val="2"/>
          <c:order val="2"/>
          <c:tx>
            <c:strRef>
              <c:f>'Pivot Table'!$E$138:$E$139</c:f>
              <c:strCache>
                <c:ptCount val="1"/>
                <c:pt idx="0">
                  <c:v>Terminated</c:v>
                </c:pt>
              </c:strCache>
            </c:strRef>
          </c:tx>
          <c:spPr>
            <a:solidFill>
              <a:schemeClr val="accent3"/>
            </a:solidFill>
            <a:ln>
              <a:noFill/>
            </a:ln>
            <a:effectLst/>
          </c:spPr>
          <c:invertIfNegative val="0"/>
          <c:cat>
            <c:strRef>
              <c:f>'Pivot Table'!$B$140:$B$145</c:f>
              <c:strCache>
                <c:ptCount val="5"/>
                <c:pt idx="0">
                  <c:v>&lt;1000</c:v>
                </c:pt>
                <c:pt idx="1">
                  <c:v>1000-2000</c:v>
                </c:pt>
                <c:pt idx="2">
                  <c:v>2001-3000</c:v>
                </c:pt>
                <c:pt idx="3">
                  <c:v>3001-4000</c:v>
                </c:pt>
                <c:pt idx="4">
                  <c:v>4001-5000</c:v>
                </c:pt>
              </c:strCache>
            </c:strRef>
          </c:cat>
          <c:val>
            <c:numRef>
              <c:f>'Pivot Table'!$E$140:$E$145</c:f>
              <c:numCache>
                <c:formatCode>0</c:formatCode>
                <c:ptCount val="5"/>
                <c:pt idx="0">
                  <c:v>900.95</c:v>
                </c:pt>
                <c:pt idx="1">
                  <c:v>27629.1</c:v>
                </c:pt>
                <c:pt idx="2">
                  <c:v>59304.689999999995</c:v>
                </c:pt>
                <c:pt idx="3">
                  <c:v>74447.91</c:v>
                </c:pt>
                <c:pt idx="4">
                  <c:v>100627.7</c:v>
                </c:pt>
              </c:numCache>
            </c:numRef>
          </c:val>
          <c:extLst>
            <c:ext xmlns:c16="http://schemas.microsoft.com/office/drawing/2014/chart" uri="{C3380CC4-5D6E-409C-BE32-E72D297353CC}">
              <c16:uniqueId val="{00000001-72C8-4296-BA9A-A558F549F5D6}"/>
            </c:ext>
          </c:extLst>
        </c:ser>
        <c:dLbls>
          <c:showLegendKey val="0"/>
          <c:showVal val="0"/>
          <c:showCatName val="0"/>
          <c:showSerName val="0"/>
          <c:showPercent val="0"/>
          <c:showBubbleSize val="0"/>
        </c:dLbls>
        <c:gapWidth val="219"/>
        <c:overlap val="-27"/>
        <c:axId val="116998367"/>
        <c:axId val="117011327"/>
      </c:barChart>
      <c:catAx>
        <c:axId val="11699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1327"/>
        <c:crossesAt val="0"/>
        <c:auto val="1"/>
        <c:lblAlgn val="ctr"/>
        <c:lblOffset val="100"/>
        <c:noMultiLvlLbl val="0"/>
      </c:catAx>
      <c:valAx>
        <c:axId val="1170113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Table!PivotTable6</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Employees Exited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bg2">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f>
              <c:strCache>
                <c:ptCount val="1"/>
                <c:pt idx="0">
                  <c:v>Total</c:v>
                </c:pt>
              </c:strCache>
            </c:strRef>
          </c:tx>
          <c:spPr>
            <a:ln w="28575" cap="rnd">
              <a:solidFill>
                <a:schemeClr val="accent2"/>
              </a:solidFill>
              <a:round/>
            </a:ln>
            <a:effectLst/>
          </c:spPr>
          <c:marker>
            <c:symbol val="circle"/>
            <c:size val="5"/>
            <c:spPr>
              <a:solidFill>
                <a:schemeClr val="bg2">
                  <a:lumMod val="50000"/>
                </a:schemeClr>
              </a:solidFill>
              <a:ln w="9525">
                <a:solidFill>
                  <a:schemeClr val="accent1"/>
                </a:solidFill>
              </a:ln>
              <a:effectLst/>
            </c:spPr>
          </c:marker>
          <c:cat>
            <c:strRef>
              <c:f>'Pivot Table'!$B$30:$B$40</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'Pivot Table'!$C$30:$C$40</c:f>
              <c:numCache>
                <c:formatCode>0</c:formatCode>
                <c:ptCount val="10"/>
                <c:pt idx="0">
                  <c:v>2</c:v>
                </c:pt>
                <c:pt idx="1">
                  <c:v>4</c:v>
                </c:pt>
                <c:pt idx="2">
                  <c:v>12</c:v>
                </c:pt>
                <c:pt idx="3">
                  <c:v>14</c:v>
                </c:pt>
                <c:pt idx="4">
                  <c:v>11</c:v>
                </c:pt>
                <c:pt idx="5">
                  <c:v>14</c:v>
                </c:pt>
                <c:pt idx="6">
                  <c:v>24</c:v>
                </c:pt>
                <c:pt idx="7">
                  <c:v>42</c:v>
                </c:pt>
                <c:pt idx="8">
                  <c:v>41</c:v>
                </c:pt>
                <c:pt idx="9">
                  <c:v>1196</c:v>
                </c:pt>
              </c:numCache>
            </c:numRef>
          </c:val>
          <c:smooth val="0"/>
          <c:extLst>
            <c:ext xmlns:c16="http://schemas.microsoft.com/office/drawing/2014/chart" uri="{C3380CC4-5D6E-409C-BE32-E72D297353CC}">
              <c16:uniqueId val="{00000000-87CD-4C5F-AEC6-FE7C2AA446D2}"/>
            </c:ext>
          </c:extLst>
        </c:ser>
        <c:dLbls>
          <c:showLegendKey val="0"/>
          <c:showVal val="0"/>
          <c:showCatName val="0"/>
          <c:showSerName val="0"/>
          <c:showPercent val="0"/>
          <c:showBubbleSize val="0"/>
        </c:dLbls>
        <c:marker val="1"/>
        <c:smooth val="0"/>
        <c:axId val="1448026528"/>
        <c:axId val="1448027008"/>
      </c:lineChart>
      <c:catAx>
        <c:axId val="144802652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Exit Year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27008"/>
        <c:crosses val="autoZero"/>
        <c:auto val="1"/>
        <c:lblAlgn val="ctr"/>
        <c:lblOffset val="100"/>
        <c:noMultiLvlLbl val="0"/>
      </c:catAx>
      <c:valAx>
        <c:axId val="1448027008"/>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Employees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2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Table!PivotTable7</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Hires Vs Exits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Table'!$C$43</c:f>
              <c:strCache>
                <c:ptCount val="1"/>
                <c:pt idx="0">
                  <c:v>Sum of Hires</c:v>
                </c:pt>
              </c:strCache>
            </c:strRef>
          </c:tx>
          <c:spPr>
            <a:solidFill>
              <a:srgbClr val="00B050"/>
            </a:solidFill>
            <a:ln>
              <a:noFill/>
            </a:ln>
            <a:effectLst/>
          </c:spPr>
          <c:invertIfNegative val="0"/>
          <c:cat>
            <c:strRef>
              <c:f>'Pivot Table'!$B$44:$B$55</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Table'!$C$44:$C$55</c:f>
              <c:numCache>
                <c:formatCode>General</c:formatCode>
                <c:ptCount val="11"/>
                <c:pt idx="0">
                  <c:v>74</c:v>
                </c:pt>
                <c:pt idx="1">
                  <c:v>164</c:v>
                </c:pt>
                <c:pt idx="2">
                  <c:v>134</c:v>
                </c:pt>
                <c:pt idx="3">
                  <c:v>159</c:v>
                </c:pt>
                <c:pt idx="4">
                  <c:v>137</c:v>
                </c:pt>
                <c:pt idx="5">
                  <c:v>158</c:v>
                </c:pt>
                <c:pt idx="6">
                  <c:v>138</c:v>
                </c:pt>
                <c:pt idx="7">
                  <c:v>170</c:v>
                </c:pt>
                <c:pt idx="8">
                  <c:v>155</c:v>
                </c:pt>
                <c:pt idx="9">
                  <c:v>71</c:v>
                </c:pt>
                <c:pt idx="10">
                  <c:v>0</c:v>
                </c:pt>
              </c:numCache>
            </c:numRef>
          </c:val>
          <c:extLst>
            <c:ext xmlns:c16="http://schemas.microsoft.com/office/drawing/2014/chart" uri="{C3380CC4-5D6E-409C-BE32-E72D297353CC}">
              <c16:uniqueId val="{00000000-C925-417C-BAAA-BA0BC5F91AC6}"/>
            </c:ext>
          </c:extLst>
        </c:ser>
        <c:ser>
          <c:idx val="1"/>
          <c:order val="1"/>
          <c:tx>
            <c:strRef>
              <c:f>'Pivot Table'!$D$43</c:f>
              <c:strCache>
                <c:ptCount val="1"/>
                <c:pt idx="0">
                  <c:v>Sum of Exits</c:v>
                </c:pt>
              </c:strCache>
            </c:strRef>
          </c:tx>
          <c:spPr>
            <a:solidFill>
              <a:schemeClr val="accent2"/>
            </a:solidFill>
            <a:ln>
              <a:noFill/>
            </a:ln>
            <a:effectLst/>
          </c:spPr>
          <c:invertIfNegative val="0"/>
          <c:cat>
            <c:strRef>
              <c:f>'Pivot Table'!$B$44:$B$55</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 Table'!$D$44:$D$55</c:f>
              <c:numCache>
                <c:formatCode>General</c:formatCode>
                <c:ptCount val="11"/>
                <c:pt idx="0">
                  <c:v>0</c:v>
                </c:pt>
                <c:pt idx="1">
                  <c:v>2</c:v>
                </c:pt>
                <c:pt idx="2">
                  <c:v>4</c:v>
                </c:pt>
                <c:pt idx="3">
                  <c:v>12</c:v>
                </c:pt>
                <c:pt idx="4">
                  <c:v>14</c:v>
                </c:pt>
                <c:pt idx="5">
                  <c:v>11</c:v>
                </c:pt>
                <c:pt idx="6">
                  <c:v>14</c:v>
                </c:pt>
                <c:pt idx="7">
                  <c:v>24</c:v>
                </c:pt>
                <c:pt idx="8">
                  <c:v>42</c:v>
                </c:pt>
                <c:pt idx="9">
                  <c:v>41</c:v>
                </c:pt>
                <c:pt idx="10">
                  <c:v>1196</c:v>
                </c:pt>
              </c:numCache>
            </c:numRef>
          </c:val>
          <c:extLst>
            <c:ext xmlns:c16="http://schemas.microsoft.com/office/drawing/2014/chart" uri="{C3380CC4-5D6E-409C-BE32-E72D297353CC}">
              <c16:uniqueId val="{00000001-C925-417C-BAAA-BA0BC5F91AC6}"/>
            </c:ext>
          </c:extLst>
        </c:ser>
        <c:dLbls>
          <c:showLegendKey val="0"/>
          <c:showVal val="0"/>
          <c:showCatName val="0"/>
          <c:showSerName val="0"/>
          <c:showPercent val="0"/>
          <c:showBubbleSize val="0"/>
        </c:dLbls>
        <c:gapWidth val="150"/>
        <c:overlap val="100"/>
        <c:axId val="1953973680"/>
        <c:axId val="1953979920"/>
      </c:barChart>
      <c:catAx>
        <c:axId val="195397368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accent2"/>
                    </a:solidFill>
                    <a:latin typeface="+mn-lt"/>
                    <a:ea typeface="+mn-ea"/>
                    <a:cs typeface="+mn-cs"/>
                  </a:defRPr>
                </a:pPr>
                <a:r>
                  <a:rPr lang="en-US" sz="1100">
                    <a:solidFill>
                      <a:schemeClr val="accent2"/>
                    </a:solidFill>
                  </a:rPr>
                  <a:t>Years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79920"/>
        <c:crosses val="autoZero"/>
        <c:auto val="1"/>
        <c:lblAlgn val="ctr"/>
        <c:lblOffset val="100"/>
        <c:noMultiLvlLbl val="0"/>
      </c:catAx>
      <c:valAx>
        <c:axId val="1953979920"/>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Employees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7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Table!PivotTable14</c:name>
    <c:fmtId val="4"/>
  </c:pivotSource>
  <c:chart>
    <c:title>
      <c:tx>
        <c:rich>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r>
              <a:rPr lang="en-US" b="1">
                <a:solidFill>
                  <a:schemeClr val="tx2">
                    <a:lumMod val="75000"/>
                  </a:schemeClr>
                </a:solidFill>
              </a:rPr>
              <a:t>Top 5 Department with High Salary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Table'!$C$105</c:f>
              <c:strCache>
                <c:ptCount val="1"/>
                <c:pt idx="0">
                  <c:v>Total</c:v>
                </c:pt>
              </c:strCache>
            </c:strRef>
          </c:tx>
          <c:spPr>
            <a:solidFill>
              <a:srgbClr val="92D050"/>
            </a:solidFill>
            <a:ln>
              <a:noFill/>
            </a:ln>
            <a:effectLst/>
          </c:spPr>
          <c:invertIfNegative val="0"/>
          <c:cat>
            <c:strRef>
              <c:f>'Pivot Table'!$B$106:$B$112</c:f>
              <c:strCache>
                <c:ptCount val="6"/>
                <c:pt idx="0">
                  <c:v>IT</c:v>
                </c:pt>
                <c:pt idx="1">
                  <c:v>Finance</c:v>
                </c:pt>
                <c:pt idx="2">
                  <c:v>Sales</c:v>
                </c:pt>
                <c:pt idx="3">
                  <c:v>HR</c:v>
                </c:pt>
                <c:pt idx="4">
                  <c:v>Logistics</c:v>
                </c:pt>
                <c:pt idx="5">
                  <c:v>Marketing</c:v>
                </c:pt>
              </c:strCache>
            </c:strRef>
          </c:cat>
          <c:val>
            <c:numRef>
              <c:f>'Pivot Table'!$C$106:$C$112</c:f>
              <c:numCache>
                <c:formatCode>0.00</c:formatCode>
                <c:ptCount val="6"/>
                <c:pt idx="0">
                  <c:v>725704.19000000029</c:v>
                </c:pt>
                <c:pt idx="1">
                  <c:v>695096.35000000033</c:v>
                </c:pt>
                <c:pt idx="2">
                  <c:v>682479.17000000051</c:v>
                </c:pt>
                <c:pt idx="3">
                  <c:v>674668.85000000009</c:v>
                </c:pt>
                <c:pt idx="4">
                  <c:v>573044.37999999966</c:v>
                </c:pt>
                <c:pt idx="5">
                  <c:v>561938.66000000015</c:v>
                </c:pt>
              </c:numCache>
            </c:numRef>
          </c:val>
          <c:extLst>
            <c:ext xmlns:c16="http://schemas.microsoft.com/office/drawing/2014/chart" uri="{C3380CC4-5D6E-409C-BE32-E72D297353CC}">
              <c16:uniqueId val="{00000000-397B-45FE-BAEB-1F85A14D15A6}"/>
            </c:ext>
          </c:extLst>
        </c:ser>
        <c:dLbls>
          <c:showLegendKey val="0"/>
          <c:showVal val="0"/>
          <c:showCatName val="0"/>
          <c:showSerName val="0"/>
          <c:showPercent val="0"/>
          <c:showBubbleSize val="0"/>
        </c:dLbls>
        <c:gapWidth val="182"/>
        <c:axId val="1953947280"/>
        <c:axId val="1953952080"/>
      </c:barChart>
      <c:catAx>
        <c:axId val="1953947280"/>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Departments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52080"/>
        <c:crosses val="autoZero"/>
        <c:auto val="1"/>
        <c:lblAlgn val="ctr"/>
        <c:lblOffset val="100"/>
        <c:noMultiLvlLbl val="0"/>
      </c:catAx>
      <c:valAx>
        <c:axId val="195395208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Salaries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4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Table!PivotTable13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 Distribution by Employee Type</a:t>
            </a:r>
          </a:p>
        </c:rich>
      </c:tx>
      <c:layout>
        <c:manualLayout>
          <c:xMode val="edge"/>
          <c:yMode val="edge"/>
          <c:x val="0.10071401269016131"/>
          <c:y val="7.580930867455393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w="19050">
            <a:solidFill>
              <a:schemeClr val="lt1"/>
            </a:solidFill>
          </a:ln>
          <a:effectLst/>
        </c:spPr>
        <c:dLbl>
          <c:idx val="0"/>
          <c:layout>
            <c:manualLayout>
              <c:x val="-0.13968296886323084"/>
              <c:y val="0.1274223371332314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2258009512152048E-2"/>
              <c:y val="-0.2022290124182238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25000"/>
            </a:schemeClr>
          </a:solidFill>
          <a:ln w="19050">
            <a:solidFill>
              <a:schemeClr val="lt1"/>
            </a:solidFill>
          </a:ln>
          <a:effectLst/>
        </c:spPr>
        <c:dLbl>
          <c:idx val="0"/>
          <c:layout>
            <c:manualLayout>
              <c:x val="0.11469962426390437"/>
              <c:y val="0.1041226936185215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Table'!$C$97</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4C86-4CC7-B5D6-FD0B24D801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86-4CC7-B5D6-FD0B24D80161}"/>
              </c:ext>
            </c:extLst>
          </c:dPt>
          <c:dPt>
            <c:idx val="2"/>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5-4C86-4CC7-B5D6-FD0B24D80161}"/>
              </c:ext>
            </c:extLst>
          </c:dPt>
          <c:dLbls>
            <c:dLbl>
              <c:idx val="0"/>
              <c:layout>
                <c:manualLayout>
                  <c:x val="-0.13968296886323084"/>
                  <c:y val="0.1274223371332314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86-4CC7-B5D6-FD0B24D80161}"/>
                </c:ext>
              </c:extLst>
            </c:dLbl>
            <c:dLbl>
              <c:idx val="1"/>
              <c:layout>
                <c:manualLayout>
                  <c:x val="-1.2258009512152048E-2"/>
                  <c:y val="-0.2022290124182238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86-4CC7-B5D6-FD0B24D80161}"/>
                </c:ext>
              </c:extLst>
            </c:dLbl>
            <c:dLbl>
              <c:idx val="2"/>
              <c:layout>
                <c:manualLayout>
                  <c:x val="0.11469962426390437"/>
                  <c:y val="0.1041226936185215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86-4CC7-B5D6-FD0B24D80161}"/>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Table'!$B$98:$B$101</c:f>
              <c:strCache>
                <c:ptCount val="3"/>
                <c:pt idx="0">
                  <c:v>Contract</c:v>
                </c:pt>
                <c:pt idx="1">
                  <c:v>Full-time</c:v>
                </c:pt>
                <c:pt idx="2">
                  <c:v>Part-time</c:v>
                </c:pt>
              </c:strCache>
            </c:strRef>
          </c:cat>
          <c:val>
            <c:numRef>
              <c:f>'Pivot Table'!$C$98:$C$101</c:f>
              <c:numCache>
                <c:formatCode>0</c:formatCode>
                <c:ptCount val="3"/>
                <c:pt idx="0">
                  <c:v>451</c:v>
                </c:pt>
                <c:pt idx="1">
                  <c:v>443</c:v>
                </c:pt>
                <c:pt idx="2">
                  <c:v>466</c:v>
                </c:pt>
              </c:numCache>
            </c:numRef>
          </c:val>
          <c:extLst>
            <c:ext xmlns:c16="http://schemas.microsoft.com/office/drawing/2014/chart" uri="{C3380CC4-5D6E-409C-BE32-E72D297353CC}">
              <c16:uniqueId val="{00000006-4C86-4CC7-B5D6-FD0B24D8016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475887729811041"/>
          <c:y val="0.30463822619187525"/>
          <c:w val="0.16552727892772104"/>
          <c:h val="0.520524150899048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Table!PivotTable17</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Gender Distribution by Department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63660726619698"/>
          <c:y val="0.19020512820512819"/>
          <c:w val="0.61705008979140774"/>
          <c:h val="0.63221401171007474"/>
        </c:manualLayout>
      </c:layout>
      <c:barChart>
        <c:barDir val="bar"/>
        <c:grouping val="clustered"/>
        <c:varyColors val="0"/>
        <c:ser>
          <c:idx val="0"/>
          <c:order val="0"/>
          <c:tx>
            <c:strRef>
              <c:f>'Pivot Table'!$C$115:$C$116</c:f>
              <c:strCache>
                <c:ptCount val="1"/>
                <c:pt idx="0">
                  <c:v>Female</c:v>
                </c:pt>
              </c:strCache>
            </c:strRef>
          </c:tx>
          <c:spPr>
            <a:solidFill>
              <a:srgbClr val="92D050"/>
            </a:solidFill>
            <a:ln>
              <a:noFill/>
            </a:ln>
            <a:effectLst/>
          </c:spPr>
          <c:invertIfNegative val="0"/>
          <c:cat>
            <c:strRef>
              <c:f>'Pivot Table'!$B$117:$B$123</c:f>
              <c:strCache>
                <c:ptCount val="6"/>
                <c:pt idx="0">
                  <c:v>Finance</c:v>
                </c:pt>
                <c:pt idx="1">
                  <c:v>HR</c:v>
                </c:pt>
                <c:pt idx="2">
                  <c:v>IT</c:v>
                </c:pt>
                <c:pt idx="3">
                  <c:v>Logistics</c:v>
                </c:pt>
                <c:pt idx="4">
                  <c:v>Marketing</c:v>
                </c:pt>
                <c:pt idx="5">
                  <c:v>Sales</c:v>
                </c:pt>
              </c:strCache>
            </c:strRef>
          </c:cat>
          <c:val>
            <c:numRef>
              <c:f>'Pivot Table'!$C$117:$C$123</c:f>
              <c:numCache>
                <c:formatCode>0</c:formatCode>
                <c:ptCount val="6"/>
                <c:pt idx="0">
                  <c:v>130</c:v>
                </c:pt>
                <c:pt idx="1">
                  <c:v>118</c:v>
                </c:pt>
                <c:pt idx="2">
                  <c:v>118</c:v>
                </c:pt>
                <c:pt idx="3">
                  <c:v>110</c:v>
                </c:pt>
                <c:pt idx="4">
                  <c:v>98</c:v>
                </c:pt>
                <c:pt idx="5">
                  <c:v>112</c:v>
                </c:pt>
              </c:numCache>
            </c:numRef>
          </c:val>
          <c:extLst>
            <c:ext xmlns:c16="http://schemas.microsoft.com/office/drawing/2014/chart" uri="{C3380CC4-5D6E-409C-BE32-E72D297353CC}">
              <c16:uniqueId val="{00000000-CE0B-4A7A-83E3-4C739551C48D}"/>
            </c:ext>
          </c:extLst>
        </c:ser>
        <c:ser>
          <c:idx val="1"/>
          <c:order val="1"/>
          <c:tx>
            <c:strRef>
              <c:f>'Pivot Table'!$D$115:$D$116</c:f>
              <c:strCache>
                <c:ptCount val="1"/>
                <c:pt idx="0">
                  <c:v>Male</c:v>
                </c:pt>
              </c:strCache>
            </c:strRef>
          </c:tx>
          <c:spPr>
            <a:solidFill>
              <a:schemeClr val="bg2">
                <a:lumMod val="25000"/>
              </a:schemeClr>
            </a:solidFill>
            <a:ln>
              <a:noFill/>
            </a:ln>
            <a:effectLst/>
          </c:spPr>
          <c:invertIfNegative val="0"/>
          <c:cat>
            <c:strRef>
              <c:f>'Pivot Table'!$B$117:$B$123</c:f>
              <c:strCache>
                <c:ptCount val="6"/>
                <c:pt idx="0">
                  <c:v>Finance</c:v>
                </c:pt>
                <c:pt idx="1">
                  <c:v>HR</c:v>
                </c:pt>
                <c:pt idx="2">
                  <c:v>IT</c:v>
                </c:pt>
                <c:pt idx="3">
                  <c:v>Logistics</c:v>
                </c:pt>
                <c:pt idx="4">
                  <c:v>Marketing</c:v>
                </c:pt>
                <c:pt idx="5">
                  <c:v>Sales</c:v>
                </c:pt>
              </c:strCache>
            </c:strRef>
          </c:cat>
          <c:val>
            <c:numRef>
              <c:f>'Pivot Table'!$D$117:$D$123</c:f>
              <c:numCache>
                <c:formatCode>0</c:formatCode>
                <c:ptCount val="6"/>
                <c:pt idx="0">
                  <c:v>112</c:v>
                </c:pt>
                <c:pt idx="1">
                  <c:v>120</c:v>
                </c:pt>
                <c:pt idx="2">
                  <c:v>133</c:v>
                </c:pt>
                <c:pt idx="3">
                  <c:v>92</c:v>
                </c:pt>
                <c:pt idx="4">
                  <c:v>105</c:v>
                </c:pt>
                <c:pt idx="5">
                  <c:v>112</c:v>
                </c:pt>
              </c:numCache>
            </c:numRef>
          </c:val>
          <c:extLst>
            <c:ext xmlns:c16="http://schemas.microsoft.com/office/drawing/2014/chart" uri="{C3380CC4-5D6E-409C-BE32-E72D297353CC}">
              <c16:uniqueId val="{00000001-CE0B-4A7A-83E3-4C739551C48D}"/>
            </c:ext>
          </c:extLst>
        </c:ser>
        <c:dLbls>
          <c:showLegendKey val="0"/>
          <c:showVal val="0"/>
          <c:showCatName val="0"/>
          <c:showSerName val="0"/>
          <c:showPercent val="0"/>
          <c:showBubbleSize val="0"/>
        </c:dLbls>
        <c:gapWidth val="188"/>
        <c:axId val="1953972720"/>
        <c:axId val="1953972240"/>
      </c:barChart>
      <c:catAx>
        <c:axId val="1953972720"/>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Department</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72240"/>
        <c:crosses val="autoZero"/>
        <c:auto val="1"/>
        <c:lblAlgn val="ctr"/>
        <c:lblOffset val="100"/>
        <c:noMultiLvlLbl val="0"/>
      </c:catAx>
      <c:valAx>
        <c:axId val="195397224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Employees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7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Table!PivotTable27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Status</a:t>
            </a:r>
            <a:r>
              <a:rPr lang="en-US" b="1" baseline="0"/>
              <a:t> by Monthly Salary</a:t>
            </a:r>
            <a:endParaRPr lang="en-US" b="1"/>
          </a:p>
        </c:rich>
      </c:tx>
      <c:layout>
        <c:manualLayout>
          <c:xMode val="edge"/>
          <c:yMode val="edge"/>
          <c:x val="0.22463919020290948"/>
          <c:y val="3.200000000000000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Table'!$C$138:$C$139</c:f>
              <c:strCache>
                <c:ptCount val="1"/>
                <c:pt idx="0">
                  <c:v>Active</c:v>
                </c:pt>
              </c:strCache>
            </c:strRef>
          </c:tx>
          <c:spPr>
            <a:solidFill>
              <a:srgbClr val="00B050"/>
            </a:solidFill>
            <a:ln>
              <a:noFill/>
            </a:ln>
            <a:effectLst/>
          </c:spPr>
          <c:invertIfNegative val="0"/>
          <c:cat>
            <c:strRef>
              <c:f>'Pivot Table'!$B$140:$B$145</c:f>
              <c:strCache>
                <c:ptCount val="5"/>
                <c:pt idx="0">
                  <c:v>&lt;1000</c:v>
                </c:pt>
                <c:pt idx="1">
                  <c:v>1000-2000</c:v>
                </c:pt>
                <c:pt idx="2">
                  <c:v>2001-3000</c:v>
                </c:pt>
                <c:pt idx="3">
                  <c:v>3001-4000</c:v>
                </c:pt>
                <c:pt idx="4">
                  <c:v>4001-5000</c:v>
                </c:pt>
              </c:strCache>
            </c:strRef>
          </c:cat>
          <c:val>
            <c:numRef>
              <c:f>'Pivot Table'!$C$140:$C$145</c:f>
              <c:numCache>
                <c:formatCode>0</c:formatCode>
                <c:ptCount val="5"/>
                <c:pt idx="0">
                  <c:v>56642.12</c:v>
                </c:pt>
                <c:pt idx="1">
                  <c:v>415000.55000000028</c:v>
                </c:pt>
                <c:pt idx="2">
                  <c:v>745110.80999999971</c:v>
                </c:pt>
                <c:pt idx="3">
                  <c:v>988408.8600000001</c:v>
                </c:pt>
                <c:pt idx="4">
                  <c:v>1130378.8200000005</c:v>
                </c:pt>
              </c:numCache>
            </c:numRef>
          </c:val>
          <c:extLst>
            <c:ext xmlns:c16="http://schemas.microsoft.com/office/drawing/2014/chart" uri="{C3380CC4-5D6E-409C-BE32-E72D297353CC}">
              <c16:uniqueId val="{00000004-167E-40F0-9251-0DA35807CA2D}"/>
            </c:ext>
          </c:extLst>
        </c:ser>
        <c:ser>
          <c:idx val="1"/>
          <c:order val="1"/>
          <c:tx>
            <c:strRef>
              <c:f>'Pivot Table'!$D$138:$D$139</c:f>
              <c:strCache>
                <c:ptCount val="1"/>
                <c:pt idx="0">
                  <c:v>On Leave</c:v>
                </c:pt>
              </c:strCache>
            </c:strRef>
          </c:tx>
          <c:spPr>
            <a:solidFill>
              <a:schemeClr val="accent2"/>
            </a:solidFill>
            <a:ln>
              <a:noFill/>
            </a:ln>
            <a:effectLst/>
          </c:spPr>
          <c:invertIfNegative val="0"/>
          <c:cat>
            <c:strRef>
              <c:f>'Pivot Table'!$B$140:$B$145</c:f>
              <c:strCache>
                <c:ptCount val="5"/>
                <c:pt idx="0">
                  <c:v>&lt;1000</c:v>
                </c:pt>
                <c:pt idx="1">
                  <c:v>1000-2000</c:v>
                </c:pt>
                <c:pt idx="2">
                  <c:v>2001-3000</c:v>
                </c:pt>
                <c:pt idx="3">
                  <c:v>3001-4000</c:v>
                </c:pt>
                <c:pt idx="4">
                  <c:v>4001-5000</c:v>
                </c:pt>
              </c:strCache>
            </c:strRef>
          </c:cat>
          <c:val>
            <c:numRef>
              <c:f>'Pivot Table'!$D$140:$D$145</c:f>
              <c:numCache>
                <c:formatCode>0</c:formatCode>
                <c:ptCount val="5"/>
                <c:pt idx="0">
                  <c:v>2762.63</c:v>
                </c:pt>
                <c:pt idx="1">
                  <c:v>34778.61</c:v>
                </c:pt>
                <c:pt idx="2">
                  <c:v>49889.049999999996</c:v>
                </c:pt>
                <c:pt idx="3">
                  <c:v>99819.86</c:v>
                </c:pt>
                <c:pt idx="4">
                  <c:v>127229.93999999999</c:v>
                </c:pt>
              </c:numCache>
            </c:numRef>
          </c:val>
          <c:extLst>
            <c:ext xmlns:c16="http://schemas.microsoft.com/office/drawing/2014/chart" uri="{C3380CC4-5D6E-409C-BE32-E72D297353CC}">
              <c16:uniqueId val="{00000000-D537-4FCF-B810-0A1B9D7D03CA}"/>
            </c:ext>
          </c:extLst>
        </c:ser>
        <c:ser>
          <c:idx val="2"/>
          <c:order val="2"/>
          <c:tx>
            <c:strRef>
              <c:f>'Pivot Table'!$E$138:$E$139</c:f>
              <c:strCache>
                <c:ptCount val="1"/>
                <c:pt idx="0">
                  <c:v>Terminated</c:v>
                </c:pt>
              </c:strCache>
            </c:strRef>
          </c:tx>
          <c:spPr>
            <a:solidFill>
              <a:schemeClr val="bg2">
                <a:lumMod val="25000"/>
              </a:schemeClr>
            </a:solidFill>
            <a:ln>
              <a:noFill/>
            </a:ln>
            <a:effectLst/>
          </c:spPr>
          <c:invertIfNegative val="0"/>
          <c:cat>
            <c:strRef>
              <c:f>'Pivot Table'!$B$140:$B$145</c:f>
              <c:strCache>
                <c:ptCount val="5"/>
                <c:pt idx="0">
                  <c:v>&lt;1000</c:v>
                </c:pt>
                <c:pt idx="1">
                  <c:v>1000-2000</c:v>
                </c:pt>
                <c:pt idx="2">
                  <c:v>2001-3000</c:v>
                </c:pt>
                <c:pt idx="3">
                  <c:v>3001-4000</c:v>
                </c:pt>
                <c:pt idx="4">
                  <c:v>4001-5000</c:v>
                </c:pt>
              </c:strCache>
            </c:strRef>
          </c:cat>
          <c:val>
            <c:numRef>
              <c:f>'Pivot Table'!$E$140:$E$145</c:f>
              <c:numCache>
                <c:formatCode>0</c:formatCode>
                <c:ptCount val="5"/>
                <c:pt idx="0">
                  <c:v>900.95</c:v>
                </c:pt>
                <c:pt idx="1">
                  <c:v>27629.1</c:v>
                </c:pt>
                <c:pt idx="2">
                  <c:v>59304.689999999995</c:v>
                </c:pt>
                <c:pt idx="3">
                  <c:v>74447.91</c:v>
                </c:pt>
                <c:pt idx="4">
                  <c:v>100627.7</c:v>
                </c:pt>
              </c:numCache>
            </c:numRef>
          </c:val>
          <c:extLst>
            <c:ext xmlns:c16="http://schemas.microsoft.com/office/drawing/2014/chart" uri="{C3380CC4-5D6E-409C-BE32-E72D297353CC}">
              <c16:uniqueId val="{00000001-D537-4FCF-B810-0A1B9D7D03CA}"/>
            </c:ext>
          </c:extLst>
        </c:ser>
        <c:dLbls>
          <c:showLegendKey val="0"/>
          <c:showVal val="0"/>
          <c:showCatName val="0"/>
          <c:showSerName val="0"/>
          <c:showPercent val="0"/>
          <c:showBubbleSize val="0"/>
        </c:dLbls>
        <c:gapWidth val="219"/>
        <c:overlap val="-27"/>
        <c:axId val="116998367"/>
        <c:axId val="117011327"/>
      </c:barChart>
      <c:catAx>
        <c:axId val="116998367"/>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accent2"/>
                    </a:solidFill>
                    <a:latin typeface="+mn-lt"/>
                    <a:ea typeface="+mn-ea"/>
                    <a:cs typeface="+mn-cs"/>
                  </a:defRPr>
                </a:pPr>
                <a:r>
                  <a:rPr lang="en-US" sz="1050" b="1">
                    <a:solidFill>
                      <a:schemeClr val="accent2"/>
                    </a:solidFill>
                  </a:rPr>
                  <a:t>SalaryRange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1327"/>
        <c:crossesAt val="0"/>
        <c:auto val="1"/>
        <c:lblAlgn val="ctr"/>
        <c:lblOffset val="100"/>
        <c:noMultiLvlLbl val="0"/>
      </c:catAx>
      <c:valAx>
        <c:axId val="11701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accent2"/>
                    </a:solidFill>
                    <a:latin typeface="+mn-lt"/>
                    <a:ea typeface="+mn-ea"/>
                    <a:cs typeface="+mn-cs"/>
                  </a:defRPr>
                </a:pPr>
                <a:r>
                  <a:rPr lang="en-US" sz="1050" b="1">
                    <a:solidFill>
                      <a:schemeClr val="accent2"/>
                    </a:solidFill>
                  </a:rPr>
                  <a:t>Monthly Salary</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accent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r>
              <a:rPr lang="en-US">
                <a:solidFill>
                  <a:schemeClr val="bg2">
                    <a:lumMod val="50000"/>
                  </a:schemeClr>
                </a:solidFill>
              </a:rPr>
              <a:t>Employees Hired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Table'!$C$15</c:f>
              <c:strCache>
                <c:ptCount val="1"/>
                <c:pt idx="0">
                  <c:v>Total</c:v>
                </c:pt>
              </c:strCache>
            </c:strRef>
          </c:tx>
          <c:spPr>
            <a:ln w="28575" cap="rnd">
              <a:solidFill>
                <a:srgbClr val="00B050"/>
              </a:solidFill>
              <a:round/>
            </a:ln>
            <a:effectLst/>
          </c:spPr>
          <c:marker>
            <c:symbol val="none"/>
          </c:marker>
          <c:cat>
            <c:strRef>
              <c:f>'Pivot Table'!$B$16:$B$26</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Table'!$C$16:$C$26</c:f>
              <c:numCache>
                <c:formatCode>0</c:formatCode>
                <c:ptCount val="10"/>
                <c:pt idx="0">
                  <c:v>74</c:v>
                </c:pt>
                <c:pt idx="1">
                  <c:v>164</c:v>
                </c:pt>
                <c:pt idx="2">
                  <c:v>134</c:v>
                </c:pt>
                <c:pt idx="3">
                  <c:v>159</c:v>
                </c:pt>
                <c:pt idx="4">
                  <c:v>137</c:v>
                </c:pt>
                <c:pt idx="5">
                  <c:v>158</c:v>
                </c:pt>
                <c:pt idx="6">
                  <c:v>138</c:v>
                </c:pt>
                <c:pt idx="7">
                  <c:v>170</c:v>
                </c:pt>
                <c:pt idx="8">
                  <c:v>155</c:v>
                </c:pt>
                <c:pt idx="9">
                  <c:v>71</c:v>
                </c:pt>
              </c:numCache>
            </c:numRef>
          </c:val>
          <c:smooth val="0"/>
          <c:extLst>
            <c:ext xmlns:c16="http://schemas.microsoft.com/office/drawing/2014/chart" uri="{C3380CC4-5D6E-409C-BE32-E72D297353CC}">
              <c16:uniqueId val="{00000000-D32F-44E1-A3E3-0B2B7ED9F84F}"/>
            </c:ext>
          </c:extLst>
        </c:ser>
        <c:dLbls>
          <c:showLegendKey val="0"/>
          <c:showVal val="0"/>
          <c:showCatName val="0"/>
          <c:showSerName val="0"/>
          <c:showPercent val="0"/>
          <c:showBubbleSize val="0"/>
        </c:dLbls>
        <c:smooth val="0"/>
        <c:axId val="1448017408"/>
        <c:axId val="1447999168"/>
      </c:lineChart>
      <c:catAx>
        <c:axId val="144801740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Hire Year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1447999168"/>
        <c:crosses val="autoZero"/>
        <c:auto val="1"/>
        <c:lblAlgn val="ctr"/>
        <c:lblOffset val="100"/>
        <c:noMultiLvlLbl val="0"/>
      </c:catAx>
      <c:valAx>
        <c:axId val="144799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Employees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144801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[Merab Apio assignment2.xlsx]Pivot Table!PivotTable6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Employees Exited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Table'!$B$30:$B$40</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'Pivot Table'!$C$30:$C$40</c:f>
              <c:numCache>
                <c:formatCode>0</c:formatCode>
                <c:ptCount val="10"/>
                <c:pt idx="0">
                  <c:v>2</c:v>
                </c:pt>
                <c:pt idx="1">
                  <c:v>4</c:v>
                </c:pt>
                <c:pt idx="2">
                  <c:v>12</c:v>
                </c:pt>
                <c:pt idx="3">
                  <c:v>14</c:v>
                </c:pt>
                <c:pt idx="4">
                  <c:v>11</c:v>
                </c:pt>
                <c:pt idx="5">
                  <c:v>14</c:v>
                </c:pt>
                <c:pt idx="6">
                  <c:v>24</c:v>
                </c:pt>
                <c:pt idx="7">
                  <c:v>42</c:v>
                </c:pt>
                <c:pt idx="8">
                  <c:v>41</c:v>
                </c:pt>
                <c:pt idx="9">
                  <c:v>1196</c:v>
                </c:pt>
              </c:numCache>
            </c:numRef>
          </c:val>
          <c:smooth val="0"/>
          <c:extLst>
            <c:ext xmlns:c16="http://schemas.microsoft.com/office/drawing/2014/chart" uri="{C3380CC4-5D6E-409C-BE32-E72D297353CC}">
              <c16:uniqueId val="{00000000-1D70-4BDD-96B5-9FCE6BDCBC1B}"/>
            </c:ext>
          </c:extLst>
        </c:ser>
        <c:dLbls>
          <c:showLegendKey val="0"/>
          <c:showVal val="0"/>
          <c:showCatName val="0"/>
          <c:showSerName val="0"/>
          <c:showPercent val="0"/>
          <c:showBubbleSize val="0"/>
        </c:dLbls>
        <c:marker val="1"/>
        <c:smooth val="0"/>
        <c:axId val="1448026528"/>
        <c:axId val="1448027008"/>
      </c:lineChart>
      <c:catAx>
        <c:axId val="144802652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Exit Year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27008"/>
        <c:crosses val="autoZero"/>
        <c:auto val="1"/>
        <c:lblAlgn val="ctr"/>
        <c:lblOffset val="100"/>
        <c:noMultiLvlLbl val="0"/>
      </c:catAx>
      <c:valAx>
        <c:axId val="144802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r>
                  <a:rPr lang="en-US" sz="1100" b="1">
                    <a:solidFill>
                      <a:schemeClr val="accent2"/>
                    </a:solidFill>
                  </a:rPr>
                  <a:t>Employees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2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76200</xdr:colOff>
      <xdr:row>3</xdr:row>
      <xdr:rowOff>76201</xdr:rowOff>
    </xdr:from>
    <xdr:to>
      <xdr:col>1</xdr:col>
      <xdr:colOff>514350</xdr:colOff>
      <xdr:row>4</xdr:row>
      <xdr:rowOff>126076</xdr:rowOff>
    </xdr:to>
    <xdr:sp macro="" textlink="$A$4">
      <xdr:nvSpPr>
        <xdr:cNvPr id="2" name="Rectangle: Rounded Corners 1">
          <a:extLst>
            <a:ext uri="{FF2B5EF4-FFF2-40B4-BE49-F238E27FC236}">
              <a16:creationId xmlns:a16="http://schemas.microsoft.com/office/drawing/2014/main" id="{1FEABACB-5550-E6D3-0BE3-2EAA9F167814}"/>
            </a:ext>
          </a:extLst>
        </xdr:cNvPr>
        <xdr:cNvSpPr/>
      </xdr:nvSpPr>
      <xdr:spPr>
        <a:xfrm>
          <a:off x="76200" y="847726"/>
          <a:ext cx="1047750" cy="288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F7FE3309-3603-4E4A-824D-53F62FDC4257}" type="TxLink">
            <a:rPr lang="en-US" sz="1800" b="1" i="0" u="none" strike="noStrike">
              <a:solidFill>
                <a:srgbClr val="92D050"/>
              </a:solidFill>
              <a:latin typeface="Calibri Light" panose="020F0302020204030204" pitchFamily="34" charset="0"/>
              <a:cs typeface="Calibri Light" panose="020F0302020204030204" pitchFamily="34" charset="0"/>
            </a:rPr>
            <a:pPr algn="ctr"/>
            <a:t>1360</a:t>
          </a:fld>
          <a:endParaRPr lang="en-US" sz="1800" b="1">
            <a:solidFill>
              <a:srgbClr val="92D050"/>
            </a:solidFill>
            <a:latin typeface="Calibri Light" panose="020F0302020204030204" pitchFamily="34" charset="0"/>
            <a:cs typeface="Calibri Light" panose="020F0302020204030204" pitchFamily="34" charset="0"/>
          </a:endParaRPr>
        </a:p>
      </xdr:txBody>
    </xdr:sp>
    <xdr:clientData/>
  </xdr:twoCellAnchor>
  <xdr:twoCellAnchor>
    <xdr:from>
      <xdr:col>2</xdr:col>
      <xdr:colOff>57150</xdr:colOff>
      <xdr:row>3</xdr:row>
      <xdr:rowOff>76199</xdr:rowOff>
    </xdr:from>
    <xdr:to>
      <xdr:col>3</xdr:col>
      <xdr:colOff>542925</xdr:colOff>
      <xdr:row>4</xdr:row>
      <xdr:rowOff>126074</xdr:rowOff>
    </xdr:to>
    <xdr:sp macro="" textlink="$C$4">
      <xdr:nvSpPr>
        <xdr:cNvPr id="3" name="Rectangle: Rounded Corners 2">
          <a:extLst>
            <a:ext uri="{FF2B5EF4-FFF2-40B4-BE49-F238E27FC236}">
              <a16:creationId xmlns:a16="http://schemas.microsoft.com/office/drawing/2014/main" id="{CAA96F23-3A47-2B29-5086-7D1134914EC7}"/>
            </a:ext>
          </a:extLst>
        </xdr:cNvPr>
        <xdr:cNvSpPr/>
      </xdr:nvSpPr>
      <xdr:spPr>
        <a:xfrm>
          <a:off x="1371600" y="847724"/>
          <a:ext cx="1095375" cy="288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34CAF7BE-42D7-41F8-B135-20C2A4D43F8E}" type="TxLink">
            <a:rPr lang="en-US" sz="1800" b="1" i="0" u="none" strike="noStrike">
              <a:solidFill>
                <a:srgbClr val="92D050"/>
              </a:solidFill>
              <a:latin typeface="Calibri Light" panose="020F0302020204030204" pitchFamily="34" charset="0"/>
              <a:cs typeface="Calibri Light" panose="020F0302020204030204" pitchFamily="34" charset="0"/>
            </a:rPr>
            <a:pPr algn="ctr"/>
            <a:t>1171</a:t>
          </a:fld>
          <a:endParaRPr lang="en-US" sz="1800" b="1">
            <a:solidFill>
              <a:srgbClr val="92D050"/>
            </a:solidFill>
            <a:latin typeface="Calibri Light" panose="020F0302020204030204" pitchFamily="34" charset="0"/>
            <a:cs typeface="Calibri Light" panose="020F0302020204030204" pitchFamily="34" charset="0"/>
          </a:endParaRPr>
        </a:p>
      </xdr:txBody>
    </xdr:sp>
    <xdr:clientData/>
  </xdr:twoCellAnchor>
  <xdr:twoCellAnchor>
    <xdr:from>
      <xdr:col>10</xdr:col>
      <xdr:colOff>47625</xdr:colOff>
      <xdr:row>3</xdr:row>
      <xdr:rowOff>57150</xdr:rowOff>
    </xdr:from>
    <xdr:to>
      <xdr:col>11</xdr:col>
      <xdr:colOff>161925</xdr:colOff>
      <xdr:row>4</xdr:row>
      <xdr:rowOff>107025</xdr:rowOff>
    </xdr:to>
    <xdr:sp macro="" textlink="$K$4">
      <xdr:nvSpPr>
        <xdr:cNvPr id="4" name="Rectangle: Rounded Corners 3">
          <a:extLst>
            <a:ext uri="{FF2B5EF4-FFF2-40B4-BE49-F238E27FC236}">
              <a16:creationId xmlns:a16="http://schemas.microsoft.com/office/drawing/2014/main" id="{E3C7F077-E7B1-B175-8B5F-6D85F43D749E}"/>
            </a:ext>
          </a:extLst>
        </xdr:cNvPr>
        <xdr:cNvSpPr/>
      </xdr:nvSpPr>
      <xdr:spPr>
        <a:xfrm>
          <a:off x="6010275" y="828675"/>
          <a:ext cx="723900" cy="288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4446E701-CC79-4F13-BCAF-C70BF7CE3B25}" type="TxLink">
            <a:rPr lang="en-US" sz="1800" b="1" i="0" u="none" strike="noStrike">
              <a:solidFill>
                <a:srgbClr val="92D050"/>
              </a:solidFill>
              <a:latin typeface="Calibri Light" panose="020F0302020204030204" pitchFamily="34" charset="0"/>
              <a:cs typeface="Calibri Light" panose="020F0302020204030204" pitchFamily="34" charset="0"/>
            </a:rPr>
            <a:pPr algn="ctr"/>
            <a:t>686</a:t>
          </a:fld>
          <a:endParaRPr lang="en-US" sz="1800" b="1">
            <a:solidFill>
              <a:srgbClr val="92D050"/>
            </a:solidFill>
            <a:latin typeface="Calibri Light" panose="020F0302020204030204" pitchFamily="34" charset="0"/>
            <a:cs typeface="Calibri Light" panose="020F0302020204030204" pitchFamily="34" charset="0"/>
          </a:endParaRPr>
        </a:p>
      </xdr:txBody>
    </xdr:sp>
    <xdr:clientData/>
  </xdr:twoCellAnchor>
  <xdr:twoCellAnchor>
    <xdr:from>
      <xdr:col>4</xdr:col>
      <xdr:colOff>72737</xdr:colOff>
      <xdr:row>3</xdr:row>
      <xdr:rowOff>67540</xdr:rowOff>
    </xdr:from>
    <xdr:to>
      <xdr:col>7</xdr:col>
      <xdr:colOff>8986</xdr:colOff>
      <xdr:row>4</xdr:row>
      <xdr:rowOff>117415</xdr:rowOff>
    </xdr:to>
    <xdr:sp macro="" textlink="$F$4">
      <xdr:nvSpPr>
        <xdr:cNvPr id="5" name="Rectangle: Rounded Corners 4">
          <a:extLst>
            <a:ext uri="{FF2B5EF4-FFF2-40B4-BE49-F238E27FC236}">
              <a16:creationId xmlns:a16="http://schemas.microsoft.com/office/drawing/2014/main" id="{C6BA3918-A619-9B72-510C-4C92908B0A2C}"/>
            </a:ext>
          </a:extLst>
        </xdr:cNvPr>
        <xdr:cNvSpPr/>
      </xdr:nvSpPr>
      <xdr:spPr>
        <a:xfrm>
          <a:off x="2516888" y="831337"/>
          <a:ext cx="1275140" cy="2924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1C2F501-8020-4AF6-AC7E-105E9E71FE00}" type="TxLink">
            <a:rPr lang="en-US" sz="1800" b="1" i="0" u="none" strike="noStrike">
              <a:solidFill>
                <a:srgbClr val="92D050"/>
              </a:solidFill>
              <a:latin typeface="+mj-lt"/>
              <a:cs typeface="Calibri"/>
            </a:rPr>
            <a:pPr algn="ctr"/>
            <a:t>$2,877.16</a:t>
          </a:fld>
          <a:endParaRPr lang="en-US" sz="1800" b="1">
            <a:solidFill>
              <a:srgbClr val="92D050"/>
            </a:solidFill>
            <a:latin typeface="+mj-lt"/>
          </a:endParaRPr>
        </a:p>
      </xdr:txBody>
    </xdr:sp>
    <xdr:clientData/>
  </xdr:twoCellAnchor>
  <xdr:twoCellAnchor>
    <xdr:from>
      <xdr:col>8</xdr:col>
      <xdr:colOff>1096273</xdr:colOff>
      <xdr:row>3</xdr:row>
      <xdr:rowOff>48702</xdr:rowOff>
    </xdr:from>
    <xdr:to>
      <xdr:col>9</xdr:col>
      <xdr:colOff>566108</xdr:colOff>
      <xdr:row>4</xdr:row>
      <xdr:rowOff>98577</xdr:rowOff>
    </xdr:to>
    <xdr:sp macro="" textlink="$J$4">
      <xdr:nvSpPr>
        <xdr:cNvPr id="6" name="Rectangle: Rounded Corners 5">
          <a:extLst>
            <a:ext uri="{FF2B5EF4-FFF2-40B4-BE49-F238E27FC236}">
              <a16:creationId xmlns:a16="http://schemas.microsoft.com/office/drawing/2014/main" id="{F8150788-19F4-DEF5-3C11-4DCFBB0B8B5D}"/>
            </a:ext>
          </a:extLst>
        </xdr:cNvPr>
        <xdr:cNvSpPr/>
      </xdr:nvSpPr>
      <xdr:spPr>
        <a:xfrm>
          <a:off x="5490353" y="812499"/>
          <a:ext cx="799741" cy="2924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DB00F062-C5F5-47C4-A9B1-F45ED4335EA3}" type="TxLink">
            <a:rPr lang="en-US" sz="1800" b="1" i="0" u="none" strike="noStrike">
              <a:solidFill>
                <a:srgbClr val="92D050"/>
              </a:solidFill>
              <a:latin typeface="Calibri Light" panose="020F0302020204030204" pitchFamily="34" charset="0"/>
              <a:cs typeface="Calibri Light" panose="020F0302020204030204" pitchFamily="34" charset="0"/>
            </a:rPr>
            <a:pPr algn="ctr"/>
            <a:t>674</a:t>
          </a:fld>
          <a:endParaRPr lang="en-US" sz="1800" b="1">
            <a:solidFill>
              <a:srgbClr val="92D050"/>
            </a:solidFill>
            <a:latin typeface="Calibri Light" panose="020F0302020204030204" pitchFamily="34" charset="0"/>
            <a:cs typeface="Calibri Light" panose="020F0302020204030204" pitchFamily="34" charset="0"/>
          </a:endParaRPr>
        </a:p>
      </xdr:txBody>
    </xdr:sp>
    <xdr:clientData/>
  </xdr:twoCellAnchor>
  <xdr:twoCellAnchor>
    <xdr:from>
      <xdr:col>7</xdr:col>
      <xdr:colOff>278562</xdr:colOff>
      <xdr:row>3</xdr:row>
      <xdr:rowOff>39717</xdr:rowOff>
    </xdr:from>
    <xdr:to>
      <xdr:col>8</xdr:col>
      <xdr:colOff>726238</xdr:colOff>
      <xdr:row>4</xdr:row>
      <xdr:rowOff>89592</xdr:rowOff>
    </xdr:to>
    <xdr:sp macro="" textlink="$H$4">
      <xdr:nvSpPr>
        <xdr:cNvPr id="7" name="Rectangle: Rounded Corners 6">
          <a:extLst>
            <a:ext uri="{FF2B5EF4-FFF2-40B4-BE49-F238E27FC236}">
              <a16:creationId xmlns:a16="http://schemas.microsoft.com/office/drawing/2014/main" id="{0F565303-624B-AAF8-FC66-069C48AEE21D}"/>
            </a:ext>
          </a:extLst>
        </xdr:cNvPr>
        <xdr:cNvSpPr/>
      </xdr:nvSpPr>
      <xdr:spPr>
        <a:xfrm>
          <a:off x="4061604" y="803514"/>
          <a:ext cx="1058714" cy="29249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5BD7A879-444A-4189-BDAA-EB640182C57B}" type="TxLink">
            <a:rPr lang="en-US" sz="1800" b="1" i="0" u="none" strike="noStrike">
              <a:solidFill>
                <a:srgbClr val="92D050"/>
              </a:solidFill>
              <a:latin typeface="Calibri Light" panose="020F0302020204030204" pitchFamily="34" charset="0"/>
              <a:cs typeface="Calibri Light" panose="020F0302020204030204" pitchFamily="34" charset="0"/>
            </a:rPr>
            <a:pPr algn="ctr"/>
            <a:t>5.10</a:t>
          </a:fld>
          <a:endParaRPr lang="en-US" sz="1800" b="1">
            <a:solidFill>
              <a:srgbClr val="92D050"/>
            </a:solidFill>
            <a:latin typeface="Calibri Light" panose="020F0302020204030204" pitchFamily="34" charset="0"/>
            <a:cs typeface="Calibri Light" panose="020F0302020204030204" pitchFamily="34" charset="0"/>
          </a:endParaRPr>
        </a:p>
      </xdr:txBody>
    </xdr:sp>
    <xdr:clientData/>
  </xdr:twoCellAnchor>
  <xdr:twoCellAnchor>
    <xdr:from>
      <xdr:col>0</xdr:col>
      <xdr:colOff>57151</xdr:colOff>
      <xdr:row>5</xdr:row>
      <xdr:rowOff>19050</xdr:rowOff>
    </xdr:from>
    <xdr:to>
      <xdr:col>7</xdr:col>
      <xdr:colOff>536864</xdr:colOff>
      <xdr:row>17</xdr:row>
      <xdr:rowOff>95250</xdr:rowOff>
    </xdr:to>
    <xdr:graphicFrame macro="">
      <xdr:nvGraphicFramePr>
        <xdr:cNvPr id="8" name="Chart 7">
          <a:extLst>
            <a:ext uri="{FF2B5EF4-FFF2-40B4-BE49-F238E27FC236}">
              <a16:creationId xmlns:a16="http://schemas.microsoft.com/office/drawing/2014/main" id="{E5D63686-6588-4E8D-BC4C-466E2C01B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18</xdr:row>
      <xdr:rowOff>1</xdr:rowOff>
    </xdr:from>
    <xdr:to>
      <xdr:col>7</xdr:col>
      <xdr:colOff>323850</xdr:colOff>
      <xdr:row>31</xdr:row>
      <xdr:rowOff>95251</xdr:rowOff>
    </xdr:to>
    <xdr:graphicFrame macro="">
      <xdr:nvGraphicFramePr>
        <xdr:cNvPr id="9" name="Chart 8">
          <a:extLst>
            <a:ext uri="{FF2B5EF4-FFF2-40B4-BE49-F238E27FC236}">
              <a16:creationId xmlns:a16="http://schemas.microsoft.com/office/drawing/2014/main" id="{FFADAD1D-E0B6-4264-BF93-30AA8C13C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352425</xdr:colOff>
      <xdr:row>18</xdr:row>
      <xdr:rowOff>0</xdr:rowOff>
    </xdr:from>
    <xdr:to>
      <xdr:col>12</xdr:col>
      <xdr:colOff>628650</xdr:colOff>
      <xdr:row>31</xdr:row>
      <xdr:rowOff>66675</xdr:rowOff>
    </xdr:to>
    <xdr:graphicFrame macro="">
      <xdr:nvGraphicFramePr>
        <xdr:cNvPr id="11" name="Chart 10">
          <a:extLst>
            <a:ext uri="{FF2B5EF4-FFF2-40B4-BE49-F238E27FC236}">
              <a16:creationId xmlns:a16="http://schemas.microsoft.com/office/drawing/2014/main" id="{C96E6BDE-C6BD-4B3E-AAA4-1B16D059A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85725</xdr:colOff>
      <xdr:row>45</xdr:row>
      <xdr:rowOff>47624</xdr:rowOff>
    </xdr:from>
    <xdr:to>
      <xdr:col>7</xdr:col>
      <xdr:colOff>428625</xdr:colOff>
      <xdr:row>58</xdr:row>
      <xdr:rowOff>38099</xdr:rowOff>
    </xdr:to>
    <xdr:graphicFrame macro="">
      <xdr:nvGraphicFramePr>
        <xdr:cNvPr id="12" name="Chart 11">
          <a:extLst>
            <a:ext uri="{FF2B5EF4-FFF2-40B4-BE49-F238E27FC236}">
              <a16:creationId xmlns:a16="http://schemas.microsoft.com/office/drawing/2014/main" id="{11C160FE-4844-483C-A36F-3CC5154A1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85725</xdr:colOff>
      <xdr:row>31</xdr:row>
      <xdr:rowOff>114299</xdr:rowOff>
    </xdr:from>
    <xdr:to>
      <xdr:col>7</xdr:col>
      <xdr:colOff>361950</xdr:colOff>
      <xdr:row>45</xdr:row>
      <xdr:rowOff>9524</xdr:rowOff>
    </xdr:to>
    <xdr:graphicFrame macro="">
      <xdr:nvGraphicFramePr>
        <xdr:cNvPr id="13" name="Chart 12">
          <a:extLst>
            <a:ext uri="{FF2B5EF4-FFF2-40B4-BE49-F238E27FC236}">
              <a16:creationId xmlns:a16="http://schemas.microsoft.com/office/drawing/2014/main" id="{46681F7C-4100-4A09-B58E-136EE062E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457201</xdr:colOff>
      <xdr:row>45</xdr:row>
      <xdr:rowOff>28575</xdr:rowOff>
    </xdr:from>
    <xdr:to>
      <xdr:col>13</xdr:col>
      <xdr:colOff>0</xdr:colOff>
      <xdr:row>58</xdr:row>
      <xdr:rowOff>47625</xdr:rowOff>
    </xdr:to>
    <xdr:graphicFrame macro="">
      <xdr:nvGraphicFramePr>
        <xdr:cNvPr id="14" name="Chart 13">
          <a:extLst>
            <a:ext uri="{FF2B5EF4-FFF2-40B4-BE49-F238E27FC236}">
              <a16:creationId xmlns:a16="http://schemas.microsoft.com/office/drawing/2014/main" id="{FDF854FD-2CB4-4435-8E71-055B578DA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0</xdr:colOff>
      <xdr:row>2</xdr:row>
      <xdr:rowOff>221816</xdr:rowOff>
    </xdr:from>
    <xdr:to>
      <xdr:col>16</xdr:col>
      <xdr:colOff>19049</xdr:colOff>
      <xdr:row>12</xdr:row>
      <xdr:rowOff>52193</xdr:rowOff>
    </xdr:to>
    <mc:AlternateContent xmlns:mc="http://schemas.openxmlformats.org/markup-compatibility/2006">
      <mc:Choice xmlns:a14="http://schemas.microsoft.com/office/drawing/2010/main" Requires="a14">
        <xdr:graphicFrame macro="">
          <xdr:nvGraphicFramePr>
            <xdr:cNvPr id="15" name="Department">
              <a:extLst>
                <a:ext uri="{FF2B5EF4-FFF2-40B4-BE49-F238E27FC236}">
                  <a16:creationId xmlns:a16="http://schemas.microsoft.com/office/drawing/2014/main" id="{9FEAC40A-F4D2-9DEA-02FF-CBFA6DC9459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356840" y="599222"/>
              <a:ext cx="1582586" cy="1977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5695</xdr:colOff>
      <xdr:row>18</xdr:row>
      <xdr:rowOff>182671</xdr:rowOff>
    </xdr:from>
    <xdr:to>
      <xdr:col>16</xdr:col>
      <xdr:colOff>41742</xdr:colOff>
      <xdr:row>25</xdr:row>
      <xdr:rowOff>91336</xdr:rowOff>
    </xdr:to>
    <mc:AlternateContent xmlns:mc="http://schemas.openxmlformats.org/markup-compatibility/2006">
      <mc:Choice xmlns:a14="http://schemas.microsoft.com/office/drawing/2010/main" Requires="a14">
        <xdr:graphicFrame macro="">
          <xdr:nvGraphicFramePr>
            <xdr:cNvPr id="16" name="Status">
              <a:extLst>
                <a:ext uri="{FF2B5EF4-FFF2-40B4-BE49-F238E27FC236}">
                  <a16:creationId xmlns:a16="http://schemas.microsoft.com/office/drawing/2014/main" id="{35872EBE-509A-70BE-3527-57288FCDF79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8362535" y="3839912"/>
              <a:ext cx="1599584" cy="1229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5694</xdr:colOff>
      <xdr:row>13</xdr:row>
      <xdr:rowOff>2</xdr:rowOff>
    </xdr:from>
    <xdr:to>
      <xdr:col>16</xdr:col>
      <xdr:colOff>51266</xdr:colOff>
      <xdr:row>18</xdr:row>
      <xdr:rowOff>52194</xdr:rowOff>
    </xdr:to>
    <mc:AlternateContent xmlns:mc="http://schemas.openxmlformats.org/markup-compatibility/2006">
      <mc:Choice xmlns:a14="http://schemas.microsoft.com/office/drawing/2010/main" Requires="a14">
        <xdr:graphicFrame macro="">
          <xdr:nvGraphicFramePr>
            <xdr:cNvPr id="17" name="Gender">
              <a:extLst>
                <a:ext uri="{FF2B5EF4-FFF2-40B4-BE49-F238E27FC236}">
                  <a16:creationId xmlns:a16="http://schemas.microsoft.com/office/drawing/2014/main" id="{6B69975E-12C1-7107-A8B3-F9B2F22473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362534" y="2713728"/>
              <a:ext cx="1609109" cy="995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14354</xdr:colOff>
      <xdr:row>26</xdr:row>
      <xdr:rowOff>13049</xdr:rowOff>
    </xdr:from>
    <xdr:to>
      <xdr:col>16</xdr:col>
      <xdr:colOff>40876</xdr:colOff>
      <xdr:row>33</xdr:row>
      <xdr:rowOff>26097</xdr:rowOff>
    </xdr:to>
    <mc:AlternateContent xmlns:mc="http://schemas.openxmlformats.org/markup-compatibility/2006">
      <mc:Choice xmlns:a14="http://schemas.microsoft.com/office/drawing/2010/main" Requires="a14">
        <xdr:graphicFrame macro="">
          <xdr:nvGraphicFramePr>
            <xdr:cNvPr id="18" name="EmploymentType">
              <a:extLst>
                <a:ext uri="{FF2B5EF4-FFF2-40B4-BE49-F238E27FC236}">
                  <a16:creationId xmlns:a16="http://schemas.microsoft.com/office/drawing/2014/main" id="{B8777918-493D-AD45-5DE0-D8658C281C68}"/>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dr:sp macro="" textlink="">
          <xdr:nvSpPr>
            <xdr:cNvPr id="0" name=""/>
            <xdr:cNvSpPr>
              <a:spLocks noTextEdit="1"/>
            </xdr:cNvSpPr>
          </xdr:nvSpPr>
          <xdr:spPr>
            <a:xfrm>
              <a:off x="8371194" y="5179912"/>
              <a:ext cx="1590059" cy="1333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30366</xdr:colOff>
      <xdr:row>33</xdr:row>
      <xdr:rowOff>167179</xdr:rowOff>
    </xdr:from>
    <xdr:to>
      <xdr:col>16</xdr:col>
      <xdr:colOff>22571</xdr:colOff>
      <xdr:row>50</xdr:row>
      <xdr:rowOff>56343</xdr:rowOff>
    </xdr:to>
    <mc:AlternateContent xmlns:mc="http://schemas.openxmlformats.org/markup-compatibility/2006">
      <mc:Choice xmlns:a14="http://schemas.microsoft.com/office/drawing/2010/main" Requires="a14">
        <xdr:graphicFrame macro="">
          <xdr:nvGraphicFramePr>
            <xdr:cNvPr id="19" name="HireYear">
              <a:extLst>
                <a:ext uri="{FF2B5EF4-FFF2-40B4-BE49-F238E27FC236}">
                  <a16:creationId xmlns:a16="http://schemas.microsoft.com/office/drawing/2014/main" id="{EBBCD06A-47FD-4595-0E4C-EE77A01D75D4}"/>
                </a:ext>
              </a:extLst>
            </xdr:cNvPr>
            <xdr:cNvGraphicFramePr/>
          </xdr:nvGraphicFramePr>
          <xdr:xfrm>
            <a:off x="0" y="0"/>
            <a:ext cx="0" cy="0"/>
          </xdr:xfrm>
          <a:graphic>
            <a:graphicData uri="http://schemas.microsoft.com/office/drawing/2010/slicer">
              <sle:slicer xmlns:sle="http://schemas.microsoft.com/office/drawing/2010/slicer" name="HireYear"/>
            </a:graphicData>
          </a:graphic>
        </xdr:graphicFrame>
      </mc:Choice>
      <mc:Fallback>
        <xdr:sp macro="" textlink="">
          <xdr:nvSpPr>
            <xdr:cNvPr id="0" name=""/>
            <xdr:cNvSpPr>
              <a:spLocks noTextEdit="1"/>
            </xdr:cNvSpPr>
          </xdr:nvSpPr>
          <xdr:spPr>
            <a:xfrm>
              <a:off x="8387206" y="6654962"/>
              <a:ext cx="1555742" cy="3097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390526</xdr:colOff>
      <xdr:row>31</xdr:row>
      <xdr:rowOff>123825</xdr:rowOff>
    </xdr:from>
    <xdr:to>
      <xdr:col>12</xdr:col>
      <xdr:colOff>666750</xdr:colOff>
      <xdr:row>44</xdr:row>
      <xdr:rowOff>161925</xdr:rowOff>
    </xdr:to>
    <xdr:graphicFrame macro="">
      <xdr:nvGraphicFramePr>
        <xdr:cNvPr id="21" name="Chart 20">
          <a:extLst>
            <a:ext uri="{FF2B5EF4-FFF2-40B4-BE49-F238E27FC236}">
              <a16:creationId xmlns:a16="http://schemas.microsoft.com/office/drawing/2014/main" id="{B853243D-5266-415C-AC69-0D584245C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675409</xdr:colOff>
      <xdr:row>2</xdr:row>
      <xdr:rowOff>43295</xdr:rowOff>
    </xdr:from>
    <xdr:to>
      <xdr:col>12</xdr:col>
      <xdr:colOff>450273</xdr:colOff>
      <xdr:row>5</xdr:row>
      <xdr:rowOff>129886</xdr:rowOff>
    </xdr:to>
    <xdr:sp macro="" textlink="">
      <xdr:nvSpPr>
        <xdr:cNvPr id="10" name="Arrow: Down 9">
          <a:extLst>
            <a:ext uri="{FF2B5EF4-FFF2-40B4-BE49-F238E27FC236}">
              <a16:creationId xmlns:a16="http://schemas.microsoft.com/office/drawing/2014/main" id="{5B6AC842-03B6-BBEB-AFD4-DEEAD3C16CAD}"/>
            </a:ext>
          </a:extLst>
        </xdr:cNvPr>
        <xdr:cNvSpPr/>
      </xdr:nvSpPr>
      <xdr:spPr>
        <a:xfrm>
          <a:off x="7550727" y="424295"/>
          <a:ext cx="528205" cy="909205"/>
        </a:xfrm>
        <a:prstGeom prst="downArrow">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104385</xdr:colOff>
      <xdr:row>50</xdr:row>
      <xdr:rowOff>143527</xdr:rowOff>
    </xdr:from>
    <xdr:to>
      <xdr:col>15</xdr:col>
      <xdr:colOff>65241</xdr:colOff>
      <xdr:row>61</xdr:row>
      <xdr:rowOff>39144</xdr:rowOff>
    </xdr:to>
    <xdr:sp macro="" textlink="">
      <xdr:nvSpPr>
        <xdr:cNvPr id="20" name="Arrow: Bent-Up 19">
          <a:extLst>
            <a:ext uri="{FF2B5EF4-FFF2-40B4-BE49-F238E27FC236}">
              <a16:creationId xmlns:a16="http://schemas.microsoft.com/office/drawing/2014/main" id="{19B53508-0FF1-0591-C795-DFDF6BB0ECF4}"/>
            </a:ext>
          </a:extLst>
        </xdr:cNvPr>
        <xdr:cNvSpPr/>
      </xdr:nvSpPr>
      <xdr:spPr>
        <a:xfrm>
          <a:off x="104385" y="10164349"/>
          <a:ext cx="9577192" cy="2048528"/>
        </a:xfrm>
        <a:prstGeom prst="bentUpArrow">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228599</xdr:colOff>
      <xdr:row>14</xdr:row>
      <xdr:rowOff>47626</xdr:rowOff>
    </xdr:from>
    <xdr:to>
      <xdr:col>7</xdr:col>
      <xdr:colOff>609599</xdr:colOff>
      <xdr:row>25</xdr:row>
      <xdr:rowOff>47626</xdr:rowOff>
    </xdr:to>
    <xdr:graphicFrame macro="">
      <xdr:nvGraphicFramePr>
        <xdr:cNvPr id="2" name="Chart 1">
          <a:extLst>
            <a:ext uri="{FF2B5EF4-FFF2-40B4-BE49-F238E27FC236}">
              <a16:creationId xmlns:a16="http://schemas.microsoft.com/office/drawing/2014/main" id="{699264EC-F061-3A79-D0A4-D96F6ED8A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28</xdr:row>
      <xdr:rowOff>42863</xdr:rowOff>
    </xdr:from>
    <xdr:to>
      <xdr:col>8</xdr:col>
      <xdr:colOff>276225</xdr:colOff>
      <xdr:row>40</xdr:row>
      <xdr:rowOff>19051</xdr:rowOff>
    </xdr:to>
    <xdr:graphicFrame macro="">
      <xdr:nvGraphicFramePr>
        <xdr:cNvPr id="3" name="Chart 2">
          <a:extLst>
            <a:ext uri="{FF2B5EF4-FFF2-40B4-BE49-F238E27FC236}">
              <a16:creationId xmlns:a16="http://schemas.microsoft.com/office/drawing/2014/main" id="{BCC533DB-B8D0-7699-6949-C493CE30B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42</xdr:row>
      <xdr:rowOff>90487</xdr:rowOff>
    </xdr:from>
    <xdr:to>
      <xdr:col>9</xdr:col>
      <xdr:colOff>438150</xdr:colOff>
      <xdr:row>54</xdr:row>
      <xdr:rowOff>9525</xdr:rowOff>
    </xdr:to>
    <xdr:graphicFrame macro="">
      <xdr:nvGraphicFramePr>
        <xdr:cNvPr id="4" name="Chart 3">
          <a:extLst>
            <a:ext uri="{FF2B5EF4-FFF2-40B4-BE49-F238E27FC236}">
              <a16:creationId xmlns:a16="http://schemas.microsoft.com/office/drawing/2014/main" id="{991E12DE-E854-3CC8-7181-7F1B21E77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180974</xdr:colOff>
      <xdr:row>102</xdr:row>
      <xdr:rowOff>23813</xdr:rowOff>
    </xdr:from>
    <xdr:to>
      <xdr:col>9</xdr:col>
      <xdr:colOff>85725</xdr:colOff>
      <xdr:row>111</xdr:row>
      <xdr:rowOff>123825</xdr:rowOff>
    </xdr:to>
    <xdr:graphicFrame macro="">
      <xdr:nvGraphicFramePr>
        <xdr:cNvPr id="5" name="Chart 4">
          <a:extLst>
            <a:ext uri="{FF2B5EF4-FFF2-40B4-BE49-F238E27FC236}">
              <a16:creationId xmlns:a16="http://schemas.microsoft.com/office/drawing/2014/main" id="{5248DD5D-3E34-F247-FDD2-632FF4EAB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92</xdr:row>
      <xdr:rowOff>57150</xdr:rowOff>
    </xdr:from>
    <xdr:to>
      <xdr:col>8</xdr:col>
      <xdr:colOff>142875</xdr:colOff>
      <xdr:row>101</xdr:row>
      <xdr:rowOff>47625</xdr:rowOff>
    </xdr:to>
    <xdr:graphicFrame macro="">
      <xdr:nvGraphicFramePr>
        <xdr:cNvPr id="6" name="Chart 5">
          <a:extLst>
            <a:ext uri="{FF2B5EF4-FFF2-40B4-BE49-F238E27FC236}">
              <a16:creationId xmlns:a16="http://schemas.microsoft.com/office/drawing/2014/main" id="{41C52A33-02CE-6DCD-3D04-5046E3693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171450</xdr:colOff>
      <xdr:row>112</xdr:row>
      <xdr:rowOff>42862</xdr:rowOff>
    </xdr:from>
    <xdr:to>
      <xdr:col>11</xdr:col>
      <xdr:colOff>142876</xdr:colOff>
      <xdr:row>122</xdr:row>
      <xdr:rowOff>161925</xdr:rowOff>
    </xdr:to>
    <xdr:graphicFrame macro="">
      <xdr:nvGraphicFramePr>
        <xdr:cNvPr id="7" name="Chart 6">
          <a:extLst>
            <a:ext uri="{FF2B5EF4-FFF2-40B4-BE49-F238E27FC236}">
              <a16:creationId xmlns:a16="http://schemas.microsoft.com/office/drawing/2014/main" id="{7DAAA0B2-7DE1-E674-1D4D-F46CC530B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152401</xdr:colOff>
      <xdr:row>135</xdr:row>
      <xdr:rowOff>0</xdr:rowOff>
    </xdr:from>
    <xdr:to>
      <xdr:col>12</xdr:col>
      <xdr:colOff>28575</xdr:colOff>
      <xdr:row>145</xdr:row>
      <xdr:rowOff>47625</xdr:rowOff>
    </xdr:to>
    <xdr:graphicFrame macro="">
      <xdr:nvGraphicFramePr>
        <xdr:cNvPr id="8" name="Chart 7">
          <a:extLst>
            <a:ext uri="{FF2B5EF4-FFF2-40B4-BE49-F238E27FC236}">
              <a16:creationId xmlns:a16="http://schemas.microsoft.com/office/drawing/2014/main" id="{B7858E90-7486-4729-F353-AEAE713CB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ab" refreshedDate="45855.814287384259" createdVersion="8" refreshedVersion="8" minRefreshableVersion="3" recordCount="11" xr:uid="{59CD1D08-FBD9-4D2E-BDBA-E59C12238FFA}">
  <cacheSource type="worksheet">
    <worksheetSource name="HireExit_Table"/>
  </cacheSource>
  <cacheFields count="3">
    <cacheField name="Year" numFmtId="0">
      <sharedItems containsSemiMixedTypes="0" containsString="0" containsNumber="1" containsInteger="1" minValue="2015" maxValue="2025" count="11">
        <n v="2015"/>
        <n v="2016"/>
        <n v="2017"/>
        <n v="2018"/>
        <n v="2019"/>
        <n v="2020"/>
        <n v="2021"/>
        <n v="2022"/>
        <n v="2023"/>
        <n v="2024"/>
        <n v="2025"/>
      </sharedItems>
    </cacheField>
    <cacheField name="Hires" numFmtId="0">
      <sharedItems containsSemiMixedTypes="0" containsString="0" containsNumber="1" containsInteger="1" minValue="0" maxValue="170"/>
    </cacheField>
    <cacheField name="Exits" numFmtId="0">
      <sharedItems containsSemiMixedTypes="0" containsString="0" containsNumber="1" containsInteger="1" minValue="0" maxValue="11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ab" refreshedDate="45855.814327430555" createdVersion="8" refreshedVersion="8" minRefreshableVersion="3" recordCount="1360" xr:uid="{42437F15-67E3-4B8B-9625-E319DF939D8F}">
  <cacheSource type="worksheet">
    <worksheetSource name="Clean_Dataset"/>
  </cacheSource>
  <cacheFields count="15">
    <cacheField name="EmployeeID" numFmtId="0">
      <sharedItems containsSemiMixedTypes="0" containsString="0" containsNumber="1" containsInteger="1" minValue="1" maxValue="1400"/>
    </cacheField>
    <cacheField name="FirstName" numFmtId="0">
      <sharedItems/>
    </cacheField>
    <cacheField name="LastName" numFmtId="0">
      <sharedItems/>
    </cacheField>
    <cacheField name="Department" numFmtId="0">
      <sharedItems count="6">
        <s v="Sales"/>
        <s v="Logistics"/>
        <s v="Marketing"/>
        <s v="IT"/>
        <s v="HR"/>
        <s v="Finance"/>
      </sharedItems>
    </cacheField>
    <cacheField name="Position" numFmtId="0">
      <sharedItems/>
    </cacheField>
    <cacheField name="Gender" numFmtId="0">
      <sharedItems count="2">
        <s v="Female"/>
        <s v="Male"/>
      </sharedItems>
    </cacheField>
    <cacheField name="EmploymentType" numFmtId="0">
      <sharedItems count="3">
        <s v="Full-time"/>
        <s v="Contract"/>
        <s v="Part-time"/>
      </sharedItems>
    </cacheField>
    <cacheField name="HireYear" numFmtId="0">
      <sharedItems containsSemiMixedTypes="0" containsString="0" containsNumber="1" containsInteger="1" minValue="2015" maxValue="2024" count="10">
        <n v="2017"/>
        <n v="2016"/>
        <n v="2019"/>
        <n v="2020"/>
        <n v="2024"/>
        <n v="2021"/>
        <n v="2022"/>
        <n v="2023"/>
        <n v="2018"/>
        <n v="2015"/>
      </sharedItems>
    </cacheField>
    <cacheField name="Status" numFmtId="0">
      <sharedItems count="3">
        <s v="Active"/>
        <s v="On Leave"/>
        <s v="Terminated"/>
      </sharedItems>
    </cacheField>
    <cacheField name="ExitYear" numFmtId="0">
      <sharedItems containsSemiMixedTypes="0" containsString="0" containsNumber="1" containsInteger="1" minValue="2016" maxValue="2025" count="10">
        <n v="2025"/>
        <n v="2022"/>
        <n v="2024"/>
        <n v="2023"/>
        <n v="2020"/>
        <n v="2019"/>
        <n v="2021"/>
        <n v="2016"/>
        <n v="2017"/>
        <n v="2018"/>
      </sharedItems>
    </cacheField>
    <cacheField name="YearofService" numFmtId="0">
      <sharedItems containsSemiMixedTypes="0" containsString="0" containsNumber="1" containsInteger="1" minValue="0" maxValue="10"/>
    </cacheField>
    <cacheField name="MonthlySalary" numFmtId="0">
      <sharedItems containsSemiMixedTypes="0" containsString="0" containsNumber="1" minValue="803.12" maxValue="4999.3500000000004" count="1356">
        <n v="3920.53"/>
        <n v="3276.58"/>
        <n v="2887.82"/>
        <n v="1050.6600000000001"/>
        <n v="820.34"/>
        <n v="2297.88"/>
        <n v="3707.7"/>
        <n v="2911.01"/>
        <n v="2911.51"/>
        <n v="2942.54"/>
        <n v="1570.86"/>
        <n v="2267.31"/>
        <n v="4414.43"/>
        <n v="4597.2"/>
        <n v="4780.05"/>
        <n v="803.12"/>
        <n v="4332.13"/>
        <n v="2979.72"/>
        <n v="3992.83"/>
        <n v="3284.64"/>
        <n v="3726.28"/>
        <n v="1291.3599999999999"/>
        <n v="831.96"/>
        <n v="2334.59"/>
        <n v="4377.84"/>
        <n v="3938.49"/>
        <n v="3402.06"/>
        <n v="1699.79"/>
        <n v="3548.9"/>
        <n v="4713.4399999999996"/>
        <n v="2519.34"/>
        <n v="3563.87"/>
        <n v="3177.59"/>
        <n v="903.13"/>
        <n v="1183.74"/>
        <n v="824.72"/>
        <n v="2218.6"/>
        <n v="4307.16"/>
        <n v="2284.64"/>
        <n v="2509.0100000000002"/>
        <n v="2112.7800000000002"/>
        <n v="3603.24"/>
        <n v="1280.1199999999999"/>
        <n v="3389.74"/>
        <n v="2830.87"/>
        <n v="4091.23"/>
        <n v="3711.99"/>
        <n v="3000.87"/>
        <n v="3939.12"/>
        <n v="2513.9299999999998"/>
        <n v="2429.73"/>
        <n v="980.24"/>
        <n v="3302.39"/>
        <n v="1275.8800000000001"/>
        <n v="3685.85"/>
        <n v="1532.21"/>
        <n v="1362.56"/>
        <n v="4072.48"/>
        <n v="2299.52"/>
        <n v="1828.18"/>
        <n v="2078.75"/>
        <n v="3015.94"/>
        <n v="4984.67"/>
        <n v="2294.7800000000002"/>
        <n v="2391.77"/>
        <n v="4749.6499999999996"/>
        <n v="895.16"/>
        <n v="3922.48"/>
        <n v="3847.52"/>
        <n v="3024.59"/>
        <n v="1175.9100000000001"/>
        <n v="2644.9"/>
        <n v="4593.92"/>
        <n v="3580.42"/>
        <n v="3818.66"/>
        <n v="2037.34"/>
        <n v="1610.61"/>
        <n v="2376.69"/>
        <n v="3767.55"/>
        <n v="4516.4799999999996"/>
        <n v="4627.3500000000004"/>
        <n v="2561.61"/>
        <n v="3958.19"/>
        <n v="901.29"/>
        <n v="4161.3"/>
        <n v="2501.31"/>
        <n v="4019.23"/>
        <n v="2044.49"/>
        <n v="2084.6"/>
        <n v="4932.18"/>
        <n v="2956.07"/>
        <n v="1788"/>
        <n v="1094.01"/>
        <n v="4541.3599999999997"/>
        <n v="1058.8599999999999"/>
        <n v="1219.8"/>
        <n v="3382"/>
        <n v="1288.1500000000001"/>
        <n v="4055.98"/>
        <n v="3046.63"/>
        <n v="3827.02"/>
        <n v="1814.61"/>
        <n v="1313.2"/>
        <n v="1837.43"/>
        <n v="1376.65"/>
        <n v="4900.63"/>
        <n v="3701.04"/>
        <n v="3476.77"/>
        <n v="4588.01"/>
        <n v="4313.42"/>
        <n v="1816.41"/>
        <n v="4714.78"/>
        <n v="2883.57"/>
        <n v="1441.75"/>
        <n v="4846.8599999999997"/>
        <n v="3571.41"/>
        <n v="3146.59"/>
        <n v="2828.06"/>
        <n v="1155.3399999999999"/>
        <n v="1852.08"/>
        <n v="4360.08"/>
        <n v="1917.99"/>
        <n v="4586.12"/>
        <n v="2312.48"/>
        <n v="1312.89"/>
        <n v="2199.91"/>
        <n v="4415.92"/>
        <n v="3032.92"/>
        <n v="2532.25"/>
        <n v="4084.68"/>
        <n v="1037.55"/>
        <n v="2972.06"/>
        <n v="1977.29"/>
        <n v="1055.3399999999999"/>
        <n v="1270.22"/>
        <n v="3504.45"/>
        <n v="3425.37"/>
        <n v="4490.9399999999996"/>
        <n v="4490.6499999999996"/>
        <n v="4722.6000000000004"/>
        <n v="2042.88"/>
        <n v="2486.7600000000002"/>
        <n v="3015.24"/>
        <n v="2462.77"/>
        <n v="3313.2"/>
        <n v="2948.84"/>
        <n v="874.26"/>
        <n v="4949.46"/>
        <n v="1864.5"/>
        <n v="4752.8599999999997"/>
        <n v="4055.49"/>
        <n v="1397.72"/>
        <n v="2938.72"/>
        <n v="1569.88"/>
        <n v="3402.42"/>
        <n v="3236.63"/>
        <n v="3867.57"/>
        <n v="1733.36"/>
        <n v="3918.19"/>
        <n v="3055.56"/>
        <n v="3317.86"/>
        <n v="3481.71"/>
        <n v="2970.2"/>
        <n v="1075.05"/>
        <n v="3001.65"/>
        <n v="2051.11"/>
        <n v="4293.2700000000004"/>
        <n v="3628.55"/>
        <n v="4873.6400000000003"/>
        <n v="3291.8"/>
        <n v="3005.22"/>
        <n v="1005.33"/>
        <n v="3781.67"/>
        <n v="2782.04"/>
        <n v="3763.57"/>
        <n v="1128.07"/>
        <n v="3971.87"/>
        <n v="3914.48"/>
        <n v="3892.11"/>
        <n v="804.23"/>
        <n v="1661.19"/>
        <n v="4462.6099999999997"/>
        <n v="2293.69"/>
        <n v="4896.53"/>
        <n v="2663.07"/>
        <n v="3985.33"/>
        <n v="4030.14"/>
        <n v="1479.37"/>
        <n v="807.65"/>
        <n v="2333.14"/>
        <n v="1568.45"/>
        <n v="894.41"/>
        <n v="927.61"/>
        <n v="2640.67"/>
        <n v="4133.6400000000003"/>
        <n v="4869.6099999999997"/>
        <n v="1536.69"/>
        <n v="2923.94"/>
        <n v="2044.63"/>
        <n v="3490.63"/>
        <n v="3983.94"/>
        <n v="1145.4000000000001"/>
        <n v="3135.95"/>
        <n v="1363.91"/>
        <n v="3004.72"/>
        <n v="2070.83"/>
        <n v="2544.8200000000002"/>
        <n v="3909.46"/>
        <n v="1909.79"/>
        <n v="2351.4699999999998"/>
        <n v="2079.2199999999998"/>
        <n v="4492.24"/>
        <n v="3258.53"/>
        <n v="2334.37"/>
        <n v="1193.68"/>
        <n v="1401.45"/>
        <n v="4615.33"/>
        <n v="1060.82"/>
        <n v="4111.46"/>
        <n v="1561.43"/>
        <n v="3697.08"/>
        <n v="3654.25"/>
        <n v="876.64"/>
        <n v="3391.76"/>
        <n v="2662.33"/>
        <n v="2743.69"/>
        <n v="1382.97"/>
        <n v="2070.65"/>
        <n v="3510.57"/>
        <n v="3203.92"/>
        <n v="4110.6099999999997"/>
        <n v="893.27"/>
        <n v="4172.45"/>
        <n v="1254.51"/>
        <n v="2421.0500000000002"/>
        <n v="3748.89"/>
        <n v="2992.02"/>
        <n v="4305.5200000000004"/>
        <n v="1109.42"/>
        <n v="2551.96"/>
        <n v="3768.95"/>
        <n v="2749.33"/>
        <n v="2529.15"/>
        <n v="3310.81"/>
        <n v="4109.49"/>
        <n v="1055.67"/>
        <n v="2233.1999999999998"/>
        <n v="3293.96"/>
        <n v="1278.6099999999999"/>
        <n v="4923.12"/>
        <n v="4978.1000000000004"/>
        <n v="1427.09"/>
        <n v="4936.3900000000003"/>
        <n v="1233.6099999999999"/>
        <n v="3351.07"/>
        <n v="3793.5"/>
        <n v="4505.7299999999996"/>
        <n v="1886.68"/>
        <n v="3773.84"/>
        <n v="2926.97"/>
        <n v="3105.35"/>
        <n v="2003.42"/>
        <n v="4122.87"/>
        <n v="1282.75"/>
        <n v="3289.08"/>
        <n v="3394.75"/>
        <n v="2590.65"/>
        <n v="1478.55"/>
        <n v="4152.18"/>
        <n v="1546.61"/>
        <n v="4999.3500000000004"/>
        <n v="4016.43"/>
        <n v="3138.44"/>
        <n v="2643.52"/>
        <n v="2806.17"/>
        <n v="2304.36"/>
        <n v="3208.01"/>
        <n v="3703.23"/>
        <n v="2079.91"/>
        <n v="3612.22"/>
        <n v="3092.59"/>
        <n v="3281.38"/>
        <n v="1099.8900000000001"/>
        <n v="2761.76"/>
        <n v="1102.01"/>
        <n v="4824.67"/>
        <n v="4982.2"/>
        <n v="1019.51"/>
        <n v="2690.8"/>
        <n v="4024.39"/>
        <n v="3018.79"/>
        <n v="1304.26"/>
        <n v="3151.73"/>
        <n v="2554.41"/>
        <n v="2114.15"/>
        <n v="2890.52"/>
        <n v="4766.99"/>
        <n v="2924.14"/>
        <n v="2353.69"/>
        <n v="3892.03"/>
        <n v="1541.78"/>
        <n v="2834.14"/>
        <n v="3282.36"/>
        <n v="1426.62"/>
        <n v="4511.79"/>
        <n v="2128.4499999999998"/>
        <n v="4839.83"/>
        <n v="1809.65"/>
        <n v="1512.14"/>
        <n v="4804.28"/>
        <n v="2197.42"/>
        <n v="1147.23"/>
        <n v="3207.8"/>
        <n v="1421.85"/>
        <n v="2736.47"/>
        <n v="2062.8200000000002"/>
        <n v="3237.05"/>
        <n v="3180.36"/>
        <n v="1712.33"/>
        <n v="3152.9"/>
        <n v="1210.99"/>
        <n v="4272.99"/>
        <n v="1572.01"/>
        <n v="3699.89"/>
        <n v="3240.29"/>
        <n v="2757.83"/>
        <n v="1644.87"/>
        <n v="1401.25"/>
        <n v="3928.94"/>
        <n v="1849.29"/>
        <n v="2881.85"/>
        <n v="818.63"/>
        <n v="1213.6300000000001"/>
        <n v="2365.69"/>
        <n v="1132.3"/>
        <n v="3880.92"/>
        <n v="2121.4899999999998"/>
        <n v="1411.22"/>
        <n v="2691.94"/>
        <n v="4470.09"/>
        <n v="2036.79"/>
        <n v="3539.08"/>
        <n v="2350.46"/>
        <n v="1785.26"/>
        <n v="1286.6199999999999"/>
        <n v="1861.9"/>
        <n v="2798.9"/>
        <n v="4767.1000000000004"/>
        <n v="4089.46"/>
        <n v="898.59"/>
        <n v="2658.82"/>
        <n v="3556.57"/>
        <n v="3797.33"/>
        <n v="3921.89"/>
        <n v="4047.88"/>
        <n v="4004.35"/>
        <n v="2958.31"/>
        <n v="4841.01"/>
        <n v="1970.77"/>
        <n v="2485"/>
        <n v="3448.45"/>
        <n v="2592.1999999999998"/>
        <n v="1577.98"/>
        <n v="3795.83"/>
        <n v="4387.13"/>
        <n v="1900.78"/>
        <n v="2665.82"/>
        <n v="4784.91"/>
        <n v="1042.48"/>
        <n v="3218.67"/>
        <n v="4785.8100000000004"/>
        <n v="1653.71"/>
        <n v="3683.87"/>
        <n v="4193.8999999999996"/>
        <n v="1980.02"/>
        <n v="3893.3"/>
        <n v="1699.92"/>
        <n v="2409.8000000000002"/>
        <n v="4371.7299999999996"/>
        <n v="2274.65"/>
        <n v="1275"/>
        <n v="4358.13"/>
        <n v="2615.16"/>
        <n v="3891.08"/>
        <n v="4502.8999999999996"/>
        <n v="3412.51"/>
        <n v="1135.2"/>
        <n v="2352.2199999999998"/>
        <n v="2254.62"/>
        <n v="3848.43"/>
        <n v="4601.3599999999997"/>
        <n v="4672.6000000000004"/>
        <n v="3592.75"/>
        <n v="2554.52"/>
        <n v="3116.11"/>
        <n v="4128.3999999999996"/>
        <n v="4797.91"/>
        <n v="1790.92"/>
        <n v="4821.87"/>
        <n v="999.71"/>
        <n v="2071.09"/>
        <n v="3565.07"/>
        <n v="3001.32"/>
        <n v="1537.54"/>
        <n v="3868.51"/>
        <n v="1844.69"/>
        <n v="2174.44"/>
        <n v="3968.29"/>
        <n v="3571.34"/>
        <n v="1545.94"/>
        <n v="3063.35"/>
        <n v="3313.73"/>
        <n v="2329.4899999999998"/>
        <n v="3989.81"/>
        <n v="1399.82"/>
        <n v="3539.62"/>
        <n v="1814.73"/>
        <n v="4846.9799999999996"/>
        <n v="4020.1"/>
        <n v="1019.25"/>
        <n v="893.35"/>
        <n v="3637.85"/>
        <n v="1007.73"/>
        <n v="3891.74"/>
        <n v="3183.68"/>
        <n v="4725.6400000000003"/>
        <n v="1845.02"/>
        <n v="2594.04"/>
        <n v="2153.73"/>
        <n v="3057.92"/>
        <n v="1743.07"/>
        <n v="971.09"/>
        <n v="2772.53"/>
        <n v="2600.92"/>
        <n v="4532.91"/>
        <n v="2099.42"/>
        <n v="2973.03"/>
        <n v="3236.24"/>
        <n v="3811.3"/>
        <n v="4401.4399999999996"/>
        <n v="1438.83"/>
        <n v="3762.07"/>
        <n v="2125.63"/>
        <n v="1093.06"/>
        <n v="2639.79"/>
        <n v="2535.48"/>
        <n v="2350.1"/>
        <n v="981.28"/>
        <n v="2975.96"/>
        <n v="2770.46"/>
        <n v="1727.13"/>
        <n v="4196.8"/>
        <n v="3972.76"/>
        <n v="2131.54"/>
        <n v="4729.7700000000004"/>
        <n v="1944.85"/>
        <n v="1787.38"/>
        <n v="811.95"/>
        <n v="4404.37"/>
        <n v="1318.94"/>
        <n v="4712.82"/>
        <n v="4332.63"/>
        <n v="868.09"/>
        <n v="2181.34"/>
        <n v="1696.47"/>
        <n v="2507.7199999999998"/>
        <n v="1283.7"/>
        <n v="3383.87"/>
        <n v="2222.15"/>
        <n v="4642.41"/>
        <n v="1567.79"/>
        <n v="4207.84"/>
        <n v="1216.5899999999999"/>
        <n v="921.07"/>
        <n v="1269.9000000000001"/>
        <n v="2340.98"/>
        <n v="987.55"/>
        <n v="2888.27"/>
        <n v="2621.91"/>
        <n v="3683.04"/>
        <n v="1090.0999999999999"/>
        <n v="4365.7"/>
        <n v="3182.5"/>
        <n v="2891.75"/>
        <n v="3868.73"/>
        <n v="4604.5"/>
        <n v="1666.31"/>
        <n v="4883.2700000000004"/>
        <n v="3751.47"/>
        <n v="2990.88"/>
        <n v="2903.52"/>
        <n v="4997.9399999999996"/>
        <n v="4055.6"/>
        <n v="1987.61"/>
        <n v="3888.62"/>
        <n v="3854.76"/>
        <n v="1651.93"/>
        <n v="2551.31"/>
        <n v="4686.87"/>
        <n v="2658.41"/>
        <n v="4677.2"/>
        <n v="4857.8999999999996"/>
        <n v="4466.91"/>
        <n v="3769.93"/>
        <n v="3478.74"/>
        <n v="979.89"/>
        <n v="4889.04"/>
        <n v="1395.02"/>
        <n v="4816.13"/>
        <n v="3564.45"/>
        <n v="4366.26"/>
        <n v="3390.77"/>
        <n v="2607.34"/>
        <n v="829.54"/>
        <n v="4343.46"/>
        <n v="3589.37"/>
        <n v="4531.3500000000004"/>
        <n v="4951.59"/>
        <n v="3240.14"/>
        <n v="4336.54"/>
        <n v="2676.79"/>
        <n v="4168.79"/>
        <n v="3534.24"/>
        <n v="4323.92"/>
        <n v="927.03"/>
        <n v="940.51"/>
        <n v="4329.37"/>
        <n v="2825.36"/>
        <n v="1351.74"/>
        <n v="3864.93"/>
        <n v="4108.1099999999997"/>
        <n v="899.29"/>
        <n v="4007.23"/>
        <n v="3610.91"/>
        <n v="1802.66"/>
        <n v="2246.44"/>
        <n v="2942.64"/>
        <n v="4647.5200000000004"/>
        <n v="2397.5500000000002"/>
        <n v="1301.58"/>
        <n v="1737.66"/>
        <n v="4831.74"/>
        <n v="1932.9"/>
        <n v="2902.06"/>
        <n v="4481.59"/>
        <n v="4777.01"/>
        <n v="2065.7199999999998"/>
        <n v="1578.97"/>
        <n v="3706.9"/>
        <n v="3245.73"/>
        <n v="4082.67"/>
        <n v="3050.62"/>
        <n v="822.25"/>
        <n v="1518.31"/>
        <n v="4411.8999999999996"/>
        <n v="3929.87"/>
        <n v="3687.06"/>
        <n v="2314.39"/>
        <n v="2482.89"/>
        <n v="3680.34"/>
        <n v="920.64"/>
        <n v="1631.26"/>
        <n v="2497.25"/>
        <n v="4084.37"/>
        <n v="1991.25"/>
        <n v="2339.42"/>
        <n v="4812.82"/>
        <n v="3372.21"/>
        <n v="4008.92"/>
        <n v="2671.77"/>
        <n v="1031.3900000000001"/>
        <n v="1604.88"/>
        <n v="3590.49"/>
        <n v="927.56"/>
        <n v="3015.99"/>
        <n v="4685.45"/>
        <n v="848.79"/>
        <n v="2389.67"/>
        <n v="2071.2800000000002"/>
        <n v="4533.91"/>
        <n v="1046.4000000000001"/>
        <n v="936.34"/>
        <n v="2200.1"/>
        <n v="4460.87"/>
        <n v="1003.27"/>
        <n v="2441.41"/>
        <n v="3159.06"/>
        <n v="3141.32"/>
        <n v="4533.03"/>
        <n v="1343.78"/>
        <n v="2802.91"/>
        <n v="2030.67"/>
        <n v="2186.02"/>
        <n v="2061.83"/>
        <n v="2914.06"/>
        <n v="1512.63"/>
        <n v="4347.09"/>
        <n v="972.1"/>
        <n v="3496.46"/>
        <n v="3301.48"/>
        <n v="2367.77"/>
        <n v="3111.99"/>
        <n v="1185.72"/>
        <n v="4376.3900000000003"/>
        <n v="2798.76"/>
        <n v="4319.7299999999996"/>
        <n v="4817.37"/>
        <n v="840.95"/>
        <n v="3272.86"/>
        <n v="2586.1999999999998"/>
        <n v="3419.93"/>
        <n v="850.15"/>
        <n v="4028.57"/>
        <n v="1844.91"/>
        <n v="2790.21"/>
        <n v="3991.26"/>
        <n v="1164.49"/>
        <n v="2752.05"/>
        <n v="1331.33"/>
        <n v="2801.14"/>
        <n v="4606.25"/>
        <n v="1031.29"/>
        <n v="4981.32"/>
        <n v="2129.1999999999998"/>
        <n v="4466.9399999999996"/>
        <n v="3888.33"/>
        <n v="2668.42"/>
        <n v="4336.18"/>
        <n v="2362.19"/>
        <n v="2694.3"/>
        <n v="3976.94"/>
        <n v="4661.45"/>
        <n v="2934.85"/>
        <n v="1342.17"/>
        <n v="2002.11"/>
        <n v="2956.4"/>
        <n v="4458.46"/>
        <n v="1078.1600000000001"/>
        <n v="3601.39"/>
        <n v="2772.39"/>
        <n v="1421.26"/>
        <n v="3944.04"/>
        <n v="2454.31"/>
        <n v="4562.01"/>
        <n v="3567.88"/>
        <n v="3908.46"/>
        <n v="2268.69"/>
        <n v="848.46"/>
        <n v="3885.72"/>
        <n v="1472.58"/>
        <n v="3641.34"/>
        <n v="3946.33"/>
        <n v="958.15"/>
        <n v="4104.3"/>
        <n v="2883.08"/>
        <n v="1091.23"/>
        <n v="4894.88"/>
        <n v="2375.96"/>
        <n v="3481.3"/>
        <n v="3074.65"/>
        <n v="3355.54"/>
        <n v="4528.7700000000004"/>
        <n v="4365.2299999999996"/>
        <n v="941.14"/>
        <n v="4232.04"/>
        <n v="3080"/>
        <n v="3349.41"/>
        <n v="4873.12"/>
        <n v="1117.7"/>
        <n v="1842.7"/>
        <n v="4057.64"/>
        <n v="3549.34"/>
        <n v="4191.4799999999996"/>
        <n v="1912.75"/>
        <n v="1105.25"/>
        <n v="4904.49"/>
        <n v="2526.71"/>
        <n v="3875.89"/>
        <n v="3513.73"/>
        <n v="822.62"/>
        <n v="2893.16"/>
        <n v="1512.3"/>
        <n v="1117.79"/>
        <n v="4778.5600000000004"/>
        <n v="4570.41"/>
        <n v="1751.13"/>
        <n v="1088.28"/>
        <n v="3893.25"/>
        <n v="1089"/>
        <n v="4259.1400000000003"/>
        <n v="2179.94"/>
        <n v="4911.76"/>
        <n v="976.38"/>
        <n v="2283.73"/>
        <n v="4617.7299999999996"/>
        <n v="2736.14"/>
        <n v="4560.8999999999996"/>
        <n v="1844.97"/>
        <n v="3791.35"/>
        <n v="3570.7"/>
        <n v="1564.26"/>
        <n v="1801.69"/>
        <n v="4623.87"/>
        <n v="4713.87"/>
        <n v="3727.5"/>
        <n v="1999.62"/>
        <n v="1246.72"/>
        <n v="4183.16"/>
        <n v="1196.1600000000001"/>
        <n v="4513.3"/>
        <n v="2264.73"/>
        <n v="2526.36"/>
        <n v="3988.07"/>
        <n v="4657.76"/>
        <n v="3840.64"/>
        <n v="913.35"/>
        <n v="1205.8399999999999"/>
        <n v="1637.99"/>
        <n v="4404.3599999999997"/>
        <n v="1142.57"/>
        <n v="3463.55"/>
        <n v="3366.43"/>
        <n v="2215.83"/>
        <n v="1376.42"/>
        <n v="4713.03"/>
        <n v="2194.61"/>
        <n v="3596.3"/>
        <n v="2424.69"/>
        <n v="2149.88"/>
        <n v="2864.41"/>
        <n v="2954.93"/>
        <n v="896.31"/>
        <n v="4397.7299999999996"/>
        <n v="1498.58"/>
        <n v="4651.34"/>
        <n v="2493.5300000000002"/>
        <n v="2766.68"/>
        <n v="2394.5500000000002"/>
        <n v="1148.52"/>
        <n v="4177.13"/>
        <n v="4743.34"/>
        <n v="4297.22"/>
        <n v="2436.1"/>
        <n v="1538.14"/>
        <n v="3474.18"/>
        <n v="3095.86"/>
        <n v="3931.58"/>
        <n v="2914.07"/>
        <n v="1791.79"/>
        <n v="2979.07"/>
        <n v="2278.21"/>
        <n v="1872.42"/>
        <n v="2680.1"/>
        <n v="4587.9399999999996"/>
        <n v="2652.36"/>
        <n v="4587.57"/>
        <n v="1271.5"/>
        <n v="4572.76"/>
        <n v="1089.6099999999999"/>
        <n v="3256.77"/>
        <n v="2695.98"/>
        <n v="1105.04"/>
        <n v="1321.2"/>
        <n v="1518.52"/>
        <n v="4385.4399999999996"/>
        <n v="4893.26"/>
        <n v="2373.66"/>
        <n v="3704.06"/>
        <n v="2208.4699999999998"/>
        <n v="4002.49"/>
        <n v="3268.79"/>
        <n v="3639.89"/>
        <n v="2221.71"/>
        <n v="2572.7199999999998"/>
        <n v="1942.97"/>
        <n v="2895.49"/>
        <n v="1876.33"/>
        <n v="3842.77"/>
        <n v="3120.68"/>
        <n v="4412.38"/>
        <n v="2816.18"/>
        <n v="4753.97"/>
        <n v="3226.78"/>
        <n v="1392.4"/>
        <n v="1925.95"/>
        <n v="1866.32"/>
        <n v="2798.43"/>
        <n v="1188.28"/>
        <n v="4518.3"/>
        <n v="1996.71"/>
        <n v="1176.79"/>
        <n v="1324.33"/>
        <n v="1503.34"/>
        <n v="2466.37"/>
        <n v="4483.59"/>
        <n v="3300.92"/>
        <n v="2474.25"/>
        <n v="2939.14"/>
        <n v="2116.1799999999998"/>
        <n v="3327.44"/>
        <n v="3607.02"/>
        <n v="3905.59"/>
        <n v="4697.17"/>
        <n v="4895.45"/>
        <n v="1207.5999999999999"/>
        <n v="4757.21"/>
        <n v="2939.74"/>
        <n v="3632.44"/>
        <n v="4710.8999999999996"/>
        <n v="4213.47"/>
        <n v="2809.93"/>
        <n v="2996.6"/>
        <n v="1043.81"/>
        <n v="3385.76"/>
        <n v="4647.63"/>
        <n v="2372.2600000000002"/>
        <n v="1604.97"/>
        <n v="2259"/>
        <n v="2579.66"/>
        <n v="2432.67"/>
        <n v="868.12"/>
        <n v="1776.36"/>
        <n v="4387.5600000000004"/>
        <n v="1010.73"/>
        <n v="2122.2199999999998"/>
        <n v="1879.95"/>
        <n v="3585.17"/>
        <n v="1295.23"/>
        <n v="1439.24"/>
        <n v="1481.05"/>
        <n v="2540.7600000000002"/>
        <n v="4754.6400000000003"/>
        <n v="1656.83"/>
        <n v="4612.6099999999997"/>
        <n v="1842.07"/>
        <n v="2702.67"/>
        <n v="3769.94"/>
        <n v="1366.76"/>
        <n v="1916.62"/>
        <n v="4493.75"/>
        <n v="3753.21"/>
        <n v="4205.72"/>
        <n v="4891.6099999999997"/>
        <n v="4356.07"/>
        <n v="1673.51"/>
        <n v="1922.06"/>
        <n v="1716.84"/>
        <n v="4196.7"/>
        <n v="1434.23"/>
        <n v="3281.14"/>
        <n v="4431.42"/>
        <n v="3827.76"/>
        <n v="1756.75"/>
        <n v="1531.31"/>
        <n v="2473.59"/>
        <n v="2736.15"/>
        <n v="3962.74"/>
        <n v="4778.6099999999997"/>
        <n v="3133.35"/>
        <n v="2763.6"/>
        <n v="3707.22"/>
        <n v="3060.02"/>
        <n v="3252.94"/>
        <n v="4210.6400000000003"/>
        <n v="4782.55"/>
        <n v="1783.03"/>
        <n v="1062.8699999999999"/>
        <n v="1704.48"/>
        <n v="3207.81"/>
        <n v="3050.99"/>
        <n v="2145.12"/>
        <n v="1318.25"/>
        <n v="1628.07"/>
        <n v="2099.2399999999998"/>
        <n v="4690.1099999999997"/>
        <n v="3928.08"/>
        <n v="4231.63"/>
        <n v="2368.21"/>
        <n v="3594.43"/>
        <n v="3100.06"/>
        <n v="2660.49"/>
        <n v="3651.73"/>
        <n v="1547.57"/>
        <n v="2397.5"/>
        <n v="3405.15"/>
        <n v="3817.61"/>
        <n v="1410.54"/>
        <n v="4006.65"/>
        <n v="4029.86"/>
        <n v="2833.44"/>
        <n v="1490.55"/>
        <n v="2597.63"/>
        <n v="4937.42"/>
        <n v="1971.17"/>
        <n v="2200.81"/>
        <n v="1120.53"/>
        <n v="3599.85"/>
        <n v="1915.87"/>
        <n v="2413.29"/>
        <n v="4643.62"/>
        <n v="2522.2199999999998"/>
        <n v="2469.9499999999998"/>
        <n v="1833.14"/>
        <n v="2684.93"/>
        <n v="1681.38"/>
        <n v="3382.82"/>
        <n v="2074.92"/>
        <n v="4941.6099999999997"/>
        <n v="3316.49"/>
        <n v="2819.49"/>
        <n v="4220.2"/>
        <n v="2095.5"/>
        <n v="4126.63"/>
        <n v="3155.71"/>
        <n v="2819.85"/>
        <n v="1857.61"/>
        <n v="2140.91"/>
        <n v="1040.45"/>
        <n v="4463.6499999999996"/>
        <n v="2197.71"/>
        <n v="3324.17"/>
        <n v="2832.25"/>
        <n v="1242.76"/>
        <n v="4748.5"/>
        <n v="4876.78"/>
        <n v="4588.21"/>
        <n v="4914.7"/>
        <n v="852.05"/>
        <n v="1746.12"/>
        <n v="4593.7299999999996"/>
        <n v="3026.34"/>
        <n v="1094"/>
        <n v="3679.19"/>
        <n v="3029.15"/>
        <n v="3304.12"/>
        <n v="2678.19"/>
        <n v="2676.82"/>
        <n v="2331.2399999999998"/>
        <n v="2597.04"/>
        <n v="858.2"/>
        <n v="1443.14"/>
        <n v="4889.8500000000004"/>
        <n v="3557.55"/>
        <n v="4116.12"/>
        <n v="4701.5200000000004"/>
        <n v="1265.4000000000001"/>
        <n v="3119.71"/>
        <n v="4474.53"/>
        <n v="1014.45"/>
        <n v="4006.44"/>
        <n v="4126"/>
        <n v="3972.69"/>
        <n v="4820.66"/>
        <n v="2202.12"/>
        <n v="2687.61"/>
        <n v="2040.32"/>
        <n v="1793.8"/>
        <n v="2336.39"/>
        <n v="2658.8"/>
        <n v="990.54"/>
        <n v="4850.76"/>
        <n v="2504.84"/>
        <n v="4017.25"/>
        <n v="1495.14"/>
        <n v="3065.89"/>
        <n v="4737.2"/>
        <n v="2277.8000000000002"/>
        <n v="1552.84"/>
        <n v="4258.62"/>
        <n v="2967.25"/>
        <n v="4021.31"/>
        <n v="4624.12"/>
        <n v="1582.33"/>
        <n v="1877.64"/>
        <n v="1644.01"/>
        <n v="1403.78"/>
        <n v="1508.11"/>
        <n v="3754.49"/>
        <n v="3240.7"/>
        <n v="895.04"/>
        <n v="4276.96"/>
        <n v="4403.67"/>
        <n v="4292.51"/>
        <n v="4517.51"/>
        <n v="3304.94"/>
        <n v="2006.72"/>
        <n v="1769.24"/>
        <n v="3807.76"/>
        <n v="1459.18"/>
        <n v="1773.24"/>
        <n v="1292.55"/>
        <n v="4962.72"/>
        <n v="3540.83"/>
        <n v="2926.11"/>
        <n v="2447.7199999999998"/>
        <n v="1595.62"/>
        <n v="3987.87"/>
        <n v="913.85"/>
        <n v="3781.59"/>
        <n v="3773.83"/>
        <n v="1023.93"/>
        <n v="2486.5500000000002"/>
        <n v="3653.16"/>
        <n v="2474.87"/>
        <n v="4162"/>
        <n v="4853.6899999999996"/>
        <n v="2562.7800000000002"/>
        <n v="4355.0600000000004"/>
        <n v="1129.46"/>
        <n v="1293.53"/>
        <n v="962.75"/>
        <n v="3510.61"/>
        <n v="4912.47"/>
        <n v="1836.68"/>
        <n v="1144.8599999999999"/>
        <n v="1981.89"/>
        <n v="2424.02"/>
        <n v="3138.31"/>
        <n v="1265.81"/>
        <n v="4946.68"/>
        <n v="2807.29"/>
        <n v="4878.09"/>
        <n v="2286.71"/>
        <n v="2007.95"/>
        <n v="4387.25"/>
        <n v="4517.6899999999996"/>
        <n v="4976.54"/>
        <n v="3187.33"/>
        <n v="2721.09"/>
        <n v="4188.03"/>
        <n v="2127.2399999999998"/>
        <n v="2718.63"/>
        <n v="1161.0899999999999"/>
        <n v="3229.29"/>
        <n v="3481.02"/>
        <n v="1554.4"/>
        <n v="1019.12"/>
        <n v="4788.1000000000004"/>
        <n v="2610.19"/>
        <n v="2990.02"/>
        <n v="4944.6099999999997"/>
        <n v="3689.65"/>
        <n v="1825.44"/>
        <n v="2620.33"/>
        <n v="2504.4"/>
        <n v="4491.07"/>
        <n v="4235.3999999999996"/>
        <n v="1962.41"/>
        <n v="1676.48"/>
        <n v="3321.78"/>
        <n v="2427.09"/>
        <n v="4222.6899999999996"/>
        <n v="1375.15"/>
        <n v="4453.41"/>
        <n v="4698.8100000000004"/>
        <n v="4711.17"/>
        <n v="1204.24"/>
        <n v="3381.01"/>
        <n v="4330.43"/>
        <n v="4742.8"/>
        <n v="3166.97"/>
        <n v="3037.97"/>
        <n v="4866.63"/>
        <n v="986.95"/>
        <n v="3354.38"/>
        <n v="2423.31"/>
        <n v="1470.03"/>
        <n v="3700.97"/>
        <n v="3434.84"/>
        <n v="968.28"/>
        <n v="2925.63"/>
        <n v="3532.55"/>
        <n v="2963.93"/>
        <n v="803.26"/>
        <n v="2641.06"/>
        <n v="2468.17"/>
        <n v="3487.78"/>
        <n v="1435.05"/>
        <n v="4566.7299999999996"/>
        <n v="2904.44"/>
        <n v="3005.34"/>
        <n v="2915.07"/>
        <n v="4075.34"/>
        <n v="3171.96"/>
        <n v="4571.08"/>
        <n v="868.36"/>
        <n v="2499.94"/>
        <n v="4160.83"/>
        <n v="3315.44"/>
        <n v="4431.32"/>
        <n v="3551.05"/>
        <n v="1500.21"/>
        <n v="2585.31"/>
        <n v="3543.65"/>
        <n v="1004.83"/>
        <n v="973.08"/>
        <n v="3873.93"/>
        <n v="1942.51"/>
        <n v="1755.65"/>
        <n v="4831.8900000000003"/>
        <n v="3501.53"/>
        <n v="3687.7"/>
        <n v="1486.73"/>
        <n v="4092.99"/>
        <n v="2340"/>
        <n v="1665.67"/>
        <n v="4597.7700000000004"/>
        <n v="1194.29"/>
        <n v="2566.84"/>
        <n v="2630.86"/>
        <n v="1696.76"/>
        <n v="1875.53"/>
        <n v="2424.6799999999998"/>
        <n v="2330.62"/>
        <n v="909.6"/>
        <n v="2673.75"/>
        <n v="4441.37"/>
        <n v="861.39"/>
        <n v="4002.68"/>
        <n v="2991.06"/>
        <n v="956.92"/>
        <n v="1979.98"/>
        <n v="1830.01"/>
        <n v="2246.04"/>
        <n v="3127.49"/>
        <n v="4885.32"/>
        <n v="4880.07"/>
        <n v="1795.33"/>
        <n v="1893.58"/>
        <n v="4551.47"/>
        <n v="2506.5"/>
        <n v="3754.93"/>
        <n v="2858.26"/>
        <n v="2982.58"/>
        <n v="2663.53"/>
        <n v="2199.59"/>
        <n v="3182.8"/>
        <n v="4280.22"/>
        <n v="2658.73"/>
        <n v="3843.75"/>
        <n v="1755.53"/>
        <n v="2471.58"/>
        <n v="2063.59"/>
        <n v="3397.65"/>
        <n v="2804.51"/>
        <n v="1038.05"/>
        <n v="4898.66"/>
        <n v="2024.72"/>
        <n v="4783.26"/>
        <n v="2739.01"/>
        <n v="4328.72"/>
        <n v="4934.4399999999996"/>
        <n v="3367.27"/>
        <n v="4060.56"/>
        <n v="1364.74"/>
        <n v="3536.8"/>
        <n v="901.15"/>
        <n v="2556.66"/>
        <n v="3279.15"/>
        <n v="2445.75"/>
        <n v="2899.14"/>
        <n v="1618.52"/>
        <n v="1220.32"/>
        <n v="3691.91"/>
        <n v="2695.93"/>
        <n v="4402.43"/>
        <n v="1529.6"/>
        <n v="3593.39"/>
        <n v="2957.53"/>
        <n v="3048.1"/>
        <n v="3166.95"/>
        <n v="3891.72"/>
        <n v="4273.3999999999996"/>
        <n v="4107.3100000000004"/>
        <n v="3975.37"/>
        <n v="4014.14"/>
        <n v="1907.44"/>
        <n v="3531.17"/>
        <n v="4241.99"/>
        <n v="3151.68"/>
        <n v="3968.36"/>
        <n v="3650.76"/>
        <n v="982.55"/>
        <n v="3090.89"/>
        <n v="2562.5300000000002"/>
        <n v="1103.96"/>
        <n v="2539.84"/>
        <n v="3270.44"/>
        <n v="2671.79"/>
        <n v="2346.36"/>
        <n v="2200.2600000000002"/>
        <n v="2532.4899999999998"/>
        <n v="1090.25"/>
        <n v="2424.3000000000002"/>
        <n v="1970.83"/>
        <n v="3155.8"/>
        <n v="1804.23"/>
        <n v="2282.04"/>
        <n v="4155.41"/>
        <n v="1603.13"/>
        <n v="1396.12"/>
        <n v="1825.75"/>
        <n v="1861.6"/>
        <n v="1779.41"/>
        <n v="3433.31"/>
        <n v="2056.5500000000002"/>
        <n v="3279.88"/>
        <n v="3215.03"/>
        <n v="3548.78"/>
        <n v="3273.05"/>
        <n v="1409.9"/>
        <n v="1231.6099999999999"/>
        <n v="3491.78"/>
        <n v="4920.57"/>
        <n v="3736.3"/>
        <n v="3437.12"/>
        <n v="1205.77"/>
        <n v="1860.89"/>
        <n v="3730.98"/>
        <n v="4599"/>
        <n v="1446.47"/>
        <n v="1877.05"/>
        <n v="3483.61"/>
        <n v="2722.2"/>
        <n v="1855.3"/>
        <n v="2232.6799999999998"/>
        <n v="2903.73"/>
        <n v="1973.23"/>
        <n v="4975.05"/>
        <n v="932.15"/>
        <n v="1006.89"/>
        <n v="4700.87"/>
        <n v="3058.39"/>
        <n v="1449.43"/>
        <n v="2735.63"/>
        <n v="1105.0899999999999"/>
        <n v="1499.54"/>
        <n v="2079.36"/>
        <n v="1852.89"/>
        <n v="3248.41"/>
        <n v="4951.6400000000003"/>
        <n v="4393.59"/>
        <n v="3367.18"/>
        <n v="3471.07"/>
        <n v="1958.35"/>
        <n v="2027.08"/>
        <n v="3497.57"/>
        <n v="1377.74"/>
        <n v="3059.19"/>
        <n v="4742.3500000000004"/>
        <n v="4531.79"/>
        <n v="4918.2299999999996"/>
        <n v="3330.48"/>
        <n v="3846.25"/>
        <n v="3166.28"/>
        <n v="4493.1099999999997"/>
        <n v="4016.3"/>
        <n v="2735.36"/>
        <n v="2506.0100000000002"/>
        <n v="4758.37"/>
        <n v="2166.0300000000002"/>
        <n v="3091.42"/>
        <n v="2441.3000000000002"/>
        <n v="3033.73"/>
        <n v="2218.39"/>
        <n v="1672.02"/>
        <n v="3162.62"/>
        <n v="2101.69"/>
        <n v="1868.08"/>
        <n v="1408.86"/>
        <n v="2383.31"/>
        <n v="3343.52"/>
        <n v="1334.17"/>
        <n v="4794.82"/>
        <n v="2245.7600000000002"/>
        <n v="1697.69"/>
        <n v="4316.42"/>
        <n v="4600.9799999999996"/>
        <n v="4134.6499999999996"/>
        <n v="1032.1600000000001"/>
        <n v="1034.2"/>
        <n v="4705.6400000000003"/>
        <n v="3179.52"/>
        <n v="4162.55"/>
        <n v="1817.79"/>
        <n v="1338.6"/>
        <n v="2405.04"/>
        <n v="2042.2"/>
        <n v="3995.71"/>
        <n v="1061.6400000000001"/>
        <n v="1046.52"/>
        <n v="1802.48"/>
        <n v="2992.59"/>
        <n v="3782.03"/>
        <n v="4956.3599999999997"/>
        <n v="3183.81"/>
        <n v="3664.29"/>
        <n v="3336.97"/>
        <n v="1366.1"/>
        <n v="4584.7299999999996"/>
        <n v="3868.17"/>
        <n v="2389.4"/>
        <n v="3819.49"/>
        <n v="2426.7199999999998"/>
        <n v="3705.36"/>
        <n v="1771.83"/>
        <n v="2567.02"/>
        <n v="4168.29"/>
        <n v="3040.37"/>
        <n v="1977.02"/>
        <n v="3689.7"/>
        <n v="3211.21"/>
        <n v="4585.09"/>
        <n v="2839.14"/>
        <n v="1845.11"/>
        <n v="2873.97"/>
        <n v="3606.42"/>
        <n v="3517.16"/>
        <n v="3866.27"/>
        <n v="3122.15"/>
        <n v="1143.53"/>
        <n v="1229.69"/>
        <n v="4479.43"/>
        <n v="1404.39"/>
        <n v="4980.37"/>
        <n v="3935.86"/>
        <n v="4812.97"/>
        <n v="2828.72"/>
        <n v="3570.58"/>
        <n v="2824.08"/>
        <n v="2693.28"/>
        <n v="2166.75"/>
        <n v="3339.52"/>
        <n v="3887.44"/>
        <n v="977.97"/>
        <n v="1817.56"/>
        <n v="3684.94"/>
        <n v="1417.77"/>
        <n v="2274.81"/>
        <n v="4712.97"/>
        <n v="872.21"/>
        <n v="3873.56"/>
        <n v="2981.63"/>
        <n v="1425.73"/>
        <n v="3129.01"/>
        <n v="2953.17"/>
        <n v="1217.54"/>
        <n v="3852.34"/>
        <n v="2790.53"/>
        <n v="900.95"/>
        <n v="2546.5"/>
        <n v="2689.49"/>
        <n v="4009.36"/>
        <n v="1702.68"/>
        <n v="1452.8"/>
        <n v="3433.25"/>
      </sharedItems>
    </cacheField>
    <cacheField name="Email" numFmtId="0">
      <sharedItems/>
    </cacheField>
    <cacheField name="Phone" numFmtId="0">
      <sharedItems/>
    </cacheField>
    <cacheField name="SalaryBand" numFmtId="0">
      <sharedItems count="5">
        <s v="3001-4000"/>
        <s v="2001-3000"/>
        <s v="1000-2000"/>
        <s v="&lt;1000"/>
        <s v="4001-5000"/>
      </sharedItems>
    </cacheField>
  </cacheFields>
  <extLst>
    <ext xmlns:x14="http://schemas.microsoft.com/office/spreadsheetml/2009/9/main" uri="{725AE2AE-9491-48be-B2B4-4EB974FC3084}">
      <x14:pivotCacheDefinition pivotCacheId="2075073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74"/>
    <n v="0"/>
  </r>
  <r>
    <x v="1"/>
    <n v="164"/>
    <n v="2"/>
  </r>
  <r>
    <x v="2"/>
    <n v="134"/>
    <n v="4"/>
  </r>
  <r>
    <x v="3"/>
    <n v="159"/>
    <n v="12"/>
  </r>
  <r>
    <x v="4"/>
    <n v="137"/>
    <n v="14"/>
  </r>
  <r>
    <x v="5"/>
    <n v="158"/>
    <n v="11"/>
  </r>
  <r>
    <x v="6"/>
    <n v="138"/>
    <n v="14"/>
  </r>
  <r>
    <x v="7"/>
    <n v="170"/>
    <n v="24"/>
  </r>
  <r>
    <x v="8"/>
    <n v="155"/>
    <n v="42"/>
  </r>
  <r>
    <x v="9"/>
    <n v="71"/>
    <n v="41"/>
  </r>
  <r>
    <x v="10"/>
    <n v="0"/>
    <n v="11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0">
  <r>
    <n v="1"/>
    <s v="JILL"/>
    <s v="JOHNSON"/>
    <x v="0"/>
    <s v="Assistant"/>
    <x v="0"/>
    <x v="0"/>
    <x v="0"/>
    <x v="0"/>
    <x v="0"/>
    <n v="8"/>
    <x v="0"/>
    <s v="erin.salinas@yahoo.com"/>
    <s v="+256 929951433"/>
    <x v="0"/>
  </r>
  <r>
    <n v="2"/>
    <s v="Stephen"/>
    <s v="Moore"/>
    <x v="1"/>
    <s v="Assistant"/>
    <x v="0"/>
    <x v="1"/>
    <x v="1"/>
    <x v="0"/>
    <x v="0"/>
    <n v="9"/>
    <x v="1"/>
    <s v="stephen.moore@hotmail.com"/>
    <s v="Not Provided"/>
    <x v="0"/>
  </r>
  <r>
    <n v="3"/>
    <s v="Jason"/>
    <s v="Ortiz"/>
    <x v="2"/>
    <s v="Executive"/>
    <x v="0"/>
    <x v="2"/>
    <x v="1"/>
    <x v="0"/>
    <x v="0"/>
    <n v="9"/>
    <x v="2"/>
    <s v="jason.ortiz@gmail.com"/>
    <s v="+256 417600961"/>
    <x v="1"/>
  </r>
  <r>
    <n v="4"/>
    <s v="Derrick"/>
    <s v="Rivera"/>
    <x v="0"/>
    <s v="Manager"/>
    <x v="1"/>
    <x v="1"/>
    <x v="2"/>
    <x v="0"/>
    <x v="0"/>
    <n v="6"/>
    <x v="3"/>
    <s v="derrick.rivera@hotmail.com"/>
    <s v="+256 002488551"/>
    <x v="2"/>
  </r>
  <r>
    <n v="5"/>
    <s v="Angela"/>
    <s v="Crane"/>
    <x v="2"/>
    <s v="Executive"/>
    <x v="1"/>
    <x v="2"/>
    <x v="1"/>
    <x v="0"/>
    <x v="0"/>
    <n v="9"/>
    <x v="4"/>
    <s v="angela.crane@hotmail.com"/>
    <s v="Not Provided"/>
    <x v="3"/>
  </r>
  <r>
    <n v="6"/>
    <s v="Zachary"/>
    <s v="Davis"/>
    <x v="2"/>
    <s v="Assistant"/>
    <x v="0"/>
    <x v="0"/>
    <x v="3"/>
    <x v="0"/>
    <x v="0"/>
    <n v="5"/>
    <x v="5"/>
    <s v="zachary.davis@gmail.com"/>
    <s v="+256 156958429"/>
    <x v="1"/>
  </r>
  <r>
    <n v="7"/>
    <s v="Troy"/>
    <s v="Hayes"/>
    <x v="0"/>
    <s v="Coordinator"/>
    <x v="0"/>
    <x v="2"/>
    <x v="1"/>
    <x v="0"/>
    <x v="0"/>
    <n v="9"/>
    <x v="6"/>
    <s v="troy.hayes@hotmail.com"/>
    <s v="+256 676819114"/>
    <x v="0"/>
  </r>
  <r>
    <n v="8"/>
    <s v="Nicole"/>
    <s v="Cortez"/>
    <x v="2"/>
    <s v="Executive"/>
    <x v="1"/>
    <x v="2"/>
    <x v="0"/>
    <x v="0"/>
    <x v="0"/>
    <n v="8"/>
    <x v="7"/>
    <s v="nicole.cortez@hotmail.com"/>
    <s v="+256 570244903"/>
    <x v="1"/>
  </r>
  <r>
    <n v="9"/>
    <s v="John"/>
    <s v="Armstrong"/>
    <x v="3"/>
    <s v="Assistant"/>
    <x v="0"/>
    <x v="1"/>
    <x v="4"/>
    <x v="0"/>
    <x v="0"/>
    <n v="1"/>
    <x v="8"/>
    <s v="john.armstrong@yahoo.com"/>
    <s v="+256 374886076"/>
    <x v="1"/>
  </r>
  <r>
    <n v="10"/>
    <s v="Luis"/>
    <s v="Rivas"/>
    <x v="0"/>
    <s v="Executive"/>
    <x v="1"/>
    <x v="1"/>
    <x v="2"/>
    <x v="0"/>
    <x v="0"/>
    <n v="6"/>
    <x v="9"/>
    <s v="luis.rivas@yahoo.com"/>
    <s v="+256 541876364"/>
    <x v="1"/>
  </r>
  <r>
    <n v="11"/>
    <s v="Sheri"/>
    <s v="Chang"/>
    <x v="0"/>
    <s v="Analyst"/>
    <x v="1"/>
    <x v="2"/>
    <x v="0"/>
    <x v="0"/>
    <x v="0"/>
    <n v="8"/>
    <x v="10"/>
    <s v="sheri.chang@hotmail.com"/>
    <s v="+256 536455043"/>
    <x v="2"/>
  </r>
  <r>
    <n v="12"/>
    <s v="Jennifer"/>
    <s v="Jones"/>
    <x v="1"/>
    <s v="Manager"/>
    <x v="1"/>
    <x v="2"/>
    <x v="4"/>
    <x v="0"/>
    <x v="0"/>
    <n v="1"/>
    <x v="11"/>
    <s v="jennifer.jones@gmail.com"/>
    <s v="+256 181868960"/>
    <x v="1"/>
  </r>
  <r>
    <n v="13"/>
    <s v="Jessica"/>
    <s v="Martinez"/>
    <x v="4"/>
    <s v="Analyst"/>
    <x v="1"/>
    <x v="0"/>
    <x v="5"/>
    <x v="0"/>
    <x v="0"/>
    <n v="4"/>
    <x v="12"/>
    <s v="jessica.martinez@yahoo.com"/>
    <s v="+256 441689971"/>
    <x v="4"/>
  </r>
  <r>
    <n v="14"/>
    <s v="Anthony"/>
    <s v="Patrick"/>
    <x v="4"/>
    <s v="Analyst"/>
    <x v="0"/>
    <x v="0"/>
    <x v="6"/>
    <x v="0"/>
    <x v="0"/>
    <n v="3"/>
    <x v="13"/>
    <s v="anthony.patrick@yahoo.com"/>
    <s v="+256 921581458"/>
    <x v="4"/>
  </r>
  <r>
    <n v="15"/>
    <s v="Amanda"/>
    <s v="Spencer"/>
    <x v="1"/>
    <s v="Assistant"/>
    <x v="0"/>
    <x v="2"/>
    <x v="2"/>
    <x v="0"/>
    <x v="0"/>
    <n v="6"/>
    <x v="14"/>
    <s v="amanda.spencer@gmail.com"/>
    <s v="+256 206237032"/>
    <x v="4"/>
  </r>
  <r>
    <n v="16"/>
    <s v="Erika"/>
    <s v="Anderson"/>
    <x v="4"/>
    <s v="Executive"/>
    <x v="0"/>
    <x v="1"/>
    <x v="7"/>
    <x v="0"/>
    <x v="0"/>
    <n v="2"/>
    <x v="15"/>
    <s v="erika.anderson@hotmail.com"/>
    <s v="+256 353435190"/>
    <x v="3"/>
  </r>
  <r>
    <n v="17"/>
    <s v="Brandon"/>
    <s v="Rubio"/>
    <x v="0"/>
    <s v="Manager"/>
    <x v="1"/>
    <x v="0"/>
    <x v="5"/>
    <x v="0"/>
    <x v="0"/>
    <n v="4"/>
    <x v="16"/>
    <s v="brandon.rubio@hotmail.com"/>
    <s v="+256 775263284"/>
    <x v="4"/>
  </r>
  <r>
    <n v="18"/>
    <s v="Mark"/>
    <s v="Kramer"/>
    <x v="5"/>
    <s v="Analyst"/>
    <x v="0"/>
    <x v="1"/>
    <x v="1"/>
    <x v="1"/>
    <x v="1"/>
    <n v="6"/>
    <x v="17"/>
    <s v="mark.kramer@hotmail.com"/>
    <s v="+256 275981097"/>
    <x v="1"/>
  </r>
  <r>
    <n v="19"/>
    <s v="Tanner"/>
    <s v="Sanders"/>
    <x v="0"/>
    <s v="Executive"/>
    <x v="0"/>
    <x v="1"/>
    <x v="5"/>
    <x v="0"/>
    <x v="0"/>
    <n v="4"/>
    <x v="18"/>
    <s v="tanner.sanders@hotmail.com"/>
    <s v="+256 000819913"/>
    <x v="0"/>
  </r>
  <r>
    <n v="20"/>
    <s v="Jennifer"/>
    <s v="Williams"/>
    <x v="5"/>
    <s v="Coordinator"/>
    <x v="0"/>
    <x v="1"/>
    <x v="3"/>
    <x v="0"/>
    <x v="0"/>
    <n v="5"/>
    <x v="19"/>
    <s v="jennifer.williams@hotmail.com"/>
    <s v="+256 402728747"/>
    <x v="0"/>
  </r>
  <r>
    <n v="22"/>
    <s v="Zachary"/>
    <s v="Todd"/>
    <x v="3"/>
    <s v="Manager"/>
    <x v="1"/>
    <x v="0"/>
    <x v="2"/>
    <x v="0"/>
    <x v="0"/>
    <n v="6"/>
    <x v="20"/>
    <s v="zachary.todd@yahoo.com"/>
    <s v="+256 912865270"/>
    <x v="0"/>
  </r>
  <r>
    <n v="23"/>
    <s v="Samuel"/>
    <s v="Thomas"/>
    <x v="4"/>
    <s v="Analyst"/>
    <x v="0"/>
    <x v="2"/>
    <x v="6"/>
    <x v="0"/>
    <x v="0"/>
    <n v="3"/>
    <x v="21"/>
    <s v="samuel.thomas@gmail.com"/>
    <s v="+256 715372214"/>
    <x v="2"/>
  </r>
  <r>
    <n v="24"/>
    <s v="Jocelyn"/>
    <s v="Orr"/>
    <x v="4"/>
    <s v="Manager"/>
    <x v="0"/>
    <x v="0"/>
    <x v="4"/>
    <x v="0"/>
    <x v="0"/>
    <n v="1"/>
    <x v="22"/>
    <s v="jocelyn.orr@yahoo.com"/>
    <s v="+256 344858844"/>
    <x v="3"/>
  </r>
  <r>
    <n v="25"/>
    <s v="Allison"/>
    <s v="Wiley"/>
    <x v="5"/>
    <s v="Analyst"/>
    <x v="1"/>
    <x v="1"/>
    <x v="3"/>
    <x v="0"/>
    <x v="0"/>
    <n v="5"/>
    <x v="23"/>
    <s v="allison.wiley@yahoo.com"/>
    <s v="+256 317077058"/>
    <x v="1"/>
  </r>
  <r>
    <n v="26"/>
    <s v="Jacob"/>
    <s v="Nelson"/>
    <x v="3"/>
    <s v="Executive"/>
    <x v="0"/>
    <x v="0"/>
    <x v="6"/>
    <x v="0"/>
    <x v="0"/>
    <n v="3"/>
    <x v="24"/>
    <s v="jacob.nelson@hotmail.com"/>
    <s v="+256 200570690"/>
    <x v="4"/>
  </r>
  <r>
    <n v="27"/>
    <s v="Ashley"/>
    <s v="Riggs"/>
    <x v="0"/>
    <s v="Executive"/>
    <x v="0"/>
    <x v="0"/>
    <x v="3"/>
    <x v="0"/>
    <x v="0"/>
    <n v="5"/>
    <x v="25"/>
    <s v="ashley.riggs@yahoo.com"/>
    <s v="+256 513905895"/>
    <x v="0"/>
  </r>
  <r>
    <n v="28"/>
    <s v="Luke"/>
    <s v="Mcclain"/>
    <x v="0"/>
    <s v="Executive"/>
    <x v="0"/>
    <x v="2"/>
    <x v="8"/>
    <x v="0"/>
    <x v="0"/>
    <n v="7"/>
    <x v="26"/>
    <s v="luke.mcclain@yahoo.com"/>
    <s v="+256 800246402"/>
    <x v="0"/>
  </r>
  <r>
    <n v="29"/>
    <s v="Jimmy"/>
    <s v="George"/>
    <x v="4"/>
    <s v="Coordinator"/>
    <x v="1"/>
    <x v="1"/>
    <x v="1"/>
    <x v="0"/>
    <x v="0"/>
    <n v="9"/>
    <x v="27"/>
    <s v="jimmy.george@gmail.com"/>
    <s v="+256 127334816"/>
    <x v="2"/>
  </r>
  <r>
    <n v="30"/>
    <s v="Mark"/>
    <s v="Cameron"/>
    <x v="1"/>
    <s v="Analyst"/>
    <x v="0"/>
    <x v="2"/>
    <x v="3"/>
    <x v="0"/>
    <x v="0"/>
    <n v="5"/>
    <x v="28"/>
    <s v="mark.cameron@hotmail.com"/>
    <s v="+256 685176217"/>
    <x v="0"/>
  </r>
  <r>
    <n v="31"/>
    <s v="Karen"/>
    <s v="Nelson"/>
    <x v="0"/>
    <s v="Manager"/>
    <x v="0"/>
    <x v="2"/>
    <x v="7"/>
    <x v="0"/>
    <x v="0"/>
    <n v="2"/>
    <x v="29"/>
    <s v="karen.nelson@gmail.com"/>
    <s v="+256 427786069"/>
    <x v="4"/>
  </r>
  <r>
    <n v="33"/>
    <s v="Denise"/>
    <s v="Ruiz"/>
    <x v="4"/>
    <s v="Assistant"/>
    <x v="1"/>
    <x v="2"/>
    <x v="6"/>
    <x v="0"/>
    <x v="0"/>
    <n v="3"/>
    <x v="30"/>
    <s v="denise.ruiz@yahoo.com"/>
    <s v="+256 565378468"/>
    <x v="1"/>
  </r>
  <r>
    <n v="34"/>
    <s v="Dustin"/>
    <s v="Harrison"/>
    <x v="4"/>
    <s v="Analyst"/>
    <x v="0"/>
    <x v="0"/>
    <x v="4"/>
    <x v="0"/>
    <x v="0"/>
    <n v="1"/>
    <x v="31"/>
    <s v="dustin.harrison@gmail.com"/>
    <s v="+256 507563390"/>
    <x v="0"/>
  </r>
  <r>
    <n v="35"/>
    <s v="Sean"/>
    <s v="Young"/>
    <x v="4"/>
    <s v="Executive"/>
    <x v="0"/>
    <x v="1"/>
    <x v="7"/>
    <x v="0"/>
    <x v="0"/>
    <n v="2"/>
    <x v="32"/>
    <s v="sean.young@gmail.com"/>
    <s v="+256 621705375"/>
    <x v="0"/>
  </r>
  <r>
    <n v="36"/>
    <s v="Craig"/>
    <s v="Armstrong"/>
    <x v="4"/>
    <s v="Executive"/>
    <x v="0"/>
    <x v="1"/>
    <x v="0"/>
    <x v="0"/>
    <x v="0"/>
    <n v="8"/>
    <x v="33"/>
    <s v="craig.armstrong@hotmail.com"/>
    <s v="+256 037041473"/>
    <x v="3"/>
  </r>
  <r>
    <n v="37"/>
    <s v="Christopher"/>
    <s v="Williams"/>
    <x v="5"/>
    <s v="Assistant"/>
    <x v="0"/>
    <x v="1"/>
    <x v="8"/>
    <x v="0"/>
    <x v="0"/>
    <n v="7"/>
    <x v="34"/>
    <s v="christopher.williams@gmail.com"/>
    <s v="+256 572680052"/>
    <x v="2"/>
  </r>
  <r>
    <n v="38"/>
    <s v="Robert"/>
    <s v="Alvarez"/>
    <x v="4"/>
    <s v="Assistant"/>
    <x v="1"/>
    <x v="1"/>
    <x v="8"/>
    <x v="0"/>
    <x v="0"/>
    <n v="7"/>
    <x v="35"/>
    <s v="robert.alvarez@gmail.com"/>
    <s v="+256 305521686"/>
    <x v="3"/>
  </r>
  <r>
    <n v="39"/>
    <s v="Cynthia"/>
    <s v="Gonzales"/>
    <x v="0"/>
    <s v="Analyst"/>
    <x v="0"/>
    <x v="0"/>
    <x v="3"/>
    <x v="1"/>
    <x v="2"/>
    <n v="4"/>
    <x v="36"/>
    <s v="cynthia.gonzales@hotmail.com"/>
    <s v="+256 530607081"/>
    <x v="1"/>
  </r>
  <r>
    <n v="40"/>
    <s v="Bruce"/>
    <s v="Duran"/>
    <x v="1"/>
    <s v="Coordinator"/>
    <x v="1"/>
    <x v="2"/>
    <x v="3"/>
    <x v="0"/>
    <x v="0"/>
    <n v="5"/>
    <x v="37"/>
    <s v="bruce.duran@hotmail.com"/>
    <s v="+256 663066919"/>
    <x v="4"/>
  </r>
  <r>
    <n v="41"/>
    <s v="Joshua"/>
    <s v="Lynch"/>
    <x v="5"/>
    <s v="Manager"/>
    <x v="1"/>
    <x v="1"/>
    <x v="4"/>
    <x v="1"/>
    <x v="0"/>
    <n v="1"/>
    <x v="38"/>
    <s v="joshua.lynch@gmail.com"/>
    <s v="+256 022324123"/>
    <x v="1"/>
  </r>
  <r>
    <n v="42"/>
    <s v="Bryce"/>
    <s v="Coleman"/>
    <x v="0"/>
    <s v="Executive"/>
    <x v="0"/>
    <x v="2"/>
    <x v="0"/>
    <x v="0"/>
    <x v="0"/>
    <n v="8"/>
    <x v="39"/>
    <s v="bryce.coleman@gmail.com"/>
    <s v="+256 317519221"/>
    <x v="1"/>
  </r>
  <r>
    <n v="43"/>
    <s v="Lisa"/>
    <s v="Cooke"/>
    <x v="4"/>
    <s v="Assistant"/>
    <x v="0"/>
    <x v="2"/>
    <x v="0"/>
    <x v="0"/>
    <x v="0"/>
    <n v="8"/>
    <x v="40"/>
    <s v="lisa.cooke@hotmail.com"/>
    <s v="+256 934083920"/>
    <x v="1"/>
  </r>
  <r>
    <n v="44"/>
    <s v="Bianca"/>
    <s v="Duran"/>
    <x v="5"/>
    <s v="Manager"/>
    <x v="0"/>
    <x v="0"/>
    <x v="6"/>
    <x v="0"/>
    <x v="0"/>
    <n v="3"/>
    <x v="41"/>
    <s v="bianca.duran@gmail.com"/>
    <s v="+256 908100858"/>
    <x v="0"/>
  </r>
  <r>
    <n v="45"/>
    <s v="Monica"/>
    <s v="Bailey"/>
    <x v="3"/>
    <s v="Assistant"/>
    <x v="1"/>
    <x v="2"/>
    <x v="8"/>
    <x v="0"/>
    <x v="0"/>
    <n v="7"/>
    <x v="42"/>
    <s v="monica.bailey@hotmail.com"/>
    <s v="+256 237063666"/>
    <x v="2"/>
  </r>
  <r>
    <n v="46"/>
    <s v="April"/>
    <s v="Gibson"/>
    <x v="3"/>
    <s v="Analyst"/>
    <x v="1"/>
    <x v="0"/>
    <x v="7"/>
    <x v="0"/>
    <x v="0"/>
    <n v="2"/>
    <x v="43"/>
    <s v="april.gibson@gmail.com"/>
    <s v="+256 929291263"/>
    <x v="0"/>
  </r>
  <r>
    <n v="47"/>
    <s v="Nicole"/>
    <s v="Rivers"/>
    <x v="4"/>
    <s v="Assistant"/>
    <x v="0"/>
    <x v="0"/>
    <x v="7"/>
    <x v="0"/>
    <x v="0"/>
    <n v="2"/>
    <x v="44"/>
    <s v="nicole.rivers@yahoo.com"/>
    <s v="+256 245909211"/>
    <x v="1"/>
  </r>
  <r>
    <n v="48"/>
    <s v="Lisa"/>
    <s v="Wright"/>
    <x v="0"/>
    <s v="Analyst"/>
    <x v="0"/>
    <x v="0"/>
    <x v="7"/>
    <x v="0"/>
    <x v="0"/>
    <n v="2"/>
    <x v="45"/>
    <s v="lisa.wright@hotmail.com"/>
    <s v="+256 401748145"/>
    <x v="4"/>
  </r>
  <r>
    <n v="49"/>
    <s v="Stephen"/>
    <s v="Lewis"/>
    <x v="2"/>
    <s v="Analyst"/>
    <x v="1"/>
    <x v="0"/>
    <x v="9"/>
    <x v="1"/>
    <x v="1"/>
    <n v="7"/>
    <x v="46"/>
    <s v="stephen.lewis@gmail.com"/>
    <s v="+256 515153342"/>
    <x v="0"/>
  </r>
  <r>
    <n v="50"/>
    <s v="CHERYL"/>
    <s v="MORENO"/>
    <x v="5"/>
    <s v="Analyst"/>
    <x v="1"/>
    <x v="0"/>
    <x v="1"/>
    <x v="0"/>
    <x v="0"/>
    <n v="9"/>
    <x v="47"/>
    <s v="christopher.sandoval@gmail.com"/>
    <s v="+256 815061838"/>
    <x v="0"/>
  </r>
  <r>
    <n v="51"/>
    <s v="Joseph"/>
    <s v="Bowen"/>
    <x v="0"/>
    <s v="Coordinator"/>
    <x v="0"/>
    <x v="0"/>
    <x v="1"/>
    <x v="0"/>
    <x v="0"/>
    <n v="9"/>
    <x v="48"/>
    <s v="joseph.bowen@hotmail.com"/>
    <s v="+256 452815377"/>
    <x v="0"/>
  </r>
  <r>
    <n v="52"/>
    <s v="Audrey"/>
    <s v="Thomas"/>
    <x v="0"/>
    <s v="Assistant"/>
    <x v="1"/>
    <x v="0"/>
    <x v="9"/>
    <x v="0"/>
    <x v="0"/>
    <n v="10"/>
    <x v="49"/>
    <s v="audrey.thomas@gmail.com"/>
    <s v="+256 714095348"/>
    <x v="1"/>
  </r>
  <r>
    <n v="53"/>
    <s v="Derek"/>
    <s v="Campbell"/>
    <x v="1"/>
    <s v="Coordinator"/>
    <x v="1"/>
    <x v="1"/>
    <x v="2"/>
    <x v="0"/>
    <x v="0"/>
    <n v="6"/>
    <x v="50"/>
    <s v="derek.campbell@hotmail.com"/>
    <s v="+256 279683990"/>
    <x v="1"/>
  </r>
  <r>
    <n v="54"/>
    <s v="Jennifer"/>
    <s v="Patton"/>
    <x v="2"/>
    <s v="Assistant"/>
    <x v="1"/>
    <x v="1"/>
    <x v="5"/>
    <x v="0"/>
    <x v="0"/>
    <n v="4"/>
    <x v="51"/>
    <s v="jennifer.patton@hotmail.com"/>
    <s v="+256 098645552"/>
    <x v="3"/>
  </r>
  <r>
    <n v="55"/>
    <s v="Kimberly"/>
    <s v="Hawkins"/>
    <x v="1"/>
    <s v="Assistant"/>
    <x v="0"/>
    <x v="2"/>
    <x v="0"/>
    <x v="1"/>
    <x v="2"/>
    <n v="7"/>
    <x v="52"/>
    <s v="kimberly.hawkins@hotmail.com"/>
    <s v="+256 033242564"/>
    <x v="0"/>
  </r>
  <r>
    <n v="56"/>
    <s v="Amy"/>
    <s v="Love"/>
    <x v="3"/>
    <s v="Executive"/>
    <x v="1"/>
    <x v="1"/>
    <x v="6"/>
    <x v="0"/>
    <x v="0"/>
    <n v="3"/>
    <x v="53"/>
    <s v="amy.love@gmail.com"/>
    <s v="+256 189248271"/>
    <x v="2"/>
  </r>
  <r>
    <n v="57"/>
    <s v="Margaret"/>
    <s v="Smith"/>
    <x v="0"/>
    <s v="Executive"/>
    <x v="1"/>
    <x v="2"/>
    <x v="6"/>
    <x v="0"/>
    <x v="0"/>
    <n v="3"/>
    <x v="54"/>
    <s v="margaret.smith@yahoo.com"/>
    <s v="+256 803689746"/>
    <x v="0"/>
  </r>
  <r>
    <n v="58"/>
    <s v="Jennifer"/>
    <s v="Collins"/>
    <x v="3"/>
    <s v="Analyst"/>
    <x v="0"/>
    <x v="1"/>
    <x v="7"/>
    <x v="0"/>
    <x v="0"/>
    <n v="2"/>
    <x v="55"/>
    <s v="jennifer.collins@hotmail.com"/>
    <s v="+256 702224043"/>
    <x v="2"/>
  </r>
  <r>
    <n v="59"/>
    <s v="Gregory"/>
    <s v="Wade"/>
    <x v="5"/>
    <s v="Manager"/>
    <x v="0"/>
    <x v="0"/>
    <x v="0"/>
    <x v="0"/>
    <x v="0"/>
    <n v="8"/>
    <x v="56"/>
    <s v="gregory.wade@hotmail.com"/>
    <s v="+256 396003529"/>
    <x v="2"/>
  </r>
  <r>
    <n v="60"/>
    <s v="Randall"/>
    <s v="Robertson"/>
    <x v="5"/>
    <s v="Executive"/>
    <x v="0"/>
    <x v="1"/>
    <x v="2"/>
    <x v="0"/>
    <x v="0"/>
    <n v="6"/>
    <x v="57"/>
    <s v="randall.robertson@hotmail.com"/>
    <s v="+256 376875519"/>
    <x v="4"/>
  </r>
  <r>
    <n v="61"/>
    <s v="Jesus"/>
    <s v="Wilson"/>
    <x v="1"/>
    <s v="Executive"/>
    <x v="1"/>
    <x v="0"/>
    <x v="2"/>
    <x v="0"/>
    <x v="0"/>
    <n v="6"/>
    <x v="58"/>
    <s v="jesus.wilson@hotmail.com"/>
    <s v="+256 921433199"/>
    <x v="1"/>
  </r>
  <r>
    <n v="62"/>
    <s v="Brandon"/>
    <s v="Rodriguez"/>
    <x v="1"/>
    <s v="Coordinator"/>
    <x v="0"/>
    <x v="1"/>
    <x v="7"/>
    <x v="0"/>
    <x v="0"/>
    <n v="2"/>
    <x v="59"/>
    <s v="brandon.rodriguez@yahoo.com"/>
    <s v="+256 556622326"/>
    <x v="2"/>
  </r>
  <r>
    <n v="63"/>
    <s v="Janet"/>
    <s v="Williams"/>
    <x v="4"/>
    <s v="Executive"/>
    <x v="0"/>
    <x v="1"/>
    <x v="6"/>
    <x v="0"/>
    <x v="0"/>
    <n v="3"/>
    <x v="60"/>
    <s v="janet.williams@yahoo.com"/>
    <s v="+256 762833586"/>
    <x v="1"/>
  </r>
  <r>
    <n v="64"/>
    <s v="Tony"/>
    <s v="Harding"/>
    <x v="3"/>
    <s v="Assistant"/>
    <x v="1"/>
    <x v="1"/>
    <x v="5"/>
    <x v="0"/>
    <x v="0"/>
    <n v="4"/>
    <x v="61"/>
    <s v="tony.harding@gmail.com"/>
    <s v="+256 511037495"/>
    <x v="0"/>
  </r>
  <r>
    <n v="65"/>
    <s v="Natalie"/>
    <s v="Fernandez"/>
    <x v="0"/>
    <s v="Assistant"/>
    <x v="0"/>
    <x v="0"/>
    <x v="5"/>
    <x v="0"/>
    <x v="0"/>
    <n v="4"/>
    <x v="62"/>
    <s v="natalie.fernandez@gmail.com"/>
    <s v="+256 128988596"/>
    <x v="4"/>
  </r>
  <r>
    <n v="66"/>
    <s v="Michael"/>
    <s v="Stanley"/>
    <x v="1"/>
    <s v="Analyst"/>
    <x v="1"/>
    <x v="2"/>
    <x v="6"/>
    <x v="0"/>
    <x v="0"/>
    <n v="3"/>
    <x v="63"/>
    <s v="michael.stanley@hotmail.com"/>
    <s v="+256 432079330"/>
    <x v="1"/>
  </r>
  <r>
    <n v="67"/>
    <s v="Antonio"/>
    <s v="Henson"/>
    <x v="0"/>
    <s v="Coordinator"/>
    <x v="0"/>
    <x v="1"/>
    <x v="8"/>
    <x v="0"/>
    <x v="0"/>
    <n v="7"/>
    <x v="64"/>
    <s v="antonio.henson@gmail.com"/>
    <s v="+256 704931881"/>
    <x v="1"/>
  </r>
  <r>
    <n v="68"/>
    <s v="Kenneth"/>
    <s v="Brown"/>
    <x v="2"/>
    <s v="Coordinator"/>
    <x v="0"/>
    <x v="0"/>
    <x v="5"/>
    <x v="0"/>
    <x v="0"/>
    <n v="4"/>
    <x v="65"/>
    <s v="kenneth.brown@hotmail.com"/>
    <s v="Not Provided"/>
    <x v="4"/>
  </r>
  <r>
    <n v="69"/>
    <s v="Jon"/>
    <s v="Pacheco"/>
    <x v="1"/>
    <s v="Executive"/>
    <x v="1"/>
    <x v="2"/>
    <x v="6"/>
    <x v="0"/>
    <x v="0"/>
    <n v="3"/>
    <x v="66"/>
    <s v="jon.pacheco@hotmail.com"/>
    <s v="+256 682017581"/>
    <x v="3"/>
  </r>
  <r>
    <n v="70"/>
    <s v="Justin"/>
    <s v="Rivers"/>
    <x v="5"/>
    <s v="Manager"/>
    <x v="1"/>
    <x v="2"/>
    <x v="3"/>
    <x v="0"/>
    <x v="0"/>
    <n v="5"/>
    <x v="67"/>
    <s v="justin.rivers@gmail.com"/>
    <s v="+256 959821187"/>
    <x v="0"/>
  </r>
  <r>
    <n v="72"/>
    <s v="Margaret"/>
    <s v="Garcia"/>
    <x v="5"/>
    <s v="Manager"/>
    <x v="0"/>
    <x v="1"/>
    <x v="3"/>
    <x v="0"/>
    <x v="0"/>
    <n v="5"/>
    <x v="68"/>
    <s v="margaret.garcia@hotmail.com"/>
    <s v="+256 343024075"/>
    <x v="0"/>
  </r>
  <r>
    <n v="73"/>
    <s v="Latoya"/>
    <s v="Holder"/>
    <x v="2"/>
    <s v="Executive"/>
    <x v="1"/>
    <x v="0"/>
    <x v="6"/>
    <x v="0"/>
    <x v="0"/>
    <n v="3"/>
    <x v="69"/>
    <s v="latoya.holder@yahoo.com"/>
    <s v="+256 850623170"/>
    <x v="0"/>
  </r>
  <r>
    <n v="74"/>
    <s v="Margaret"/>
    <s v="Fitzpatrick"/>
    <x v="2"/>
    <s v="Coordinator"/>
    <x v="0"/>
    <x v="1"/>
    <x v="8"/>
    <x v="0"/>
    <x v="0"/>
    <n v="7"/>
    <x v="70"/>
    <s v="margaret.fitzpatrick@gmail.com"/>
    <s v="+256 736439751"/>
    <x v="2"/>
  </r>
  <r>
    <n v="75"/>
    <s v="Jimmy"/>
    <s v="Carney"/>
    <x v="2"/>
    <s v="Analyst"/>
    <x v="1"/>
    <x v="2"/>
    <x v="7"/>
    <x v="0"/>
    <x v="0"/>
    <n v="2"/>
    <x v="71"/>
    <s v="jimmy.carney@hotmail.com"/>
    <s v="+256 845209523"/>
    <x v="1"/>
  </r>
  <r>
    <n v="76"/>
    <s v="Heather"/>
    <s v="Jones"/>
    <x v="4"/>
    <s v="Manager"/>
    <x v="1"/>
    <x v="0"/>
    <x v="0"/>
    <x v="0"/>
    <x v="0"/>
    <n v="8"/>
    <x v="72"/>
    <s v="heather.jones@yahoo.com"/>
    <s v="+256 673766167"/>
    <x v="4"/>
  </r>
  <r>
    <n v="77"/>
    <s v="Brittney"/>
    <s v="Davies"/>
    <x v="4"/>
    <s v="Coordinator"/>
    <x v="1"/>
    <x v="1"/>
    <x v="7"/>
    <x v="0"/>
    <x v="0"/>
    <n v="2"/>
    <x v="73"/>
    <s v="brittney.davies@gmail.com"/>
    <s v="+256 941401653"/>
    <x v="0"/>
  </r>
  <r>
    <n v="78"/>
    <s v="Elizabeth"/>
    <s v="Nelson"/>
    <x v="3"/>
    <s v="Analyst"/>
    <x v="0"/>
    <x v="0"/>
    <x v="4"/>
    <x v="0"/>
    <x v="0"/>
    <n v="1"/>
    <x v="74"/>
    <s v="elizabeth.nelson@gmail.com"/>
    <s v="Not Provided"/>
    <x v="0"/>
  </r>
  <r>
    <n v="79"/>
    <s v="Lisa"/>
    <s v="Davis"/>
    <x v="3"/>
    <s v="Coordinator"/>
    <x v="0"/>
    <x v="2"/>
    <x v="2"/>
    <x v="0"/>
    <x v="0"/>
    <n v="6"/>
    <x v="75"/>
    <s v="lisa.davis@hotmail.com"/>
    <s v="+256 246003158"/>
    <x v="1"/>
  </r>
  <r>
    <n v="80"/>
    <s v="Corey"/>
    <s v="Brock"/>
    <x v="2"/>
    <s v="Assistant"/>
    <x v="0"/>
    <x v="0"/>
    <x v="3"/>
    <x v="0"/>
    <x v="0"/>
    <n v="5"/>
    <x v="76"/>
    <s v="corey.brock@hotmail.com"/>
    <s v="+256 044904806"/>
    <x v="2"/>
  </r>
  <r>
    <n v="81"/>
    <s v="Wendy"/>
    <s v="Thomas"/>
    <x v="4"/>
    <s v="Coordinator"/>
    <x v="1"/>
    <x v="0"/>
    <x v="5"/>
    <x v="0"/>
    <x v="0"/>
    <n v="4"/>
    <x v="77"/>
    <s v="wendy.thomas@hotmail.com"/>
    <s v="+256 255681480"/>
    <x v="1"/>
  </r>
  <r>
    <n v="82"/>
    <s v="Robin"/>
    <s v="Wilson"/>
    <x v="5"/>
    <s v="Assistant"/>
    <x v="0"/>
    <x v="2"/>
    <x v="4"/>
    <x v="0"/>
    <x v="0"/>
    <n v="1"/>
    <x v="78"/>
    <s v="robin.wilson@gmail.com"/>
    <s v="+256 073141307"/>
    <x v="0"/>
  </r>
  <r>
    <n v="83"/>
    <s v="Dylan"/>
    <s v="Wilcox"/>
    <x v="0"/>
    <s v="Assistant"/>
    <x v="1"/>
    <x v="2"/>
    <x v="3"/>
    <x v="0"/>
    <x v="0"/>
    <n v="5"/>
    <x v="79"/>
    <s v="dylan.wilcox@hotmail.com"/>
    <s v="+256 011764329"/>
    <x v="4"/>
  </r>
  <r>
    <n v="84"/>
    <s v="Douglas"/>
    <s v="Davis"/>
    <x v="1"/>
    <s v="Manager"/>
    <x v="0"/>
    <x v="1"/>
    <x v="5"/>
    <x v="0"/>
    <x v="0"/>
    <n v="4"/>
    <x v="80"/>
    <s v="douglas.davis@hotmail.com"/>
    <s v="Not Provided"/>
    <x v="4"/>
  </r>
  <r>
    <n v="85"/>
    <s v="David"/>
    <s v="Hernandez"/>
    <x v="4"/>
    <s v="Manager"/>
    <x v="1"/>
    <x v="1"/>
    <x v="6"/>
    <x v="0"/>
    <x v="0"/>
    <n v="3"/>
    <x v="81"/>
    <s v="david.hernandez@hotmail.com"/>
    <s v="+256 388284598"/>
    <x v="1"/>
  </r>
  <r>
    <n v="86"/>
    <s v="Christina"/>
    <s v="Smith"/>
    <x v="0"/>
    <s v="Manager"/>
    <x v="1"/>
    <x v="1"/>
    <x v="6"/>
    <x v="0"/>
    <x v="0"/>
    <n v="3"/>
    <x v="82"/>
    <s v="christina.smith@hotmail.com"/>
    <s v="+256 378821393"/>
    <x v="0"/>
  </r>
  <r>
    <n v="87"/>
    <s v="Matthew"/>
    <s v="Hicks"/>
    <x v="5"/>
    <s v="Manager"/>
    <x v="1"/>
    <x v="1"/>
    <x v="5"/>
    <x v="0"/>
    <x v="0"/>
    <n v="4"/>
    <x v="83"/>
    <s v="matthew.hicks@hotmail.com"/>
    <s v="+256 482759519"/>
    <x v="3"/>
  </r>
  <r>
    <n v="88"/>
    <s v="Diana"/>
    <s v="Adams"/>
    <x v="3"/>
    <s v="Assistant"/>
    <x v="1"/>
    <x v="1"/>
    <x v="2"/>
    <x v="0"/>
    <x v="0"/>
    <n v="6"/>
    <x v="84"/>
    <s v="diana.adams@hotmail.com"/>
    <s v="+256 240415335"/>
    <x v="4"/>
  </r>
  <r>
    <n v="89"/>
    <s v="James"/>
    <s v="Hardin"/>
    <x v="4"/>
    <s v="Analyst"/>
    <x v="1"/>
    <x v="2"/>
    <x v="5"/>
    <x v="0"/>
    <x v="0"/>
    <n v="4"/>
    <x v="85"/>
    <s v="james.hardin@yahoo.com"/>
    <s v="+256 966131285"/>
    <x v="1"/>
  </r>
  <r>
    <n v="90"/>
    <s v="Matthew"/>
    <s v="Gardner"/>
    <x v="0"/>
    <s v="Coordinator"/>
    <x v="1"/>
    <x v="2"/>
    <x v="3"/>
    <x v="0"/>
    <x v="0"/>
    <n v="5"/>
    <x v="86"/>
    <s v="matthew.gardner@yahoo.com"/>
    <s v="+256 883916290"/>
    <x v="4"/>
  </r>
  <r>
    <n v="91"/>
    <s v="Kathy"/>
    <s v="Moody"/>
    <x v="1"/>
    <s v="Coordinator"/>
    <x v="0"/>
    <x v="1"/>
    <x v="0"/>
    <x v="0"/>
    <x v="0"/>
    <n v="8"/>
    <x v="87"/>
    <s v="kathy.moody@gmail.com"/>
    <s v="+256 634540450"/>
    <x v="1"/>
  </r>
  <r>
    <n v="92"/>
    <s v="Derrick"/>
    <s v="Daniels"/>
    <x v="0"/>
    <s v="Coordinator"/>
    <x v="1"/>
    <x v="1"/>
    <x v="7"/>
    <x v="0"/>
    <x v="0"/>
    <n v="2"/>
    <x v="88"/>
    <s v="derrick.daniels@yahoo.com"/>
    <s v="+256 513011807"/>
    <x v="1"/>
  </r>
  <r>
    <n v="93"/>
    <s v="Victor"/>
    <s v="Hill"/>
    <x v="0"/>
    <s v="Executive"/>
    <x v="0"/>
    <x v="0"/>
    <x v="0"/>
    <x v="0"/>
    <x v="0"/>
    <n v="8"/>
    <x v="89"/>
    <s v="victor.hill@hotmail.com"/>
    <s v="Not Provided"/>
    <x v="4"/>
  </r>
  <r>
    <n v="94"/>
    <s v="Jessica"/>
    <s v="Soto"/>
    <x v="1"/>
    <s v="Assistant"/>
    <x v="1"/>
    <x v="2"/>
    <x v="6"/>
    <x v="0"/>
    <x v="0"/>
    <n v="3"/>
    <x v="90"/>
    <s v="jessica.soto@gmail.com"/>
    <s v="+256 931733512"/>
    <x v="1"/>
  </r>
  <r>
    <n v="95"/>
    <s v="Jennifer"/>
    <s v="Graham"/>
    <x v="3"/>
    <s v="Manager"/>
    <x v="0"/>
    <x v="2"/>
    <x v="5"/>
    <x v="2"/>
    <x v="2"/>
    <n v="3"/>
    <x v="91"/>
    <s v="jennifer.graham@gmail.com"/>
    <s v="+256 978631224"/>
    <x v="2"/>
  </r>
  <r>
    <n v="96"/>
    <s v="Colton"/>
    <s v="Carter"/>
    <x v="4"/>
    <s v="Manager"/>
    <x v="0"/>
    <x v="0"/>
    <x v="3"/>
    <x v="0"/>
    <x v="0"/>
    <n v="5"/>
    <x v="92"/>
    <s v="colton.carter@hotmail.com"/>
    <s v="+256 175654759"/>
    <x v="2"/>
  </r>
  <r>
    <n v="97"/>
    <s v="Robert"/>
    <s v="Sutton"/>
    <x v="3"/>
    <s v="Coordinator"/>
    <x v="0"/>
    <x v="2"/>
    <x v="1"/>
    <x v="0"/>
    <x v="0"/>
    <n v="9"/>
    <x v="93"/>
    <s v="robert.sutton@hotmail.com"/>
    <s v="+256 233633398"/>
    <x v="4"/>
  </r>
  <r>
    <n v="98"/>
    <s v="Gabriel"/>
    <s v="Taylor"/>
    <x v="2"/>
    <s v="Assistant"/>
    <x v="1"/>
    <x v="1"/>
    <x v="3"/>
    <x v="0"/>
    <x v="0"/>
    <n v="5"/>
    <x v="94"/>
    <s v="gabriel.taylor@gmail.com"/>
    <s v="+256 096451832"/>
    <x v="2"/>
  </r>
  <r>
    <n v="99"/>
    <s v="Theresa"/>
    <s v="Patton"/>
    <x v="2"/>
    <s v="Executive"/>
    <x v="1"/>
    <x v="2"/>
    <x v="3"/>
    <x v="0"/>
    <x v="0"/>
    <n v="5"/>
    <x v="95"/>
    <s v="theresa.patton@hotmail.com"/>
    <s v="+256 926642522"/>
    <x v="2"/>
  </r>
  <r>
    <n v="100"/>
    <s v="Joseph"/>
    <s v="Marks"/>
    <x v="1"/>
    <s v="Analyst"/>
    <x v="1"/>
    <x v="0"/>
    <x v="6"/>
    <x v="0"/>
    <x v="0"/>
    <n v="3"/>
    <x v="96"/>
    <s v="joseph.marks@gmail.com"/>
    <s v="+256 521121478"/>
    <x v="0"/>
  </r>
  <r>
    <n v="101"/>
    <s v="Erica"/>
    <s v="Weiss"/>
    <x v="3"/>
    <s v="Analyst"/>
    <x v="0"/>
    <x v="0"/>
    <x v="8"/>
    <x v="0"/>
    <x v="0"/>
    <n v="7"/>
    <x v="97"/>
    <s v="erica.weiss@yahoo.com"/>
    <s v="Not Provided"/>
    <x v="2"/>
  </r>
  <r>
    <n v="102"/>
    <s v="AIMEE"/>
    <s v="GROSS"/>
    <x v="0"/>
    <s v="Manager"/>
    <x v="0"/>
    <x v="2"/>
    <x v="5"/>
    <x v="0"/>
    <x v="0"/>
    <n v="4"/>
    <x v="98"/>
    <s v="dean.moran@hotmail.com"/>
    <s v="+256 444362312"/>
    <x v="4"/>
  </r>
  <r>
    <n v="103"/>
    <s v="Robin"/>
    <s v="Rogers"/>
    <x v="5"/>
    <s v="Executive"/>
    <x v="0"/>
    <x v="0"/>
    <x v="5"/>
    <x v="0"/>
    <x v="0"/>
    <n v="4"/>
    <x v="99"/>
    <s v="robin.rogers@hotmail.com"/>
    <s v="+256 793001025"/>
    <x v="0"/>
  </r>
  <r>
    <n v="104"/>
    <s v="Jenna"/>
    <s v="Jenkins"/>
    <x v="5"/>
    <s v="Assistant"/>
    <x v="1"/>
    <x v="1"/>
    <x v="3"/>
    <x v="0"/>
    <x v="0"/>
    <n v="5"/>
    <x v="100"/>
    <s v="jenna.jenkins@hotmail.com"/>
    <s v="+256 484306373"/>
    <x v="0"/>
  </r>
  <r>
    <n v="105"/>
    <s v="Elizabeth"/>
    <s v="Becker"/>
    <x v="2"/>
    <s v="Executive"/>
    <x v="0"/>
    <x v="2"/>
    <x v="7"/>
    <x v="0"/>
    <x v="0"/>
    <n v="2"/>
    <x v="101"/>
    <s v="elizabeth.becker@yahoo.com"/>
    <s v="+256 119717906"/>
    <x v="2"/>
  </r>
  <r>
    <n v="106"/>
    <s v="Douglas"/>
    <s v="Diaz"/>
    <x v="4"/>
    <s v="Assistant"/>
    <x v="1"/>
    <x v="0"/>
    <x v="0"/>
    <x v="0"/>
    <x v="0"/>
    <n v="8"/>
    <x v="102"/>
    <s v="douglas.diaz@hotmail.com"/>
    <s v="+256 619965075"/>
    <x v="2"/>
  </r>
  <r>
    <n v="107"/>
    <s v="Christina"/>
    <s v="Porter"/>
    <x v="5"/>
    <s v="Manager"/>
    <x v="0"/>
    <x v="0"/>
    <x v="3"/>
    <x v="0"/>
    <x v="0"/>
    <n v="5"/>
    <x v="103"/>
    <s v="christina.porter@hotmail.com"/>
    <s v="+256 672089353"/>
    <x v="2"/>
  </r>
  <r>
    <n v="108"/>
    <s v="Ryan"/>
    <s v="Lopez"/>
    <x v="5"/>
    <s v="Assistant"/>
    <x v="0"/>
    <x v="2"/>
    <x v="6"/>
    <x v="0"/>
    <x v="0"/>
    <n v="3"/>
    <x v="104"/>
    <s v="ryan.lopez@yahoo.com"/>
    <s v="+256 455924018"/>
    <x v="2"/>
  </r>
  <r>
    <n v="109"/>
    <s v="Cheyenne"/>
    <s v="Kim"/>
    <x v="4"/>
    <s v="Executive"/>
    <x v="0"/>
    <x v="2"/>
    <x v="6"/>
    <x v="0"/>
    <x v="0"/>
    <n v="3"/>
    <x v="105"/>
    <s v="cheyenne.kim@yahoo.com"/>
    <s v="+256 822126363"/>
    <x v="4"/>
  </r>
  <r>
    <n v="110"/>
    <s v="William"/>
    <s v="Dixon"/>
    <x v="4"/>
    <s v="Coordinator"/>
    <x v="0"/>
    <x v="0"/>
    <x v="0"/>
    <x v="0"/>
    <x v="0"/>
    <n v="8"/>
    <x v="106"/>
    <s v="william.dixon@yahoo.com"/>
    <s v="+256 641065577"/>
    <x v="0"/>
  </r>
  <r>
    <n v="112"/>
    <s v="Daniel"/>
    <s v="Anthony"/>
    <x v="4"/>
    <s v="Coordinator"/>
    <x v="0"/>
    <x v="1"/>
    <x v="4"/>
    <x v="0"/>
    <x v="0"/>
    <n v="1"/>
    <x v="107"/>
    <s v="daniel.anthony@gmail.com"/>
    <s v="+256 422318689"/>
    <x v="0"/>
  </r>
  <r>
    <n v="113"/>
    <s v="Emily"/>
    <s v="Martin"/>
    <x v="4"/>
    <s v="Analyst"/>
    <x v="0"/>
    <x v="2"/>
    <x v="3"/>
    <x v="0"/>
    <x v="0"/>
    <n v="5"/>
    <x v="108"/>
    <s v="emily.martin@hotmail.com"/>
    <s v="+256 737661958"/>
    <x v="4"/>
  </r>
  <r>
    <n v="114"/>
    <s v="Dawn"/>
    <s v="Mccarthy"/>
    <x v="0"/>
    <s v="Executive"/>
    <x v="0"/>
    <x v="0"/>
    <x v="5"/>
    <x v="0"/>
    <x v="0"/>
    <n v="4"/>
    <x v="109"/>
    <s v="dawn.mccarthy@gmail.com"/>
    <s v="+256 239732907"/>
    <x v="4"/>
  </r>
  <r>
    <n v="115"/>
    <s v="Lauren"/>
    <s v="Martin"/>
    <x v="0"/>
    <s v="Manager"/>
    <x v="0"/>
    <x v="1"/>
    <x v="2"/>
    <x v="0"/>
    <x v="0"/>
    <n v="6"/>
    <x v="110"/>
    <s v="lauren.martin@hotmail.com"/>
    <s v="+256 496141034"/>
    <x v="2"/>
  </r>
  <r>
    <n v="116"/>
    <s v="Tracey"/>
    <s v="Brown"/>
    <x v="2"/>
    <s v="Executive"/>
    <x v="0"/>
    <x v="1"/>
    <x v="3"/>
    <x v="2"/>
    <x v="3"/>
    <n v="3"/>
    <x v="111"/>
    <s v="tracey.brown@hotmail.com"/>
    <s v="+256 379116252"/>
    <x v="4"/>
  </r>
  <r>
    <n v="117"/>
    <s v="Nicole"/>
    <s v="Martinez"/>
    <x v="3"/>
    <s v="Manager"/>
    <x v="1"/>
    <x v="2"/>
    <x v="5"/>
    <x v="0"/>
    <x v="0"/>
    <n v="4"/>
    <x v="112"/>
    <s v="nicole.martinez@yahoo.com"/>
    <s v="+256 821853576"/>
    <x v="1"/>
  </r>
  <r>
    <n v="118"/>
    <s v="Sharon"/>
    <s v="Walker"/>
    <x v="1"/>
    <s v="Manager"/>
    <x v="0"/>
    <x v="2"/>
    <x v="3"/>
    <x v="0"/>
    <x v="0"/>
    <n v="5"/>
    <x v="113"/>
    <s v="sharon.walker@yahoo.com"/>
    <s v="+256 166488393"/>
    <x v="2"/>
  </r>
  <r>
    <n v="119"/>
    <s v="Jessica"/>
    <s v="Miller"/>
    <x v="4"/>
    <s v="Coordinator"/>
    <x v="0"/>
    <x v="1"/>
    <x v="8"/>
    <x v="0"/>
    <x v="0"/>
    <n v="7"/>
    <x v="114"/>
    <s v="jessica.miller@gmail.com"/>
    <s v="+256 279078740"/>
    <x v="4"/>
  </r>
  <r>
    <n v="120"/>
    <s v="Carol"/>
    <s v="Marshall"/>
    <x v="0"/>
    <s v="Executive"/>
    <x v="1"/>
    <x v="0"/>
    <x v="1"/>
    <x v="0"/>
    <x v="0"/>
    <n v="9"/>
    <x v="115"/>
    <s v="carol.marshall@yahoo.com"/>
    <s v="+256 431610779"/>
    <x v="0"/>
  </r>
  <r>
    <n v="121"/>
    <s v="Timothy"/>
    <s v="Branch"/>
    <x v="3"/>
    <s v="Assistant"/>
    <x v="1"/>
    <x v="0"/>
    <x v="1"/>
    <x v="0"/>
    <x v="0"/>
    <n v="9"/>
    <x v="116"/>
    <s v="timothy.branch@yahoo.com"/>
    <s v="+256 817186574"/>
    <x v="0"/>
  </r>
  <r>
    <n v="122"/>
    <s v="Jill"/>
    <s v="Sweeney"/>
    <x v="1"/>
    <s v="Coordinator"/>
    <x v="0"/>
    <x v="1"/>
    <x v="9"/>
    <x v="0"/>
    <x v="0"/>
    <n v="10"/>
    <x v="117"/>
    <s v="jill.sweeney@hotmail.com"/>
    <s v="+256 543152670"/>
    <x v="1"/>
  </r>
  <r>
    <n v="123"/>
    <s v="Amanda"/>
    <s v="Nelson"/>
    <x v="1"/>
    <s v="Assistant"/>
    <x v="1"/>
    <x v="0"/>
    <x v="6"/>
    <x v="0"/>
    <x v="0"/>
    <n v="3"/>
    <x v="118"/>
    <s v="amanda.nelson@yahoo.com"/>
    <s v="+256 815914226"/>
    <x v="2"/>
  </r>
  <r>
    <n v="125"/>
    <s v="Casey"/>
    <s v="Ford"/>
    <x v="3"/>
    <s v="Manager"/>
    <x v="1"/>
    <x v="2"/>
    <x v="1"/>
    <x v="0"/>
    <x v="0"/>
    <n v="9"/>
    <x v="119"/>
    <s v="casey.ford@hotmail.com"/>
    <s v="+256 077391012"/>
    <x v="2"/>
  </r>
  <r>
    <n v="126"/>
    <s v="Robin"/>
    <s v="Kelly"/>
    <x v="5"/>
    <s v="Manager"/>
    <x v="0"/>
    <x v="2"/>
    <x v="6"/>
    <x v="1"/>
    <x v="3"/>
    <n v="1"/>
    <x v="120"/>
    <s v="robin.kelly@gmail.com"/>
    <s v="+256 096860925"/>
    <x v="4"/>
  </r>
  <r>
    <n v="127"/>
    <s v="Justin"/>
    <s v="James"/>
    <x v="5"/>
    <s v="Analyst"/>
    <x v="0"/>
    <x v="2"/>
    <x v="6"/>
    <x v="0"/>
    <x v="0"/>
    <n v="3"/>
    <x v="121"/>
    <s v="justin.james@hotmail.com"/>
    <s v="+256 074901154"/>
    <x v="2"/>
  </r>
  <r>
    <n v="128"/>
    <s v="Brianna"/>
    <s v="Powell"/>
    <x v="0"/>
    <s v="Analyst"/>
    <x v="0"/>
    <x v="0"/>
    <x v="7"/>
    <x v="0"/>
    <x v="0"/>
    <n v="2"/>
    <x v="122"/>
    <s v="brianna.powell@gmail.com"/>
    <s v="+256 607342520"/>
    <x v="4"/>
  </r>
  <r>
    <n v="129"/>
    <s v="Madison"/>
    <s v="Huang"/>
    <x v="5"/>
    <s v="Coordinator"/>
    <x v="0"/>
    <x v="0"/>
    <x v="7"/>
    <x v="2"/>
    <x v="2"/>
    <n v="1"/>
    <x v="123"/>
    <s v="madison.huang@yahoo.com"/>
    <s v="+256 013979099"/>
    <x v="1"/>
  </r>
  <r>
    <n v="130"/>
    <s v="Bryan"/>
    <s v="Miller"/>
    <x v="2"/>
    <s v="Assistant"/>
    <x v="1"/>
    <x v="2"/>
    <x v="3"/>
    <x v="0"/>
    <x v="0"/>
    <n v="5"/>
    <x v="124"/>
    <s v="bryan.miller@hotmail.com"/>
    <s v="+256 947471155"/>
    <x v="2"/>
  </r>
  <r>
    <n v="131"/>
    <s v="Stephanie"/>
    <s v="Jackson"/>
    <x v="1"/>
    <s v="Manager"/>
    <x v="1"/>
    <x v="2"/>
    <x v="5"/>
    <x v="0"/>
    <x v="0"/>
    <n v="4"/>
    <x v="125"/>
    <s v="stephanie.jackson@gmail.com"/>
    <s v="+256 269667639"/>
    <x v="1"/>
  </r>
  <r>
    <n v="132"/>
    <s v="Melinda"/>
    <s v="Armstrong"/>
    <x v="2"/>
    <s v="Manager"/>
    <x v="1"/>
    <x v="2"/>
    <x v="0"/>
    <x v="0"/>
    <x v="0"/>
    <n v="8"/>
    <x v="126"/>
    <s v="melinda.armstrong@hotmail.com"/>
    <s v="+256 246265097"/>
    <x v="4"/>
  </r>
  <r>
    <n v="133"/>
    <s v="Frank"/>
    <s v="Salazar"/>
    <x v="4"/>
    <s v="Coordinator"/>
    <x v="1"/>
    <x v="2"/>
    <x v="6"/>
    <x v="0"/>
    <x v="0"/>
    <n v="3"/>
    <x v="127"/>
    <s v="frank.salazar@yahoo.com"/>
    <s v="Not Provided"/>
    <x v="0"/>
  </r>
  <r>
    <n v="134"/>
    <s v="Joanne"/>
    <s v="Mckee"/>
    <x v="1"/>
    <s v="Assistant"/>
    <x v="1"/>
    <x v="2"/>
    <x v="0"/>
    <x v="0"/>
    <x v="0"/>
    <n v="8"/>
    <x v="128"/>
    <s v="joanne.mckee@hotmail.com"/>
    <s v="Not Provided"/>
    <x v="1"/>
  </r>
  <r>
    <n v="135"/>
    <s v="Brian"/>
    <s v="Hunter"/>
    <x v="4"/>
    <s v="Manager"/>
    <x v="0"/>
    <x v="1"/>
    <x v="3"/>
    <x v="0"/>
    <x v="0"/>
    <n v="5"/>
    <x v="129"/>
    <s v="brian.hunter@yahoo.com"/>
    <s v="+256 134563165"/>
    <x v="4"/>
  </r>
  <r>
    <n v="136"/>
    <s v="David"/>
    <s v="Parsons"/>
    <x v="3"/>
    <s v="Coordinator"/>
    <x v="1"/>
    <x v="0"/>
    <x v="6"/>
    <x v="0"/>
    <x v="0"/>
    <n v="3"/>
    <x v="130"/>
    <s v="david.parsons@gmail.com"/>
    <s v="+256 143771973"/>
    <x v="2"/>
  </r>
  <r>
    <n v="137"/>
    <s v="Heather"/>
    <s v="Wallace"/>
    <x v="4"/>
    <s v="Assistant"/>
    <x v="0"/>
    <x v="0"/>
    <x v="0"/>
    <x v="0"/>
    <x v="0"/>
    <n v="8"/>
    <x v="131"/>
    <s v="heather.wallace@hotmail.com"/>
    <s v="+256 774692155"/>
    <x v="1"/>
  </r>
  <r>
    <n v="138"/>
    <s v="Allison"/>
    <s v="Foster"/>
    <x v="4"/>
    <s v="Executive"/>
    <x v="0"/>
    <x v="2"/>
    <x v="8"/>
    <x v="0"/>
    <x v="0"/>
    <n v="7"/>
    <x v="132"/>
    <s v="allison.foster@yahoo.com"/>
    <s v="+256 581292016"/>
    <x v="2"/>
  </r>
  <r>
    <n v="139"/>
    <s v="Karen"/>
    <s v="Morales"/>
    <x v="1"/>
    <s v="Manager"/>
    <x v="0"/>
    <x v="0"/>
    <x v="3"/>
    <x v="0"/>
    <x v="0"/>
    <n v="5"/>
    <x v="133"/>
    <s v="karen.morales@hotmail.com"/>
    <s v="+256 001041600"/>
    <x v="2"/>
  </r>
  <r>
    <n v="140"/>
    <s v="Derek"/>
    <s v="Smith"/>
    <x v="0"/>
    <s v="Manager"/>
    <x v="0"/>
    <x v="1"/>
    <x v="0"/>
    <x v="2"/>
    <x v="1"/>
    <n v="5"/>
    <x v="134"/>
    <s v="derek.smith@yahoo.com"/>
    <s v="+256 155279148"/>
    <x v="2"/>
  </r>
  <r>
    <n v="141"/>
    <s v="Steven"/>
    <s v="Morales"/>
    <x v="3"/>
    <s v="Manager"/>
    <x v="1"/>
    <x v="0"/>
    <x v="9"/>
    <x v="0"/>
    <x v="0"/>
    <n v="10"/>
    <x v="135"/>
    <s v="steven.morales@gmail.com"/>
    <s v="+256 158938184"/>
    <x v="0"/>
  </r>
  <r>
    <n v="142"/>
    <s v="Daniel"/>
    <s v="Miller"/>
    <x v="0"/>
    <s v="Assistant"/>
    <x v="0"/>
    <x v="0"/>
    <x v="0"/>
    <x v="0"/>
    <x v="0"/>
    <n v="8"/>
    <x v="136"/>
    <s v="daniel.miller@hotmail.com"/>
    <s v="+256 534860356"/>
    <x v="0"/>
  </r>
  <r>
    <n v="144"/>
    <s v="Eric"/>
    <s v="Knight"/>
    <x v="1"/>
    <s v="Manager"/>
    <x v="0"/>
    <x v="1"/>
    <x v="2"/>
    <x v="0"/>
    <x v="0"/>
    <n v="6"/>
    <x v="137"/>
    <s v="eric.knight@yahoo.com"/>
    <s v="+256 934758002"/>
    <x v="4"/>
  </r>
  <r>
    <n v="147"/>
    <s v="Lisa"/>
    <s v="Wilkins"/>
    <x v="5"/>
    <s v="Manager"/>
    <x v="1"/>
    <x v="1"/>
    <x v="7"/>
    <x v="1"/>
    <x v="0"/>
    <n v="2"/>
    <x v="138"/>
    <s v="lisa.wilkins@gmail.com"/>
    <s v="+256 746744884"/>
    <x v="4"/>
  </r>
  <r>
    <n v="148"/>
    <s v="Rebecca"/>
    <s v="House"/>
    <x v="3"/>
    <s v="Executive"/>
    <x v="1"/>
    <x v="1"/>
    <x v="8"/>
    <x v="0"/>
    <x v="0"/>
    <n v="7"/>
    <x v="139"/>
    <s v="rebecca.house@gmail.com"/>
    <s v="+256 242728017"/>
    <x v="4"/>
  </r>
  <r>
    <n v="149"/>
    <s v="Joseph"/>
    <s v="Crawford"/>
    <x v="4"/>
    <s v="Manager"/>
    <x v="1"/>
    <x v="1"/>
    <x v="7"/>
    <x v="0"/>
    <x v="0"/>
    <n v="2"/>
    <x v="140"/>
    <s v="joseph.crawford@gmail.com"/>
    <s v="+256 526030685"/>
    <x v="1"/>
  </r>
  <r>
    <n v="150"/>
    <s v="Heidi"/>
    <s v="Mendoza"/>
    <x v="0"/>
    <s v="Coordinator"/>
    <x v="0"/>
    <x v="1"/>
    <x v="3"/>
    <x v="2"/>
    <x v="4"/>
    <n v="0"/>
    <x v="141"/>
    <s v="heidi.mendoza@gmail.com"/>
    <s v="+256 198776561"/>
    <x v="1"/>
  </r>
  <r>
    <n v="151"/>
    <s v="Linda"/>
    <s v="Weaver"/>
    <x v="1"/>
    <s v="Manager"/>
    <x v="0"/>
    <x v="0"/>
    <x v="8"/>
    <x v="0"/>
    <x v="0"/>
    <n v="7"/>
    <x v="142"/>
    <s v="linda.weaver@yahoo.com"/>
    <s v="+256 470742019"/>
    <x v="0"/>
  </r>
  <r>
    <n v="152"/>
    <s v="Gail"/>
    <s v="Parker"/>
    <x v="2"/>
    <s v="Executive"/>
    <x v="1"/>
    <x v="2"/>
    <x v="1"/>
    <x v="0"/>
    <x v="0"/>
    <n v="9"/>
    <x v="143"/>
    <s v="gail.parker@gmail.com"/>
    <s v="+256 506499008"/>
    <x v="1"/>
  </r>
  <r>
    <n v="154"/>
    <s v="Kimberly"/>
    <s v="Bush"/>
    <x v="5"/>
    <s v="Assistant"/>
    <x v="1"/>
    <x v="1"/>
    <x v="1"/>
    <x v="0"/>
    <x v="0"/>
    <n v="9"/>
    <x v="144"/>
    <s v="kimberly.bush@yahoo.com"/>
    <s v="+256 033561345"/>
    <x v="0"/>
  </r>
  <r>
    <n v="155"/>
    <s v="Jasmine"/>
    <s v="Burch"/>
    <x v="1"/>
    <s v="Manager"/>
    <x v="0"/>
    <x v="0"/>
    <x v="8"/>
    <x v="0"/>
    <x v="0"/>
    <n v="7"/>
    <x v="145"/>
    <s v="jasmine.burch@yahoo.com"/>
    <s v="+256 463360510"/>
    <x v="1"/>
  </r>
  <r>
    <n v="156"/>
    <s v="Maxwell"/>
    <s v="Alvarado"/>
    <x v="4"/>
    <s v="Executive"/>
    <x v="1"/>
    <x v="1"/>
    <x v="9"/>
    <x v="0"/>
    <x v="0"/>
    <n v="10"/>
    <x v="146"/>
    <s v="maxwell.alvarado@gmail.com"/>
    <s v="+256 326127105"/>
    <x v="3"/>
  </r>
  <r>
    <n v="157"/>
    <s v="Anthony"/>
    <s v="Ward"/>
    <x v="0"/>
    <s v="Manager"/>
    <x v="0"/>
    <x v="0"/>
    <x v="7"/>
    <x v="0"/>
    <x v="0"/>
    <n v="2"/>
    <x v="147"/>
    <s v="anthony.ward@gmail.com"/>
    <s v="+256 364805170"/>
    <x v="4"/>
  </r>
  <r>
    <n v="158"/>
    <s v="Olivia"/>
    <s v="Yates"/>
    <x v="0"/>
    <s v="Executive"/>
    <x v="1"/>
    <x v="2"/>
    <x v="6"/>
    <x v="0"/>
    <x v="0"/>
    <n v="3"/>
    <x v="148"/>
    <s v="olivia.yates@gmail.com"/>
    <s v="+256 014145163"/>
    <x v="2"/>
  </r>
  <r>
    <n v="159"/>
    <s v="Kimberly"/>
    <s v="Mitchell"/>
    <x v="5"/>
    <s v="Assistant"/>
    <x v="0"/>
    <x v="0"/>
    <x v="2"/>
    <x v="0"/>
    <x v="0"/>
    <n v="6"/>
    <x v="149"/>
    <s v="kimberly.mitchell@gmail.com"/>
    <s v="+256 747246032"/>
    <x v="4"/>
  </r>
  <r>
    <n v="160"/>
    <s v="Joshua"/>
    <s v="Johnson"/>
    <x v="3"/>
    <s v="Coordinator"/>
    <x v="0"/>
    <x v="1"/>
    <x v="8"/>
    <x v="0"/>
    <x v="0"/>
    <n v="7"/>
    <x v="150"/>
    <s v="joshua.johnson@yahoo.com"/>
    <s v="+256 195001264"/>
    <x v="4"/>
  </r>
  <r>
    <n v="161"/>
    <s v="Marcus"/>
    <s v="Casey"/>
    <x v="5"/>
    <s v="Coordinator"/>
    <x v="0"/>
    <x v="0"/>
    <x v="3"/>
    <x v="0"/>
    <x v="0"/>
    <n v="5"/>
    <x v="151"/>
    <s v="marcus.casey@hotmail.com"/>
    <s v="+256 774893980"/>
    <x v="2"/>
  </r>
  <r>
    <n v="162"/>
    <s v="Matthew"/>
    <s v="Carrillo"/>
    <x v="2"/>
    <s v="Executive"/>
    <x v="1"/>
    <x v="0"/>
    <x v="3"/>
    <x v="0"/>
    <x v="0"/>
    <n v="5"/>
    <x v="152"/>
    <s v="matthew.carrillo@hotmail.com"/>
    <s v="+256 794639051"/>
    <x v="1"/>
  </r>
  <r>
    <n v="163"/>
    <s v="Richard"/>
    <s v="Rosales"/>
    <x v="3"/>
    <s v="Coordinator"/>
    <x v="1"/>
    <x v="2"/>
    <x v="6"/>
    <x v="0"/>
    <x v="0"/>
    <n v="3"/>
    <x v="153"/>
    <s v="richard.rosales@hotmail.com"/>
    <s v="+256 439876489"/>
    <x v="2"/>
  </r>
  <r>
    <n v="164"/>
    <s v="Crystal"/>
    <s v="Blair"/>
    <x v="4"/>
    <s v="Executive"/>
    <x v="1"/>
    <x v="2"/>
    <x v="4"/>
    <x v="0"/>
    <x v="0"/>
    <n v="1"/>
    <x v="154"/>
    <s v="crystal.blair@yahoo.com"/>
    <s v="+256 623829533"/>
    <x v="0"/>
  </r>
  <r>
    <n v="165"/>
    <s v="Cynthia"/>
    <s v="Ramirez"/>
    <x v="4"/>
    <s v="Analyst"/>
    <x v="1"/>
    <x v="2"/>
    <x v="8"/>
    <x v="0"/>
    <x v="0"/>
    <n v="7"/>
    <x v="155"/>
    <s v="cynthia.ramirez@hotmail.com"/>
    <s v="+256 798063850"/>
    <x v="0"/>
  </r>
  <r>
    <n v="166"/>
    <s v="James"/>
    <s v="Farmer"/>
    <x v="2"/>
    <s v="Coordinator"/>
    <x v="0"/>
    <x v="1"/>
    <x v="3"/>
    <x v="0"/>
    <x v="0"/>
    <n v="5"/>
    <x v="156"/>
    <s v="james.farmer@yahoo.com"/>
    <s v="+256 891708420"/>
    <x v="0"/>
  </r>
  <r>
    <n v="167"/>
    <s v="Elizabeth"/>
    <s v="Robbins"/>
    <x v="4"/>
    <s v="Assistant"/>
    <x v="1"/>
    <x v="1"/>
    <x v="5"/>
    <x v="0"/>
    <x v="0"/>
    <n v="4"/>
    <x v="157"/>
    <s v="elizabeth.robbins@hotmail.com"/>
    <s v="+256 088123278"/>
    <x v="2"/>
  </r>
  <r>
    <n v="168"/>
    <s v="Maria"/>
    <s v="Hart"/>
    <x v="4"/>
    <s v="Executive"/>
    <x v="0"/>
    <x v="0"/>
    <x v="5"/>
    <x v="0"/>
    <x v="0"/>
    <n v="4"/>
    <x v="158"/>
    <s v="maria.hart@hotmail.com"/>
    <s v="+256 884629989"/>
    <x v="0"/>
  </r>
  <r>
    <n v="169"/>
    <s v="Arthur"/>
    <s v="Howard"/>
    <x v="3"/>
    <s v="Coordinator"/>
    <x v="1"/>
    <x v="0"/>
    <x v="1"/>
    <x v="0"/>
    <x v="0"/>
    <n v="9"/>
    <x v="159"/>
    <s v="arthur.howard@gmail.com"/>
    <s v="+256 059627009"/>
    <x v="0"/>
  </r>
  <r>
    <n v="170"/>
    <s v="Brian"/>
    <s v="Gonzales"/>
    <x v="3"/>
    <s v="Coordinator"/>
    <x v="1"/>
    <x v="0"/>
    <x v="2"/>
    <x v="0"/>
    <x v="0"/>
    <n v="6"/>
    <x v="160"/>
    <s v="brian.gonzales@hotmail.com"/>
    <s v="+256 963904907"/>
    <x v="0"/>
  </r>
  <r>
    <n v="171"/>
    <s v="Holly"/>
    <s v="Rogers"/>
    <x v="3"/>
    <s v="Executive"/>
    <x v="1"/>
    <x v="0"/>
    <x v="7"/>
    <x v="0"/>
    <x v="0"/>
    <n v="2"/>
    <x v="161"/>
    <s v="holly.rogers@gmail.com"/>
    <s v="+256 384679635"/>
    <x v="0"/>
  </r>
  <r>
    <n v="172"/>
    <s v="Chris"/>
    <s v="Cole"/>
    <x v="4"/>
    <s v="Analyst"/>
    <x v="0"/>
    <x v="1"/>
    <x v="5"/>
    <x v="2"/>
    <x v="3"/>
    <n v="2"/>
    <x v="162"/>
    <s v="chris.cole@gmail.com"/>
    <s v="+256 039361287"/>
    <x v="1"/>
  </r>
  <r>
    <n v="173"/>
    <s v="Joseph"/>
    <s v="Jones"/>
    <x v="2"/>
    <s v="Manager"/>
    <x v="0"/>
    <x v="0"/>
    <x v="7"/>
    <x v="0"/>
    <x v="0"/>
    <n v="2"/>
    <x v="163"/>
    <s v="joseph.jones@hotmail.com"/>
    <s v="Not Provided"/>
    <x v="2"/>
  </r>
  <r>
    <n v="174"/>
    <s v="Joseph"/>
    <s v="Thompson"/>
    <x v="1"/>
    <s v="Assistant"/>
    <x v="0"/>
    <x v="0"/>
    <x v="0"/>
    <x v="0"/>
    <x v="0"/>
    <n v="8"/>
    <x v="164"/>
    <s v="joseph.thompson@gmail.com"/>
    <s v="+256 142928292"/>
    <x v="0"/>
  </r>
  <r>
    <n v="175"/>
    <s v="Cheryl"/>
    <s v="May"/>
    <x v="5"/>
    <s v="Executive"/>
    <x v="0"/>
    <x v="1"/>
    <x v="6"/>
    <x v="0"/>
    <x v="0"/>
    <n v="3"/>
    <x v="165"/>
    <s v="cheryl.may@gmail.com"/>
    <s v="+256 951939359"/>
    <x v="1"/>
  </r>
  <r>
    <n v="176"/>
    <s v="Tony"/>
    <s v="Austin"/>
    <x v="3"/>
    <s v="Analyst"/>
    <x v="1"/>
    <x v="1"/>
    <x v="7"/>
    <x v="0"/>
    <x v="0"/>
    <n v="2"/>
    <x v="166"/>
    <s v="tony.austin@hotmail.com"/>
    <s v="+256 943916215"/>
    <x v="4"/>
  </r>
  <r>
    <n v="178"/>
    <s v="Russell"/>
    <s v="Peterson"/>
    <x v="4"/>
    <s v="Executive"/>
    <x v="0"/>
    <x v="0"/>
    <x v="6"/>
    <x v="0"/>
    <x v="0"/>
    <n v="3"/>
    <x v="167"/>
    <s v="russell.peterson@hotmail.com"/>
    <s v="+256 014089254"/>
    <x v="0"/>
  </r>
  <r>
    <n v="179"/>
    <s v="Jonathan"/>
    <s v="Mason"/>
    <x v="0"/>
    <s v="Coordinator"/>
    <x v="1"/>
    <x v="2"/>
    <x v="0"/>
    <x v="0"/>
    <x v="0"/>
    <n v="8"/>
    <x v="168"/>
    <s v="jonathan.mason@gmail.com"/>
    <s v="+256 284835412"/>
    <x v="4"/>
  </r>
  <r>
    <n v="180"/>
    <s v="Ronald"/>
    <s v="Solis"/>
    <x v="5"/>
    <s v="Analyst"/>
    <x v="1"/>
    <x v="0"/>
    <x v="5"/>
    <x v="0"/>
    <x v="0"/>
    <n v="4"/>
    <x v="169"/>
    <s v="ronald.solis@yahoo.com"/>
    <s v="+256 763422589"/>
    <x v="0"/>
  </r>
  <r>
    <n v="181"/>
    <s v="Randy"/>
    <s v="Gutierrez"/>
    <x v="1"/>
    <s v="Manager"/>
    <x v="1"/>
    <x v="0"/>
    <x v="9"/>
    <x v="1"/>
    <x v="5"/>
    <n v="4"/>
    <x v="170"/>
    <s v="randy.gutierrez@gmail.com"/>
    <s v="+256 952724420"/>
    <x v="0"/>
  </r>
  <r>
    <n v="182"/>
    <s v="Trevor"/>
    <s v="Brown"/>
    <x v="5"/>
    <s v="Manager"/>
    <x v="1"/>
    <x v="2"/>
    <x v="2"/>
    <x v="0"/>
    <x v="0"/>
    <n v="6"/>
    <x v="171"/>
    <s v="trevor.brown@hotmail.com"/>
    <s v="+256 933078683"/>
    <x v="2"/>
  </r>
  <r>
    <n v="183"/>
    <s v="James"/>
    <s v="Faulkner"/>
    <x v="3"/>
    <s v="Assistant"/>
    <x v="1"/>
    <x v="1"/>
    <x v="7"/>
    <x v="0"/>
    <x v="0"/>
    <n v="2"/>
    <x v="172"/>
    <s v="james.faulkner@hotmail.com"/>
    <s v="+256 516677073"/>
    <x v="0"/>
  </r>
  <r>
    <n v="184"/>
    <s v="James"/>
    <s v="Ayala"/>
    <x v="4"/>
    <s v="Assistant"/>
    <x v="0"/>
    <x v="1"/>
    <x v="1"/>
    <x v="0"/>
    <x v="0"/>
    <n v="9"/>
    <x v="173"/>
    <s v="james.ayala@gmail.com"/>
    <s v="+256 203803172"/>
    <x v="1"/>
  </r>
  <r>
    <n v="185"/>
    <s v="LAURA"/>
    <s v="MARTIN"/>
    <x v="4"/>
    <s v="Manager"/>
    <x v="0"/>
    <x v="0"/>
    <x v="1"/>
    <x v="0"/>
    <x v="0"/>
    <n v="9"/>
    <x v="174"/>
    <s v="amber.drake@gmail.com"/>
    <s v="Not Provided"/>
    <x v="0"/>
  </r>
  <r>
    <n v="186"/>
    <s v="Calvin"/>
    <s v="Molina"/>
    <x v="0"/>
    <s v="Assistant"/>
    <x v="1"/>
    <x v="2"/>
    <x v="8"/>
    <x v="2"/>
    <x v="4"/>
    <n v="2"/>
    <x v="175"/>
    <s v="calvin.molina@hotmail.com"/>
    <s v="Not Provided"/>
    <x v="2"/>
  </r>
  <r>
    <n v="187"/>
    <s v="Ellen"/>
    <s v="Johnson"/>
    <x v="3"/>
    <s v="Assistant"/>
    <x v="1"/>
    <x v="0"/>
    <x v="5"/>
    <x v="0"/>
    <x v="0"/>
    <n v="4"/>
    <x v="176"/>
    <s v="ellen.johnson@gmail.com"/>
    <s v="+256 633258419"/>
    <x v="0"/>
  </r>
  <r>
    <n v="188"/>
    <s v="Stephanie"/>
    <s v="Johnson"/>
    <x v="1"/>
    <s v="Assistant"/>
    <x v="0"/>
    <x v="0"/>
    <x v="1"/>
    <x v="2"/>
    <x v="2"/>
    <n v="8"/>
    <x v="177"/>
    <s v="stephanie.johnson@hotmail.com"/>
    <s v="+256 015231562"/>
    <x v="0"/>
  </r>
  <r>
    <n v="189"/>
    <s v="Chad"/>
    <s v="Turner"/>
    <x v="1"/>
    <s v="Assistant"/>
    <x v="0"/>
    <x v="2"/>
    <x v="6"/>
    <x v="0"/>
    <x v="0"/>
    <n v="3"/>
    <x v="178"/>
    <s v="chad.turner@gmail.com"/>
    <s v="+256 755041920"/>
    <x v="0"/>
  </r>
  <r>
    <n v="190"/>
    <s v="Darrell"/>
    <s v="Smith"/>
    <x v="3"/>
    <s v="Coordinator"/>
    <x v="0"/>
    <x v="0"/>
    <x v="6"/>
    <x v="0"/>
    <x v="0"/>
    <n v="3"/>
    <x v="179"/>
    <s v="darrell.smith@yahoo.com"/>
    <s v="+256 557394186"/>
    <x v="3"/>
  </r>
  <r>
    <n v="191"/>
    <s v="John"/>
    <s v="Lewis"/>
    <x v="4"/>
    <s v="Coordinator"/>
    <x v="1"/>
    <x v="1"/>
    <x v="0"/>
    <x v="0"/>
    <x v="0"/>
    <n v="8"/>
    <x v="180"/>
    <s v="john.lewis@yahoo.com"/>
    <s v="+256 621404743"/>
    <x v="2"/>
  </r>
  <r>
    <n v="192"/>
    <s v="Erica"/>
    <s v="Dunlap"/>
    <x v="5"/>
    <s v="Coordinator"/>
    <x v="1"/>
    <x v="0"/>
    <x v="8"/>
    <x v="1"/>
    <x v="3"/>
    <n v="5"/>
    <x v="181"/>
    <s v="erica.dunlap@gmail.com"/>
    <s v="+256 948658476"/>
    <x v="4"/>
  </r>
  <r>
    <n v="194"/>
    <s v="Natasha"/>
    <s v="Khan"/>
    <x v="0"/>
    <s v="Coordinator"/>
    <x v="1"/>
    <x v="2"/>
    <x v="7"/>
    <x v="0"/>
    <x v="0"/>
    <n v="2"/>
    <x v="182"/>
    <s v="natasha.khan@hotmail.com"/>
    <s v="+256 515068813"/>
    <x v="1"/>
  </r>
  <r>
    <n v="195"/>
    <s v="Bradley"/>
    <s v="Nelson"/>
    <x v="0"/>
    <s v="Executive"/>
    <x v="1"/>
    <x v="2"/>
    <x v="2"/>
    <x v="0"/>
    <x v="0"/>
    <n v="6"/>
    <x v="183"/>
    <s v="bradley.nelson@yahoo.com"/>
    <s v="+256 769110187"/>
    <x v="4"/>
  </r>
  <r>
    <n v="196"/>
    <s v="Sara"/>
    <s v="Douglas"/>
    <x v="2"/>
    <s v="Coordinator"/>
    <x v="0"/>
    <x v="0"/>
    <x v="2"/>
    <x v="0"/>
    <x v="0"/>
    <n v="6"/>
    <x v="184"/>
    <s v="sara.douglas@gmail.com"/>
    <s v="+256 863258605"/>
    <x v="1"/>
  </r>
  <r>
    <n v="197"/>
    <s v="Luke"/>
    <s v="Medina"/>
    <x v="4"/>
    <s v="Coordinator"/>
    <x v="0"/>
    <x v="1"/>
    <x v="0"/>
    <x v="0"/>
    <x v="0"/>
    <n v="8"/>
    <x v="185"/>
    <s v="luke.medina@hotmail.com"/>
    <s v="+256 226423674"/>
    <x v="0"/>
  </r>
  <r>
    <n v="198"/>
    <s v="Heather"/>
    <s v="Holmes"/>
    <x v="3"/>
    <s v="Coordinator"/>
    <x v="1"/>
    <x v="0"/>
    <x v="8"/>
    <x v="0"/>
    <x v="0"/>
    <n v="7"/>
    <x v="44"/>
    <s v="heather.holmes@gmail.com"/>
    <s v="+256 434566381"/>
    <x v="1"/>
  </r>
  <r>
    <n v="199"/>
    <s v="Robert"/>
    <s v="Hanson"/>
    <x v="2"/>
    <s v="Analyst"/>
    <x v="1"/>
    <x v="1"/>
    <x v="1"/>
    <x v="0"/>
    <x v="0"/>
    <n v="9"/>
    <x v="186"/>
    <s v="robert.hanson@gmail.com"/>
    <s v="+256 889506185"/>
    <x v="4"/>
  </r>
  <r>
    <n v="200"/>
    <s v="Courtney"/>
    <s v="Chavez"/>
    <x v="5"/>
    <s v="Assistant"/>
    <x v="0"/>
    <x v="1"/>
    <x v="5"/>
    <x v="0"/>
    <x v="0"/>
    <n v="4"/>
    <x v="187"/>
    <s v="courtney.chavez@yahoo.com"/>
    <s v="+256 105201401"/>
    <x v="2"/>
  </r>
  <r>
    <n v="201"/>
    <s v="Maria"/>
    <s v="Johnson"/>
    <x v="4"/>
    <s v="Manager"/>
    <x v="1"/>
    <x v="0"/>
    <x v="3"/>
    <x v="0"/>
    <x v="0"/>
    <n v="5"/>
    <x v="188"/>
    <s v="maria.johnson@yahoo.com"/>
    <s v="+256 673791687"/>
    <x v="3"/>
  </r>
  <r>
    <n v="202"/>
    <s v="Shannon"/>
    <s v="Nelson"/>
    <x v="4"/>
    <s v="Manager"/>
    <x v="0"/>
    <x v="2"/>
    <x v="5"/>
    <x v="0"/>
    <x v="0"/>
    <n v="4"/>
    <x v="189"/>
    <s v="shannon.nelson@hotmail.com"/>
    <s v="+256 453680321"/>
    <x v="1"/>
  </r>
  <r>
    <n v="203"/>
    <s v="Wendy"/>
    <s v="Bishop"/>
    <x v="4"/>
    <s v="Manager"/>
    <x v="1"/>
    <x v="1"/>
    <x v="6"/>
    <x v="0"/>
    <x v="0"/>
    <n v="3"/>
    <x v="190"/>
    <s v="wendy.bishop@hotmail.com"/>
    <s v="+256 004452371"/>
    <x v="2"/>
  </r>
  <r>
    <n v="204"/>
    <s v="Olivia"/>
    <s v="Moreno"/>
    <x v="3"/>
    <s v="Executive"/>
    <x v="0"/>
    <x v="2"/>
    <x v="9"/>
    <x v="0"/>
    <x v="0"/>
    <n v="10"/>
    <x v="191"/>
    <s v="olivia.moreno@yahoo.com"/>
    <s v="+256 800679221"/>
    <x v="3"/>
  </r>
  <r>
    <n v="205"/>
    <s v="Elizabeth"/>
    <s v="Wright"/>
    <x v="2"/>
    <s v="Assistant"/>
    <x v="1"/>
    <x v="2"/>
    <x v="8"/>
    <x v="0"/>
    <x v="0"/>
    <n v="7"/>
    <x v="192"/>
    <s v="elizabeth.wright@yahoo.com"/>
    <s v="+256 695132517"/>
    <x v="3"/>
  </r>
  <r>
    <n v="206"/>
    <s v="David"/>
    <s v="Thompson"/>
    <x v="0"/>
    <s v="Assistant"/>
    <x v="0"/>
    <x v="1"/>
    <x v="2"/>
    <x v="0"/>
    <x v="0"/>
    <n v="6"/>
    <x v="193"/>
    <s v="david.thompson@yahoo.com"/>
    <s v="+256 509966695"/>
    <x v="1"/>
  </r>
  <r>
    <n v="207"/>
    <s v="Alexander"/>
    <s v="Cobb"/>
    <x v="3"/>
    <s v="Assistant"/>
    <x v="1"/>
    <x v="2"/>
    <x v="5"/>
    <x v="0"/>
    <x v="0"/>
    <n v="4"/>
    <x v="194"/>
    <s v="alexander.cobb@gmail.com"/>
    <s v="+256 853870912"/>
    <x v="4"/>
  </r>
  <r>
    <n v="208"/>
    <s v="Anna"/>
    <s v="Murray"/>
    <x v="5"/>
    <s v="Manager"/>
    <x v="1"/>
    <x v="2"/>
    <x v="7"/>
    <x v="0"/>
    <x v="0"/>
    <n v="2"/>
    <x v="195"/>
    <s v="anna.murray@gmail.com"/>
    <s v="+256 434927229"/>
    <x v="4"/>
  </r>
  <r>
    <n v="209"/>
    <s v="Kristen"/>
    <s v="Lee"/>
    <x v="5"/>
    <s v="Executive"/>
    <x v="0"/>
    <x v="1"/>
    <x v="1"/>
    <x v="0"/>
    <x v="0"/>
    <n v="9"/>
    <x v="196"/>
    <s v="kristen.lee@gmail.com"/>
    <s v="+256 994977475"/>
    <x v="2"/>
  </r>
  <r>
    <n v="210"/>
    <s v="Steven"/>
    <s v="Welch"/>
    <x v="1"/>
    <s v="Executive"/>
    <x v="1"/>
    <x v="0"/>
    <x v="1"/>
    <x v="0"/>
    <x v="0"/>
    <n v="9"/>
    <x v="197"/>
    <s v="steven.welch@gmail.com"/>
    <s v="+256 128644825"/>
    <x v="1"/>
  </r>
  <r>
    <n v="211"/>
    <s v="Andrew"/>
    <s v="Mitchell"/>
    <x v="5"/>
    <s v="Manager"/>
    <x v="0"/>
    <x v="1"/>
    <x v="1"/>
    <x v="0"/>
    <x v="0"/>
    <n v="9"/>
    <x v="198"/>
    <s v="andrew.mitchell@gmail.com"/>
    <s v="+256 782344243"/>
    <x v="1"/>
  </r>
  <r>
    <n v="212"/>
    <s v="Jesse"/>
    <s v="Sutton"/>
    <x v="5"/>
    <s v="Assistant"/>
    <x v="1"/>
    <x v="1"/>
    <x v="4"/>
    <x v="0"/>
    <x v="0"/>
    <n v="1"/>
    <x v="199"/>
    <s v="jesse.sutton@hotmail.com"/>
    <s v="+256 607939720"/>
    <x v="0"/>
  </r>
  <r>
    <n v="213"/>
    <s v="Dawn"/>
    <s v="Lee"/>
    <x v="5"/>
    <s v="Executive"/>
    <x v="1"/>
    <x v="1"/>
    <x v="8"/>
    <x v="0"/>
    <x v="0"/>
    <n v="7"/>
    <x v="200"/>
    <s v="dawn.lee@hotmail.com"/>
    <s v="+256 627044456"/>
    <x v="0"/>
  </r>
  <r>
    <n v="214"/>
    <s v="Chelsea"/>
    <s v="Vargas"/>
    <x v="2"/>
    <s v="Assistant"/>
    <x v="1"/>
    <x v="2"/>
    <x v="3"/>
    <x v="2"/>
    <x v="6"/>
    <n v="1"/>
    <x v="201"/>
    <s v="chelsea.vargas@hotmail.com"/>
    <s v="+256 653592966"/>
    <x v="2"/>
  </r>
  <r>
    <n v="215"/>
    <s v="Nicole"/>
    <s v="Velazquez"/>
    <x v="3"/>
    <s v="Assistant"/>
    <x v="0"/>
    <x v="0"/>
    <x v="3"/>
    <x v="0"/>
    <x v="0"/>
    <n v="5"/>
    <x v="202"/>
    <s v="nicole.velazquez@yahoo.com"/>
    <s v="+256 561336424"/>
    <x v="0"/>
  </r>
  <r>
    <n v="216"/>
    <s v="Robert"/>
    <s v="Barnes"/>
    <x v="5"/>
    <s v="Assistant"/>
    <x v="1"/>
    <x v="1"/>
    <x v="1"/>
    <x v="0"/>
    <x v="0"/>
    <n v="9"/>
    <x v="203"/>
    <s v="robert.barnes@gmail.com"/>
    <s v="+256 514806083"/>
    <x v="2"/>
  </r>
  <r>
    <n v="217"/>
    <s v="Keith"/>
    <s v="Griffin"/>
    <x v="3"/>
    <s v="Manager"/>
    <x v="1"/>
    <x v="2"/>
    <x v="8"/>
    <x v="0"/>
    <x v="0"/>
    <n v="7"/>
    <x v="204"/>
    <s v="keith.griffin@gmail.com"/>
    <s v="+256 225170166"/>
    <x v="0"/>
  </r>
  <r>
    <n v="218"/>
    <s v="Devin"/>
    <s v="Cooper"/>
    <x v="3"/>
    <s v="Manager"/>
    <x v="1"/>
    <x v="0"/>
    <x v="7"/>
    <x v="0"/>
    <x v="0"/>
    <n v="2"/>
    <x v="205"/>
    <s v="devin.cooper@gmail.com"/>
    <s v="+256 559935308"/>
    <x v="1"/>
  </r>
  <r>
    <n v="219"/>
    <s v="Benjamin"/>
    <s v="Jones"/>
    <x v="4"/>
    <s v="Manager"/>
    <x v="0"/>
    <x v="2"/>
    <x v="1"/>
    <x v="0"/>
    <x v="0"/>
    <n v="9"/>
    <x v="206"/>
    <s v="benjamin.jones@yahoo.com"/>
    <s v="+256 657719557"/>
    <x v="1"/>
  </r>
  <r>
    <n v="220"/>
    <s v="Lisa"/>
    <s v="Hamilton"/>
    <x v="1"/>
    <s v="Executive"/>
    <x v="0"/>
    <x v="0"/>
    <x v="0"/>
    <x v="2"/>
    <x v="5"/>
    <n v="2"/>
    <x v="207"/>
    <s v="lisa.hamilton@gmail.com"/>
    <s v="+256 615179095"/>
    <x v="0"/>
  </r>
  <r>
    <n v="221"/>
    <s v="Jack"/>
    <s v="Ramirez"/>
    <x v="1"/>
    <s v="Manager"/>
    <x v="1"/>
    <x v="2"/>
    <x v="5"/>
    <x v="0"/>
    <x v="0"/>
    <n v="4"/>
    <x v="208"/>
    <s v="jack.ramirez@hotmail.com"/>
    <s v="+256 324386782"/>
    <x v="2"/>
  </r>
  <r>
    <n v="222"/>
    <s v="Kevin"/>
    <s v="Buchanan"/>
    <x v="3"/>
    <s v="Analyst"/>
    <x v="0"/>
    <x v="2"/>
    <x v="0"/>
    <x v="0"/>
    <x v="0"/>
    <n v="8"/>
    <x v="209"/>
    <s v="kevin.buchanan@yahoo.com"/>
    <s v="+256 923006363"/>
    <x v="1"/>
  </r>
  <r>
    <n v="223"/>
    <s v="David"/>
    <s v="Stone"/>
    <x v="2"/>
    <s v="Assistant"/>
    <x v="0"/>
    <x v="2"/>
    <x v="6"/>
    <x v="2"/>
    <x v="0"/>
    <n v="3"/>
    <x v="210"/>
    <s v="david.stone@hotmail.com"/>
    <s v="Not Provided"/>
    <x v="1"/>
  </r>
  <r>
    <n v="224"/>
    <s v="Marcus"/>
    <s v="Richardson"/>
    <x v="5"/>
    <s v="Assistant"/>
    <x v="0"/>
    <x v="1"/>
    <x v="5"/>
    <x v="0"/>
    <x v="0"/>
    <n v="4"/>
    <x v="211"/>
    <s v="marcus.richardson@yahoo.com"/>
    <s v="+256 426660868"/>
    <x v="4"/>
  </r>
  <r>
    <n v="225"/>
    <s v="Courtney"/>
    <s v="Floyd"/>
    <x v="4"/>
    <s v="Executive"/>
    <x v="1"/>
    <x v="1"/>
    <x v="1"/>
    <x v="0"/>
    <x v="0"/>
    <n v="9"/>
    <x v="212"/>
    <s v="courtney.floyd@hotmail.com"/>
    <s v="+256 708917234"/>
    <x v="0"/>
  </r>
  <r>
    <n v="226"/>
    <s v="Amanda"/>
    <s v="Gonzalez"/>
    <x v="1"/>
    <s v="Manager"/>
    <x v="1"/>
    <x v="0"/>
    <x v="2"/>
    <x v="0"/>
    <x v="0"/>
    <n v="6"/>
    <x v="213"/>
    <s v="amanda.gonzalez@hotmail.com"/>
    <s v="+256 432205435"/>
    <x v="1"/>
  </r>
  <r>
    <n v="227"/>
    <s v="Paul"/>
    <s v="Grant"/>
    <x v="3"/>
    <s v="Manager"/>
    <x v="1"/>
    <x v="2"/>
    <x v="6"/>
    <x v="0"/>
    <x v="0"/>
    <n v="3"/>
    <x v="214"/>
    <s v="paul.grant@gmail.com"/>
    <s v="+256 120637946"/>
    <x v="2"/>
  </r>
  <r>
    <n v="228"/>
    <s v="Michael"/>
    <s v="Robles"/>
    <x v="3"/>
    <s v="Manager"/>
    <x v="0"/>
    <x v="1"/>
    <x v="6"/>
    <x v="2"/>
    <x v="2"/>
    <n v="2"/>
    <x v="215"/>
    <s v="michael.robles@yahoo.com"/>
    <s v="+256 831108025"/>
    <x v="2"/>
  </r>
  <r>
    <n v="229"/>
    <s v="James"/>
    <s v="White"/>
    <x v="0"/>
    <s v="Executive"/>
    <x v="1"/>
    <x v="1"/>
    <x v="9"/>
    <x v="0"/>
    <x v="0"/>
    <n v="10"/>
    <x v="216"/>
    <s v="james.white@gmail.com"/>
    <s v="Not Provided"/>
    <x v="4"/>
  </r>
  <r>
    <n v="230"/>
    <s v="Anthony"/>
    <s v="Jacobs"/>
    <x v="1"/>
    <s v="Executive"/>
    <x v="0"/>
    <x v="0"/>
    <x v="5"/>
    <x v="0"/>
    <x v="0"/>
    <n v="4"/>
    <x v="217"/>
    <s v="anthony.jacobs@hotmail.com"/>
    <s v="Not Provided"/>
    <x v="2"/>
  </r>
  <r>
    <n v="231"/>
    <s v="Gregory"/>
    <s v="Henry"/>
    <x v="5"/>
    <s v="Analyst"/>
    <x v="1"/>
    <x v="1"/>
    <x v="7"/>
    <x v="0"/>
    <x v="0"/>
    <n v="2"/>
    <x v="218"/>
    <s v="gregory.henry@gmail.com"/>
    <s v="+256 313409140"/>
    <x v="4"/>
  </r>
  <r>
    <n v="232"/>
    <s v="Edward"/>
    <s v="Hernandez"/>
    <x v="0"/>
    <s v="Assistant"/>
    <x v="0"/>
    <x v="0"/>
    <x v="6"/>
    <x v="0"/>
    <x v="0"/>
    <n v="3"/>
    <x v="219"/>
    <s v="edward.hernandez@hotmail.com"/>
    <s v="+256 571565039"/>
    <x v="2"/>
  </r>
  <r>
    <n v="233"/>
    <s v="Allison"/>
    <s v="Ford"/>
    <x v="3"/>
    <s v="Executive"/>
    <x v="1"/>
    <x v="0"/>
    <x v="9"/>
    <x v="2"/>
    <x v="7"/>
    <n v="1"/>
    <x v="220"/>
    <s v="allison.ford@gmail.com"/>
    <s v="+256 068233078"/>
    <x v="0"/>
  </r>
  <r>
    <n v="234"/>
    <s v="Paul"/>
    <s v="Lang"/>
    <x v="3"/>
    <s v="Manager"/>
    <x v="1"/>
    <x v="1"/>
    <x v="1"/>
    <x v="0"/>
    <x v="0"/>
    <n v="9"/>
    <x v="221"/>
    <s v="paul.lang@yahoo.com"/>
    <s v="+256 200332244"/>
    <x v="0"/>
  </r>
  <r>
    <n v="235"/>
    <s v="DOUGLAS"/>
    <s v="DIAZ"/>
    <x v="0"/>
    <s v="Manager"/>
    <x v="1"/>
    <x v="1"/>
    <x v="2"/>
    <x v="0"/>
    <x v="0"/>
    <n v="6"/>
    <x v="222"/>
    <s v="patrick.owens@gmail.com"/>
    <s v="+256 110000790"/>
    <x v="3"/>
  </r>
  <r>
    <n v="236"/>
    <s v="Jason"/>
    <s v="Rodriguez"/>
    <x v="3"/>
    <s v="Coordinator"/>
    <x v="0"/>
    <x v="0"/>
    <x v="3"/>
    <x v="0"/>
    <x v="0"/>
    <n v="5"/>
    <x v="223"/>
    <s v="jason.rodriguez@gmail.com"/>
    <s v="+256 834300300"/>
    <x v="0"/>
  </r>
  <r>
    <n v="237"/>
    <s v="Matthew"/>
    <s v="Hawkins"/>
    <x v="2"/>
    <s v="Manager"/>
    <x v="0"/>
    <x v="2"/>
    <x v="8"/>
    <x v="0"/>
    <x v="0"/>
    <n v="7"/>
    <x v="224"/>
    <s v="matthew.hawkins@gmail.com"/>
    <s v="+256 891797649"/>
    <x v="1"/>
  </r>
  <r>
    <n v="238"/>
    <s v="Barbara"/>
    <s v="Madden"/>
    <x v="0"/>
    <s v="Coordinator"/>
    <x v="0"/>
    <x v="2"/>
    <x v="1"/>
    <x v="0"/>
    <x v="0"/>
    <n v="9"/>
    <x v="225"/>
    <s v="barbara.madden@yahoo.com"/>
    <s v="+256 470604614"/>
    <x v="1"/>
  </r>
  <r>
    <n v="239"/>
    <s v="Robert"/>
    <s v="Haynes"/>
    <x v="2"/>
    <s v="Executive"/>
    <x v="1"/>
    <x v="1"/>
    <x v="7"/>
    <x v="0"/>
    <x v="0"/>
    <n v="2"/>
    <x v="226"/>
    <s v="robert.haynes@yahoo.com"/>
    <s v="+256 851205472"/>
    <x v="2"/>
  </r>
  <r>
    <n v="240"/>
    <s v="Jacqueline"/>
    <s v="Thompson"/>
    <x v="4"/>
    <s v="Assistant"/>
    <x v="1"/>
    <x v="2"/>
    <x v="5"/>
    <x v="0"/>
    <x v="0"/>
    <n v="4"/>
    <x v="227"/>
    <s v="jacqueline.thompson@gmail.com"/>
    <s v="+256 155962757"/>
    <x v="1"/>
  </r>
  <r>
    <n v="241"/>
    <s v="Daniel"/>
    <s v="Martinez"/>
    <x v="0"/>
    <s v="Analyst"/>
    <x v="1"/>
    <x v="2"/>
    <x v="7"/>
    <x v="0"/>
    <x v="0"/>
    <n v="2"/>
    <x v="228"/>
    <s v="daniel.martinez@hotmail.com"/>
    <s v="+256 751443115"/>
    <x v="0"/>
  </r>
  <r>
    <n v="242"/>
    <s v="Dustin"/>
    <s v="Adams"/>
    <x v="0"/>
    <s v="Analyst"/>
    <x v="1"/>
    <x v="1"/>
    <x v="2"/>
    <x v="0"/>
    <x v="0"/>
    <n v="6"/>
    <x v="229"/>
    <s v="dustin.adams@gmail.com"/>
    <s v="+256 886884807"/>
    <x v="0"/>
  </r>
  <r>
    <n v="243"/>
    <s v="Colleen"/>
    <s v="Schultz"/>
    <x v="1"/>
    <s v="Manager"/>
    <x v="1"/>
    <x v="0"/>
    <x v="8"/>
    <x v="0"/>
    <x v="0"/>
    <n v="7"/>
    <x v="230"/>
    <s v="colleen.schultz@gmail.com"/>
    <s v="+256 043495677"/>
    <x v="4"/>
  </r>
  <r>
    <n v="244"/>
    <s v="Michelle"/>
    <s v="Miller"/>
    <x v="0"/>
    <s v="Assistant"/>
    <x v="0"/>
    <x v="0"/>
    <x v="1"/>
    <x v="0"/>
    <x v="0"/>
    <n v="9"/>
    <x v="231"/>
    <s v="michelle.miller@gmail.com"/>
    <s v="+256 778120869"/>
    <x v="3"/>
  </r>
  <r>
    <n v="245"/>
    <s v="Amanda"/>
    <s v="Rogers"/>
    <x v="2"/>
    <s v="Manager"/>
    <x v="0"/>
    <x v="1"/>
    <x v="1"/>
    <x v="0"/>
    <x v="0"/>
    <n v="9"/>
    <x v="232"/>
    <s v="amanda.rogers@hotmail.com"/>
    <s v="+256 471045806"/>
    <x v="4"/>
  </r>
  <r>
    <n v="246"/>
    <s v="Christian"/>
    <s v="Young"/>
    <x v="5"/>
    <s v="Assistant"/>
    <x v="0"/>
    <x v="1"/>
    <x v="8"/>
    <x v="2"/>
    <x v="3"/>
    <n v="5"/>
    <x v="233"/>
    <s v="christian.young@yahoo.com"/>
    <s v="+256 247390005"/>
    <x v="2"/>
  </r>
  <r>
    <n v="247"/>
    <s v="Nicholas"/>
    <s v="Flynn"/>
    <x v="5"/>
    <s v="Assistant"/>
    <x v="0"/>
    <x v="0"/>
    <x v="0"/>
    <x v="0"/>
    <x v="0"/>
    <n v="8"/>
    <x v="234"/>
    <s v="nicholas.flynn@gmail.com"/>
    <s v="+256 646064774"/>
    <x v="1"/>
  </r>
  <r>
    <n v="248"/>
    <s v="Michelle"/>
    <s v="Roy"/>
    <x v="5"/>
    <s v="Executive"/>
    <x v="1"/>
    <x v="1"/>
    <x v="5"/>
    <x v="0"/>
    <x v="0"/>
    <n v="4"/>
    <x v="235"/>
    <s v="michelle.roy@yahoo.com"/>
    <s v="+256 899926164"/>
    <x v="0"/>
  </r>
  <r>
    <n v="249"/>
    <s v="Gregory"/>
    <s v="Koch"/>
    <x v="0"/>
    <s v="Coordinator"/>
    <x v="0"/>
    <x v="1"/>
    <x v="8"/>
    <x v="0"/>
    <x v="0"/>
    <n v="7"/>
    <x v="236"/>
    <s v="gregory.koch@gmail.com"/>
    <s v="+256 188514306"/>
    <x v="1"/>
  </r>
  <r>
    <n v="250"/>
    <s v="Evelyn"/>
    <s v="Wilson"/>
    <x v="0"/>
    <s v="Executive"/>
    <x v="0"/>
    <x v="2"/>
    <x v="4"/>
    <x v="0"/>
    <x v="0"/>
    <n v="1"/>
    <x v="237"/>
    <s v="evelyn.wilson@gmail.com"/>
    <s v="+256 490709092"/>
    <x v="4"/>
  </r>
  <r>
    <n v="251"/>
    <s v="Trevor"/>
    <s v="James"/>
    <x v="0"/>
    <s v="Manager"/>
    <x v="1"/>
    <x v="0"/>
    <x v="3"/>
    <x v="0"/>
    <x v="0"/>
    <n v="5"/>
    <x v="238"/>
    <s v="trevor.james@yahoo.com"/>
    <s v="+256 188805978"/>
    <x v="2"/>
  </r>
  <r>
    <n v="252"/>
    <s v="Kristi"/>
    <s v="Quinn"/>
    <x v="3"/>
    <s v="Executive"/>
    <x v="0"/>
    <x v="0"/>
    <x v="7"/>
    <x v="0"/>
    <x v="0"/>
    <n v="2"/>
    <x v="239"/>
    <s v="kristi.quinn@gmail.com"/>
    <s v="+256 075844348"/>
    <x v="1"/>
  </r>
  <r>
    <n v="253"/>
    <s v="Pamela"/>
    <s v="Anderson"/>
    <x v="5"/>
    <s v="Analyst"/>
    <x v="1"/>
    <x v="1"/>
    <x v="9"/>
    <x v="1"/>
    <x v="5"/>
    <n v="4"/>
    <x v="240"/>
    <s v="pamela.anderson@gmail.com"/>
    <s v="+256 037843102"/>
    <x v="0"/>
  </r>
  <r>
    <n v="254"/>
    <s v="Ryan"/>
    <s v="Williams"/>
    <x v="3"/>
    <s v="Assistant"/>
    <x v="1"/>
    <x v="2"/>
    <x v="8"/>
    <x v="0"/>
    <x v="0"/>
    <n v="7"/>
    <x v="241"/>
    <s v="ryan.williams@yahoo.com"/>
    <s v="+256 357249935"/>
    <x v="1"/>
  </r>
  <r>
    <n v="255"/>
    <s v="John"/>
    <s v="Garrison"/>
    <x v="4"/>
    <s v="Executive"/>
    <x v="0"/>
    <x v="0"/>
    <x v="4"/>
    <x v="0"/>
    <x v="0"/>
    <n v="1"/>
    <x v="242"/>
    <s v="john.garrison@gmail.com"/>
    <s v="+256 263273854"/>
    <x v="1"/>
  </r>
  <r>
    <n v="256"/>
    <s v="Marcus"/>
    <s v="Roberts"/>
    <x v="2"/>
    <s v="Analyst"/>
    <x v="0"/>
    <x v="1"/>
    <x v="8"/>
    <x v="0"/>
    <x v="0"/>
    <n v="7"/>
    <x v="243"/>
    <s v="marcus.roberts@hotmail.com"/>
    <s v="+256 546121165"/>
    <x v="0"/>
  </r>
  <r>
    <n v="257"/>
    <s v="Michelle"/>
    <s v="James"/>
    <x v="2"/>
    <s v="Coordinator"/>
    <x v="0"/>
    <x v="1"/>
    <x v="8"/>
    <x v="0"/>
    <x v="0"/>
    <n v="7"/>
    <x v="244"/>
    <s v="michelle.james@yahoo.com"/>
    <s v="+256 722444936"/>
    <x v="4"/>
  </r>
  <r>
    <n v="258"/>
    <s v="Denise"/>
    <s v="Wheeler"/>
    <x v="3"/>
    <s v="Executive"/>
    <x v="1"/>
    <x v="2"/>
    <x v="3"/>
    <x v="0"/>
    <x v="0"/>
    <n v="5"/>
    <x v="245"/>
    <s v="denise.wheeler@hotmail.com"/>
    <s v="+256 173600333"/>
    <x v="2"/>
  </r>
  <r>
    <n v="259"/>
    <s v="Mark"/>
    <s v="Carter"/>
    <x v="4"/>
    <s v="Assistant"/>
    <x v="0"/>
    <x v="2"/>
    <x v="7"/>
    <x v="0"/>
    <x v="0"/>
    <n v="2"/>
    <x v="246"/>
    <s v="mark.carter@hotmail.com"/>
    <s v="+256 453958234"/>
    <x v="1"/>
  </r>
  <r>
    <n v="260"/>
    <s v="Jesse"/>
    <s v="Garrett"/>
    <x v="5"/>
    <s v="Coordinator"/>
    <x v="1"/>
    <x v="0"/>
    <x v="6"/>
    <x v="0"/>
    <x v="0"/>
    <n v="3"/>
    <x v="247"/>
    <s v="jesse.garrett@hotmail.com"/>
    <s v="+256 526133426"/>
    <x v="0"/>
  </r>
  <r>
    <n v="261"/>
    <s v="Christina"/>
    <s v="Bush"/>
    <x v="4"/>
    <s v="Manager"/>
    <x v="1"/>
    <x v="1"/>
    <x v="3"/>
    <x v="0"/>
    <x v="0"/>
    <n v="5"/>
    <x v="248"/>
    <s v="christina.bush@yahoo.com"/>
    <s v="Not Provided"/>
    <x v="2"/>
  </r>
  <r>
    <n v="262"/>
    <s v="Troy"/>
    <s v="Carrillo"/>
    <x v="2"/>
    <s v="Manager"/>
    <x v="1"/>
    <x v="2"/>
    <x v="8"/>
    <x v="0"/>
    <x v="0"/>
    <n v="7"/>
    <x v="249"/>
    <s v="troy.carrillo@yahoo.com"/>
    <s v="+256 892786327"/>
    <x v="4"/>
  </r>
  <r>
    <n v="263"/>
    <s v="Raven"/>
    <s v="Hernandez"/>
    <x v="4"/>
    <s v="Assistant"/>
    <x v="1"/>
    <x v="0"/>
    <x v="2"/>
    <x v="0"/>
    <x v="0"/>
    <n v="6"/>
    <x v="250"/>
    <s v="raven.hernandez@hotmail.com"/>
    <s v="+256 770683060"/>
    <x v="4"/>
  </r>
  <r>
    <n v="264"/>
    <s v="Christian"/>
    <s v="Medina"/>
    <x v="0"/>
    <s v="Executive"/>
    <x v="0"/>
    <x v="1"/>
    <x v="0"/>
    <x v="0"/>
    <x v="0"/>
    <n v="8"/>
    <x v="251"/>
    <s v="christian.medina@yahoo.com"/>
    <s v="+256 373135243"/>
    <x v="2"/>
  </r>
  <r>
    <n v="265"/>
    <s v="Melvin"/>
    <s v="Brown"/>
    <x v="0"/>
    <s v="Manager"/>
    <x v="1"/>
    <x v="0"/>
    <x v="4"/>
    <x v="0"/>
    <x v="0"/>
    <n v="1"/>
    <x v="252"/>
    <s v="melvin.brown@hotmail.com"/>
    <s v="+256 943641195"/>
    <x v="4"/>
  </r>
  <r>
    <n v="266"/>
    <s v="Paige"/>
    <s v="Dominguez"/>
    <x v="4"/>
    <s v="Analyst"/>
    <x v="0"/>
    <x v="2"/>
    <x v="6"/>
    <x v="0"/>
    <x v="0"/>
    <n v="3"/>
    <x v="253"/>
    <s v="paige.dominguez@yahoo.com"/>
    <s v="+256 701993848"/>
    <x v="2"/>
  </r>
  <r>
    <n v="267"/>
    <s v="Thomas"/>
    <s v="Hernandez"/>
    <x v="1"/>
    <s v="Analyst"/>
    <x v="1"/>
    <x v="0"/>
    <x v="2"/>
    <x v="0"/>
    <x v="0"/>
    <n v="6"/>
    <x v="254"/>
    <s v="thomas.hernandez@yahoo.com"/>
    <s v="+256 161121604"/>
    <x v="0"/>
  </r>
  <r>
    <n v="268"/>
    <s v="Anthony"/>
    <s v="Franklin"/>
    <x v="0"/>
    <s v="Analyst"/>
    <x v="1"/>
    <x v="1"/>
    <x v="8"/>
    <x v="0"/>
    <x v="0"/>
    <n v="7"/>
    <x v="255"/>
    <s v="anthony.franklin@hotmail.com"/>
    <s v="+256 579521953"/>
    <x v="0"/>
  </r>
  <r>
    <n v="269"/>
    <s v="Michele"/>
    <s v="Davidson"/>
    <x v="0"/>
    <s v="Analyst"/>
    <x v="0"/>
    <x v="2"/>
    <x v="8"/>
    <x v="1"/>
    <x v="5"/>
    <n v="1"/>
    <x v="256"/>
    <s v="michele.davidson@gmail.com"/>
    <s v="+256 026913707"/>
    <x v="4"/>
  </r>
  <r>
    <n v="270"/>
    <s v="Lynn"/>
    <s v="Williamson"/>
    <x v="1"/>
    <s v="Analyst"/>
    <x v="0"/>
    <x v="0"/>
    <x v="6"/>
    <x v="0"/>
    <x v="0"/>
    <n v="3"/>
    <x v="257"/>
    <s v="lynn.williamson@yahoo.com"/>
    <s v="+256 902664538"/>
    <x v="2"/>
  </r>
  <r>
    <n v="271"/>
    <s v="Autumn"/>
    <s v="Edwards"/>
    <x v="2"/>
    <s v="Coordinator"/>
    <x v="0"/>
    <x v="0"/>
    <x v="3"/>
    <x v="0"/>
    <x v="0"/>
    <n v="5"/>
    <x v="258"/>
    <s v="autumn.edwards@hotmail.com"/>
    <s v="+256 377645876"/>
    <x v="0"/>
  </r>
  <r>
    <n v="272"/>
    <s v="Lindsay"/>
    <s v="Martinez"/>
    <x v="4"/>
    <s v="Analyst"/>
    <x v="0"/>
    <x v="1"/>
    <x v="7"/>
    <x v="0"/>
    <x v="0"/>
    <n v="2"/>
    <x v="259"/>
    <s v="lindsay.martinez@yahoo.com"/>
    <s v="+256 844987357"/>
    <x v="1"/>
  </r>
  <r>
    <n v="273"/>
    <s v="Manuel"/>
    <s v="Bartlett"/>
    <x v="0"/>
    <s v="Analyst"/>
    <x v="0"/>
    <x v="2"/>
    <x v="6"/>
    <x v="0"/>
    <x v="0"/>
    <n v="3"/>
    <x v="260"/>
    <s v="manuel.bartlett@gmail.com"/>
    <s v="+256 759740619"/>
    <x v="0"/>
  </r>
  <r>
    <n v="274"/>
    <s v="Sue"/>
    <s v="Fernandez"/>
    <x v="5"/>
    <s v="Executive"/>
    <x v="0"/>
    <x v="2"/>
    <x v="2"/>
    <x v="0"/>
    <x v="0"/>
    <n v="6"/>
    <x v="261"/>
    <s v="sue.fernandez@yahoo.com"/>
    <s v="+256 124119593"/>
    <x v="1"/>
  </r>
  <r>
    <n v="275"/>
    <s v="Kristen"/>
    <s v="Thomas"/>
    <x v="4"/>
    <s v="Analyst"/>
    <x v="0"/>
    <x v="0"/>
    <x v="3"/>
    <x v="0"/>
    <x v="0"/>
    <n v="5"/>
    <x v="262"/>
    <s v="kristen.thomas@hotmail.com"/>
    <s v="Not Provided"/>
    <x v="4"/>
  </r>
  <r>
    <n v="277"/>
    <s v="Michael"/>
    <s v="Ramsey"/>
    <x v="1"/>
    <s v="Assistant"/>
    <x v="1"/>
    <x v="1"/>
    <x v="3"/>
    <x v="0"/>
    <x v="0"/>
    <n v="5"/>
    <x v="263"/>
    <s v="michael.ramsey@gmail.com"/>
    <s v="+256 163244230"/>
    <x v="2"/>
  </r>
  <r>
    <n v="278"/>
    <s v="Jean"/>
    <s v="Bell"/>
    <x v="4"/>
    <s v="Assistant"/>
    <x v="0"/>
    <x v="2"/>
    <x v="5"/>
    <x v="2"/>
    <x v="3"/>
    <n v="2"/>
    <x v="264"/>
    <s v="jean.bell@yahoo.com"/>
    <s v="+256 243036818"/>
    <x v="0"/>
  </r>
  <r>
    <n v="279"/>
    <s v="Frank"/>
    <s v="Salazar"/>
    <x v="3"/>
    <s v="Manager"/>
    <x v="0"/>
    <x v="0"/>
    <x v="0"/>
    <x v="1"/>
    <x v="0"/>
    <n v="8"/>
    <x v="265"/>
    <s v="frank.salazar@gmail.com"/>
    <s v="+256 768322707"/>
    <x v="0"/>
  </r>
  <r>
    <n v="280"/>
    <s v="Christopher"/>
    <s v="Cook"/>
    <x v="2"/>
    <s v="Executive"/>
    <x v="0"/>
    <x v="2"/>
    <x v="1"/>
    <x v="0"/>
    <x v="0"/>
    <n v="9"/>
    <x v="266"/>
    <s v="christopher.cook@hotmail.com"/>
    <s v="+256 310963770"/>
    <x v="1"/>
  </r>
  <r>
    <n v="281"/>
    <s v="Patricia"/>
    <s v="Cameron"/>
    <x v="4"/>
    <s v="Executive"/>
    <x v="0"/>
    <x v="2"/>
    <x v="5"/>
    <x v="0"/>
    <x v="0"/>
    <n v="4"/>
    <x v="267"/>
    <s v="patricia.cameron@yahoo.com"/>
    <s v="+256 510031685"/>
    <x v="2"/>
  </r>
  <r>
    <n v="282"/>
    <s v="Stephen"/>
    <s v="Williams"/>
    <x v="5"/>
    <s v="Executive"/>
    <x v="0"/>
    <x v="0"/>
    <x v="9"/>
    <x v="0"/>
    <x v="0"/>
    <n v="10"/>
    <x v="268"/>
    <s v="stephen.williams@gmail.com"/>
    <s v="+256 968820648"/>
    <x v="4"/>
  </r>
  <r>
    <n v="283"/>
    <s v="Vincent"/>
    <s v="Shannon"/>
    <x v="5"/>
    <s v="Executive"/>
    <x v="1"/>
    <x v="2"/>
    <x v="2"/>
    <x v="0"/>
    <x v="0"/>
    <n v="6"/>
    <x v="269"/>
    <s v="vincent.shannon@gmail.com"/>
    <s v="+256 414476072"/>
    <x v="2"/>
  </r>
  <r>
    <n v="284"/>
    <s v="Melody"/>
    <s v="Stevens"/>
    <x v="3"/>
    <s v="Assistant"/>
    <x v="1"/>
    <x v="1"/>
    <x v="1"/>
    <x v="1"/>
    <x v="0"/>
    <n v="9"/>
    <x v="270"/>
    <s v="melody.stevens@hotmail.com"/>
    <s v="+256 942950897"/>
    <x v="4"/>
  </r>
  <r>
    <n v="285"/>
    <s v="John"/>
    <s v="Armstrong"/>
    <x v="5"/>
    <s v="Analyst"/>
    <x v="1"/>
    <x v="1"/>
    <x v="1"/>
    <x v="0"/>
    <x v="0"/>
    <n v="9"/>
    <x v="271"/>
    <s v="john.armstrong@hotmail.com"/>
    <s v="+256 525453574"/>
    <x v="4"/>
  </r>
  <r>
    <n v="286"/>
    <s v="Charles"/>
    <s v="Wallace"/>
    <x v="5"/>
    <s v="Analyst"/>
    <x v="1"/>
    <x v="1"/>
    <x v="2"/>
    <x v="0"/>
    <x v="0"/>
    <n v="6"/>
    <x v="272"/>
    <s v="charles.wallace@gmail.com"/>
    <s v="+256 912574579"/>
    <x v="0"/>
  </r>
  <r>
    <n v="287"/>
    <s v="Wayne"/>
    <s v="Wyatt"/>
    <x v="4"/>
    <s v="Manager"/>
    <x v="1"/>
    <x v="1"/>
    <x v="8"/>
    <x v="0"/>
    <x v="0"/>
    <n v="7"/>
    <x v="273"/>
    <s v="wayne.wyatt@gmail.com"/>
    <s v="+256 240978768"/>
    <x v="1"/>
  </r>
  <r>
    <n v="288"/>
    <s v="Katherine"/>
    <s v="Patel"/>
    <x v="0"/>
    <s v="Assistant"/>
    <x v="1"/>
    <x v="1"/>
    <x v="0"/>
    <x v="0"/>
    <x v="0"/>
    <n v="8"/>
    <x v="274"/>
    <s v="katherine.patel@gmail.com"/>
    <s v="+256 396309157"/>
    <x v="1"/>
  </r>
  <r>
    <n v="289"/>
    <s v="Derek"/>
    <s v="Harvey"/>
    <x v="2"/>
    <s v="Executive"/>
    <x v="1"/>
    <x v="1"/>
    <x v="7"/>
    <x v="0"/>
    <x v="0"/>
    <n v="2"/>
    <x v="275"/>
    <s v="derek.harvey@gmail.com"/>
    <s v="+256 521424607"/>
    <x v="1"/>
  </r>
  <r>
    <n v="290"/>
    <s v="Robert"/>
    <s v="Leblanc"/>
    <x v="4"/>
    <s v="Executive"/>
    <x v="0"/>
    <x v="0"/>
    <x v="6"/>
    <x v="0"/>
    <x v="0"/>
    <n v="3"/>
    <x v="276"/>
    <s v="robert.leblanc@hotmail.com"/>
    <s v="+256 282439026"/>
    <x v="0"/>
  </r>
  <r>
    <n v="291"/>
    <s v="Evelyn"/>
    <s v="Harvey"/>
    <x v="0"/>
    <s v="Analyst"/>
    <x v="0"/>
    <x v="2"/>
    <x v="6"/>
    <x v="1"/>
    <x v="1"/>
    <n v="0"/>
    <x v="277"/>
    <s v="evelyn.harvey@yahoo.com"/>
    <s v="Not Provided"/>
    <x v="0"/>
  </r>
  <r>
    <n v="292"/>
    <s v="Brittany"/>
    <s v="Bailey"/>
    <x v="3"/>
    <s v="Manager"/>
    <x v="0"/>
    <x v="1"/>
    <x v="6"/>
    <x v="0"/>
    <x v="0"/>
    <n v="3"/>
    <x v="278"/>
    <s v="brittany.bailey@gmail.com"/>
    <s v="+256 009902749"/>
    <x v="1"/>
  </r>
  <r>
    <n v="293"/>
    <s v="Joshua"/>
    <s v="Green"/>
    <x v="3"/>
    <s v="Manager"/>
    <x v="0"/>
    <x v="0"/>
    <x v="8"/>
    <x v="0"/>
    <x v="0"/>
    <n v="7"/>
    <x v="279"/>
    <s v="joshua.green@yahoo.com"/>
    <s v="+256 173147327"/>
    <x v="0"/>
  </r>
  <r>
    <n v="294"/>
    <s v="Diana"/>
    <s v="Park"/>
    <x v="4"/>
    <s v="Executive"/>
    <x v="0"/>
    <x v="0"/>
    <x v="1"/>
    <x v="0"/>
    <x v="0"/>
    <n v="9"/>
    <x v="280"/>
    <s v="diana.park@yahoo.com"/>
    <s v="+256 011430943"/>
    <x v="0"/>
  </r>
  <r>
    <n v="295"/>
    <s v="Ronald"/>
    <s v="Summers"/>
    <x v="5"/>
    <s v="Executive"/>
    <x v="1"/>
    <x v="2"/>
    <x v="9"/>
    <x v="0"/>
    <x v="0"/>
    <n v="10"/>
    <x v="281"/>
    <s v="ronald.summers@hotmail.com"/>
    <s v="+256 136257002"/>
    <x v="0"/>
  </r>
  <r>
    <n v="296"/>
    <s v="Jacqueline"/>
    <s v="Ramirez"/>
    <x v="4"/>
    <s v="Coordinator"/>
    <x v="1"/>
    <x v="0"/>
    <x v="1"/>
    <x v="2"/>
    <x v="2"/>
    <n v="8"/>
    <x v="282"/>
    <s v="jacqueline.ramirez@hotmail.com"/>
    <s v="+256 155822006"/>
    <x v="2"/>
  </r>
  <r>
    <n v="297"/>
    <s v="Thomas"/>
    <s v="Reese"/>
    <x v="2"/>
    <s v="Assistant"/>
    <x v="1"/>
    <x v="1"/>
    <x v="8"/>
    <x v="0"/>
    <x v="0"/>
    <n v="7"/>
    <x v="283"/>
    <s v="thomas.reese@yahoo.com"/>
    <s v="+256 854872416"/>
    <x v="1"/>
  </r>
  <r>
    <n v="298"/>
    <s v="Kevin"/>
    <s v="Morris"/>
    <x v="1"/>
    <s v="Analyst"/>
    <x v="0"/>
    <x v="2"/>
    <x v="0"/>
    <x v="0"/>
    <x v="0"/>
    <n v="8"/>
    <x v="284"/>
    <s v="kevin.morris@gmail.com"/>
    <s v="+256 927814644"/>
    <x v="2"/>
  </r>
  <r>
    <n v="299"/>
    <s v="Kimberly"/>
    <s v="Rangel"/>
    <x v="4"/>
    <s v="Assistant"/>
    <x v="0"/>
    <x v="0"/>
    <x v="2"/>
    <x v="1"/>
    <x v="2"/>
    <n v="5"/>
    <x v="285"/>
    <s v="kimberly.rangel@hotmail.com"/>
    <s v="+256 040827730"/>
    <x v="4"/>
  </r>
  <r>
    <n v="300"/>
    <s v="Ruben"/>
    <s v="Kemp"/>
    <x v="3"/>
    <s v="Manager"/>
    <x v="1"/>
    <x v="1"/>
    <x v="6"/>
    <x v="0"/>
    <x v="0"/>
    <n v="3"/>
    <x v="286"/>
    <s v="ruben.kemp@gmail.com"/>
    <s v="+256 037581013"/>
    <x v="4"/>
  </r>
  <r>
    <n v="301"/>
    <s v="Jeffrey"/>
    <s v="Steele"/>
    <x v="2"/>
    <s v="Coordinator"/>
    <x v="0"/>
    <x v="0"/>
    <x v="4"/>
    <x v="0"/>
    <x v="0"/>
    <n v="1"/>
    <x v="287"/>
    <s v="jeffrey.steele@hotmail.com"/>
    <s v="+256 742964339"/>
    <x v="2"/>
  </r>
  <r>
    <n v="302"/>
    <s v="Julie"/>
    <s v="Ramirez"/>
    <x v="2"/>
    <s v="Manager"/>
    <x v="0"/>
    <x v="2"/>
    <x v="2"/>
    <x v="0"/>
    <x v="0"/>
    <n v="6"/>
    <x v="288"/>
    <s v="julie.ramirez@yahoo.com"/>
    <s v="Not Provided"/>
    <x v="1"/>
  </r>
  <r>
    <n v="303"/>
    <s v="Rachel"/>
    <s v="Castaneda"/>
    <x v="0"/>
    <s v="Analyst"/>
    <x v="1"/>
    <x v="1"/>
    <x v="3"/>
    <x v="2"/>
    <x v="1"/>
    <n v="2"/>
    <x v="289"/>
    <s v="rachel.castaneda@yahoo.com"/>
    <s v="+256 178188788"/>
    <x v="4"/>
  </r>
  <r>
    <n v="304"/>
    <s v="Caroline"/>
    <s v="Smith"/>
    <x v="4"/>
    <s v="Coordinator"/>
    <x v="1"/>
    <x v="0"/>
    <x v="8"/>
    <x v="2"/>
    <x v="1"/>
    <n v="4"/>
    <x v="290"/>
    <s v="caroline.smith@hotmail.com"/>
    <s v="+256 478184940"/>
    <x v="0"/>
  </r>
  <r>
    <n v="305"/>
    <s v="Dustin"/>
    <s v="Smith"/>
    <x v="2"/>
    <s v="Manager"/>
    <x v="1"/>
    <x v="0"/>
    <x v="0"/>
    <x v="0"/>
    <x v="0"/>
    <n v="8"/>
    <x v="291"/>
    <s v="dustin.smith@yahoo.com"/>
    <s v="+256 629706528"/>
    <x v="2"/>
  </r>
  <r>
    <n v="306"/>
    <s v="Rebecca"/>
    <s v="Wilkins"/>
    <x v="0"/>
    <s v="Manager"/>
    <x v="0"/>
    <x v="1"/>
    <x v="1"/>
    <x v="0"/>
    <x v="0"/>
    <n v="9"/>
    <x v="292"/>
    <s v="rebecca.wilkins@yahoo.com"/>
    <s v="+256 254758475"/>
    <x v="0"/>
  </r>
  <r>
    <n v="307"/>
    <s v="Cameron"/>
    <s v="Martin"/>
    <x v="4"/>
    <s v="Coordinator"/>
    <x v="1"/>
    <x v="1"/>
    <x v="2"/>
    <x v="1"/>
    <x v="3"/>
    <n v="4"/>
    <x v="293"/>
    <s v="cameron.martin@hotmail.com"/>
    <s v="+256 012077373"/>
    <x v="1"/>
  </r>
  <r>
    <n v="308"/>
    <s v="Amy"/>
    <s v="Moreno"/>
    <x v="3"/>
    <s v="Coordinator"/>
    <x v="0"/>
    <x v="1"/>
    <x v="8"/>
    <x v="0"/>
    <x v="0"/>
    <n v="7"/>
    <x v="294"/>
    <s v="amy.moreno@hotmail.com"/>
    <s v="+256 789476856"/>
    <x v="1"/>
  </r>
  <r>
    <n v="309"/>
    <s v="Chase"/>
    <s v="Mclaughlin"/>
    <x v="0"/>
    <s v="Analyst"/>
    <x v="1"/>
    <x v="2"/>
    <x v="2"/>
    <x v="0"/>
    <x v="0"/>
    <n v="6"/>
    <x v="295"/>
    <s v="chase.mclaughlin@hotmail.com"/>
    <s v="+256 884789311"/>
    <x v="1"/>
  </r>
  <r>
    <n v="310"/>
    <s v="Brenda"/>
    <s v="Lopez"/>
    <x v="0"/>
    <s v="Coordinator"/>
    <x v="1"/>
    <x v="0"/>
    <x v="9"/>
    <x v="0"/>
    <x v="0"/>
    <n v="10"/>
    <x v="296"/>
    <s v="brenda.lopez@gmail.com"/>
    <s v="+256 079767451"/>
    <x v="4"/>
  </r>
  <r>
    <n v="311"/>
    <s v="Jeffrey"/>
    <s v="Shepherd"/>
    <x v="3"/>
    <s v="Assistant"/>
    <x v="1"/>
    <x v="0"/>
    <x v="4"/>
    <x v="1"/>
    <x v="2"/>
    <n v="0"/>
    <x v="297"/>
    <s v="jeffrey.shepherd@gmail.com"/>
    <s v="+256 501495322"/>
    <x v="1"/>
  </r>
  <r>
    <n v="312"/>
    <s v="Brittney"/>
    <s v="Arnold"/>
    <x v="5"/>
    <s v="Manager"/>
    <x v="1"/>
    <x v="2"/>
    <x v="7"/>
    <x v="0"/>
    <x v="0"/>
    <n v="2"/>
    <x v="298"/>
    <s v="brittney.arnold@gmail.com"/>
    <s v="+256 125121825"/>
    <x v="1"/>
  </r>
  <r>
    <n v="313"/>
    <s v="Angela"/>
    <s v="Houston"/>
    <x v="1"/>
    <s v="Executive"/>
    <x v="0"/>
    <x v="2"/>
    <x v="3"/>
    <x v="0"/>
    <x v="0"/>
    <n v="5"/>
    <x v="299"/>
    <s v="angela.houston@hotmail.com"/>
    <s v="+256 329471733"/>
    <x v="0"/>
  </r>
  <r>
    <n v="314"/>
    <s v="Michael"/>
    <s v="Barber"/>
    <x v="2"/>
    <s v="Manager"/>
    <x v="1"/>
    <x v="1"/>
    <x v="6"/>
    <x v="0"/>
    <x v="0"/>
    <n v="3"/>
    <x v="300"/>
    <s v="michael.barber@gmail.com"/>
    <s v="+256 558906453"/>
    <x v="2"/>
  </r>
  <r>
    <n v="315"/>
    <s v="Joel"/>
    <s v="Stewart"/>
    <x v="0"/>
    <s v="Executive"/>
    <x v="0"/>
    <x v="0"/>
    <x v="3"/>
    <x v="0"/>
    <x v="0"/>
    <n v="5"/>
    <x v="301"/>
    <s v="joel.stewart@yahoo.com"/>
    <s v="+256 141266523"/>
    <x v="1"/>
  </r>
  <r>
    <n v="316"/>
    <s v="Susan"/>
    <s v="Wright"/>
    <x v="5"/>
    <s v="Assistant"/>
    <x v="0"/>
    <x v="2"/>
    <x v="7"/>
    <x v="2"/>
    <x v="2"/>
    <n v="1"/>
    <x v="302"/>
    <s v="susan.wright@yahoo.com"/>
    <s v="+256 739887182"/>
    <x v="0"/>
  </r>
  <r>
    <n v="317"/>
    <s v="Margaret"/>
    <s v="Werner"/>
    <x v="2"/>
    <s v="Manager"/>
    <x v="1"/>
    <x v="2"/>
    <x v="0"/>
    <x v="0"/>
    <x v="0"/>
    <n v="8"/>
    <x v="303"/>
    <s v="margaret.werner@gmail.com"/>
    <s v="+256 502068310"/>
    <x v="2"/>
  </r>
  <r>
    <n v="318"/>
    <s v="Diane"/>
    <s v="Bowen"/>
    <x v="1"/>
    <s v="Manager"/>
    <x v="0"/>
    <x v="2"/>
    <x v="1"/>
    <x v="0"/>
    <x v="0"/>
    <n v="9"/>
    <x v="304"/>
    <s v="diane.bowen@gmail.com"/>
    <s v="+256 143143163"/>
    <x v="4"/>
  </r>
  <r>
    <n v="319"/>
    <s v="Jennifer"/>
    <s v="Fowler"/>
    <x v="5"/>
    <s v="Analyst"/>
    <x v="0"/>
    <x v="1"/>
    <x v="8"/>
    <x v="0"/>
    <x v="0"/>
    <n v="7"/>
    <x v="305"/>
    <s v="jennifer.fowler@yahoo.com"/>
    <s v="+256 838136589"/>
    <x v="1"/>
  </r>
  <r>
    <n v="320"/>
    <s v="Patricia"/>
    <s v="Lester"/>
    <x v="2"/>
    <s v="Analyst"/>
    <x v="1"/>
    <x v="2"/>
    <x v="5"/>
    <x v="0"/>
    <x v="0"/>
    <n v="4"/>
    <x v="306"/>
    <s v="patricia.lester@hotmail.com"/>
    <s v="+256 758578914"/>
    <x v="4"/>
  </r>
  <r>
    <n v="321"/>
    <s v="Kenneth"/>
    <s v="Taylor"/>
    <x v="3"/>
    <s v="Executive"/>
    <x v="1"/>
    <x v="0"/>
    <x v="6"/>
    <x v="1"/>
    <x v="3"/>
    <n v="1"/>
    <x v="307"/>
    <s v="kenneth.taylor@hotmail.com"/>
    <s v="+256 823272814"/>
    <x v="2"/>
  </r>
  <r>
    <n v="322"/>
    <s v="Holly"/>
    <s v="Harris"/>
    <x v="2"/>
    <s v="Analyst"/>
    <x v="0"/>
    <x v="2"/>
    <x v="9"/>
    <x v="0"/>
    <x v="0"/>
    <n v="10"/>
    <x v="308"/>
    <s v="holly.harris@hotmail.com"/>
    <s v="+256 593231720"/>
    <x v="2"/>
  </r>
  <r>
    <n v="323"/>
    <s v="Margaret"/>
    <s v="Miller"/>
    <x v="5"/>
    <s v="Manager"/>
    <x v="0"/>
    <x v="2"/>
    <x v="0"/>
    <x v="0"/>
    <x v="0"/>
    <n v="8"/>
    <x v="309"/>
    <s v="margaret.miller@yahoo.com"/>
    <s v="+256 068243505"/>
    <x v="4"/>
  </r>
  <r>
    <n v="324"/>
    <s v="Andrea"/>
    <s v="Brown"/>
    <x v="4"/>
    <s v="Analyst"/>
    <x v="0"/>
    <x v="1"/>
    <x v="2"/>
    <x v="0"/>
    <x v="0"/>
    <n v="6"/>
    <x v="310"/>
    <s v="andrea.brown@gmail.com"/>
    <s v="+256 235468204"/>
    <x v="1"/>
  </r>
  <r>
    <n v="325"/>
    <s v="Kyle"/>
    <s v="Russell"/>
    <x v="5"/>
    <s v="Analyst"/>
    <x v="0"/>
    <x v="0"/>
    <x v="5"/>
    <x v="0"/>
    <x v="0"/>
    <n v="4"/>
    <x v="311"/>
    <s v="kyle.russell@hotmail.com"/>
    <s v="+256 618280622"/>
    <x v="2"/>
  </r>
  <r>
    <n v="326"/>
    <s v="Paul"/>
    <s v="Stone"/>
    <x v="0"/>
    <s v="Assistant"/>
    <x v="0"/>
    <x v="2"/>
    <x v="8"/>
    <x v="0"/>
    <x v="0"/>
    <n v="7"/>
    <x v="312"/>
    <s v="paul.stone@hotmail.com"/>
    <s v="+256 362476885"/>
    <x v="0"/>
  </r>
  <r>
    <n v="327"/>
    <s v="Sara"/>
    <s v="Reid"/>
    <x v="2"/>
    <s v="Coordinator"/>
    <x v="0"/>
    <x v="2"/>
    <x v="5"/>
    <x v="2"/>
    <x v="6"/>
    <n v="0"/>
    <x v="313"/>
    <s v="sara.reid@gmail.com"/>
    <s v="+256 009366380"/>
    <x v="2"/>
  </r>
  <r>
    <n v="328"/>
    <s v="John"/>
    <s v="Stanley"/>
    <x v="3"/>
    <s v="Coordinator"/>
    <x v="0"/>
    <x v="1"/>
    <x v="1"/>
    <x v="0"/>
    <x v="0"/>
    <n v="9"/>
    <x v="314"/>
    <s v="john.stanley@yahoo.com"/>
    <s v="+256 687939775"/>
    <x v="1"/>
  </r>
  <r>
    <n v="330"/>
    <s v="Caitlin"/>
    <s v="Payne"/>
    <x v="0"/>
    <s v="Coordinator"/>
    <x v="0"/>
    <x v="0"/>
    <x v="7"/>
    <x v="0"/>
    <x v="0"/>
    <n v="2"/>
    <x v="315"/>
    <s v="caitlin.payne@gmail.com"/>
    <s v="+256 782146371"/>
    <x v="1"/>
  </r>
  <r>
    <n v="331"/>
    <s v="Kayla"/>
    <s v="Owens"/>
    <x v="3"/>
    <s v="Analyst"/>
    <x v="0"/>
    <x v="1"/>
    <x v="8"/>
    <x v="2"/>
    <x v="1"/>
    <n v="4"/>
    <x v="316"/>
    <s v="kayla.owens@yahoo.com"/>
    <s v="+256 602617609"/>
    <x v="0"/>
  </r>
  <r>
    <n v="332"/>
    <s v="Jeremy"/>
    <s v="Robinson"/>
    <x v="4"/>
    <s v="Executive"/>
    <x v="0"/>
    <x v="0"/>
    <x v="8"/>
    <x v="0"/>
    <x v="0"/>
    <n v="7"/>
    <x v="317"/>
    <s v="jeremy.robinson@gmail.com"/>
    <s v="+256 919388613"/>
    <x v="0"/>
  </r>
  <r>
    <n v="333"/>
    <s v="Tammy"/>
    <s v="Gray"/>
    <x v="5"/>
    <s v="Assistant"/>
    <x v="1"/>
    <x v="1"/>
    <x v="5"/>
    <x v="0"/>
    <x v="0"/>
    <n v="4"/>
    <x v="318"/>
    <s v="tammy.gray@hotmail.com"/>
    <s v="+256 816676436"/>
    <x v="2"/>
  </r>
  <r>
    <n v="334"/>
    <s v="Crystal"/>
    <s v="Cunningham"/>
    <x v="5"/>
    <s v="Assistant"/>
    <x v="1"/>
    <x v="1"/>
    <x v="3"/>
    <x v="0"/>
    <x v="0"/>
    <n v="5"/>
    <x v="319"/>
    <s v="crystal.cunningham@gmail.com"/>
    <s v="+256 624440347"/>
    <x v="0"/>
  </r>
  <r>
    <n v="335"/>
    <s v="CHERYL"/>
    <s v="MAY"/>
    <x v="1"/>
    <s v="Manager"/>
    <x v="0"/>
    <x v="1"/>
    <x v="6"/>
    <x v="1"/>
    <x v="3"/>
    <n v="1"/>
    <x v="320"/>
    <s v="mariah.jones@gmail.com"/>
    <s v="+256 050881828"/>
    <x v="2"/>
  </r>
  <r>
    <n v="336"/>
    <s v="Gregory"/>
    <s v="Fowler"/>
    <x v="2"/>
    <s v="Manager"/>
    <x v="1"/>
    <x v="2"/>
    <x v="0"/>
    <x v="0"/>
    <x v="0"/>
    <n v="8"/>
    <x v="321"/>
    <s v="gregory.fowler@hotmail.com"/>
    <s v="+256 540510634"/>
    <x v="4"/>
  </r>
  <r>
    <n v="337"/>
    <s v="Keith"/>
    <s v="Morgan"/>
    <x v="5"/>
    <s v="Coordinator"/>
    <x v="0"/>
    <x v="2"/>
    <x v="7"/>
    <x v="0"/>
    <x v="0"/>
    <n v="2"/>
    <x v="322"/>
    <s v="keith.morgan@yahoo.com"/>
    <s v="+256 233296456"/>
    <x v="2"/>
  </r>
  <r>
    <n v="338"/>
    <s v="Stephen"/>
    <s v="Jackson"/>
    <x v="2"/>
    <s v="Manager"/>
    <x v="1"/>
    <x v="1"/>
    <x v="6"/>
    <x v="0"/>
    <x v="0"/>
    <n v="3"/>
    <x v="323"/>
    <s v="stephen.jackson@gmail.com"/>
    <s v="Not Provided"/>
    <x v="0"/>
  </r>
  <r>
    <n v="339"/>
    <s v="Lori"/>
    <s v="Reed"/>
    <x v="1"/>
    <s v="Assistant"/>
    <x v="1"/>
    <x v="1"/>
    <x v="1"/>
    <x v="2"/>
    <x v="4"/>
    <n v="4"/>
    <x v="324"/>
    <s v="lori.reed@gmail.com"/>
    <s v="+256 130400329"/>
    <x v="0"/>
  </r>
  <r>
    <n v="340"/>
    <s v="Eric"/>
    <s v="Kelley"/>
    <x v="5"/>
    <s v="Executive"/>
    <x v="1"/>
    <x v="0"/>
    <x v="2"/>
    <x v="0"/>
    <x v="0"/>
    <n v="6"/>
    <x v="325"/>
    <s v="eric.kelley@gmail.com"/>
    <s v="+256 272235673"/>
    <x v="1"/>
  </r>
  <r>
    <n v="341"/>
    <s v="Shannon"/>
    <s v="Ingram"/>
    <x v="5"/>
    <s v="Analyst"/>
    <x v="0"/>
    <x v="2"/>
    <x v="1"/>
    <x v="1"/>
    <x v="1"/>
    <n v="6"/>
    <x v="326"/>
    <s v="shannon.ingram@hotmail.com"/>
    <s v="+256 517288486"/>
    <x v="2"/>
  </r>
  <r>
    <n v="342"/>
    <s v="Cody"/>
    <s v="Fields"/>
    <x v="2"/>
    <s v="Assistant"/>
    <x v="1"/>
    <x v="0"/>
    <x v="3"/>
    <x v="0"/>
    <x v="0"/>
    <n v="5"/>
    <x v="327"/>
    <s v="cody.fields@yahoo.com"/>
    <s v="+256 442016154"/>
    <x v="2"/>
  </r>
  <r>
    <n v="343"/>
    <s v="Bruce"/>
    <s v="Brown"/>
    <x v="1"/>
    <s v="Manager"/>
    <x v="1"/>
    <x v="1"/>
    <x v="4"/>
    <x v="0"/>
    <x v="0"/>
    <n v="1"/>
    <x v="328"/>
    <s v="bruce.brown@yahoo.com"/>
    <s v="+256 965625100"/>
    <x v="0"/>
  </r>
  <r>
    <n v="344"/>
    <s v="Mariah"/>
    <s v="Shields"/>
    <x v="0"/>
    <s v="Analyst"/>
    <x v="0"/>
    <x v="2"/>
    <x v="5"/>
    <x v="1"/>
    <x v="3"/>
    <n v="2"/>
    <x v="329"/>
    <s v="mariah.shields@yahoo.com"/>
    <s v="+256 507464957"/>
    <x v="2"/>
  </r>
  <r>
    <n v="345"/>
    <s v="Dennis"/>
    <s v="Tran"/>
    <x v="0"/>
    <s v="Analyst"/>
    <x v="1"/>
    <x v="2"/>
    <x v="5"/>
    <x v="0"/>
    <x v="0"/>
    <n v="4"/>
    <x v="330"/>
    <s v="dennis.tran@hotmail.com"/>
    <s v="+256 886092208"/>
    <x v="1"/>
  </r>
  <r>
    <n v="346"/>
    <s v="Julie"/>
    <s v="Barnett"/>
    <x v="4"/>
    <s v="Analyst"/>
    <x v="0"/>
    <x v="1"/>
    <x v="8"/>
    <x v="0"/>
    <x v="0"/>
    <n v="7"/>
    <x v="331"/>
    <s v="julie.barnett@yahoo.com"/>
    <s v="+256 293547418"/>
    <x v="3"/>
  </r>
  <r>
    <n v="347"/>
    <s v="Katherine"/>
    <s v="Jacobs"/>
    <x v="0"/>
    <s v="Coordinator"/>
    <x v="1"/>
    <x v="1"/>
    <x v="0"/>
    <x v="0"/>
    <x v="0"/>
    <n v="8"/>
    <x v="332"/>
    <s v="katherine.jacobs@hotmail.com"/>
    <s v="+256 046085535"/>
    <x v="2"/>
  </r>
  <r>
    <n v="348"/>
    <s v="Johnny"/>
    <s v="Willis"/>
    <x v="5"/>
    <s v="Analyst"/>
    <x v="0"/>
    <x v="2"/>
    <x v="7"/>
    <x v="0"/>
    <x v="0"/>
    <n v="2"/>
    <x v="333"/>
    <s v="johnny.willis@yahoo.com"/>
    <s v="+256 818964151"/>
    <x v="1"/>
  </r>
  <r>
    <n v="349"/>
    <s v="George"/>
    <s v="Sanchez"/>
    <x v="3"/>
    <s v="Analyst"/>
    <x v="1"/>
    <x v="2"/>
    <x v="0"/>
    <x v="0"/>
    <x v="0"/>
    <n v="8"/>
    <x v="334"/>
    <s v="george.sanchez@gmail.com"/>
    <s v="+256 696170044"/>
    <x v="2"/>
  </r>
  <r>
    <n v="350"/>
    <s v="Lisa"/>
    <s v="Bates"/>
    <x v="4"/>
    <s v="Assistant"/>
    <x v="0"/>
    <x v="0"/>
    <x v="5"/>
    <x v="0"/>
    <x v="0"/>
    <n v="4"/>
    <x v="335"/>
    <s v="lisa.bates@hotmail.com"/>
    <s v="+256 911176846"/>
    <x v="0"/>
  </r>
  <r>
    <n v="351"/>
    <s v="Michael"/>
    <s v="Mosley"/>
    <x v="5"/>
    <s v="Assistant"/>
    <x v="0"/>
    <x v="2"/>
    <x v="9"/>
    <x v="0"/>
    <x v="0"/>
    <n v="10"/>
    <x v="336"/>
    <s v="michael.mosley@yahoo.com"/>
    <s v="+256 288525950"/>
    <x v="1"/>
  </r>
  <r>
    <n v="352"/>
    <s v="Brandi"/>
    <s v="Johnson"/>
    <x v="4"/>
    <s v="Manager"/>
    <x v="1"/>
    <x v="2"/>
    <x v="6"/>
    <x v="0"/>
    <x v="0"/>
    <n v="3"/>
    <x v="337"/>
    <s v="brandi.johnson@gmail.com"/>
    <s v="+256 275630273"/>
    <x v="2"/>
  </r>
  <r>
    <n v="353"/>
    <s v="Shannon"/>
    <s v="Howard"/>
    <x v="1"/>
    <s v="Assistant"/>
    <x v="0"/>
    <x v="0"/>
    <x v="1"/>
    <x v="2"/>
    <x v="6"/>
    <n v="5"/>
    <x v="338"/>
    <s v="shannon.howard@yahoo.com"/>
    <s v="+256 586600796"/>
    <x v="1"/>
  </r>
  <r>
    <n v="354"/>
    <s v="Crystal"/>
    <s v="Lee"/>
    <x v="5"/>
    <s v="Coordinator"/>
    <x v="0"/>
    <x v="1"/>
    <x v="6"/>
    <x v="0"/>
    <x v="0"/>
    <n v="3"/>
    <x v="339"/>
    <s v="crystal.lee@gmail.com"/>
    <s v="+256 403600150"/>
    <x v="4"/>
  </r>
  <r>
    <n v="355"/>
    <s v="Christian"/>
    <s v="Oneal"/>
    <x v="5"/>
    <s v="Manager"/>
    <x v="0"/>
    <x v="2"/>
    <x v="7"/>
    <x v="1"/>
    <x v="3"/>
    <n v="0"/>
    <x v="340"/>
    <s v="christian.oneal@gmail.com"/>
    <s v="+256 674214950"/>
    <x v="1"/>
  </r>
  <r>
    <n v="356"/>
    <s v="Michelle"/>
    <s v="Young"/>
    <x v="2"/>
    <s v="Analyst"/>
    <x v="0"/>
    <x v="0"/>
    <x v="3"/>
    <x v="0"/>
    <x v="0"/>
    <n v="5"/>
    <x v="341"/>
    <s v="michelle.young@yahoo.com"/>
    <s v="+256 877633678"/>
    <x v="0"/>
  </r>
  <r>
    <n v="357"/>
    <s v="Mike"/>
    <s v="Frank"/>
    <x v="3"/>
    <s v="Manager"/>
    <x v="0"/>
    <x v="0"/>
    <x v="1"/>
    <x v="0"/>
    <x v="0"/>
    <n v="9"/>
    <x v="342"/>
    <s v="mike.frank@gmail.com"/>
    <s v="+256 328221197"/>
    <x v="1"/>
  </r>
  <r>
    <n v="358"/>
    <s v="Jeffrey"/>
    <s v="Graham"/>
    <x v="3"/>
    <s v="Manager"/>
    <x v="1"/>
    <x v="1"/>
    <x v="8"/>
    <x v="1"/>
    <x v="5"/>
    <n v="1"/>
    <x v="343"/>
    <s v="jeffrey.graham@hotmail.com"/>
    <s v="+256 739261076"/>
    <x v="2"/>
  </r>
  <r>
    <n v="359"/>
    <s v="Laurie"/>
    <s v="Kidd"/>
    <x v="5"/>
    <s v="Coordinator"/>
    <x v="0"/>
    <x v="1"/>
    <x v="4"/>
    <x v="0"/>
    <x v="0"/>
    <n v="1"/>
    <x v="344"/>
    <s v="laurie.kidd@yahoo.com"/>
    <s v="+256 139201413"/>
    <x v="2"/>
  </r>
  <r>
    <n v="360"/>
    <s v="Julie"/>
    <s v="Roberts"/>
    <x v="5"/>
    <s v="Analyst"/>
    <x v="1"/>
    <x v="2"/>
    <x v="7"/>
    <x v="0"/>
    <x v="0"/>
    <n v="2"/>
    <x v="345"/>
    <s v="julie.roberts@yahoo.com"/>
    <s v="+256 764589267"/>
    <x v="2"/>
  </r>
  <r>
    <n v="361"/>
    <s v="Emily"/>
    <s v="Harper"/>
    <x v="3"/>
    <s v="Coordinator"/>
    <x v="0"/>
    <x v="0"/>
    <x v="5"/>
    <x v="0"/>
    <x v="0"/>
    <n v="4"/>
    <x v="346"/>
    <s v="emily.harper@yahoo.com"/>
    <s v="+256 316854407"/>
    <x v="1"/>
  </r>
  <r>
    <n v="362"/>
    <s v="Stephanie"/>
    <s v="Fisher"/>
    <x v="0"/>
    <s v="Assistant"/>
    <x v="0"/>
    <x v="0"/>
    <x v="6"/>
    <x v="0"/>
    <x v="0"/>
    <n v="3"/>
    <x v="347"/>
    <s v="stephanie.fisher@yahoo.com"/>
    <s v="+256 808436105"/>
    <x v="4"/>
  </r>
  <r>
    <n v="363"/>
    <s v="Tami"/>
    <s v="Thomas"/>
    <x v="5"/>
    <s v="Coordinator"/>
    <x v="1"/>
    <x v="1"/>
    <x v="3"/>
    <x v="0"/>
    <x v="0"/>
    <n v="5"/>
    <x v="348"/>
    <s v="tami.thomas@hotmail.com"/>
    <s v="+256 653161339"/>
    <x v="4"/>
  </r>
  <r>
    <n v="364"/>
    <s v="Taylor"/>
    <s v="Wells"/>
    <x v="0"/>
    <s v="Assistant"/>
    <x v="1"/>
    <x v="1"/>
    <x v="5"/>
    <x v="0"/>
    <x v="0"/>
    <n v="4"/>
    <x v="349"/>
    <s v="taylor.wells@gmail.com"/>
    <s v="+256 211380167"/>
    <x v="3"/>
  </r>
  <r>
    <n v="365"/>
    <s v="Nathaniel"/>
    <s v="Maldonado"/>
    <x v="2"/>
    <s v="Executive"/>
    <x v="1"/>
    <x v="0"/>
    <x v="4"/>
    <x v="1"/>
    <x v="2"/>
    <n v="0"/>
    <x v="350"/>
    <s v="nathaniel.maldonado@hotmail.com"/>
    <s v="+256 353828885"/>
    <x v="1"/>
  </r>
  <r>
    <n v="366"/>
    <s v="Kevin"/>
    <s v="Williams"/>
    <x v="4"/>
    <s v="Manager"/>
    <x v="0"/>
    <x v="1"/>
    <x v="6"/>
    <x v="0"/>
    <x v="0"/>
    <n v="3"/>
    <x v="351"/>
    <s v="kevin.williams@gmail.com"/>
    <s v="+256 022816974"/>
    <x v="0"/>
  </r>
  <r>
    <n v="367"/>
    <s v="Steven"/>
    <s v="Osborne"/>
    <x v="3"/>
    <s v="Executive"/>
    <x v="0"/>
    <x v="0"/>
    <x v="8"/>
    <x v="0"/>
    <x v="0"/>
    <n v="7"/>
    <x v="352"/>
    <s v="steven.osborne@hotmail.com"/>
    <s v="+256 506602047"/>
    <x v="0"/>
  </r>
  <r>
    <n v="368"/>
    <s v="Erin"/>
    <s v="Lee"/>
    <x v="4"/>
    <s v="Coordinator"/>
    <x v="0"/>
    <x v="0"/>
    <x v="5"/>
    <x v="0"/>
    <x v="0"/>
    <n v="4"/>
    <x v="353"/>
    <s v="erin.lee@hotmail.com"/>
    <s v="+256 441589696"/>
    <x v="0"/>
  </r>
  <r>
    <n v="369"/>
    <s v="Linda"/>
    <s v="Graham"/>
    <x v="3"/>
    <s v="Analyst"/>
    <x v="0"/>
    <x v="2"/>
    <x v="1"/>
    <x v="0"/>
    <x v="0"/>
    <n v="9"/>
    <x v="354"/>
    <s v="linda.graham@yahoo.com"/>
    <s v="+256 529669286"/>
    <x v="4"/>
  </r>
  <r>
    <n v="370"/>
    <s v="Brian"/>
    <s v="Santos"/>
    <x v="0"/>
    <s v="Executive"/>
    <x v="1"/>
    <x v="2"/>
    <x v="7"/>
    <x v="0"/>
    <x v="0"/>
    <n v="2"/>
    <x v="355"/>
    <s v="brian.santos@yahoo.com"/>
    <s v="+256 103375941"/>
    <x v="4"/>
  </r>
  <r>
    <n v="371"/>
    <s v="Christine"/>
    <s v="Brown"/>
    <x v="3"/>
    <s v="Executive"/>
    <x v="1"/>
    <x v="0"/>
    <x v="6"/>
    <x v="0"/>
    <x v="0"/>
    <n v="3"/>
    <x v="356"/>
    <s v="christine.brown@yahoo.com"/>
    <s v="+256 580432570"/>
    <x v="1"/>
  </r>
  <r>
    <n v="372"/>
    <s v="Joel"/>
    <s v="Kramer"/>
    <x v="0"/>
    <s v="Analyst"/>
    <x v="1"/>
    <x v="2"/>
    <x v="2"/>
    <x v="2"/>
    <x v="4"/>
    <n v="1"/>
    <x v="357"/>
    <s v="joel.kramer@hotmail.com"/>
    <s v="+256 145335632"/>
    <x v="4"/>
  </r>
  <r>
    <n v="373"/>
    <s v="Brooke"/>
    <s v="Moore"/>
    <x v="1"/>
    <s v="Manager"/>
    <x v="1"/>
    <x v="1"/>
    <x v="2"/>
    <x v="0"/>
    <x v="0"/>
    <n v="6"/>
    <x v="358"/>
    <s v="brooke.moore@hotmail.com"/>
    <s v="+256 790454386"/>
    <x v="2"/>
  </r>
  <r>
    <n v="374"/>
    <s v="Carrie"/>
    <s v="Rivera"/>
    <x v="0"/>
    <s v="Executive"/>
    <x v="0"/>
    <x v="1"/>
    <x v="4"/>
    <x v="0"/>
    <x v="0"/>
    <n v="1"/>
    <x v="359"/>
    <s v="carrie.rivera@hotmail.com"/>
    <s v="+256 290763255"/>
    <x v="1"/>
  </r>
  <r>
    <n v="375"/>
    <s v="Nicholas"/>
    <s v="Wilkinson"/>
    <x v="1"/>
    <s v="Manager"/>
    <x v="0"/>
    <x v="2"/>
    <x v="3"/>
    <x v="0"/>
    <x v="0"/>
    <n v="5"/>
    <x v="360"/>
    <s v="nicholas.wilkinson@gmail.com"/>
    <s v="+256 680928391"/>
    <x v="0"/>
  </r>
  <r>
    <n v="376"/>
    <s v="Glen"/>
    <s v="Smith"/>
    <x v="2"/>
    <s v="Coordinator"/>
    <x v="1"/>
    <x v="1"/>
    <x v="3"/>
    <x v="0"/>
    <x v="0"/>
    <n v="5"/>
    <x v="361"/>
    <s v="glen.smith@hotmail.com"/>
    <s v="+256 172693673"/>
    <x v="1"/>
  </r>
  <r>
    <n v="377"/>
    <s v="John"/>
    <s v="Bowman"/>
    <x v="2"/>
    <s v="Manager"/>
    <x v="0"/>
    <x v="0"/>
    <x v="1"/>
    <x v="0"/>
    <x v="0"/>
    <n v="9"/>
    <x v="362"/>
    <s v="john.bowman@hotmail.com"/>
    <s v="+256 732636194"/>
    <x v="2"/>
  </r>
  <r>
    <n v="378"/>
    <s v="Zachary"/>
    <s v="Thomas"/>
    <x v="4"/>
    <s v="Analyst"/>
    <x v="1"/>
    <x v="2"/>
    <x v="9"/>
    <x v="0"/>
    <x v="0"/>
    <n v="10"/>
    <x v="363"/>
    <s v="zachary.thomas@hotmail.com"/>
    <s v="+256 414335242"/>
    <x v="0"/>
  </r>
  <r>
    <n v="379"/>
    <s v="Christine"/>
    <s v="Larsen"/>
    <x v="4"/>
    <s v="Manager"/>
    <x v="1"/>
    <x v="2"/>
    <x v="5"/>
    <x v="0"/>
    <x v="0"/>
    <n v="4"/>
    <x v="364"/>
    <s v="christine.larsen@hotmail.com"/>
    <s v="+256 999122446"/>
    <x v="4"/>
  </r>
  <r>
    <n v="380"/>
    <s v="Rachel"/>
    <s v="White"/>
    <x v="5"/>
    <s v="Analyst"/>
    <x v="0"/>
    <x v="0"/>
    <x v="0"/>
    <x v="0"/>
    <x v="0"/>
    <n v="8"/>
    <x v="365"/>
    <s v="rachel.white@gmail.com"/>
    <s v="+256 564894329"/>
    <x v="2"/>
  </r>
  <r>
    <n v="381"/>
    <s v="Miranda"/>
    <s v="Jackson"/>
    <x v="3"/>
    <s v="Coordinator"/>
    <x v="0"/>
    <x v="0"/>
    <x v="3"/>
    <x v="0"/>
    <x v="0"/>
    <n v="5"/>
    <x v="366"/>
    <s v="miranda.jackson@yahoo.com"/>
    <s v="+256 075510137"/>
    <x v="1"/>
  </r>
  <r>
    <n v="382"/>
    <s v="Brandy"/>
    <s v="Cervantes"/>
    <x v="1"/>
    <s v="Coordinator"/>
    <x v="0"/>
    <x v="1"/>
    <x v="3"/>
    <x v="0"/>
    <x v="0"/>
    <n v="5"/>
    <x v="367"/>
    <s v="brandy.cervantes@yahoo.com"/>
    <s v="+256 063091496"/>
    <x v="4"/>
  </r>
  <r>
    <n v="383"/>
    <s v="Jeffery"/>
    <s v="Diaz"/>
    <x v="2"/>
    <s v="Analyst"/>
    <x v="1"/>
    <x v="2"/>
    <x v="3"/>
    <x v="0"/>
    <x v="0"/>
    <n v="5"/>
    <x v="368"/>
    <s v="jeffery.diaz@hotmail.com"/>
    <s v="+256 535735845"/>
    <x v="2"/>
  </r>
  <r>
    <n v="384"/>
    <s v="Wendy"/>
    <s v="Humphrey"/>
    <x v="0"/>
    <s v="Coordinator"/>
    <x v="1"/>
    <x v="1"/>
    <x v="5"/>
    <x v="0"/>
    <x v="0"/>
    <n v="4"/>
    <x v="369"/>
    <s v="wendy.humphrey@yahoo.com"/>
    <s v="+256 124574029"/>
    <x v="0"/>
  </r>
  <r>
    <n v="385"/>
    <s v="Steven"/>
    <s v="Jones"/>
    <x v="5"/>
    <s v="Manager"/>
    <x v="1"/>
    <x v="0"/>
    <x v="2"/>
    <x v="1"/>
    <x v="2"/>
    <n v="5"/>
    <x v="370"/>
    <s v="steven.jones@gmail.com"/>
    <s v="+256 383496808"/>
    <x v="4"/>
  </r>
  <r>
    <n v="386"/>
    <s v="Darryl"/>
    <s v="Rodriguez"/>
    <x v="4"/>
    <s v="Analyst"/>
    <x v="1"/>
    <x v="1"/>
    <x v="0"/>
    <x v="0"/>
    <x v="0"/>
    <n v="8"/>
    <x v="371"/>
    <s v="darryl.rodriguez@hotmail.com"/>
    <s v="+256 150034464"/>
    <x v="2"/>
  </r>
  <r>
    <n v="387"/>
    <s v="Amanda"/>
    <s v="Flowers"/>
    <x v="0"/>
    <s v="Manager"/>
    <x v="1"/>
    <x v="1"/>
    <x v="3"/>
    <x v="0"/>
    <x v="0"/>
    <n v="5"/>
    <x v="372"/>
    <s v="amanda.flowers@gmail.com"/>
    <s v="+256 576574359"/>
    <x v="0"/>
  </r>
  <r>
    <n v="388"/>
    <s v="Steven"/>
    <s v="Reed"/>
    <x v="1"/>
    <s v="Manager"/>
    <x v="0"/>
    <x v="1"/>
    <x v="0"/>
    <x v="1"/>
    <x v="8"/>
    <n v="0"/>
    <x v="373"/>
    <s v="steven.reed@gmail.com"/>
    <s v="+256 123050448"/>
    <x v="4"/>
  </r>
  <r>
    <n v="389"/>
    <s v="Justin"/>
    <s v="Cruz"/>
    <x v="1"/>
    <s v="Coordinator"/>
    <x v="1"/>
    <x v="2"/>
    <x v="5"/>
    <x v="0"/>
    <x v="0"/>
    <n v="4"/>
    <x v="374"/>
    <s v="justin.cruz@hotmail.com"/>
    <s v="+256 403344807"/>
    <x v="2"/>
  </r>
  <r>
    <n v="390"/>
    <s v="Mario"/>
    <s v="Gilmore"/>
    <x v="4"/>
    <s v="Coordinator"/>
    <x v="1"/>
    <x v="2"/>
    <x v="8"/>
    <x v="0"/>
    <x v="0"/>
    <n v="7"/>
    <x v="375"/>
    <s v="mario.gilmore@yahoo.com"/>
    <s v="+256 401635729"/>
    <x v="0"/>
  </r>
  <r>
    <n v="391"/>
    <s v="Jesus"/>
    <s v="Peterson"/>
    <x v="0"/>
    <s v="Coordinator"/>
    <x v="0"/>
    <x v="1"/>
    <x v="0"/>
    <x v="0"/>
    <x v="0"/>
    <n v="8"/>
    <x v="376"/>
    <s v="jesus.peterson@hotmail.com"/>
    <s v="+256 385326656"/>
    <x v="2"/>
  </r>
  <r>
    <n v="392"/>
    <s v="Ryan"/>
    <s v="Howard"/>
    <x v="1"/>
    <s v="Manager"/>
    <x v="1"/>
    <x v="1"/>
    <x v="7"/>
    <x v="0"/>
    <x v="0"/>
    <n v="2"/>
    <x v="377"/>
    <s v="ryan.howard@hotmail.com"/>
    <s v="+256 026218733"/>
    <x v="1"/>
  </r>
  <r>
    <n v="393"/>
    <s v="Stacey"/>
    <s v="Drake"/>
    <x v="0"/>
    <s v="Assistant"/>
    <x v="1"/>
    <x v="0"/>
    <x v="1"/>
    <x v="0"/>
    <x v="0"/>
    <n v="9"/>
    <x v="378"/>
    <s v="stacey.drake@yahoo.com"/>
    <s v="+256 071415250"/>
    <x v="4"/>
  </r>
  <r>
    <n v="394"/>
    <s v="Mark"/>
    <s v="Garrett"/>
    <x v="2"/>
    <s v="Analyst"/>
    <x v="0"/>
    <x v="1"/>
    <x v="0"/>
    <x v="0"/>
    <x v="0"/>
    <n v="8"/>
    <x v="379"/>
    <s v="mark.garrett@hotmail.com"/>
    <s v="Not Provided"/>
    <x v="1"/>
  </r>
  <r>
    <n v="395"/>
    <s v="Peter"/>
    <s v="Patel"/>
    <x v="0"/>
    <s v="Assistant"/>
    <x v="0"/>
    <x v="0"/>
    <x v="8"/>
    <x v="0"/>
    <x v="0"/>
    <n v="7"/>
    <x v="380"/>
    <s v="peter.patel@gmail.com"/>
    <s v="+256 249827142"/>
    <x v="2"/>
  </r>
  <r>
    <n v="396"/>
    <s v="Amanda"/>
    <s v="Smith"/>
    <x v="3"/>
    <s v="Analyst"/>
    <x v="0"/>
    <x v="2"/>
    <x v="2"/>
    <x v="0"/>
    <x v="0"/>
    <n v="6"/>
    <x v="381"/>
    <s v="amanda.smith@gmail.com"/>
    <s v="+256 960229139"/>
    <x v="4"/>
  </r>
  <r>
    <n v="397"/>
    <s v="Linda"/>
    <s v="Stein"/>
    <x v="5"/>
    <s v="Assistant"/>
    <x v="1"/>
    <x v="0"/>
    <x v="3"/>
    <x v="0"/>
    <x v="0"/>
    <n v="5"/>
    <x v="382"/>
    <s v="linda.stein@gmail.com"/>
    <s v="+256 310451532"/>
    <x v="1"/>
  </r>
  <r>
    <n v="398"/>
    <s v="Ronald"/>
    <s v="Graham"/>
    <x v="2"/>
    <s v="Analyst"/>
    <x v="1"/>
    <x v="0"/>
    <x v="1"/>
    <x v="0"/>
    <x v="0"/>
    <n v="9"/>
    <x v="383"/>
    <s v="ronald.graham@yahoo.com"/>
    <s v="+256 335082995"/>
    <x v="0"/>
  </r>
  <r>
    <n v="399"/>
    <s v="Jamie"/>
    <s v="Garcia"/>
    <x v="3"/>
    <s v="Manager"/>
    <x v="1"/>
    <x v="1"/>
    <x v="9"/>
    <x v="0"/>
    <x v="0"/>
    <n v="10"/>
    <x v="384"/>
    <s v="jamie.garcia@yahoo.com"/>
    <s v="+256 678757465"/>
    <x v="4"/>
  </r>
  <r>
    <n v="400"/>
    <s v="Amber"/>
    <s v="James"/>
    <x v="2"/>
    <s v="Manager"/>
    <x v="1"/>
    <x v="2"/>
    <x v="0"/>
    <x v="0"/>
    <x v="0"/>
    <n v="8"/>
    <x v="385"/>
    <s v="amber.james@gmail.com"/>
    <s v="+256 267552551"/>
    <x v="0"/>
  </r>
  <r>
    <n v="401"/>
    <s v="Angela"/>
    <s v="Thompson"/>
    <x v="2"/>
    <s v="Analyst"/>
    <x v="0"/>
    <x v="0"/>
    <x v="2"/>
    <x v="1"/>
    <x v="3"/>
    <n v="4"/>
    <x v="386"/>
    <s v="angela.thompson@gmail.com"/>
    <s v="+256 365836216"/>
    <x v="2"/>
  </r>
  <r>
    <n v="402"/>
    <s v="Adriana"/>
    <s v="Cummings"/>
    <x v="5"/>
    <s v="Coordinator"/>
    <x v="1"/>
    <x v="1"/>
    <x v="2"/>
    <x v="0"/>
    <x v="0"/>
    <n v="6"/>
    <x v="387"/>
    <s v="adriana.cummings@yahoo.com"/>
    <s v="+256 273303322"/>
    <x v="1"/>
  </r>
  <r>
    <n v="403"/>
    <s v="Logan"/>
    <s v="Carrillo"/>
    <x v="2"/>
    <s v="Analyst"/>
    <x v="1"/>
    <x v="2"/>
    <x v="3"/>
    <x v="2"/>
    <x v="2"/>
    <n v="4"/>
    <x v="388"/>
    <s v="logan.carrillo@hotmail.com"/>
    <s v="+256 410961118"/>
    <x v="1"/>
  </r>
  <r>
    <n v="404"/>
    <s v="Andrea"/>
    <s v="Doyle"/>
    <x v="3"/>
    <s v="Analyst"/>
    <x v="0"/>
    <x v="0"/>
    <x v="8"/>
    <x v="0"/>
    <x v="0"/>
    <n v="7"/>
    <x v="389"/>
    <s v="andrea.doyle@yahoo.com"/>
    <s v="+256 931254206"/>
    <x v="0"/>
  </r>
  <r>
    <n v="405"/>
    <s v="Peter"/>
    <s v="Wells"/>
    <x v="4"/>
    <s v="Analyst"/>
    <x v="1"/>
    <x v="2"/>
    <x v="1"/>
    <x v="0"/>
    <x v="0"/>
    <n v="9"/>
    <x v="390"/>
    <s v="peter.wells@yahoo.com"/>
    <s v="+256 282611152"/>
    <x v="4"/>
  </r>
  <r>
    <n v="406"/>
    <s v="Tamara"/>
    <s v="Smith"/>
    <x v="5"/>
    <s v="Coordinator"/>
    <x v="1"/>
    <x v="0"/>
    <x v="9"/>
    <x v="0"/>
    <x v="0"/>
    <n v="10"/>
    <x v="391"/>
    <s v="tamara.smith@gmail.com"/>
    <s v="+256 423243749"/>
    <x v="4"/>
  </r>
  <r>
    <n v="407"/>
    <s v="Gary"/>
    <s v="Miller"/>
    <x v="5"/>
    <s v="Executive"/>
    <x v="0"/>
    <x v="0"/>
    <x v="3"/>
    <x v="0"/>
    <x v="0"/>
    <n v="5"/>
    <x v="392"/>
    <s v="gary.miller@gmail.com"/>
    <s v="+256 186782685"/>
    <x v="0"/>
  </r>
  <r>
    <n v="408"/>
    <s v="Christopher"/>
    <s v="Parker"/>
    <x v="0"/>
    <s v="Manager"/>
    <x v="1"/>
    <x v="0"/>
    <x v="2"/>
    <x v="0"/>
    <x v="0"/>
    <n v="6"/>
    <x v="393"/>
    <s v="christopher.parker@yahoo.com"/>
    <s v="+256 057444042"/>
    <x v="1"/>
  </r>
  <r>
    <n v="409"/>
    <s v="Andrea"/>
    <s v="Garcia"/>
    <x v="1"/>
    <s v="Executive"/>
    <x v="1"/>
    <x v="0"/>
    <x v="7"/>
    <x v="0"/>
    <x v="0"/>
    <n v="2"/>
    <x v="394"/>
    <s v="andrea.garcia@gmail.com"/>
    <s v="+256 576152331"/>
    <x v="0"/>
  </r>
  <r>
    <n v="410"/>
    <s v="Shane"/>
    <s v="Green"/>
    <x v="2"/>
    <s v="Executive"/>
    <x v="1"/>
    <x v="1"/>
    <x v="2"/>
    <x v="0"/>
    <x v="0"/>
    <n v="6"/>
    <x v="395"/>
    <s v="shane.green@yahoo.com"/>
    <s v="+256 572883062"/>
    <x v="4"/>
  </r>
  <r>
    <n v="411"/>
    <s v="Randall"/>
    <s v="Hughes"/>
    <x v="2"/>
    <s v="Coordinator"/>
    <x v="0"/>
    <x v="0"/>
    <x v="6"/>
    <x v="0"/>
    <x v="0"/>
    <n v="3"/>
    <x v="396"/>
    <s v="randall.hughes@yahoo.com"/>
    <s v="+256 713445194"/>
    <x v="4"/>
  </r>
  <r>
    <n v="412"/>
    <s v="Katie"/>
    <s v="Jordan"/>
    <x v="2"/>
    <s v="Analyst"/>
    <x v="0"/>
    <x v="1"/>
    <x v="5"/>
    <x v="0"/>
    <x v="0"/>
    <n v="4"/>
    <x v="397"/>
    <s v="katie.jordan@yahoo.com"/>
    <s v="+256 009364520"/>
    <x v="2"/>
  </r>
  <r>
    <n v="413"/>
    <s v="Angela"/>
    <s v="Mitchell"/>
    <x v="2"/>
    <s v="Analyst"/>
    <x v="0"/>
    <x v="0"/>
    <x v="1"/>
    <x v="0"/>
    <x v="0"/>
    <n v="9"/>
    <x v="398"/>
    <s v="angela.mitchell@hotmail.com"/>
    <s v="+256 025466792"/>
    <x v="4"/>
  </r>
  <r>
    <n v="414"/>
    <s v="Matthew"/>
    <s v="King"/>
    <x v="4"/>
    <s v="Analyst"/>
    <x v="0"/>
    <x v="2"/>
    <x v="4"/>
    <x v="0"/>
    <x v="0"/>
    <n v="1"/>
    <x v="399"/>
    <s v="matthew.king@yahoo.com"/>
    <s v="+256 460413322"/>
    <x v="3"/>
  </r>
  <r>
    <n v="415"/>
    <s v="Ashley"/>
    <s v="Bates"/>
    <x v="1"/>
    <s v="Assistant"/>
    <x v="1"/>
    <x v="0"/>
    <x v="1"/>
    <x v="0"/>
    <x v="0"/>
    <n v="9"/>
    <x v="400"/>
    <s v="ashley.bates@gmail.com"/>
    <s v="+256 079285764"/>
    <x v="1"/>
  </r>
  <r>
    <n v="416"/>
    <s v="Chad"/>
    <s v="Benson"/>
    <x v="0"/>
    <s v="Executive"/>
    <x v="0"/>
    <x v="2"/>
    <x v="6"/>
    <x v="0"/>
    <x v="0"/>
    <n v="3"/>
    <x v="401"/>
    <s v="chad.benson@hotmail.com"/>
    <s v="+256 397144822"/>
    <x v="0"/>
  </r>
  <r>
    <n v="417"/>
    <s v="Alexander"/>
    <s v="Mclaughlin"/>
    <x v="0"/>
    <s v="Analyst"/>
    <x v="0"/>
    <x v="2"/>
    <x v="6"/>
    <x v="0"/>
    <x v="0"/>
    <n v="3"/>
    <x v="402"/>
    <s v="alexander.mclaughlin@yahoo.com"/>
    <s v="+256 354156238"/>
    <x v="0"/>
  </r>
  <r>
    <n v="418"/>
    <s v="Jennifer"/>
    <s v="Harper"/>
    <x v="0"/>
    <s v="Analyst"/>
    <x v="1"/>
    <x v="0"/>
    <x v="4"/>
    <x v="0"/>
    <x v="0"/>
    <n v="1"/>
    <x v="403"/>
    <s v="jennifer.harper@gmail.com"/>
    <s v="+256 538235806"/>
    <x v="2"/>
  </r>
  <r>
    <n v="419"/>
    <s v="Tina"/>
    <s v="Carlson"/>
    <x v="0"/>
    <s v="Executive"/>
    <x v="1"/>
    <x v="1"/>
    <x v="6"/>
    <x v="0"/>
    <x v="0"/>
    <n v="3"/>
    <x v="404"/>
    <s v="tina.carlson@gmail.com"/>
    <s v="+256 381565074"/>
    <x v="0"/>
  </r>
  <r>
    <n v="420"/>
    <s v="Tammie"/>
    <s v="Cisneros"/>
    <x v="4"/>
    <s v="Assistant"/>
    <x v="0"/>
    <x v="2"/>
    <x v="8"/>
    <x v="0"/>
    <x v="0"/>
    <n v="7"/>
    <x v="405"/>
    <s v="tammie.cisneros@yahoo.com"/>
    <s v="+256 535115891"/>
    <x v="2"/>
  </r>
  <r>
    <n v="421"/>
    <s v="Kevin"/>
    <s v="Meyer"/>
    <x v="0"/>
    <s v="Manager"/>
    <x v="0"/>
    <x v="0"/>
    <x v="7"/>
    <x v="0"/>
    <x v="0"/>
    <n v="2"/>
    <x v="406"/>
    <s v="kevin.meyer@yahoo.com"/>
    <s v="+256 842359429"/>
    <x v="1"/>
  </r>
  <r>
    <n v="422"/>
    <s v="Bradley"/>
    <s v="Harper"/>
    <x v="5"/>
    <s v="Assistant"/>
    <x v="0"/>
    <x v="1"/>
    <x v="7"/>
    <x v="0"/>
    <x v="0"/>
    <n v="2"/>
    <x v="407"/>
    <s v="bradley.harper@hotmail.com"/>
    <s v="+256 786186412"/>
    <x v="0"/>
  </r>
  <r>
    <n v="423"/>
    <s v="Sarah"/>
    <s v="Saunders"/>
    <x v="0"/>
    <s v="Manager"/>
    <x v="1"/>
    <x v="1"/>
    <x v="7"/>
    <x v="0"/>
    <x v="0"/>
    <n v="2"/>
    <x v="408"/>
    <s v="sarah.saunders@hotmail.com"/>
    <s v="+256 363246851"/>
    <x v="0"/>
  </r>
  <r>
    <n v="424"/>
    <s v="Michelle"/>
    <s v="Robles"/>
    <x v="4"/>
    <s v="Analyst"/>
    <x v="1"/>
    <x v="2"/>
    <x v="0"/>
    <x v="1"/>
    <x v="6"/>
    <n v="4"/>
    <x v="409"/>
    <s v="michelle.robles@gmail.com"/>
    <s v="+256 016346360"/>
    <x v="2"/>
  </r>
  <r>
    <n v="425"/>
    <s v="Madison"/>
    <s v="Cooper"/>
    <x v="5"/>
    <s v="Executive"/>
    <x v="0"/>
    <x v="2"/>
    <x v="5"/>
    <x v="0"/>
    <x v="0"/>
    <n v="4"/>
    <x v="410"/>
    <s v="madison.cooper@yahoo.com"/>
    <s v="+256 995301791"/>
    <x v="0"/>
  </r>
  <r>
    <n v="426"/>
    <s v="Scott"/>
    <s v="Gay"/>
    <x v="5"/>
    <s v="Coordinator"/>
    <x v="1"/>
    <x v="2"/>
    <x v="0"/>
    <x v="0"/>
    <x v="0"/>
    <n v="8"/>
    <x v="411"/>
    <s v="scott.gay@yahoo.com"/>
    <s v="+256 410323776"/>
    <x v="0"/>
  </r>
  <r>
    <n v="427"/>
    <s v="Michael"/>
    <s v="Valentine"/>
    <x v="0"/>
    <s v="Coordinator"/>
    <x v="1"/>
    <x v="0"/>
    <x v="0"/>
    <x v="0"/>
    <x v="0"/>
    <n v="8"/>
    <x v="412"/>
    <s v="michael.valentine@yahoo.com"/>
    <s v="+256 070091569"/>
    <x v="1"/>
  </r>
  <r>
    <n v="429"/>
    <s v="Kyle"/>
    <s v="Ayers"/>
    <x v="0"/>
    <s v="Coordinator"/>
    <x v="1"/>
    <x v="0"/>
    <x v="5"/>
    <x v="0"/>
    <x v="0"/>
    <n v="4"/>
    <x v="413"/>
    <s v="kyle.ayers@hotmail.com"/>
    <s v="+256 403501953"/>
    <x v="0"/>
  </r>
  <r>
    <n v="430"/>
    <s v="Christine"/>
    <s v="Lopez"/>
    <x v="3"/>
    <s v="Executive"/>
    <x v="1"/>
    <x v="2"/>
    <x v="2"/>
    <x v="0"/>
    <x v="0"/>
    <n v="6"/>
    <x v="414"/>
    <s v="christine.lopez@gmail.com"/>
    <s v="+256 212617148"/>
    <x v="2"/>
  </r>
  <r>
    <n v="431"/>
    <s v="Kristin"/>
    <s v="Carter"/>
    <x v="4"/>
    <s v="Manager"/>
    <x v="1"/>
    <x v="2"/>
    <x v="1"/>
    <x v="0"/>
    <x v="0"/>
    <n v="9"/>
    <x v="415"/>
    <s v="kristin.carter@gmail.com"/>
    <s v="+256 403040490"/>
    <x v="0"/>
  </r>
  <r>
    <n v="432"/>
    <s v="Daniel"/>
    <s v="Holmes"/>
    <x v="3"/>
    <s v="Analyst"/>
    <x v="1"/>
    <x v="2"/>
    <x v="1"/>
    <x v="0"/>
    <x v="0"/>
    <n v="9"/>
    <x v="416"/>
    <s v="daniel.holmes@yahoo.com"/>
    <s v="+256 694654146"/>
    <x v="2"/>
  </r>
  <r>
    <n v="433"/>
    <s v="Jessica"/>
    <s v="Foster"/>
    <x v="1"/>
    <s v="Manager"/>
    <x v="1"/>
    <x v="0"/>
    <x v="5"/>
    <x v="1"/>
    <x v="2"/>
    <n v="3"/>
    <x v="417"/>
    <s v="jessica.foster@gmail.com"/>
    <s v="+256 660301003"/>
    <x v="4"/>
  </r>
  <r>
    <n v="434"/>
    <s v="Amy"/>
    <s v="Estrada"/>
    <x v="4"/>
    <s v="Executive"/>
    <x v="0"/>
    <x v="1"/>
    <x v="1"/>
    <x v="0"/>
    <x v="0"/>
    <n v="9"/>
    <x v="418"/>
    <s v="amy.estrada@yahoo.com"/>
    <s v="+256 415623856"/>
    <x v="4"/>
  </r>
  <r>
    <n v="435"/>
    <s v="Christine"/>
    <s v="Brown"/>
    <x v="0"/>
    <s v="Assistant"/>
    <x v="1"/>
    <x v="2"/>
    <x v="3"/>
    <x v="0"/>
    <x v="0"/>
    <n v="5"/>
    <x v="419"/>
    <s v="christine.brown@yahoo.com"/>
    <s v="+256 848933110"/>
    <x v="2"/>
  </r>
  <r>
    <n v="436"/>
    <s v="Jessica"/>
    <s v="Kelley"/>
    <x v="1"/>
    <s v="Manager"/>
    <x v="0"/>
    <x v="0"/>
    <x v="5"/>
    <x v="0"/>
    <x v="0"/>
    <n v="4"/>
    <x v="420"/>
    <s v="jessica.kelley@gmail.com"/>
    <s v="+256 130640007"/>
    <x v="3"/>
  </r>
  <r>
    <n v="437"/>
    <s v="Katie"/>
    <s v="Daugherty"/>
    <x v="4"/>
    <s v="Manager"/>
    <x v="0"/>
    <x v="2"/>
    <x v="7"/>
    <x v="0"/>
    <x v="0"/>
    <n v="2"/>
    <x v="421"/>
    <s v="katie.daugherty@gmail.com"/>
    <s v="+256 870989617"/>
    <x v="0"/>
  </r>
  <r>
    <n v="438"/>
    <s v="Shelby"/>
    <s v="Nunez"/>
    <x v="1"/>
    <s v="Manager"/>
    <x v="0"/>
    <x v="0"/>
    <x v="1"/>
    <x v="0"/>
    <x v="0"/>
    <n v="9"/>
    <x v="422"/>
    <s v="shelby.nunez@yahoo.com"/>
    <s v="+256 342269869"/>
    <x v="2"/>
  </r>
  <r>
    <n v="439"/>
    <s v="Jennifer"/>
    <s v="Garcia"/>
    <x v="1"/>
    <s v="Analyst"/>
    <x v="0"/>
    <x v="1"/>
    <x v="1"/>
    <x v="0"/>
    <x v="0"/>
    <n v="9"/>
    <x v="423"/>
    <s v="jennifer.garcia@yahoo.com"/>
    <s v="+256 208739056"/>
    <x v="0"/>
  </r>
  <r>
    <n v="440"/>
    <s v="Jason"/>
    <s v="Porter"/>
    <x v="2"/>
    <s v="Analyst"/>
    <x v="1"/>
    <x v="2"/>
    <x v="0"/>
    <x v="0"/>
    <x v="0"/>
    <n v="8"/>
    <x v="424"/>
    <s v="jason.porter@gmail.com"/>
    <s v="+256 563346967"/>
    <x v="0"/>
  </r>
  <r>
    <n v="441"/>
    <s v="Larry"/>
    <s v="Chen"/>
    <x v="1"/>
    <s v="Coordinator"/>
    <x v="1"/>
    <x v="2"/>
    <x v="3"/>
    <x v="0"/>
    <x v="0"/>
    <n v="5"/>
    <x v="425"/>
    <s v="larry.chen@gmail.com"/>
    <s v="+256 444229872"/>
    <x v="4"/>
  </r>
  <r>
    <n v="442"/>
    <s v="Shannon"/>
    <s v="Carey"/>
    <x v="5"/>
    <s v="Analyst"/>
    <x v="1"/>
    <x v="0"/>
    <x v="5"/>
    <x v="0"/>
    <x v="0"/>
    <n v="4"/>
    <x v="426"/>
    <s v="shannon.carey@gmail.com"/>
    <s v="+256 780574595"/>
    <x v="2"/>
  </r>
  <r>
    <n v="443"/>
    <s v="Robert"/>
    <s v="Smith"/>
    <x v="3"/>
    <s v="Manager"/>
    <x v="0"/>
    <x v="0"/>
    <x v="0"/>
    <x v="1"/>
    <x v="4"/>
    <n v="3"/>
    <x v="427"/>
    <s v="robert.smith@hotmail.com"/>
    <s v="+256 822386675"/>
    <x v="1"/>
  </r>
  <r>
    <n v="444"/>
    <s v="Clarence"/>
    <s v="Lamb"/>
    <x v="5"/>
    <s v="Analyst"/>
    <x v="0"/>
    <x v="0"/>
    <x v="7"/>
    <x v="0"/>
    <x v="0"/>
    <n v="2"/>
    <x v="428"/>
    <s v="clarence.lamb@hotmail.com"/>
    <s v="+256 062556658"/>
    <x v="1"/>
  </r>
  <r>
    <n v="445"/>
    <s v="Lindsay"/>
    <s v="Griffin"/>
    <x v="1"/>
    <s v="Assistant"/>
    <x v="1"/>
    <x v="0"/>
    <x v="3"/>
    <x v="0"/>
    <x v="0"/>
    <n v="5"/>
    <x v="429"/>
    <s v="lindsay.griffin@hotmail.com"/>
    <s v="+256 456522486"/>
    <x v="0"/>
  </r>
  <r>
    <n v="446"/>
    <s v="Lauren"/>
    <s v="Johnson"/>
    <x v="4"/>
    <s v="Coordinator"/>
    <x v="1"/>
    <x v="0"/>
    <x v="3"/>
    <x v="0"/>
    <x v="0"/>
    <n v="5"/>
    <x v="430"/>
    <s v="lauren.johnson@yahoo.com"/>
    <s v="+256 076754873"/>
    <x v="2"/>
  </r>
  <r>
    <n v="447"/>
    <s v="Joy"/>
    <s v="Petty"/>
    <x v="4"/>
    <s v="Executive"/>
    <x v="0"/>
    <x v="2"/>
    <x v="8"/>
    <x v="0"/>
    <x v="0"/>
    <n v="7"/>
    <x v="431"/>
    <s v="joy.petty@gmail.com"/>
    <s v="+256 772960462"/>
    <x v="3"/>
  </r>
  <r>
    <n v="448"/>
    <s v="Patricia"/>
    <s v="Johnston"/>
    <x v="3"/>
    <s v="Coordinator"/>
    <x v="1"/>
    <x v="1"/>
    <x v="3"/>
    <x v="2"/>
    <x v="1"/>
    <n v="2"/>
    <x v="432"/>
    <s v="patricia.johnston@hotmail.com"/>
    <s v="+256 146356833"/>
    <x v="1"/>
  </r>
  <r>
    <n v="449"/>
    <s v="Diane"/>
    <s v="Moore"/>
    <x v="3"/>
    <s v="Coordinator"/>
    <x v="0"/>
    <x v="1"/>
    <x v="1"/>
    <x v="0"/>
    <x v="0"/>
    <n v="9"/>
    <x v="433"/>
    <s v="diane.moore@yahoo.com"/>
    <s v="+256 589194690"/>
    <x v="1"/>
  </r>
  <r>
    <n v="450"/>
    <s v="Patricia"/>
    <s v="Kidd"/>
    <x v="1"/>
    <s v="Coordinator"/>
    <x v="1"/>
    <x v="0"/>
    <x v="6"/>
    <x v="0"/>
    <x v="0"/>
    <n v="3"/>
    <x v="434"/>
    <s v="patricia.kidd@hotmail.com"/>
    <s v="+256 146812864"/>
    <x v="4"/>
  </r>
  <r>
    <n v="451"/>
    <s v="Carol"/>
    <s v="Garcia"/>
    <x v="4"/>
    <s v="Executive"/>
    <x v="1"/>
    <x v="2"/>
    <x v="0"/>
    <x v="0"/>
    <x v="0"/>
    <n v="8"/>
    <x v="435"/>
    <s v="carol.garcia@hotmail.com"/>
    <s v="Not Provided"/>
    <x v="1"/>
  </r>
  <r>
    <n v="452"/>
    <s v="Richard"/>
    <s v="Grimes"/>
    <x v="5"/>
    <s v="Coordinator"/>
    <x v="1"/>
    <x v="1"/>
    <x v="8"/>
    <x v="0"/>
    <x v="0"/>
    <n v="7"/>
    <x v="436"/>
    <s v="richard.grimes@hotmail.com"/>
    <s v="+256 646080282"/>
    <x v="1"/>
  </r>
  <r>
    <n v="453"/>
    <s v="Steven"/>
    <s v="Collier"/>
    <x v="2"/>
    <s v="Analyst"/>
    <x v="1"/>
    <x v="1"/>
    <x v="8"/>
    <x v="0"/>
    <x v="0"/>
    <n v="7"/>
    <x v="437"/>
    <s v="steven.collier@gmail.com"/>
    <s v="+256 334990369"/>
    <x v="0"/>
  </r>
  <r>
    <n v="454"/>
    <s v="Kristin"/>
    <s v="Hunt"/>
    <x v="2"/>
    <s v="Coordinator"/>
    <x v="1"/>
    <x v="0"/>
    <x v="0"/>
    <x v="0"/>
    <x v="0"/>
    <n v="8"/>
    <x v="438"/>
    <s v="kristin.hunt@gmail.com"/>
    <s v="+256 523087128"/>
    <x v="0"/>
  </r>
  <r>
    <n v="455"/>
    <s v="Paige"/>
    <s v="Daniels"/>
    <x v="3"/>
    <s v="Assistant"/>
    <x v="0"/>
    <x v="2"/>
    <x v="5"/>
    <x v="0"/>
    <x v="0"/>
    <n v="4"/>
    <x v="439"/>
    <s v="paige.daniels@gmail.com"/>
    <s v="+256 456831900"/>
    <x v="4"/>
  </r>
  <r>
    <n v="456"/>
    <s v="Vanessa"/>
    <s v="Chavez"/>
    <x v="0"/>
    <s v="Assistant"/>
    <x v="1"/>
    <x v="2"/>
    <x v="1"/>
    <x v="0"/>
    <x v="0"/>
    <n v="9"/>
    <x v="440"/>
    <s v="vanessa.chavez@hotmail.com"/>
    <s v="+256 199806699"/>
    <x v="2"/>
  </r>
  <r>
    <n v="457"/>
    <s v="STEPHEN"/>
    <s v="JOHNSON"/>
    <x v="1"/>
    <s v="Assistant"/>
    <x v="0"/>
    <x v="1"/>
    <x v="7"/>
    <x v="2"/>
    <x v="3"/>
    <n v="0"/>
    <x v="441"/>
    <s v="yolanda.hall@gmail.com"/>
    <s v="+256 800948857"/>
    <x v="0"/>
  </r>
  <r>
    <n v="458"/>
    <s v="Janice"/>
    <s v="Martin"/>
    <x v="5"/>
    <s v="Assistant"/>
    <x v="0"/>
    <x v="1"/>
    <x v="6"/>
    <x v="0"/>
    <x v="0"/>
    <n v="3"/>
    <x v="442"/>
    <s v="janice.martin@yahoo.com"/>
    <s v="+256 699781976"/>
    <x v="1"/>
  </r>
  <r>
    <n v="459"/>
    <s v="Lori"/>
    <s v="Pennington"/>
    <x v="3"/>
    <s v="Analyst"/>
    <x v="0"/>
    <x v="1"/>
    <x v="6"/>
    <x v="0"/>
    <x v="0"/>
    <n v="3"/>
    <x v="443"/>
    <s v="lori.pennington@hotmail.com"/>
    <s v="+256 388079624"/>
    <x v="2"/>
  </r>
  <r>
    <n v="460"/>
    <s v="James"/>
    <s v="Alexander"/>
    <x v="2"/>
    <s v="Analyst"/>
    <x v="1"/>
    <x v="0"/>
    <x v="5"/>
    <x v="0"/>
    <x v="0"/>
    <n v="4"/>
    <x v="444"/>
    <s v="james.alexander@hotmail.com"/>
    <s v="+256 331109858"/>
    <x v="1"/>
  </r>
  <r>
    <n v="461"/>
    <s v="Aaron"/>
    <s v="Smith"/>
    <x v="4"/>
    <s v="Coordinator"/>
    <x v="0"/>
    <x v="0"/>
    <x v="2"/>
    <x v="0"/>
    <x v="0"/>
    <n v="6"/>
    <x v="445"/>
    <s v="aaron.smith@yahoo.com"/>
    <s v="+256 583390663"/>
    <x v="1"/>
  </r>
  <r>
    <n v="462"/>
    <s v="Matthew"/>
    <s v="Ruiz"/>
    <x v="3"/>
    <s v="Assistant"/>
    <x v="0"/>
    <x v="1"/>
    <x v="5"/>
    <x v="0"/>
    <x v="0"/>
    <n v="4"/>
    <x v="446"/>
    <s v="matthew.ruiz@gmail.com"/>
    <s v="+256 697491897"/>
    <x v="1"/>
  </r>
  <r>
    <n v="463"/>
    <s v="Christine"/>
    <s v="Hamilton"/>
    <x v="2"/>
    <s v="Manager"/>
    <x v="1"/>
    <x v="1"/>
    <x v="1"/>
    <x v="0"/>
    <x v="0"/>
    <n v="9"/>
    <x v="447"/>
    <s v="christine.hamilton@yahoo.com"/>
    <s v="+256 295146144"/>
    <x v="3"/>
  </r>
  <r>
    <n v="464"/>
    <s v="Christopher"/>
    <s v="Rogers"/>
    <x v="1"/>
    <s v="Executive"/>
    <x v="1"/>
    <x v="0"/>
    <x v="3"/>
    <x v="0"/>
    <x v="0"/>
    <n v="5"/>
    <x v="448"/>
    <s v="christopher.rogers@hotmail.com"/>
    <s v="+256 405321594"/>
    <x v="1"/>
  </r>
  <r>
    <n v="465"/>
    <s v="Sean"/>
    <s v="Garner"/>
    <x v="4"/>
    <s v="Executive"/>
    <x v="0"/>
    <x v="1"/>
    <x v="9"/>
    <x v="0"/>
    <x v="0"/>
    <n v="10"/>
    <x v="449"/>
    <s v="sean.garner@hotmail.com"/>
    <s v="+256 894262356"/>
    <x v="1"/>
  </r>
  <r>
    <n v="466"/>
    <s v="Glenn"/>
    <s v="Miller"/>
    <x v="1"/>
    <s v="Executive"/>
    <x v="0"/>
    <x v="1"/>
    <x v="8"/>
    <x v="0"/>
    <x v="0"/>
    <n v="7"/>
    <x v="450"/>
    <s v="glenn.miller@gmail.com"/>
    <s v="+256 119504675"/>
    <x v="2"/>
  </r>
  <r>
    <n v="467"/>
    <s v="William"/>
    <s v="Morgan"/>
    <x v="1"/>
    <s v="Coordinator"/>
    <x v="0"/>
    <x v="1"/>
    <x v="8"/>
    <x v="2"/>
    <x v="5"/>
    <n v="1"/>
    <x v="451"/>
    <s v="william.morgan@yahoo.com"/>
    <s v="Not Provided"/>
    <x v="4"/>
  </r>
  <r>
    <n v="468"/>
    <s v="Kelly"/>
    <s v="Brooks"/>
    <x v="3"/>
    <s v="Executive"/>
    <x v="1"/>
    <x v="0"/>
    <x v="8"/>
    <x v="2"/>
    <x v="9"/>
    <n v="0"/>
    <x v="452"/>
    <s v="kelly.brooks@yahoo.com"/>
    <s v="+256 501895572"/>
    <x v="0"/>
  </r>
  <r>
    <n v="471"/>
    <s v="KATHERINE"/>
    <s v="CASTILLO"/>
    <x v="2"/>
    <s v="Assistant"/>
    <x v="1"/>
    <x v="1"/>
    <x v="6"/>
    <x v="0"/>
    <x v="0"/>
    <n v="3"/>
    <x v="453"/>
    <s v="christina.kim@gmail.com"/>
    <s v="+256 936997406"/>
    <x v="1"/>
  </r>
  <r>
    <n v="472"/>
    <s v="Mark"/>
    <s v="Ramirez"/>
    <x v="5"/>
    <s v="Analyst"/>
    <x v="1"/>
    <x v="2"/>
    <x v="5"/>
    <x v="0"/>
    <x v="0"/>
    <n v="4"/>
    <x v="454"/>
    <s v="mark.ramirez@yahoo.com"/>
    <s v="+256 845609826"/>
    <x v="4"/>
  </r>
  <r>
    <n v="473"/>
    <s v="Monique"/>
    <s v="Evans"/>
    <x v="0"/>
    <s v="Coordinator"/>
    <x v="1"/>
    <x v="2"/>
    <x v="2"/>
    <x v="2"/>
    <x v="6"/>
    <n v="2"/>
    <x v="455"/>
    <s v="monique.evans@hotmail.com"/>
    <s v="+256 766026456"/>
    <x v="2"/>
  </r>
  <r>
    <n v="474"/>
    <s v="James"/>
    <s v="Davis"/>
    <x v="3"/>
    <s v="Analyst"/>
    <x v="0"/>
    <x v="1"/>
    <x v="8"/>
    <x v="0"/>
    <x v="0"/>
    <n v="7"/>
    <x v="456"/>
    <s v="james.davis@yahoo.com"/>
    <s v="+256 732669054"/>
    <x v="2"/>
  </r>
  <r>
    <n v="475"/>
    <s v="Bruce"/>
    <s v="Ward"/>
    <x v="3"/>
    <s v="Manager"/>
    <x v="0"/>
    <x v="1"/>
    <x v="9"/>
    <x v="0"/>
    <x v="0"/>
    <n v="10"/>
    <x v="457"/>
    <s v="bruce.ward@yahoo.com"/>
    <s v="+256 941099653"/>
    <x v="3"/>
  </r>
  <r>
    <n v="476"/>
    <s v="Adam"/>
    <s v="Gordon"/>
    <x v="4"/>
    <s v="Assistant"/>
    <x v="1"/>
    <x v="1"/>
    <x v="3"/>
    <x v="0"/>
    <x v="0"/>
    <n v="5"/>
    <x v="458"/>
    <s v="adam.gordon@yahoo.com"/>
    <s v="+256 869389518"/>
    <x v="4"/>
  </r>
  <r>
    <n v="477"/>
    <s v="Jeffery"/>
    <s v="Patterson"/>
    <x v="1"/>
    <s v="Assistant"/>
    <x v="1"/>
    <x v="2"/>
    <x v="7"/>
    <x v="0"/>
    <x v="0"/>
    <n v="2"/>
    <x v="459"/>
    <s v="jeffery.patterson@yahoo.com"/>
    <s v="+256 326940757"/>
    <x v="2"/>
  </r>
  <r>
    <n v="478"/>
    <s v="Chelsea"/>
    <s v="Hernandez"/>
    <x v="5"/>
    <s v="Coordinator"/>
    <x v="1"/>
    <x v="1"/>
    <x v="3"/>
    <x v="0"/>
    <x v="0"/>
    <n v="5"/>
    <x v="460"/>
    <s v="chelsea.hernandez@yahoo.com"/>
    <s v="+256 288557166"/>
    <x v="4"/>
  </r>
  <r>
    <n v="479"/>
    <s v="Sherry"/>
    <s v="Greene"/>
    <x v="5"/>
    <s v="Executive"/>
    <x v="0"/>
    <x v="1"/>
    <x v="6"/>
    <x v="0"/>
    <x v="0"/>
    <n v="3"/>
    <x v="461"/>
    <s v="sherry.greene@hotmail.com"/>
    <s v="+256 665469739"/>
    <x v="4"/>
  </r>
  <r>
    <n v="480"/>
    <s v="Dylan"/>
    <s v="Clay"/>
    <x v="5"/>
    <s v="Executive"/>
    <x v="0"/>
    <x v="2"/>
    <x v="7"/>
    <x v="0"/>
    <x v="0"/>
    <n v="2"/>
    <x v="462"/>
    <s v="dylan.clay@yahoo.com"/>
    <s v="+256 669685480"/>
    <x v="3"/>
  </r>
  <r>
    <n v="481"/>
    <s v="Jeremiah"/>
    <s v="Richardson"/>
    <x v="2"/>
    <s v="Assistant"/>
    <x v="1"/>
    <x v="1"/>
    <x v="0"/>
    <x v="0"/>
    <x v="0"/>
    <n v="8"/>
    <x v="463"/>
    <s v="jeremiah.richardson@gmail.com"/>
    <s v="+256 303306899"/>
    <x v="1"/>
  </r>
  <r>
    <n v="482"/>
    <s v="Valerie"/>
    <s v="Allen"/>
    <x v="3"/>
    <s v="Assistant"/>
    <x v="0"/>
    <x v="2"/>
    <x v="5"/>
    <x v="0"/>
    <x v="0"/>
    <n v="4"/>
    <x v="464"/>
    <s v="valerie.allen@gmail.com"/>
    <s v="+256 841313248"/>
    <x v="2"/>
  </r>
  <r>
    <n v="483"/>
    <s v="Sara"/>
    <s v="Reese"/>
    <x v="4"/>
    <s v="Coordinator"/>
    <x v="1"/>
    <x v="0"/>
    <x v="8"/>
    <x v="0"/>
    <x v="0"/>
    <n v="7"/>
    <x v="465"/>
    <s v="sara.reese@hotmail.com"/>
    <s v="+256 012269245"/>
    <x v="1"/>
  </r>
  <r>
    <n v="484"/>
    <s v="Jessica"/>
    <s v="Nelson"/>
    <x v="2"/>
    <s v="Manager"/>
    <x v="0"/>
    <x v="1"/>
    <x v="2"/>
    <x v="1"/>
    <x v="3"/>
    <n v="4"/>
    <x v="466"/>
    <s v="jessica.nelson@yahoo.com"/>
    <s v="+256 778782201"/>
    <x v="2"/>
  </r>
  <r>
    <n v="485"/>
    <s v="Vicki"/>
    <s v="Gibbs"/>
    <x v="5"/>
    <s v="Coordinator"/>
    <x v="0"/>
    <x v="0"/>
    <x v="9"/>
    <x v="0"/>
    <x v="0"/>
    <n v="10"/>
    <x v="467"/>
    <s v="vicki.gibbs@gmail.com"/>
    <s v="+256 069633075"/>
    <x v="0"/>
  </r>
  <r>
    <n v="486"/>
    <s v="Melissa"/>
    <s v="Williams"/>
    <x v="1"/>
    <s v="Assistant"/>
    <x v="1"/>
    <x v="0"/>
    <x v="1"/>
    <x v="1"/>
    <x v="6"/>
    <n v="5"/>
    <x v="468"/>
    <s v="melissa.williams@hotmail.com"/>
    <s v="+256 259678638"/>
    <x v="1"/>
  </r>
  <r>
    <n v="487"/>
    <s v="Jill"/>
    <s v="Smith"/>
    <x v="4"/>
    <s v="Analyst"/>
    <x v="0"/>
    <x v="0"/>
    <x v="5"/>
    <x v="0"/>
    <x v="0"/>
    <n v="4"/>
    <x v="469"/>
    <s v="jill.smith@gmail.com"/>
    <s v="+256 783138294"/>
    <x v="4"/>
  </r>
  <r>
    <n v="488"/>
    <s v="Ashley"/>
    <s v="Riley"/>
    <x v="1"/>
    <s v="Coordinator"/>
    <x v="0"/>
    <x v="0"/>
    <x v="0"/>
    <x v="0"/>
    <x v="0"/>
    <n v="8"/>
    <x v="470"/>
    <s v="ashley.riley@yahoo.com"/>
    <s v="+256 452354252"/>
    <x v="2"/>
  </r>
  <r>
    <n v="489"/>
    <s v="Rhonda"/>
    <s v="Lozano"/>
    <x v="0"/>
    <s v="Executive"/>
    <x v="0"/>
    <x v="2"/>
    <x v="7"/>
    <x v="0"/>
    <x v="0"/>
    <n v="2"/>
    <x v="471"/>
    <s v="rhonda.lozano@yahoo.com"/>
    <s v="+256 135104186"/>
    <x v="4"/>
  </r>
  <r>
    <n v="490"/>
    <s v="Gregory"/>
    <s v="Thompson"/>
    <x v="4"/>
    <s v="Executive"/>
    <x v="1"/>
    <x v="1"/>
    <x v="0"/>
    <x v="0"/>
    <x v="0"/>
    <n v="8"/>
    <x v="472"/>
    <s v="gregory.thompson@hotmail.com"/>
    <s v="+256 731930250"/>
    <x v="2"/>
  </r>
  <r>
    <n v="491"/>
    <s v="David"/>
    <s v="Stevens"/>
    <x v="4"/>
    <s v="Manager"/>
    <x v="1"/>
    <x v="2"/>
    <x v="0"/>
    <x v="0"/>
    <x v="0"/>
    <n v="8"/>
    <x v="473"/>
    <s v="david.stevens@hotmail.com"/>
    <s v="+256 119021453"/>
    <x v="3"/>
  </r>
  <r>
    <n v="492"/>
    <s v="Amy"/>
    <s v="Young"/>
    <x v="3"/>
    <s v="Analyst"/>
    <x v="1"/>
    <x v="0"/>
    <x v="8"/>
    <x v="1"/>
    <x v="9"/>
    <n v="0"/>
    <x v="474"/>
    <s v="amy.young@yahoo.com"/>
    <s v="+256 405038616"/>
    <x v="2"/>
  </r>
  <r>
    <n v="493"/>
    <s v="Stephanie"/>
    <s v="Sanders"/>
    <x v="3"/>
    <s v="Coordinator"/>
    <x v="1"/>
    <x v="1"/>
    <x v="0"/>
    <x v="0"/>
    <x v="0"/>
    <n v="8"/>
    <x v="475"/>
    <s v="stephanie.sanders@gmail.com"/>
    <s v="Not Provided"/>
    <x v="1"/>
  </r>
  <r>
    <n v="494"/>
    <s v="Mary"/>
    <s v="Payne"/>
    <x v="3"/>
    <s v="Manager"/>
    <x v="1"/>
    <x v="1"/>
    <x v="8"/>
    <x v="0"/>
    <x v="0"/>
    <n v="7"/>
    <x v="476"/>
    <s v="mary.payne@hotmail.com"/>
    <s v="+256 568018104"/>
    <x v="3"/>
  </r>
  <r>
    <n v="495"/>
    <s v="Andrew"/>
    <s v="Krueger"/>
    <x v="3"/>
    <s v="Coordinator"/>
    <x v="1"/>
    <x v="0"/>
    <x v="1"/>
    <x v="2"/>
    <x v="3"/>
    <n v="7"/>
    <x v="477"/>
    <s v="andrew.krueger@hotmail.com"/>
    <s v="+256 552028542"/>
    <x v="1"/>
  </r>
  <r>
    <n v="496"/>
    <s v="Jean"/>
    <s v="Shelton"/>
    <x v="5"/>
    <s v="Manager"/>
    <x v="1"/>
    <x v="1"/>
    <x v="8"/>
    <x v="0"/>
    <x v="0"/>
    <n v="7"/>
    <x v="478"/>
    <s v="jean.shelton@gmail.com"/>
    <s v="+256 488342487"/>
    <x v="1"/>
  </r>
  <r>
    <n v="497"/>
    <s v="Charlotte"/>
    <s v="Shelton"/>
    <x v="5"/>
    <s v="Assistant"/>
    <x v="0"/>
    <x v="2"/>
    <x v="2"/>
    <x v="0"/>
    <x v="0"/>
    <n v="6"/>
    <x v="479"/>
    <s v="charlotte.shelton@hotmail.com"/>
    <s v="+256 140395552"/>
    <x v="0"/>
  </r>
  <r>
    <n v="498"/>
    <s v="Dawn"/>
    <s v="Carney"/>
    <x v="4"/>
    <s v="Executive"/>
    <x v="0"/>
    <x v="1"/>
    <x v="6"/>
    <x v="0"/>
    <x v="0"/>
    <n v="3"/>
    <x v="480"/>
    <s v="dawn.carney@hotmail.com"/>
    <s v="+256 236590561"/>
    <x v="2"/>
  </r>
  <r>
    <n v="499"/>
    <s v="Susan"/>
    <s v="Robinson"/>
    <x v="3"/>
    <s v="Analyst"/>
    <x v="0"/>
    <x v="0"/>
    <x v="8"/>
    <x v="0"/>
    <x v="0"/>
    <n v="7"/>
    <x v="481"/>
    <s v="susan.robinson@gmail.com"/>
    <s v="+256 384095692"/>
    <x v="4"/>
  </r>
  <r>
    <n v="500"/>
    <s v="Patrick"/>
    <s v="Blair"/>
    <x v="1"/>
    <s v="Analyst"/>
    <x v="1"/>
    <x v="2"/>
    <x v="5"/>
    <x v="0"/>
    <x v="0"/>
    <n v="4"/>
    <x v="482"/>
    <s v="patrick.blair@yahoo.com"/>
    <s v="+256 061005490"/>
    <x v="0"/>
  </r>
  <r>
    <n v="501"/>
    <s v="William"/>
    <s v="Henson"/>
    <x v="3"/>
    <s v="Assistant"/>
    <x v="1"/>
    <x v="1"/>
    <x v="4"/>
    <x v="0"/>
    <x v="0"/>
    <n v="1"/>
    <x v="483"/>
    <s v="william.henson@gmail.com"/>
    <s v="+256 492566660"/>
    <x v="1"/>
  </r>
  <r>
    <n v="502"/>
    <s v="Robert"/>
    <s v="Rodriguez"/>
    <x v="1"/>
    <s v="Assistant"/>
    <x v="1"/>
    <x v="0"/>
    <x v="9"/>
    <x v="0"/>
    <x v="0"/>
    <n v="10"/>
    <x v="484"/>
    <s v="robert.rodriguez@yahoo.com"/>
    <s v="+256 279049763"/>
    <x v="0"/>
  </r>
  <r>
    <n v="503"/>
    <s v="Mary"/>
    <s v="Smith"/>
    <x v="3"/>
    <s v="Coordinator"/>
    <x v="1"/>
    <x v="0"/>
    <x v="1"/>
    <x v="0"/>
    <x v="0"/>
    <n v="9"/>
    <x v="485"/>
    <s v="mary.smith@yahoo.com"/>
    <s v="+256 414988171"/>
    <x v="4"/>
  </r>
  <r>
    <n v="504"/>
    <s v="DEREK"/>
    <s v="CAMPBELL"/>
    <x v="3"/>
    <s v="Analyst"/>
    <x v="0"/>
    <x v="1"/>
    <x v="4"/>
    <x v="1"/>
    <x v="2"/>
    <n v="0"/>
    <x v="486"/>
    <s v="melissa.adams@gmail.com"/>
    <s v="+256 391998723"/>
    <x v="2"/>
  </r>
  <r>
    <n v="505"/>
    <s v="Scott"/>
    <s v="Alexander"/>
    <x v="1"/>
    <s v="Manager"/>
    <x v="0"/>
    <x v="2"/>
    <x v="6"/>
    <x v="1"/>
    <x v="3"/>
    <n v="1"/>
    <x v="487"/>
    <s v="scott.alexander@yahoo.com"/>
    <s v="+256 448274901"/>
    <x v="4"/>
  </r>
  <r>
    <n v="506"/>
    <s v="Timothy"/>
    <s v="Banks"/>
    <x v="4"/>
    <s v="Manager"/>
    <x v="0"/>
    <x v="0"/>
    <x v="0"/>
    <x v="1"/>
    <x v="3"/>
    <n v="6"/>
    <x v="488"/>
    <s v="timothy.banks@yahoo.com"/>
    <s v="+256 527928855"/>
    <x v="0"/>
  </r>
  <r>
    <n v="507"/>
    <s v="Jason"/>
    <s v="Sanchez"/>
    <x v="4"/>
    <s v="Executive"/>
    <x v="0"/>
    <x v="2"/>
    <x v="8"/>
    <x v="0"/>
    <x v="0"/>
    <n v="7"/>
    <x v="489"/>
    <s v="jason.sanchez@yahoo.com"/>
    <s v="+256 905288882"/>
    <x v="1"/>
  </r>
  <r>
    <n v="508"/>
    <s v="Laura"/>
    <s v="Martin"/>
    <x v="1"/>
    <s v="Assistant"/>
    <x v="1"/>
    <x v="1"/>
    <x v="1"/>
    <x v="1"/>
    <x v="9"/>
    <n v="2"/>
    <x v="490"/>
    <s v="laura.martin@hotmail.com"/>
    <s v="+256 934559214"/>
    <x v="1"/>
  </r>
  <r>
    <n v="509"/>
    <s v="Victoria"/>
    <s v="Rangel"/>
    <x v="4"/>
    <s v="Coordinator"/>
    <x v="1"/>
    <x v="1"/>
    <x v="6"/>
    <x v="0"/>
    <x v="0"/>
    <n v="3"/>
    <x v="491"/>
    <s v="victoria.rangel@gmail.com"/>
    <s v="+256 499943398"/>
    <x v="4"/>
  </r>
  <r>
    <n v="510"/>
    <s v="Angela"/>
    <s v="Cooper"/>
    <x v="5"/>
    <s v="Analyst"/>
    <x v="1"/>
    <x v="1"/>
    <x v="4"/>
    <x v="0"/>
    <x v="0"/>
    <n v="1"/>
    <x v="492"/>
    <s v="angela.cooper@gmail.com"/>
    <s v="+256 976550438"/>
    <x v="4"/>
  </r>
  <r>
    <n v="511"/>
    <s v="Gary"/>
    <s v="Johnson"/>
    <x v="2"/>
    <s v="Manager"/>
    <x v="0"/>
    <x v="2"/>
    <x v="9"/>
    <x v="0"/>
    <x v="0"/>
    <n v="10"/>
    <x v="493"/>
    <s v="gary.johnson@yahoo.com"/>
    <s v="+256 971668638"/>
    <x v="2"/>
  </r>
  <r>
    <n v="512"/>
    <s v="Connie"/>
    <s v="Davis"/>
    <x v="2"/>
    <s v="Coordinator"/>
    <x v="0"/>
    <x v="2"/>
    <x v="5"/>
    <x v="0"/>
    <x v="0"/>
    <n v="4"/>
    <x v="494"/>
    <s v="connie.davis@hotmail.com"/>
    <s v="+256 526424153"/>
    <x v="0"/>
  </r>
  <r>
    <n v="513"/>
    <s v="Lindsey"/>
    <s v="Eaton"/>
    <x v="4"/>
    <s v="Assistant"/>
    <x v="1"/>
    <x v="2"/>
    <x v="9"/>
    <x v="2"/>
    <x v="0"/>
    <n v="10"/>
    <x v="495"/>
    <s v="lindsey.eaton@gmail.com"/>
    <s v="+256 258889031"/>
    <x v="0"/>
  </r>
  <r>
    <n v="514"/>
    <s v="Lisa"/>
    <s v="Sanchez"/>
    <x v="1"/>
    <s v="Executive"/>
    <x v="1"/>
    <x v="2"/>
    <x v="6"/>
    <x v="1"/>
    <x v="3"/>
    <n v="1"/>
    <x v="496"/>
    <s v="lisa.sanchez@hotmail.com"/>
    <s v="Not Provided"/>
    <x v="2"/>
  </r>
  <r>
    <n v="515"/>
    <s v="Mikayla"/>
    <s v="Campbell"/>
    <x v="5"/>
    <s v="Assistant"/>
    <x v="1"/>
    <x v="2"/>
    <x v="8"/>
    <x v="2"/>
    <x v="3"/>
    <n v="5"/>
    <x v="497"/>
    <s v="mikayla.campbell@yahoo.com"/>
    <s v="+256 507961198"/>
    <x v="1"/>
  </r>
  <r>
    <n v="516"/>
    <s v="Rhonda"/>
    <s v="Johnson"/>
    <x v="0"/>
    <s v="Executive"/>
    <x v="1"/>
    <x v="1"/>
    <x v="2"/>
    <x v="0"/>
    <x v="0"/>
    <n v="6"/>
    <x v="498"/>
    <s v="rhonda.johnson@gmail.com"/>
    <s v="+256 928477349"/>
    <x v="4"/>
  </r>
  <r>
    <n v="518"/>
    <s v="Matthew"/>
    <s v="Villanueva"/>
    <x v="4"/>
    <s v="Manager"/>
    <x v="0"/>
    <x v="2"/>
    <x v="6"/>
    <x v="0"/>
    <x v="0"/>
    <n v="3"/>
    <x v="499"/>
    <s v="matthew.villanueva@yahoo.com"/>
    <s v="+256 733660789"/>
    <x v="1"/>
  </r>
  <r>
    <n v="519"/>
    <s v="Cody"/>
    <s v="Graham"/>
    <x v="2"/>
    <s v="Manager"/>
    <x v="1"/>
    <x v="1"/>
    <x v="5"/>
    <x v="0"/>
    <x v="0"/>
    <n v="4"/>
    <x v="500"/>
    <s v="cody.graham@hotmail.com"/>
    <s v="+256 155553065"/>
    <x v="4"/>
  </r>
  <r>
    <n v="520"/>
    <s v="Devin"/>
    <s v="Nichols"/>
    <x v="0"/>
    <s v="Executive"/>
    <x v="0"/>
    <x v="2"/>
    <x v="2"/>
    <x v="0"/>
    <x v="0"/>
    <n v="6"/>
    <x v="501"/>
    <s v="devin.nichols@gmail.com"/>
    <s v="+256 591923142"/>
    <x v="4"/>
  </r>
  <r>
    <n v="521"/>
    <s v="Henry"/>
    <s v="Moreno"/>
    <x v="5"/>
    <s v="Executive"/>
    <x v="0"/>
    <x v="2"/>
    <x v="3"/>
    <x v="0"/>
    <x v="0"/>
    <n v="5"/>
    <x v="502"/>
    <s v="henry.moreno@yahoo.com"/>
    <s v="+256 643427750"/>
    <x v="4"/>
  </r>
  <r>
    <n v="522"/>
    <s v="Cheryl"/>
    <s v="Gregory"/>
    <x v="0"/>
    <s v="Coordinator"/>
    <x v="0"/>
    <x v="2"/>
    <x v="5"/>
    <x v="0"/>
    <x v="0"/>
    <n v="4"/>
    <x v="503"/>
    <s v="cheryl.gregory@yahoo.com"/>
    <s v="+256 246751264"/>
    <x v="0"/>
  </r>
  <r>
    <n v="523"/>
    <s v="Nancy"/>
    <s v="Blanchard"/>
    <x v="0"/>
    <s v="Analyst"/>
    <x v="0"/>
    <x v="2"/>
    <x v="6"/>
    <x v="0"/>
    <x v="0"/>
    <n v="3"/>
    <x v="504"/>
    <s v="nancy.blanchard@yahoo.com"/>
    <s v="+256 849670211"/>
    <x v="0"/>
  </r>
  <r>
    <n v="524"/>
    <s v="SCOTT"/>
    <s v="SCHMIDT"/>
    <x v="5"/>
    <s v="Analyst"/>
    <x v="1"/>
    <x v="1"/>
    <x v="6"/>
    <x v="0"/>
    <x v="0"/>
    <n v="3"/>
    <x v="505"/>
    <s v="maria.jackson@hotmail.com"/>
    <s v="+256 302345275"/>
    <x v="3"/>
  </r>
  <r>
    <n v="525"/>
    <s v="Breanna"/>
    <s v="Cox"/>
    <x v="2"/>
    <s v="Coordinator"/>
    <x v="0"/>
    <x v="0"/>
    <x v="3"/>
    <x v="0"/>
    <x v="0"/>
    <n v="5"/>
    <x v="506"/>
    <s v="breanna.cox@yahoo.com"/>
    <s v="Not Provided"/>
    <x v="4"/>
  </r>
  <r>
    <n v="526"/>
    <s v="Aimee"/>
    <s v="Gross"/>
    <x v="3"/>
    <s v="Manager"/>
    <x v="0"/>
    <x v="1"/>
    <x v="6"/>
    <x v="2"/>
    <x v="3"/>
    <n v="1"/>
    <x v="507"/>
    <s v="aimee.gross@gmail.com"/>
    <s v="+256 032969534"/>
    <x v="2"/>
  </r>
  <r>
    <n v="527"/>
    <s v="Stephanie"/>
    <s v="Allen"/>
    <x v="0"/>
    <s v="Coordinator"/>
    <x v="1"/>
    <x v="2"/>
    <x v="6"/>
    <x v="0"/>
    <x v="0"/>
    <n v="3"/>
    <x v="508"/>
    <s v="stephanie.allen@yahoo.com"/>
    <s v="+256 736799847"/>
    <x v="4"/>
  </r>
  <r>
    <n v="528"/>
    <s v="Aaron"/>
    <s v="Mullins"/>
    <x v="3"/>
    <s v="Manager"/>
    <x v="0"/>
    <x v="2"/>
    <x v="7"/>
    <x v="0"/>
    <x v="0"/>
    <n v="2"/>
    <x v="509"/>
    <s v="aaron.mullins@yahoo.com"/>
    <s v="+256 204826749"/>
    <x v="0"/>
  </r>
  <r>
    <n v="529"/>
    <s v="Jeremy"/>
    <s v="Martinez"/>
    <x v="2"/>
    <s v="Executive"/>
    <x v="1"/>
    <x v="2"/>
    <x v="2"/>
    <x v="0"/>
    <x v="0"/>
    <n v="6"/>
    <x v="510"/>
    <s v="jeremy.martinez@gmail.com"/>
    <s v="+256 073272521"/>
    <x v="4"/>
  </r>
  <r>
    <n v="530"/>
    <s v="Charles"/>
    <s v="Jones"/>
    <x v="3"/>
    <s v="Executive"/>
    <x v="0"/>
    <x v="0"/>
    <x v="5"/>
    <x v="0"/>
    <x v="0"/>
    <n v="4"/>
    <x v="511"/>
    <s v="charles.jones@yahoo.com"/>
    <s v="+256 095319264"/>
    <x v="0"/>
  </r>
  <r>
    <n v="531"/>
    <s v="Shane"/>
    <s v="Brewer"/>
    <x v="1"/>
    <s v="Analyst"/>
    <x v="0"/>
    <x v="0"/>
    <x v="7"/>
    <x v="0"/>
    <x v="0"/>
    <n v="2"/>
    <x v="512"/>
    <s v="shane.brewer@gmail.com"/>
    <s v="+256 293416671"/>
    <x v="1"/>
  </r>
  <r>
    <n v="532"/>
    <s v="Melissa"/>
    <s v="Kelly"/>
    <x v="0"/>
    <s v="Coordinator"/>
    <x v="1"/>
    <x v="1"/>
    <x v="8"/>
    <x v="0"/>
    <x v="0"/>
    <n v="7"/>
    <x v="513"/>
    <s v="melissa.kelly@yahoo.com"/>
    <s v="Not Provided"/>
    <x v="3"/>
  </r>
  <r>
    <n v="533"/>
    <s v="Martin"/>
    <s v="Kim"/>
    <x v="5"/>
    <s v="Coordinator"/>
    <x v="1"/>
    <x v="0"/>
    <x v="0"/>
    <x v="0"/>
    <x v="0"/>
    <n v="8"/>
    <x v="514"/>
    <s v="martin.kim@gmail.com"/>
    <s v="+256 767403894"/>
    <x v="4"/>
  </r>
  <r>
    <n v="534"/>
    <s v="Aaron"/>
    <s v="Stanton"/>
    <x v="0"/>
    <s v="Executive"/>
    <x v="1"/>
    <x v="1"/>
    <x v="6"/>
    <x v="2"/>
    <x v="2"/>
    <n v="2"/>
    <x v="515"/>
    <s v="aaron.stanton@yahoo.com"/>
    <s v="+256 210619968"/>
    <x v="0"/>
  </r>
  <r>
    <n v="535"/>
    <s v="Jeffrey"/>
    <s v="Baldwin"/>
    <x v="0"/>
    <s v="Analyst"/>
    <x v="1"/>
    <x v="1"/>
    <x v="2"/>
    <x v="2"/>
    <x v="3"/>
    <n v="4"/>
    <x v="516"/>
    <s v="jeffrey.baldwin@gmail.com"/>
    <s v="+256 780936455"/>
    <x v="4"/>
  </r>
  <r>
    <n v="536"/>
    <s v="Andrew"/>
    <s v="Joseph"/>
    <x v="2"/>
    <s v="Manager"/>
    <x v="1"/>
    <x v="1"/>
    <x v="3"/>
    <x v="0"/>
    <x v="0"/>
    <n v="5"/>
    <x v="517"/>
    <s v="andrew.joseph@gmail.com"/>
    <s v="+256 349029488"/>
    <x v="4"/>
  </r>
  <r>
    <n v="537"/>
    <s v="Michael"/>
    <s v="Brown"/>
    <x v="5"/>
    <s v="Coordinator"/>
    <x v="1"/>
    <x v="2"/>
    <x v="1"/>
    <x v="0"/>
    <x v="0"/>
    <n v="9"/>
    <x v="518"/>
    <s v="michael.brown@gmail.com"/>
    <s v="+256 689317000"/>
    <x v="0"/>
  </r>
  <r>
    <n v="538"/>
    <s v="Mitchell"/>
    <s v="Olson"/>
    <x v="0"/>
    <s v="Analyst"/>
    <x v="0"/>
    <x v="1"/>
    <x v="6"/>
    <x v="2"/>
    <x v="2"/>
    <n v="2"/>
    <x v="519"/>
    <s v="mitchell.olson@yahoo.com"/>
    <s v="+256 956502921"/>
    <x v="4"/>
  </r>
  <r>
    <n v="539"/>
    <s v="Kathryn"/>
    <s v="Shelton"/>
    <x v="2"/>
    <s v="Coordinator"/>
    <x v="0"/>
    <x v="1"/>
    <x v="9"/>
    <x v="0"/>
    <x v="0"/>
    <n v="10"/>
    <x v="520"/>
    <s v="kathryn.shelton@gmail.com"/>
    <s v="+256 476512849"/>
    <x v="1"/>
  </r>
  <r>
    <n v="540"/>
    <s v="Matthew"/>
    <s v="Rose"/>
    <x v="4"/>
    <s v="Assistant"/>
    <x v="0"/>
    <x v="1"/>
    <x v="9"/>
    <x v="0"/>
    <x v="0"/>
    <n v="10"/>
    <x v="521"/>
    <s v="matthew.rose@yahoo.com"/>
    <s v="+256 637661364"/>
    <x v="4"/>
  </r>
  <r>
    <n v="541"/>
    <s v="Leslie"/>
    <s v="Ellis"/>
    <x v="5"/>
    <s v="Analyst"/>
    <x v="1"/>
    <x v="0"/>
    <x v="9"/>
    <x v="1"/>
    <x v="7"/>
    <n v="1"/>
    <x v="522"/>
    <s v="leslie.ellis@hotmail.com"/>
    <s v="+256 234806124"/>
    <x v="0"/>
  </r>
  <r>
    <n v="542"/>
    <s v="Miranda"/>
    <s v="Taylor"/>
    <x v="2"/>
    <s v="Assistant"/>
    <x v="0"/>
    <x v="0"/>
    <x v="1"/>
    <x v="0"/>
    <x v="0"/>
    <n v="9"/>
    <x v="523"/>
    <s v="miranda.taylor@hotmail.com"/>
    <s v="+256 708884407"/>
    <x v="4"/>
  </r>
  <r>
    <n v="543"/>
    <s v="Summer"/>
    <s v="Reyes"/>
    <x v="5"/>
    <s v="Assistant"/>
    <x v="1"/>
    <x v="1"/>
    <x v="0"/>
    <x v="0"/>
    <x v="0"/>
    <n v="8"/>
    <x v="524"/>
    <s v="summer.reyes@hotmail.com"/>
    <s v="+256 947892318"/>
    <x v="3"/>
  </r>
  <r>
    <n v="545"/>
    <s v="Jake"/>
    <s v="Gay"/>
    <x v="3"/>
    <s v="Assistant"/>
    <x v="1"/>
    <x v="1"/>
    <x v="8"/>
    <x v="0"/>
    <x v="0"/>
    <n v="7"/>
    <x v="525"/>
    <s v="jake.gay@gmail.com"/>
    <s v="+256 875231067"/>
    <x v="3"/>
  </r>
  <r>
    <n v="546"/>
    <s v="Jessica"/>
    <s v="Alvarez"/>
    <x v="1"/>
    <s v="Executive"/>
    <x v="1"/>
    <x v="1"/>
    <x v="8"/>
    <x v="0"/>
    <x v="0"/>
    <n v="7"/>
    <x v="526"/>
    <s v="jessica.alvarez@yahoo.com"/>
    <s v="+256 738263670"/>
    <x v="4"/>
  </r>
  <r>
    <n v="547"/>
    <s v="Joshua"/>
    <s v="Gonzalez"/>
    <x v="3"/>
    <s v="Executive"/>
    <x v="0"/>
    <x v="0"/>
    <x v="5"/>
    <x v="1"/>
    <x v="6"/>
    <n v="0"/>
    <x v="527"/>
    <s v="joshua.gonzalez@gmail.com"/>
    <s v="+256 446020889"/>
    <x v="1"/>
  </r>
  <r>
    <n v="548"/>
    <s v="William"/>
    <s v="Jones"/>
    <x v="3"/>
    <s v="Assistant"/>
    <x v="0"/>
    <x v="2"/>
    <x v="9"/>
    <x v="0"/>
    <x v="0"/>
    <n v="10"/>
    <x v="528"/>
    <s v="william.jones@hotmail.com"/>
    <s v="+256 958832617"/>
    <x v="2"/>
  </r>
  <r>
    <n v="549"/>
    <s v="Kelly"/>
    <s v="Hebert"/>
    <x v="0"/>
    <s v="Executive"/>
    <x v="1"/>
    <x v="2"/>
    <x v="7"/>
    <x v="0"/>
    <x v="0"/>
    <n v="2"/>
    <x v="529"/>
    <s v="kelly.hebert@gmail.com"/>
    <s v="+256 904079180"/>
    <x v="0"/>
  </r>
  <r>
    <n v="550"/>
    <s v="Angela"/>
    <s v="Clark"/>
    <x v="4"/>
    <s v="Manager"/>
    <x v="1"/>
    <x v="0"/>
    <x v="8"/>
    <x v="0"/>
    <x v="0"/>
    <n v="7"/>
    <x v="530"/>
    <s v="angela.clark@hotmail.com"/>
    <s v="+256 509480062"/>
    <x v="4"/>
  </r>
  <r>
    <n v="551"/>
    <s v="Dana"/>
    <s v="Lowe"/>
    <x v="4"/>
    <s v="Coordinator"/>
    <x v="1"/>
    <x v="0"/>
    <x v="4"/>
    <x v="0"/>
    <x v="0"/>
    <n v="1"/>
    <x v="531"/>
    <s v="dana.lowe@yahoo.com"/>
    <s v="+256 237404706"/>
    <x v="3"/>
  </r>
  <r>
    <n v="552"/>
    <s v="Cristian"/>
    <s v="Lawson"/>
    <x v="3"/>
    <s v="Manager"/>
    <x v="1"/>
    <x v="1"/>
    <x v="7"/>
    <x v="0"/>
    <x v="0"/>
    <n v="2"/>
    <x v="532"/>
    <s v="cristian.lawson@yahoo.com"/>
    <s v="+256 017526483"/>
    <x v="4"/>
  </r>
  <r>
    <n v="553"/>
    <s v="Molly"/>
    <s v="Lowe"/>
    <x v="4"/>
    <s v="Executive"/>
    <x v="1"/>
    <x v="1"/>
    <x v="6"/>
    <x v="0"/>
    <x v="0"/>
    <n v="3"/>
    <x v="533"/>
    <s v="molly.lowe@yahoo.com"/>
    <s v="+256 757121617"/>
    <x v="0"/>
  </r>
  <r>
    <n v="554"/>
    <s v="Victor"/>
    <s v="Stanley"/>
    <x v="1"/>
    <s v="Analyst"/>
    <x v="0"/>
    <x v="2"/>
    <x v="9"/>
    <x v="1"/>
    <x v="9"/>
    <n v="3"/>
    <x v="534"/>
    <s v="victor.stanley@yahoo.com"/>
    <s v="+256 578156295"/>
    <x v="2"/>
  </r>
  <r>
    <n v="555"/>
    <s v="Jessica"/>
    <s v="Smith"/>
    <x v="3"/>
    <s v="Analyst"/>
    <x v="1"/>
    <x v="1"/>
    <x v="2"/>
    <x v="0"/>
    <x v="0"/>
    <n v="6"/>
    <x v="535"/>
    <s v="jessica.smith@hotmail.com"/>
    <s v="+256 067093744"/>
    <x v="1"/>
  </r>
  <r>
    <n v="556"/>
    <s v="Jacob"/>
    <s v="Berger"/>
    <x v="4"/>
    <s v="Executive"/>
    <x v="0"/>
    <x v="0"/>
    <x v="5"/>
    <x v="0"/>
    <x v="0"/>
    <n v="4"/>
    <x v="536"/>
    <s v="jacob.berger@hotmail.com"/>
    <s v="Not Provided"/>
    <x v="1"/>
  </r>
  <r>
    <n v="557"/>
    <s v="Richard"/>
    <s v="Simpson"/>
    <x v="0"/>
    <s v="Manager"/>
    <x v="0"/>
    <x v="0"/>
    <x v="8"/>
    <x v="0"/>
    <x v="0"/>
    <n v="7"/>
    <x v="537"/>
    <s v="richard.simpson@gmail.com"/>
    <s v="+256 092696700"/>
    <x v="4"/>
  </r>
  <r>
    <n v="558"/>
    <s v="Tyler"/>
    <s v="Moore"/>
    <x v="0"/>
    <s v="Analyst"/>
    <x v="1"/>
    <x v="2"/>
    <x v="8"/>
    <x v="0"/>
    <x v="0"/>
    <n v="7"/>
    <x v="538"/>
    <s v="tyler.moore@yahoo.com"/>
    <s v="Not Provided"/>
    <x v="1"/>
  </r>
  <r>
    <n v="559"/>
    <s v="Kimberly"/>
    <s v="Howell"/>
    <x v="2"/>
    <s v="Analyst"/>
    <x v="0"/>
    <x v="2"/>
    <x v="7"/>
    <x v="0"/>
    <x v="0"/>
    <n v="2"/>
    <x v="539"/>
    <s v="kimberly.howell@hotmail.com"/>
    <s v="+256 601535870"/>
    <x v="2"/>
  </r>
  <r>
    <n v="560"/>
    <s v="James"/>
    <s v="Davidson"/>
    <x v="5"/>
    <s v="Coordinator"/>
    <x v="1"/>
    <x v="1"/>
    <x v="8"/>
    <x v="0"/>
    <x v="0"/>
    <n v="7"/>
    <x v="540"/>
    <s v="james.davidson@yahoo.com"/>
    <s v="+256 682260985"/>
    <x v="2"/>
  </r>
  <r>
    <n v="561"/>
    <s v="Tanya"/>
    <s v="Pearson"/>
    <x v="3"/>
    <s v="Coordinator"/>
    <x v="0"/>
    <x v="1"/>
    <x v="7"/>
    <x v="0"/>
    <x v="0"/>
    <n v="2"/>
    <x v="541"/>
    <s v="tanya.pearson@yahoo.com"/>
    <s v="+256 016393638"/>
    <x v="4"/>
  </r>
  <r>
    <n v="562"/>
    <s v="Gabriela"/>
    <s v="Knight"/>
    <x v="1"/>
    <s v="Coordinator"/>
    <x v="1"/>
    <x v="2"/>
    <x v="5"/>
    <x v="0"/>
    <x v="0"/>
    <n v="4"/>
    <x v="542"/>
    <s v="gabriela.knight@hotmail.com"/>
    <s v="+256 964316515"/>
    <x v="2"/>
  </r>
  <r>
    <n v="563"/>
    <s v="Vicki"/>
    <s v="Mora"/>
    <x v="0"/>
    <s v="Coordinator"/>
    <x v="0"/>
    <x v="2"/>
    <x v="7"/>
    <x v="0"/>
    <x v="0"/>
    <n v="2"/>
    <x v="543"/>
    <s v="vicki.mora@gmail.com"/>
    <s v="+256 759001449"/>
    <x v="1"/>
  </r>
  <r>
    <n v="564"/>
    <s v="Rachel"/>
    <s v="Murray"/>
    <x v="4"/>
    <s v="Analyst"/>
    <x v="0"/>
    <x v="0"/>
    <x v="2"/>
    <x v="0"/>
    <x v="0"/>
    <n v="6"/>
    <x v="544"/>
    <s v="rachel.murray@yahoo.com"/>
    <s v="+256 671467668"/>
    <x v="4"/>
  </r>
  <r>
    <n v="565"/>
    <s v="Michael"/>
    <s v="Gutierrez"/>
    <x v="3"/>
    <s v="Analyst"/>
    <x v="1"/>
    <x v="2"/>
    <x v="6"/>
    <x v="2"/>
    <x v="3"/>
    <n v="1"/>
    <x v="545"/>
    <s v="michael.gutierrez@gmail.com"/>
    <s v="+256 398483808"/>
    <x v="4"/>
  </r>
  <r>
    <n v="566"/>
    <s v="Ashley"/>
    <s v="Jordan"/>
    <x v="1"/>
    <s v="Manager"/>
    <x v="0"/>
    <x v="2"/>
    <x v="0"/>
    <x v="0"/>
    <x v="0"/>
    <n v="8"/>
    <x v="546"/>
    <s v="ashley.jordan@gmail.com"/>
    <s v="+256 356576177"/>
    <x v="1"/>
  </r>
  <r>
    <n v="567"/>
    <s v="Amanda"/>
    <s v="Haley"/>
    <x v="4"/>
    <s v="Manager"/>
    <x v="1"/>
    <x v="2"/>
    <x v="7"/>
    <x v="0"/>
    <x v="0"/>
    <n v="2"/>
    <x v="547"/>
    <s v="amanda.haley@gmail.com"/>
    <s v="+256 047143737"/>
    <x v="2"/>
  </r>
  <r>
    <n v="568"/>
    <s v="Yvonne"/>
    <s v="Sparks"/>
    <x v="0"/>
    <s v="Coordinator"/>
    <x v="0"/>
    <x v="0"/>
    <x v="5"/>
    <x v="0"/>
    <x v="0"/>
    <n v="4"/>
    <x v="548"/>
    <s v="yvonne.sparks@gmail.com"/>
    <s v="+256 129109381"/>
    <x v="0"/>
  </r>
  <r>
    <n v="569"/>
    <s v="Evelyn"/>
    <s v="Brown"/>
    <x v="5"/>
    <s v="Assistant"/>
    <x v="0"/>
    <x v="2"/>
    <x v="1"/>
    <x v="0"/>
    <x v="0"/>
    <n v="9"/>
    <x v="549"/>
    <s v="evelyn.brown@gmail.com"/>
    <s v="+256 377026034"/>
    <x v="0"/>
  </r>
  <r>
    <n v="570"/>
    <s v="Jeremy"/>
    <s v="Andrews"/>
    <x v="3"/>
    <s v="Analyst"/>
    <x v="1"/>
    <x v="0"/>
    <x v="9"/>
    <x v="1"/>
    <x v="9"/>
    <n v="3"/>
    <x v="550"/>
    <s v="jeremy.andrews@yahoo.com"/>
    <s v="+256 459015876"/>
    <x v="4"/>
  </r>
  <r>
    <n v="571"/>
    <s v="James"/>
    <s v="Rhodes"/>
    <x v="0"/>
    <s v="Coordinator"/>
    <x v="0"/>
    <x v="2"/>
    <x v="7"/>
    <x v="0"/>
    <x v="0"/>
    <n v="2"/>
    <x v="551"/>
    <s v="james.rhodes@gmail.com"/>
    <s v="+256 028096655"/>
    <x v="0"/>
  </r>
  <r>
    <n v="572"/>
    <s v="Kyle"/>
    <s v="Harrison"/>
    <x v="4"/>
    <s v="Executive"/>
    <x v="0"/>
    <x v="1"/>
    <x v="3"/>
    <x v="1"/>
    <x v="0"/>
    <n v="5"/>
    <x v="552"/>
    <s v="kyle.harrison@yahoo.com"/>
    <s v="+256 967372946"/>
    <x v="3"/>
  </r>
  <r>
    <n v="573"/>
    <s v="Brittany"/>
    <s v="Williams"/>
    <x v="5"/>
    <s v="Executive"/>
    <x v="1"/>
    <x v="1"/>
    <x v="6"/>
    <x v="0"/>
    <x v="0"/>
    <n v="3"/>
    <x v="553"/>
    <s v="brittany.williams@gmail.com"/>
    <s v="+256 423675318"/>
    <x v="2"/>
  </r>
  <r>
    <n v="574"/>
    <s v="Jesse"/>
    <s v="Nguyen"/>
    <x v="2"/>
    <s v="Coordinator"/>
    <x v="1"/>
    <x v="1"/>
    <x v="9"/>
    <x v="0"/>
    <x v="0"/>
    <n v="10"/>
    <x v="554"/>
    <s v="jesse.nguyen@yahoo.com"/>
    <s v="+256 755939018"/>
    <x v="4"/>
  </r>
  <r>
    <n v="575"/>
    <s v="Thomas"/>
    <s v="Howard"/>
    <x v="1"/>
    <s v="Manager"/>
    <x v="0"/>
    <x v="0"/>
    <x v="2"/>
    <x v="0"/>
    <x v="0"/>
    <n v="6"/>
    <x v="555"/>
    <s v="thomas.howard@gmail.com"/>
    <s v="+256 838244689"/>
    <x v="0"/>
  </r>
  <r>
    <n v="576"/>
    <s v="Jasmine"/>
    <s v="Jordan"/>
    <x v="0"/>
    <s v="Analyst"/>
    <x v="0"/>
    <x v="2"/>
    <x v="0"/>
    <x v="0"/>
    <x v="0"/>
    <n v="8"/>
    <x v="556"/>
    <s v="jasmine.jordan@gmail.com"/>
    <s v="+256 051430842"/>
    <x v="0"/>
  </r>
  <r>
    <n v="577"/>
    <s v="David"/>
    <s v="Wright"/>
    <x v="1"/>
    <s v="Manager"/>
    <x v="0"/>
    <x v="2"/>
    <x v="5"/>
    <x v="0"/>
    <x v="0"/>
    <n v="4"/>
    <x v="557"/>
    <s v="david.wright@hotmail.com"/>
    <s v="+256 773413607"/>
    <x v="1"/>
  </r>
  <r>
    <n v="578"/>
    <s v="Kathy"/>
    <s v="Krueger"/>
    <x v="3"/>
    <s v="Executive"/>
    <x v="1"/>
    <x v="0"/>
    <x v="3"/>
    <x v="0"/>
    <x v="0"/>
    <n v="5"/>
    <x v="558"/>
    <s v="kathy.krueger@gmail.com"/>
    <s v="+256 317960047"/>
    <x v="1"/>
  </r>
  <r>
    <n v="579"/>
    <s v="Jennifer"/>
    <s v="Gardner"/>
    <x v="5"/>
    <s v="Manager"/>
    <x v="0"/>
    <x v="1"/>
    <x v="3"/>
    <x v="0"/>
    <x v="0"/>
    <n v="5"/>
    <x v="559"/>
    <s v="jennifer.gardner@yahoo.com"/>
    <s v="Not Provided"/>
    <x v="0"/>
  </r>
  <r>
    <n v="580"/>
    <s v="John"/>
    <s v="Gallegos"/>
    <x v="1"/>
    <s v="Manager"/>
    <x v="0"/>
    <x v="0"/>
    <x v="7"/>
    <x v="0"/>
    <x v="0"/>
    <n v="2"/>
    <x v="560"/>
    <s v="john.gallegos@hotmail.com"/>
    <s v="+256 100940174"/>
    <x v="3"/>
  </r>
  <r>
    <n v="581"/>
    <s v="Patricia"/>
    <s v="Velez"/>
    <x v="0"/>
    <s v="Coordinator"/>
    <x v="0"/>
    <x v="1"/>
    <x v="4"/>
    <x v="0"/>
    <x v="0"/>
    <n v="1"/>
    <x v="561"/>
    <s v="patricia.velez@hotmail.com"/>
    <s v="+256 753792307"/>
    <x v="2"/>
  </r>
  <r>
    <n v="582"/>
    <s v="Ashley"/>
    <s v="Vance"/>
    <x v="0"/>
    <s v="Assistant"/>
    <x v="1"/>
    <x v="2"/>
    <x v="0"/>
    <x v="0"/>
    <x v="0"/>
    <n v="8"/>
    <x v="562"/>
    <s v="ashley.vance@yahoo.com"/>
    <s v="Not Provided"/>
    <x v="1"/>
  </r>
  <r>
    <n v="583"/>
    <s v="Jeffrey"/>
    <s v="Patton"/>
    <x v="1"/>
    <s v="Executive"/>
    <x v="0"/>
    <x v="2"/>
    <x v="6"/>
    <x v="0"/>
    <x v="0"/>
    <n v="3"/>
    <x v="563"/>
    <s v="jeffrey.patton@gmail.com"/>
    <s v="+256 120880119"/>
    <x v="4"/>
  </r>
  <r>
    <n v="584"/>
    <s v="Nicholas"/>
    <s v="Dougherty"/>
    <x v="5"/>
    <s v="Assistant"/>
    <x v="1"/>
    <x v="0"/>
    <x v="5"/>
    <x v="0"/>
    <x v="0"/>
    <n v="4"/>
    <x v="564"/>
    <s v="nicholas.dougherty@hotmail.com"/>
    <s v="+256 543352063"/>
    <x v="2"/>
  </r>
  <r>
    <n v="585"/>
    <s v="Abigail"/>
    <s v="Melton"/>
    <x v="5"/>
    <s v="Executive"/>
    <x v="0"/>
    <x v="2"/>
    <x v="1"/>
    <x v="0"/>
    <x v="0"/>
    <n v="9"/>
    <x v="565"/>
    <s v="abigail.melton@hotmail.com"/>
    <s v="+256 398493977"/>
    <x v="1"/>
  </r>
  <r>
    <n v="586"/>
    <s v="Tyler"/>
    <s v="Chavez"/>
    <x v="5"/>
    <s v="Assistant"/>
    <x v="0"/>
    <x v="1"/>
    <x v="1"/>
    <x v="0"/>
    <x v="0"/>
    <n v="9"/>
    <x v="566"/>
    <s v="tyler.chavez@gmail.com"/>
    <s v="+256 889001508"/>
    <x v="4"/>
  </r>
  <r>
    <n v="587"/>
    <s v="Jeffrey"/>
    <s v="Green"/>
    <x v="0"/>
    <s v="Manager"/>
    <x v="1"/>
    <x v="2"/>
    <x v="8"/>
    <x v="1"/>
    <x v="1"/>
    <n v="4"/>
    <x v="567"/>
    <s v="jeffrey.green@gmail.com"/>
    <s v="Not Provided"/>
    <x v="0"/>
  </r>
  <r>
    <n v="588"/>
    <s v="Jennifer"/>
    <s v="Stephens"/>
    <x v="0"/>
    <s v="Executive"/>
    <x v="1"/>
    <x v="2"/>
    <x v="3"/>
    <x v="0"/>
    <x v="0"/>
    <n v="5"/>
    <x v="568"/>
    <s v="jennifer.stephens@gmail.com"/>
    <s v="+256 521835216"/>
    <x v="4"/>
  </r>
  <r>
    <n v="589"/>
    <s v="Justin"/>
    <s v="Solomon"/>
    <x v="3"/>
    <s v="Manager"/>
    <x v="0"/>
    <x v="1"/>
    <x v="3"/>
    <x v="0"/>
    <x v="0"/>
    <n v="5"/>
    <x v="569"/>
    <s v="justin.solomon@hotmail.com"/>
    <s v="+256 132547740"/>
    <x v="1"/>
  </r>
  <r>
    <n v="590"/>
    <s v="Tonya"/>
    <s v="Jacobs"/>
    <x v="5"/>
    <s v="Manager"/>
    <x v="1"/>
    <x v="2"/>
    <x v="6"/>
    <x v="0"/>
    <x v="0"/>
    <n v="3"/>
    <x v="570"/>
    <s v="tonya.jacobs@yahoo.com"/>
    <s v="+256 477208756"/>
    <x v="2"/>
  </r>
  <r>
    <n v="591"/>
    <s v="Gary"/>
    <s v="Bell"/>
    <x v="5"/>
    <s v="Executive"/>
    <x v="0"/>
    <x v="1"/>
    <x v="0"/>
    <x v="0"/>
    <x v="0"/>
    <n v="8"/>
    <x v="571"/>
    <s v="gary.bell@hotmail.com"/>
    <s v="+256 861132179"/>
    <x v="2"/>
  </r>
  <r>
    <n v="593"/>
    <s v="MARK"/>
    <s v="MURPHY"/>
    <x v="1"/>
    <s v="Coordinator"/>
    <x v="1"/>
    <x v="0"/>
    <x v="6"/>
    <x v="0"/>
    <x v="0"/>
    <n v="3"/>
    <x v="572"/>
    <s v="gabriela.banks@hotmail.com"/>
    <s v="+256 572972810"/>
    <x v="0"/>
  </r>
  <r>
    <n v="594"/>
    <s v="Mary"/>
    <s v="Larsen"/>
    <x v="0"/>
    <s v="Analyst"/>
    <x v="0"/>
    <x v="1"/>
    <x v="2"/>
    <x v="0"/>
    <x v="0"/>
    <n v="6"/>
    <x v="573"/>
    <s v="mary.larsen@yahoo.com"/>
    <s v="+256 913034278"/>
    <x v="3"/>
  </r>
  <r>
    <n v="595"/>
    <s v="Cheryl"/>
    <s v="Sutton"/>
    <x v="3"/>
    <s v="Manager"/>
    <x v="1"/>
    <x v="2"/>
    <x v="2"/>
    <x v="0"/>
    <x v="0"/>
    <n v="6"/>
    <x v="574"/>
    <s v="cheryl.sutton@hotmail.com"/>
    <s v="+256 955835884"/>
    <x v="0"/>
  </r>
  <r>
    <n v="596"/>
    <s v="Antonio"/>
    <s v="Cline"/>
    <x v="1"/>
    <s v="Analyst"/>
    <x v="0"/>
    <x v="0"/>
    <x v="9"/>
    <x v="2"/>
    <x v="6"/>
    <n v="6"/>
    <x v="575"/>
    <s v="antonio.cline@hotmail.com"/>
    <s v="+256 251086379"/>
    <x v="4"/>
  </r>
  <r>
    <n v="597"/>
    <s v="Sarah"/>
    <s v="Jennings"/>
    <x v="4"/>
    <s v="Coordinator"/>
    <x v="1"/>
    <x v="0"/>
    <x v="9"/>
    <x v="0"/>
    <x v="0"/>
    <n v="10"/>
    <x v="576"/>
    <s v="sarah.jennings@hotmail.com"/>
    <s v="+256 496511989"/>
    <x v="3"/>
  </r>
  <r>
    <n v="598"/>
    <s v="Jessica"/>
    <s v="Pruitt"/>
    <x v="3"/>
    <s v="Analyst"/>
    <x v="1"/>
    <x v="2"/>
    <x v="1"/>
    <x v="0"/>
    <x v="0"/>
    <n v="9"/>
    <x v="577"/>
    <s v="jessica.pruitt@hotmail.com"/>
    <s v="+256 830790214"/>
    <x v="1"/>
  </r>
  <r>
    <n v="599"/>
    <s v="Audrey"/>
    <s v="Day"/>
    <x v="0"/>
    <s v="Coordinator"/>
    <x v="0"/>
    <x v="1"/>
    <x v="5"/>
    <x v="0"/>
    <x v="0"/>
    <n v="4"/>
    <x v="578"/>
    <s v="audrey.day@hotmail.com"/>
    <s v="+256 571981369"/>
    <x v="1"/>
  </r>
  <r>
    <n v="600"/>
    <s v="Steve"/>
    <s v="Lopez"/>
    <x v="2"/>
    <s v="Assistant"/>
    <x v="0"/>
    <x v="1"/>
    <x v="8"/>
    <x v="0"/>
    <x v="0"/>
    <n v="7"/>
    <x v="579"/>
    <s v="steve.lopez@gmail.com"/>
    <s v="+256 915802042"/>
    <x v="4"/>
  </r>
  <r>
    <n v="601"/>
    <s v="Vincent"/>
    <s v="Gonzalez"/>
    <x v="4"/>
    <s v="Coordinator"/>
    <x v="0"/>
    <x v="1"/>
    <x v="1"/>
    <x v="0"/>
    <x v="0"/>
    <n v="9"/>
    <x v="580"/>
    <s v="vincent.gonzalez@yahoo.com"/>
    <s v="+256 984531886"/>
    <x v="2"/>
  </r>
  <r>
    <n v="602"/>
    <s v="Sarah"/>
    <s v="George"/>
    <x v="3"/>
    <s v="Coordinator"/>
    <x v="0"/>
    <x v="2"/>
    <x v="3"/>
    <x v="0"/>
    <x v="0"/>
    <n v="5"/>
    <x v="581"/>
    <s v="sarah.george@gmail.com"/>
    <s v="+256 438713158"/>
    <x v="3"/>
  </r>
  <r>
    <n v="603"/>
    <s v="Gail"/>
    <s v="Green"/>
    <x v="3"/>
    <s v="Assistant"/>
    <x v="0"/>
    <x v="2"/>
    <x v="6"/>
    <x v="0"/>
    <x v="0"/>
    <n v="3"/>
    <x v="582"/>
    <s v="gail.green@yahoo.com"/>
    <s v="+256 698337879"/>
    <x v="1"/>
  </r>
  <r>
    <n v="604"/>
    <s v="Mark"/>
    <s v="Garcia"/>
    <x v="0"/>
    <s v="Assistant"/>
    <x v="0"/>
    <x v="1"/>
    <x v="5"/>
    <x v="0"/>
    <x v="0"/>
    <n v="4"/>
    <x v="583"/>
    <s v="mark.garcia@gmail.com"/>
    <s v="+256 169804982"/>
    <x v="4"/>
  </r>
  <r>
    <n v="605"/>
    <s v="Carrie"/>
    <s v="Graham"/>
    <x v="4"/>
    <s v="Manager"/>
    <x v="0"/>
    <x v="1"/>
    <x v="8"/>
    <x v="0"/>
    <x v="0"/>
    <n v="7"/>
    <x v="584"/>
    <s v="carrie.graham@hotmail.com"/>
    <s v="+256 207592000"/>
    <x v="2"/>
  </r>
  <r>
    <n v="606"/>
    <s v="Jimmy"/>
    <s v="Lopez"/>
    <x v="1"/>
    <s v="Analyst"/>
    <x v="0"/>
    <x v="0"/>
    <x v="9"/>
    <x v="0"/>
    <x v="0"/>
    <n v="10"/>
    <x v="585"/>
    <s v="jimmy.lopez@gmail.com"/>
    <s v="+256 512771573"/>
    <x v="1"/>
  </r>
  <r>
    <n v="607"/>
    <s v="Jennifer"/>
    <s v="Ball"/>
    <x v="4"/>
    <s v="Analyst"/>
    <x v="1"/>
    <x v="0"/>
    <x v="8"/>
    <x v="0"/>
    <x v="0"/>
    <n v="7"/>
    <x v="586"/>
    <s v="jennifer.ball@hotmail.com"/>
    <s v="+256 433408651"/>
    <x v="0"/>
  </r>
  <r>
    <n v="608"/>
    <s v="Brooke"/>
    <s v="Jones"/>
    <x v="1"/>
    <s v="Manager"/>
    <x v="0"/>
    <x v="1"/>
    <x v="5"/>
    <x v="0"/>
    <x v="0"/>
    <n v="4"/>
    <x v="587"/>
    <s v="brooke.jones@gmail.com"/>
    <s v="+256 472118966"/>
    <x v="0"/>
  </r>
  <r>
    <n v="609"/>
    <s v="Benjamin"/>
    <s v="Brown"/>
    <x v="1"/>
    <s v="Analyst"/>
    <x v="0"/>
    <x v="0"/>
    <x v="1"/>
    <x v="0"/>
    <x v="0"/>
    <n v="9"/>
    <x v="588"/>
    <s v="benjamin.brown@gmail.com"/>
    <s v="+256 920672240"/>
    <x v="4"/>
  </r>
  <r>
    <n v="610"/>
    <s v="Mary"/>
    <s v="Welch"/>
    <x v="3"/>
    <s v="Manager"/>
    <x v="1"/>
    <x v="1"/>
    <x v="2"/>
    <x v="0"/>
    <x v="0"/>
    <n v="6"/>
    <x v="589"/>
    <s v="mary.welch@hotmail.com"/>
    <s v="Not Provided"/>
    <x v="2"/>
  </r>
  <r>
    <n v="611"/>
    <s v="Angela"/>
    <s v="Smith"/>
    <x v="4"/>
    <s v="Coordinator"/>
    <x v="0"/>
    <x v="1"/>
    <x v="9"/>
    <x v="0"/>
    <x v="0"/>
    <n v="10"/>
    <x v="590"/>
    <s v="angela.smith@hotmail.com"/>
    <s v="+256 507114851"/>
    <x v="1"/>
  </r>
  <r>
    <n v="612"/>
    <s v="Lisa"/>
    <s v="Smith"/>
    <x v="5"/>
    <s v="Analyst"/>
    <x v="1"/>
    <x v="0"/>
    <x v="8"/>
    <x v="2"/>
    <x v="5"/>
    <n v="1"/>
    <x v="591"/>
    <s v="lisa.smith@hotmail.com"/>
    <s v="+256 466083808"/>
    <x v="1"/>
  </r>
  <r>
    <n v="613"/>
    <s v="Michael"/>
    <s v="Baker"/>
    <x v="1"/>
    <s v="Coordinator"/>
    <x v="0"/>
    <x v="0"/>
    <x v="6"/>
    <x v="0"/>
    <x v="0"/>
    <n v="3"/>
    <x v="592"/>
    <s v="michael.baker@hotmail.com"/>
    <s v="+256 009306256"/>
    <x v="1"/>
  </r>
  <r>
    <n v="614"/>
    <s v="Melissa"/>
    <s v="Cruz"/>
    <x v="2"/>
    <s v="Executive"/>
    <x v="0"/>
    <x v="2"/>
    <x v="0"/>
    <x v="0"/>
    <x v="0"/>
    <n v="8"/>
    <x v="593"/>
    <s v="melissa.cruz@gmail.com"/>
    <s v="+256 406825063"/>
    <x v="1"/>
  </r>
  <r>
    <n v="615"/>
    <s v="Jacob"/>
    <s v="Montgomery"/>
    <x v="1"/>
    <s v="Coordinator"/>
    <x v="0"/>
    <x v="1"/>
    <x v="7"/>
    <x v="0"/>
    <x v="0"/>
    <n v="2"/>
    <x v="594"/>
    <s v="jacob.montgomery@gmail.com"/>
    <s v="+256 234481737"/>
    <x v="1"/>
  </r>
  <r>
    <n v="617"/>
    <s v="Ashley"/>
    <s v="Pitts"/>
    <x v="5"/>
    <s v="Coordinator"/>
    <x v="0"/>
    <x v="0"/>
    <x v="9"/>
    <x v="0"/>
    <x v="0"/>
    <n v="10"/>
    <x v="595"/>
    <s v="ashley.pitts@gmail.com"/>
    <s v="+256 129875402"/>
    <x v="2"/>
  </r>
  <r>
    <n v="618"/>
    <s v="Brandon"/>
    <s v="King"/>
    <x v="0"/>
    <s v="Analyst"/>
    <x v="0"/>
    <x v="1"/>
    <x v="3"/>
    <x v="0"/>
    <x v="0"/>
    <n v="5"/>
    <x v="596"/>
    <s v="brandon.king@hotmail.com"/>
    <s v="+256 102378508"/>
    <x v="4"/>
  </r>
  <r>
    <n v="619"/>
    <s v="Megan"/>
    <s v="Reilly"/>
    <x v="4"/>
    <s v="Assistant"/>
    <x v="1"/>
    <x v="2"/>
    <x v="3"/>
    <x v="1"/>
    <x v="2"/>
    <n v="4"/>
    <x v="597"/>
    <s v="megan.reilly@yahoo.com"/>
    <s v="+256 453121424"/>
    <x v="3"/>
  </r>
  <r>
    <n v="620"/>
    <s v="Tina"/>
    <s v="Smith"/>
    <x v="0"/>
    <s v="Coordinator"/>
    <x v="0"/>
    <x v="0"/>
    <x v="6"/>
    <x v="1"/>
    <x v="2"/>
    <n v="2"/>
    <x v="598"/>
    <s v="tina.smith@yahoo.com"/>
    <s v="+256 782856753"/>
    <x v="0"/>
  </r>
  <r>
    <n v="621"/>
    <s v="Mark"/>
    <s v="Beard"/>
    <x v="2"/>
    <s v="Assistant"/>
    <x v="0"/>
    <x v="0"/>
    <x v="6"/>
    <x v="2"/>
    <x v="2"/>
    <n v="2"/>
    <x v="599"/>
    <s v="mark.beard@yahoo.com"/>
    <s v="+256 032173089"/>
    <x v="0"/>
  </r>
  <r>
    <n v="622"/>
    <s v="Kristie"/>
    <s v="Hatfield"/>
    <x v="4"/>
    <s v="Manager"/>
    <x v="1"/>
    <x v="0"/>
    <x v="8"/>
    <x v="1"/>
    <x v="3"/>
    <n v="5"/>
    <x v="600"/>
    <s v="kristie.hatfield@hotmail.com"/>
    <s v="+256 658739808"/>
    <x v="1"/>
  </r>
  <r>
    <n v="623"/>
    <s v="Sean"/>
    <s v="Becker"/>
    <x v="4"/>
    <s v="Executive"/>
    <x v="1"/>
    <x v="2"/>
    <x v="3"/>
    <x v="0"/>
    <x v="0"/>
    <n v="5"/>
    <x v="601"/>
    <s v="sean.becker@hotmail.com"/>
    <s v="+256 847360218"/>
    <x v="0"/>
  </r>
  <r>
    <n v="624"/>
    <s v="Susan"/>
    <s v="Hughes"/>
    <x v="2"/>
    <s v="Assistant"/>
    <x v="0"/>
    <x v="0"/>
    <x v="8"/>
    <x v="0"/>
    <x v="0"/>
    <n v="7"/>
    <x v="602"/>
    <s v="susan.hughes@hotmail.com"/>
    <s v="+256 048650871"/>
    <x v="2"/>
  </r>
  <r>
    <n v="625"/>
    <s v="Susan"/>
    <s v="Barber"/>
    <x v="2"/>
    <s v="Executive"/>
    <x v="0"/>
    <x v="0"/>
    <x v="4"/>
    <x v="0"/>
    <x v="0"/>
    <n v="1"/>
    <x v="603"/>
    <s v="susan.barber@hotmail.com"/>
    <s v="Not Provided"/>
    <x v="4"/>
  </r>
  <r>
    <n v="626"/>
    <s v="Gina"/>
    <s v="Reed"/>
    <x v="3"/>
    <s v="Coordinator"/>
    <x v="1"/>
    <x v="0"/>
    <x v="3"/>
    <x v="0"/>
    <x v="0"/>
    <n v="5"/>
    <x v="604"/>
    <s v="gina.reed@gmail.com"/>
    <s v="+256 344387353"/>
    <x v="1"/>
  </r>
  <r>
    <n v="627"/>
    <s v="Stephen"/>
    <s v="Wang"/>
    <x v="5"/>
    <s v="Executive"/>
    <x v="0"/>
    <x v="0"/>
    <x v="0"/>
    <x v="0"/>
    <x v="0"/>
    <n v="8"/>
    <x v="605"/>
    <s v="stephen.wang@gmail.com"/>
    <s v="+256 736400862"/>
    <x v="4"/>
  </r>
  <r>
    <n v="628"/>
    <s v="Olivia"/>
    <s v="Smith"/>
    <x v="2"/>
    <s v="Coordinator"/>
    <x v="1"/>
    <x v="2"/>
    <x v="1"/>
    <x v="2"/>
    <x v="2"/>
    <n v="8"/>
    <x v="606"/>
    <s v="olivia.smith@gmail.com"/>
    <s v="Not Provided"/>
    <x v="4"/>
  </r>
  <r>
    <n v="629"/>
    <s v="James"/>
    <s v="Miller"/>
    <x v="5"/>
    <s v="Executive"/>
    <x v="1"/>
    <x v="1"/>
    <x v="6"/>
    <x v="0"/>
    <x v="0"/>
    <n v="3"/>
    <x v="607"/>
    <s v="james.miller@hotmail.com"/>
    <s v="Not Provided"/>
    <x v="3"/>
  </r>
  <r>
    <n v="630"/>
    <s v="Erin"/>
    <s v="Long"/>
    <x v="3"/>
    <s v="Coordinator"/>
    <x v="0"/>
    <x v="2"/>
    <x v="2"/>
    <x v="0"/>
    <x v="0"/>
    <n v="6"/>
    <x v="608"/>
    <s v="erin.long@yahoo.com"/>
    <s v="+256 536487330"/>
    <x v="0"/>
  </r>
  <r>
    <n v="631"/>
    <s v="William"/>
    <s v="Ball"/>
    <x v="5"/>
    <s v="Executive"/>
    <x v="0"/>
    <x v="1"/>
    <x v="1"/>
    <x v="0"/>
    <x v="0"/>
    <n v="9"/>
    <x v="609"/>
    <s v="william.ball@yahoo.com"/>
    <s v="+256 990521862"/>
    <x v="1"/>
  </r>
  <r>
    <n v="632"/>
    <s v="Nathan"/>
    <s v="Mason"/>
    <x v="3"/>
    <s v="Manager"/>
    <x v="0"/>
    <x v="1"/>
    <x v="7"/>
    <x v="0"/>
    <x v="0"/>
    <n v="2"/>
    <x v="610"/>
    <s v="nathan.mason@gmail.com"/>
    <s v="+256 590864235"/>
    <x v="0"/>
  </r>
  <r>
    <n v="633"/>
    <s v="Alicia"/>
    <s v="Oconnell"/>
    <x v="2"/>
    <s v="Coordinator"/>
    <x v="0"/>
    <x v="0"/>
    <x v="2"/>
    <x v="0"/>
    <x v="0"/>
    <n v="6"/>
    <x v="611"/>
    <s v="alicia.oconnell@gmail.com"/>
    <s v="+256 564228833"/>
    <x v="3"/>
  </r>
  <r>
    <n v="634"/>
    <s v="Danielle"/>
    <s v="Welch"/>
    <x v="2"/>
    <s v="Manager"/>
    <x v="1"/>
    <x v="1"/>
    <x v="5"/>
    <x v="0"/>
    <x v="0"/>
    <n v="4"/>
    <x v="612"/>
    <s v="danielle.welch@yahoo.com"/>
    <s v="+256 234593610"/>
    <x v="4"/>
  </r>
  <r>
    <n v="635"/>
    <s v="Amber"/>
    <s v="Molina"/>
    <x v="2"/>
    <s v="Assistant"/>
    <x v="1"/>
    <x v="2"/>
    <x v="2"/>
    <x v="0"/>
    <x v="0"/>
    <n v="6"/>
    <x v="613"/>
    <s v="amber.molina@gmail.com"/>
    <s v="+256 074845425"/>
    <x v="2"/>
  </r>
  <r>
    <n v="636"/>
    <s v="Barbara"/>
    <s v="Hancock"/>
    <x v="4"/>
    <s v="Manager"/>
    <x v="1"/>
    <x v="1"/>
    <x v="7"/>
    <x v="0"/>
    <x v="0"/>
    <n v="2"/>
    <x v="614"/>
    <s v="barbara.hancock@gmail.com"/>
    <s v="+256 310477496"/>
    <x v="1"/>
  </r>
  <r>
    <n v="637"/>
    <s v="Tiffany"/>
    <s v="Morrison"/>
    <x v="3"/>
    <s v="Coordinator"/>
    <x v="0"/>
    <x v="0"/>
    <x v="3"/>
    <x v="0"/>
    <x v="0"/>
    <n v="5"/>
    <x v="615"/>
    <s v="tiffany.morrison@hotmail.com"/>
    <s v="Not Provided"/>
    <x v="0"/>
  </r>
  <r>
    <n v="638"/>
    <s v="Lisa"/>
    <s v="Velasquez"/>
    <x v="2"/>
    <s v="Manager"/>
    <x v="0"/>
    <x v="1"/>
    <x v="5"/>
    <x v="0"/>
    <x v="0"/>
    <n v="4"/>
    <x v="616"/>
    <s v="lisa.velasquez@yahoo.com"/>
    <s v="+256 495304587"/>
    <x v="2"/>
  </r>
  <r>
    <n v="639"/>
    <s v="Jeffery"/>
    <s v="Gould"/>
    <x v="1"/>
    <s v="Analyst"/>
    <x v="1"/>
    <x v="2"/>
    <x v="0"/>
    <x v="0"/>
    <x v="0"/>
    <n v="8"/>
    <x v="617"/>
    <s v="jeffery.gould@gmail.com"/>
    <s v="+256 799627371"/>
    <x v="1"/>
  </r>
  <r>
    <n v="640"/>
    <s v="Jonathan"/>
    <s v="Mcdonald"/>
    <x v="3"/>
    <s v="Executive"/>
    <x v="0"/>
    <x v="0"/>
    <x v="0"/>
    <x v="0"/>
    <x v="0"/>
    <n v="8"/>
    <x v="618"/>
    <s v="jonathan.mcdonald@gmail.com"/>
    <s v="+256 894721719"/>
    <x v="2"/>
  </r>
  <r>
    <n v="641"/>
    <s v="Steven"/>
    <s v="Dawson"/>
    <x v="3"/>
    <s v="Executive"/>
    <x v="0"/>
    <x v="0"/>
    <x v="4"/>
    <x v="0"/>
    <x v="0"/>
    <n v="1"/>
    <x v="619"/>
    <s v="steven.dawson@gmail.com"/>
    <s v="+256 435738863"/>
    <x v="1"/>
  </r>
  <r>
    <n v="642"/>
    <s v="Abigail"/>
    <s v="Mcdonald"/>
    <x v="2"/>
    <s v="Assistant"/>
    <x v="0"/>
    <x v="0"/>
    <x v="9"/>
    <x v="2"/>
    <x v="1"/>
    <n v="7"/>
    <x v="620"/>
    <s v="abigail.mcdonald@gmail.com"/>
    <s v="+256 327958741"/>
    <x v="4"/>
  </r>
  <r>
    <n v="643"/>
    <s v="Alexandra"/>
    <s v="Sharp"/>
    <x v="4"/>
    <s v="Assistant"/>
    <x v="0"/>
    <x v="0"/>
    <x v="8"/>
    <x v="0"/>
    <x v="0"/>
    <n v="7"/>
    <x v="621"/>
    <s v="alexandra.sharp@hotmail.com"/>
    <s v="+256 765757545"/>
    <x v="2"/>
  </r>
  <r>
    <n v="644"/>
    <s v="Christina"/>
    <s v="Brown"/>
    <x v="3"/>
    <s v="Coordinator"/>
    <x v="1"/>
    <x v="2"/>
    <x v="6"/>
    <x v="0"/>
    <x v="0"/>
    <n v="3"/>
    <x v="622"/>
    <s v="christina.brown@yahoo.com"/>
    <s v="+256 699240914"/>
    <x v="4"/>
  </r>
  <r>
    <n v="645"/>
    <s v="Tom"/>
    <s v="Thompson"/>
    <x v="5"/>
    <s v="Executive"/>
    <x v="0"/>
    <x v="2"/>
    <x v="5"/>
    <x v="0"/>
    <x v="0"/>
    <n v="4"/>
    <x v="623"/>
    <s v="tom.thompson@yahoo.com"/>
    <s v="+256 664112914"/>
    <x v="1"/>
  </r>
  <r>
    <n v="646"/>
    <s v="Joshua"/>
    <s v="Young"/>
    <x v="3"/>
    <s v="Assistant"/>
    <x v="1"/>
    <x v="1"/>
    <x v="0"/>
    <x v="0"/>
    <x v="0"/>
    <n v="8"/>
    <x v="624"/>
    <s v="joshua.young@yahoo.com"/>
    <s v="+256 682349253"/>
    <x v="4"/>
  </r>
  <r>
    <n v="647"/>
    <s v="Stephanie"/>
    <s v="Glover"/>
    <x v="4"/>
    <s v="Executive"/>
    <x v="1"/>
    <x v="2"/>
    <x v="9"/>
    <x v="0"/>
    <x v="0"/>
    <n v="10"/>
    <x v="625"/>
    <s v="stephanie.glover@gmail.com"/>
    <s v="+256 199514227"/>
    <x v="0"/>
  </r>
  <r>
    <n v="648"/>
    <s v="Jodi"/>
    <s v="Lindsey"/>
    <x v="2"/>
    <s v="Executive"/>
    <x v="1"/>
    <x v="0"/>
    <x v="6"/>
    <x v="0"/>
    <x v="0"/>
    <n v="3"/>
    <x v="626"/>
    <s v="jodi.lindsey@gmail.com"/>
    <s v="+256 815669419"/>
    <x v="1"/>
  </r>
  <r>
    <n v="649"/>
    <s v="Jesse"/>
    <s v="Obrien"/>
    <x v="5"/>
    <s v="Executive"/>
    <x v="0"/>
    <x v="1"/>
    <x v="8"/>
    <x v="0"/>
    <x v="0"/>
    <n v="7"/>
    <x v="627"/>
    <s v="jesse.obrien@yahoo.com"/>
    <s v="+256 012515882"/>
    <x v="4"/>
  </r>
  <r>
    <n v="650"/>
    <s v="Edward"/>
    <s v="Johnson"/>
    <x v="0"/>
    <s v="Manager"/>
    <x v="1"/>
    <x v="2"/>
    <x v="0"/>
    <x v="0"/>
    <x v="0"/>
    <n v="8"/>
    <x v="628"/>
    <s v="edward.johnson@gmail.com"/>
    <s v="+256 510080486"/>
    <x v="1"/>
  </r>
  <r>
    <n v="651"/>
    <s v="Shannon"/>
    <s v="Santiago"/>
    <x v="3"/>
    <s v="Assistant"/>
    <x v="1"/>
    <x v="2"/>
    <x v="0"/>
    <x v="0"/>
    <x v="0"/>
    <n v="8"/>
    <x v="629"/>
    <s v="shannon.santiago@hotmail.com"/>
    <s v="+256 228778654"/>
    <x v="1"/>
  </r>
  <r>
    <n v="652"/>
    <s v="Dwayne"/>
    <s v="Jones"/>
    <x v="4"/>
    <s v="Analyst"/>
    <x v="0"/>
    <x v="2"/>
    <x v="6"/>
    <x v="0"/>
    <x v="0"/>
    <n v="3"/>
    <x v="630"/>
    <s v="dwayne.jones@gmail.com"/>
    <s v="+256 077880846"/>
    <x v="0"/>
  </r>
  <r>
    <n v="653"/>
    <s v="Erik"/>
    <s v="Cruz"/>
    <x v="4"/>
    <s v="Analyst"/>
    <x v="0"/>
    <x v="1"/>
    <x v="8"/>
    <x v="0"/>
    <x v="0"/>
    <n v="7"/>
    <x v="631"/>
    <s v="erik.cruz@hotmail.com"/>
    <s v="+256 300357157"/>
    <x v="4"/>
  </r>
  <r>
    <n v="654"/>
    <s v="Christian"/>
    <s v="Lee"/>
    <x v="4"/>
    <s v="Coordinator"/>
    <x v="0"/>
    <x v="1"/>
    <x v="6"/>
    <x v="0"/>
    <x v="0"/>
    <n v="3"/>
    <x v="632"/>
    <s v="christian.lee@gmail.com"/>
    <s v="+256 445960822"/>
    <x v="1"/>
  </r>
  <r>
    <n v="655"/>
    <s v="Jared"/>
    <s v="Campbell"/>
    <x v="5"/>
    <s v="Manager"/>
    <x v="0"/>
    <x v="0"/>
    <x v="4"/>
    <x v="0"/>
    <x v="0"/>
    <n v="1"/>
    <x v="633"/>
    <s v="jared.campbell@hotmail.com"/>
    <s v="+256 928264015"/>
    <x v="2"/>
  </r>
  <r>
    <n v="656"/>
    <s v="Joseph"/>
    <s v="Lopez"/>
    <x v="2"/>
    <s v="Analyst"/>
    <x v="0"/>
    <x v="1"/>
    <x v="1"/>
    <x v="0"/>
    <x v="0"/>
    <n v="9"/>
    <x v="634"/>
    <s v="joseph.lopez@hotmail.com"/>
    <s v="+256 700912327"/>
    <x v="1"/>
  </r>
  <r>
    <n v="657"/>
    <s v="Brandi"/>
    <s v="Lane"/>
    <x v="4"/>
    <s v="Assistant"/>
    <x v="0"/>
    <x v="1"/>
    <x v="8"/>
    <x v="0"/>
    <x v="0"/>
    <n v="7"/>
    <x v="635"/>
    <s v="brandi.lane@yahoo.com"/>
    <s v="+256 358172253"/>
    <x v="1"/>
  </r>
  <r>
    <n v="658"/>
    <s v="Mark"/>
    <s v="Johnson"/>
    <x v="5"/>
    <s v="Assistant"/>
    <x v="1"/>
    <x v="0"/>
    <x v="6"/>
    <x v="0"/>
    <x v="0"/>
    <n v="3"/>
    <x v="636"/>
    <s v="mark.johnson@yahoo.com"/>
    <s v="+256 499010364"/>
    <x v="4"/>
  </r>
  <r>
    <n v="659"/>
    <s v="Timothy"/>
    <s v="Robinson"/>
    <x v="1"/>
    <s v="Assistant"/>
    <x v="1"/>
    <x v="1"/>
    <x v="2"/>
    <x v="0"/>
    <x v="0"/>
    <n v="6"/>
    <x v="637"/>
    <s v="timothy.robinson@gmail.com"/>
    <s v="+256 167821461"/>
    <x v="2"/>
  </r>
  <r>
    <n v="660"/>
    <s v="Katherine"/>
    <s v="Austin"/>
    <x v="5"/>
    <s v="Analyst"/>
    <x v="0"/>
    <x v="1"/>
    <x v="9"/>
    <x v="0"/>
    <x v="0"/>
    <n v="10"/>
    <x v="638"/>
    <s v="katherine.austin@gmail.com"/>
    <s v="+256 850920109"/>
    <x v="0"/>
  </r>
  <r>
    <n v="661"/>
    <s v="Paul"/>
    <s v="Savage"/>
    <x v="4"/>
    <s v="Coordinator"/>
    <x v="1"/>
    <x v="2"/>
    <x v="0"/>
    <x v="0"/>
    <x v="0"/>
    <n v="8"/>
    <x v="639"/>
    <s v="paul.savage@hotmail.com"/>
    <s v="+256 603790291"/>
    <x v="1"/>
  </r>
  <r>
    <n v="662"/>
    <s v="Nancy"/>
    <s v="Dawson"/>
    <x v="3"/>
    <s v="Analyst"/>
    <x v="1"/>
    <x v="0"/>
    <x v="9"/>
    <x v="0"/>
    <x v="0"/>
    <n v="10"/>
    <x v="640"/>
    <s v="nancy.dawson@hotmail.com"/>
    <s v="+256 810854146"/>
    <x v="2"/>
  </r>
  <r>
    <n v="663"/>
    <s v="Darrell"/>
    <s v="Hill"/>
    <x v="3"/>
    <s v="Assistant"/>
    <x v="0"/>
    <x v="2"/>
    <x v="8"/>
    <x v="0"/>
    <x v="0"/>
    <n v="7"/>
    <x v="641"/>
    <s v="darrell.hill@gmail.com"/>
    <s v="+256 324890238"/>
    <x v="0"/>
  </r>
  <r>
    <n v="664"/>
    <s v="Angela"/>
    <s v="Ayala"/>
    <x v="0"/>
    <s v="Manager"/>
    <x v="1"/>
    <x v="0"/>
    <x v="8"/>
    <x v="0"/>
    <x v="0"/>
    <n v="7"/>
    <x v="642"/>
    <s v="angela.ayala@yahoo.com"/>
    <s v="+256 211697790"/>
    <x v="1"/>
  </r>
  <r>
    <n v="665"/>
    <s v="Krista"/>
    <s v="Jones"/>
    <x v="0"/>
    <s v="Executive"/>
    <x v="0"/>
    <x v="1"/>
    <x v="8"/>
    <x v="0"/>
    <x v="0"/>
    <n v="7"/>
    <x v="643"/>
    <s v="krista.jones@yahoo.com"/>
    <s v="+256 669003087"/>
    <x v="4"/>
  </r>
  <r>
    <n v="666"/>
    <s v="Steven"/>
    <s v="Allison"/>
    <x v="3"/>
    <s v="Assistant"/>
    <x v="0"/>
    <x v="0"/>
    <x v="2"/>
    <x v="0"/>
    <x v="0"/>
    <n v="6"/>
    <x v="644"/>
    <s v="steven.allison@hotmail.com"/>
    <s v="+256 642376218"/>
    <x v="0"/>
  </r>
  <r>
    <n v="667"/>
    <s v="Melissa"/>
    <s v="Smith"/>
    <x v="3"/>
    <s v="Executive"/>
    <x v="1"/>
    <x v="0"/>
    <x v="3"/>
    <x v="0"/>
    <x v="0"/>
    <n v="5"/>
    <x v="645"/>
    <s v="melissa.smith@yahoo.com"/>
    <s v="+256 612295861"/>
    <x v="0"/>
  </r>
  <r>
    <n v="668"/>
    <s v="Michael"/>
    <s v="Martinez"/>
    <x v="4"/>
    <s v="Coordinator"/>
    <x v="0"/>
    <x v="1"/>
    <x v="0"/>
    <x v="1"/>
    <x v="4"/>
    <n v="3"/>
    <x v="646"/>
    <s v="michael.martinez@yahoo.com"/>
    <s v="+256 875326716"/>
    <x v="1"/>
  </r>
  <r>
    <n v="669"/>
    <s v="Keith"/>
    <s v="Johnson"/>
    <x v="5"/>
    <s v="Manager"/>
    <x v="0"/>
    <x v="2"/>
    <x v="1"/>
    <x v="0"/>
    <x v="0"/>
    <n v="9"/>
    <x v="647"/>
    <s v="keith.johnson@gmail.com"/>
    <s v="+256 433205758"/>
    <x v="3"/>
  </r>
  <r>
    <n v="671"/>
    <s v="Brianna"/>
    <s v="Foster"/>
    <x v="4"/>
    <s v="Manager"/>
    <x v="0"/>
    <x v="0"/>
    <x v="1"/>
    <x v="0"/>
    <x v="0"/>
    <n v="9"/>
    <x v="648"/>
    <s v="brianna.foster@yahoo.com"/>
    <s v="+256 684785998"/>
    <x v="0"/>
  </r>
  <r>
    <n v="672"/>
    <s v="Anita"/>
    <s v="Flores"/>
    <x v="2"/>
    <s v="Executive"/>
    <x v="0"/>
    <x v="0"/>
    <x v="7"/>
    <x v="1"/>
    <x v="0"/>
    <n v="2"/>
    <x v="649"/>
    <s v="anita.flores@yahoo.com"/>
    <s v="+256 443103131"/>
    <x v="2"/>
  </r>
  <r>
    <n v="673"/>
    <s v="Rose"/>
    <s v="Daugherty"/>
    <x v="3"/>
    <s v="Executive"/>
    <x v="1"/>
    <x v="1"/>
    <x v="6"/>
    <x v="0"/>
    <x v="0"/>
    <n v="3"/>
    <x v="650"/>
    <s v="rose.daugherty@gmail.com"/>
    <s v="+256 739125297"/>
    <x v="0"/>
  </r>
  <r>
    <n v="674"/>
    <s v="Kristin"/>
    <s v="Mendez"/>
    <x v="3"/>
    <s v="Coordinator"/>
    <x v="0"/>
    <x v="2"/>
    <x v="8"/>
    <x v="0"/>
    <x v="0"/>
    <n v="7"/>
    <x v="651"/>
    <s v="kristin.mendez@gmail.com"/>
    <s v="+256 458983027"/>
    <x v="0"/>
  </r>
  <r>
    <n v="675"/>
    <s v="John"/>
    <s v="Johnston"/>
    <x v="4"/>
    <s v="Executive"/>
    <x v="1"/>
    <x v="1"/>
    <x v="7"/>
    <x v="0"/>
    <x v="0"/>
    <n v="2"/>
    <x v="652"/>
    <s v="john.johnston@gmail.com"/>
    <s v="+256 182428572"/>
    <x v="3"/>
  </r>
  <r>
    <n v="676"/>
    <s v="Matthew"/>
    <s v="Lam"/>
    <x v="3"/>
    <s v="Analyst"/>
    <x v="0"/>
    <x v="0"/>
    <x v="3"/>
    <x v="0"/>
    <x v="0"/>
    <n v="5"/>
    <x v="653"/>
    <s v="matthew.lam@hotmail.com"/>
    <s v="+256 629465194"/>
    <x v="4"/>
  </r>
  <r>
    <n v="677"/>
    <s v="Katrina"/>
    <s v="Wilson"/>
    <x v="0"/>
    <s v="Manager"/>
    <x v="1"/>
    <x v="0"/>
    <x v="8"/>
    <x v="0"/>
    <x v="0"/>
    <n v="7"/>
    <x v="654"/>
    <s v="katrina.wilson@yahoo.com"/>
    <s v="+256 881010022"/>
    <x v="1"/>
  </r>
  <r>
    <n v="678"/>
    <s v="Linda"/>
    <s v="Jones"/>
    <x v="2"/>
    <s v="Analyst"/>
    <x v="1"/>
    <x v="2"/>
    <x v="3"/>
    <x v="0"/>
    <x v="0"/>
    <n v="5"/>
    <x v="655"/>
    <s v="linda.jones@hotmail.com"/>
    <s v="+256 850262340"/>
    <x v="2"/>
  </r>
  <r>
    <n v="679"/>
    <s v="Danny"/>
    <s v="Griffith"/>
    <x v="0"/>
    <s v="Executive"/>
    <x v="0"/>
    <x v="2"/>
    <x v="2"/>
    <x v="0"/>
    <x v="0"/>
    <n v="6"/>
    <x v="656"/>
    <s v="danny.griffith@gmail.com"/>
    <s v="+256 631713126"/>
    <x v="4"/>
  </r>
  <r>
    <n v="680"/>
    <s v="Teresa"/>
    <s v="Figueroa"/>
    <x v="2"/>
    <s v="Manager"/>
    <x v="1"/>
    <x v="2"/>
    <x v="5"/>
    <x v="2"/>
    <x v="1"/>
    <n v="1"/>
    <x v="657"/>
    <s v="teresa.figueroa@hotmail.com"/>
    <s v="+256 024098629"/>
    <x v="1"/>
  </r>
  <r>
    <n v="681"/>
    <s v="Julia"/>
    <s v="Smith"/>
    <x v="5"/>
    <s v="Coordinator"/>
    <x v="0"/>
    <x v="0"/>
    <x v="5"/>
    <x v="0"/>
    <x v="0"/>
    <n v="4"/>
    <x v="658"/>
    <s v="julia.smith@gmail.com"/>
    <s v="+256 886556913"/>
    <x v="0"/>
  </r>
  <r>
    <n v="682"/>
    <s v="Johnny"/>
    <s v="Browning"/>
    <x v="3"/>
    <s v="Assistant"/>
    <x v="1"/>
    <x v="1"/>
    <x v="2"/>
    <x v="1"/>
    <x v="2"/>
    <n v="5"/>
    <x v="659"/>
    <s v="johnny.browning@yahoo.com"/>
    <s v="Not Provided"/>
    <x v="0"/>
  </r>
  <r>
    <n v="683"/>
    <s v="Brian"/>
    <s v="Foster"/>
    <x v="5"/>
    <s v="Manager"/>
    <x v="0"/>
    <x v="0"/>
    <x v="0"/>
    <x v="0"/>
    <x v="0"/>
    <n v="8"/>
    <x v="660"/>
    <s v="brian.foster@gmail.com"/>
    <s v="+256 717187257"/>
    <x v="0"/>
  </r>
  <r>
    <n v="684"/>
    <s v="Johnny"/>
    <s v="Hill"/>
    <x v="0"/>
    <s v="Analyst"/>
    <x v="0"/>
    <x v="0"/>
    <x v="3"/>
    <x v="0"/>
    <x v="0"/>
    <n v="5"/>
    <x v="661"/>
    <s v="johnny.hill@yahoo.com"/>
    <s v="+256 274201179"/>
    <x v="4"/>
  </r>
  <r>
    <n v="685"/>
    <s v="Robert"/>
    <s v="Rivera"/>
    <x v="2"/>
    <s v="Assistant"/>
    <x v="1"/>
    <x v="1"/>
    <x v="6"/>
    <x v="0"/>
    <x v="0"/>
    <n v="3"/>
    <x v="662"/>
    <s v="robert.rivera@yahoo.com"/>
    <s v="+256 832760510"/>
    <x v="4"/>
  </r>
  <r>
    <n v="686"/>
    <s v="Robert"/>
    <s v="Lambert"/>
    <x v="0"/>
    <s v="Coordinator"/>
    <x v="1"/>
    <x v="2"/>
    <x v="0"/>
    <x v="0"/>
    <x v="0"/>
    <n v="8"/>
    <x v="663"/>
    <s v="robert.lambert@gmail.com"/>
    <s v="+256 263600194"/>
    <x v="3"/>
  </r>
  <r>
    <n v="687"/>
    <s v="Kenneth"/>
    <s v="Scott"/>
    <x v="4"/>
    <s v="Executive"/>
    <x v="1"/>
    <x v="1"/>
    <x v="7"/>
    <x v="0"/>
    <x v="0"/>
    <n v="2"/>
    <x v="664"/>
    <s v="kenneth.scott@gmail.com"/>
    <s v="+256 949052158"/>
    <x v="4"/>
  </r>
  <r>
    <n v="688"/>
    <s v="Leslie"/>
    <s v="Lee"/>
    <x v="4"/>
    <s v="Assistant"/>
    <x v="1"/>
    <x v="2"/>
    <x v="2"/>
    <x v="0"/>
    <x v="0"/>
    <n v="6"/>
    <x v="665"/>
    <s v="leslie.lee@hotmail.com"/>
    <s v="+256 648462719"/>
    <x v="0"/>
  </r>
  <r>
    <n v="689"/>
    <s v="Gregory"/>
    <s v="Morrison"/>
    <x v="5"/>
    <s v="Coordinator"/>
    <x v="0"/>
    <x v="0"/>
    <x v="2"/>
    <x v="0"/>
    <x v="0"/>
    <n v="6"/>
    <x v="666"/>
    <s v="gregory.morrison@hotmail.com"/>
    <s v="+256 071933424"/>
    <x v="0"/>
  </r>
  <r>
    <n v="690"/>
    <s v="Troy"/>
    <s v="Anderson"/>
    <x v="3"/>
    <s v="Assistant"/>
    <x v="1"/>
    <x v="2"/>
    <x v="1"/>
    <x v="1"/>
    <x v="3"/>
    <n v="7"/>
    <x v="667"/>
    <s v="troy.anderson@gmail.com"/>
    <s v="+256 741404982"/>
    <x v="4"/>
  </r>
  <r>
    <n v="691"/>
    <s v="Lisa"/>
    <s v="Ferguson"/>
    <x v="0"/>
    <s v="Coordinator"/>
    <x v="1"/>
    <x v="1"/>
    <x v="2"/>
    <x v="0"/>
    <x v="0"/>
    <n v="6"/>
    <x v="668"/>
    <s v="lisa.ferguson@hotmail.com"/>
    <s v="+256 443625420"/>
    <x v="2"/>
  </r>
  <r>
    <n v="693"/>
    <s v="Christopher"/>
    <s v="Snyder"/>
    <x v="4"/>
    <s v="Analyst"/>
    <x v="1"/>
    <x v="2"/>
    <x v="1"/>
    <x v="0"/>
    <x v="0"/>
    <n v="9"/>
    <x v="669"/>
    <s v="christopher.snyder@gmail.com"/>
    <s v="+256 350467542"/>
    <x v="2"/>
  </r>
  <r>
    <n v="694"/>
    <s v="Mark"/>
    <s v="Harris"/>
    <x v="2"/>
    <s v="Analyst"/>
    <x v="1"/>
    <x v="2"/>
    <x v="3"/>
    <x v="1"/>
    <x v="3"/>
    <n v="3"/>
    <x v="670"/>
    <s v="mark.harris@gmail.com"/>
    <s v="+256 127715264"/>
    <x v="4"/>
  </r>
  <r>
    <n v="695"/>
    <s v="Donna"/>
    <s v="Norris"/>
    <x v="5"/>
    <s v="Coordinator"/>
    <x v="1"/>
    <x v="0"/>
    <x v="2"/>
    <x v="0"/>
    <x v="0"/>
    <n v="6"/>
    <x v="671"/>
    <s v="donna.norris@gmail.com"/>
    <s v="+256 240620440"/>
    <x v="0"/>
  </r>
  <r>
    <n v="696"/>
    <s v="Bob"/>
    <s v="Reynolds"/>
    <x v="3"/>
    <s v="Analyst"/>
    <x v="1"/>
    <x v="2"/>
    <x v="7"/>
    <x v="0"/>
    <x v="0"/>
    <n v="2"/>
    <x v="672"/>
    <s v="bob.reynolds@gmail.com"/>
    <s v="+256 579609390"/>
    <x v="4"/>
  </r>
  <r>
    <n v="697"/>
    <s v="Donna"/>
    <s v="James"/>
    <x v="0"/>
    <s v="Assistant"/>
    <x v="0"/>
    <x v="0"/>
    <x v="0"/>
    <x v="0"/>
    <x v="0"/>
    <n v="8"/>
    <x v="673"/>
    <s v="donna.james@yahoo.com"/>
    <s v="+256 983550153"/>
    <x v="2"/>
  </r>
  <r>
    <n v="698"/>
    <s v="Patricia"/>
    <s v="Banks"/>
    <x v="2"/>
    <s v="Manager"/>
    <x v="1"/>
    <x v="2"/>
    <x v="8"/>
    <x v="0"/>
    <x v="0"/>
    <n v="7"/>
    <x v="674"/>
    <s v="patricia.banks@yahoo.com"/>
    <s v="+256 289796019"/>
    <x v="2"/>
  </r>
  <r>
    <n v="699"/>
    <s v="John"/>
    <s v="Butler"/>
    <x v="4"/>
    <s v="Coordinator"/>
    <x v="0"/>
    <x v="1"/>
    <x v="2"/>
    <x v="1"/>
    <x v="1"/>
    <n v="3"/>
    <x v="675"/>
    <s v="john.butler@hotmail.com"/>
    <s v="+256 693172948"/>
    <x v="4"/>
  </r>
  <r>
    <n v="700"/>
    <s v="Jeremy"/>
    <s v="Lee"/>
    <x v="0"/>
    <s v="Coordinator"/>
    <x v="0"/>
    <x v="1"/>
    <x v="3"/>
    <x v="0"/>
    <x v="0"/>
    <n v="5"/>
    <x v="676"/>
    <s v="jeremy.lee@gmail.com"/>
    <s v="Not Provided"/>
    <x v="1"/>
  </r>
  <r>
    <n v="701"/>
    <s v="Daniel"/>
    <s v="Clark"/>
    <x v="4"/>
    <s v="Assistant"/>
    <x v="0"/>
    <x v="1"/>
    <x v="1"/>
    <x v="0"/>
    <x v="0"/>
    <n v="9"/>
    <x v="677"/>
    <s v="daniel.clark@gmail.com"/>
    <s v="+256 560165001"/>
    <x v="0"/>
  </r>
  <r>
    <n v="702"/>
    <s v="Elizabeth"/>
    <s v="Graham"/>
    <x v="4"/>
    <s v="Assistant"/>
    <x v="1"/>
    <x v="0"/>
    <x v="9"/>
    <x v="0"/>
    <x v="0"/>
    <n v="10"/>
    <x v="678"/>
    <s v="elizabeth.graham@gmail.com"/>
    <s v="+256 695619521"/>
    <x v="0"/>
  </r>
  <r>
    <n v="703"/>
    <s v="Erica"/>
    <s v="Smith"/>
    <x v="4"/>
    <s v="Assistant"/>
    <x v="1"/>
    <x v="1"/>
    <x v="7"/>
    <x v="0"/>
    <x v="0"/>
    <n v="2"/>
    <x v="679"/>
    <s v="erica.smith@hotmail.com"/>
    <s v="+256 845128338"/>
    <x v="3"/>
  </r>
  <r>
    <n v="705"/>
    <s v="Stephanie"/>
    <s v="Hunter"/>
    <x v="3"/>
    <s v="Analyst"/>
    <x v="1"/>
    <x v="0"/>
    <x v="5"/>
    <x v="0"/>
    <x v="0"/>
    <n v="4"/>
    <x v="680"/>
    <s v="stephanie.hunter@gmail.com"/>
    <s v="+256 204488844"/>
    <x v="1"/>
  </r>
  <r>
    <n v="706"/>
    <s v="Chad"/>
    <s v="Wells"/>
    <x v="5"/>
    <s v="Assistant"/>
    <x v="1"/>
    <x v="1"/>
    <x v="7"/>
    <x v="0"/>
    <x v="0"/>
    <n v="2"/>
    <x v="681"/>
    <s v="chad.wells@hotmail.com"/>
    <s v="+256 609547767"/>
    <x v="2"/>
  </r>
  <r>
    <n v="707"/>
    <s v="Barbara"/>
    <s v="Kim"/>
    <x v="2"/>
    <s v="Assistant"/>
    <x v="0"/>
    <x v="1"/>
    <x v="9"/>
    <x v="0"/>
    <x v="0"/>
    <n v="10"/>
    <x v="682"/>
    <s v="barbara.kim@yahoo.com"/>
    <s v="+256 596748610"/>
    <x v="2"/>
  </r>
  <r>
    <n v="709"/>
    <s v="Donna"/>
    <s v="Cohen"/>
    <x v="3"/>
    <s v="Coordinator"/>
    <x v="0"/>
    <x v="0"/>
    <x v="4"/>
    <x v="0"/>
    <x v="0"/>
    <n v="1"/>
    <x v="683"/>
    <s v="donna.cohen@yahoo.com"/>
    <s v="+256 431428819"/>
    <x v="4"/>
  </r>
  <r>
    <n v="710"/>
    <s v="Tammy"/>
    <s v="Keller"/>
    <x v="3"/>
    <s v="Analyst"/>
    <x v="1"/>
    <x v="0"/>
    <x v="8"/>
    <x v="0"/>
    <x v="0"/>
    <n v="7"/>
    <x v="684"/>
    <s v="tammy.keller@gmail.com"/>
    <s v="+256 296503986"/>
    <x v="4"/>
  </r>
  <r>
    <n v="711"/>
    <s v="Jessica"/>
    <s v="Monroe"/>
    <x v="3"/>
    <s v="Analyst"/>
    <x v="1"/>
    <x v="2"/>
    <x v="6"/>
    <x v="0"/>
    <x v="0"/>
    <n v="3"/>
    <x v="685"/>
    <s v="jessica.monroe@gmail.com"/>
    <s v="+256 346050897"/>
    <x v="2"/>
  </r>
  <r>
    <n v="712"/>
    <s v="Jennifer"/>
    <s v="Cochran"/>
    <x v="0"/>
    <s v="Manager"/>
    <x v="0"/>
    <x v="0"/>
    <x v="6"/>
    <x v="0"/>
    <x v="0"/>
    <n v="3"/>
    <x v="686"/>
    <s v="jennifer.cochran@gmail.com"/>
    <s v="+256 738902771"/>
    <x v="2"/>
  </r>
  <r>
    <n v="713"/>
    <s v="Nathan"/>
    <s v="Cook"/>
    <x v="5"/>
    <s v="Analyst"/>
    <x v="0"/>
    <x v="0"/>
    <x v="0"/>
    <x v="2"/>
    <x v="1"/>
    <n v="5"/>
    <x v="687"/>
    <s v="nathan.cook@gmail.com"/>
    <s v="+256 856639086"/>
    <x v="0"/>
  </r>
  <r>
    <n v="714"/>
    <s v="Jacqueline"/>
    <s v="Chavez"/>
    <x v="1"/>
    <s v="Assistant"/>
    <x v="0"/>
    <x v="2"/>
    <x v="1"/>
    <x v="0"/>
    <x v="0"/>
    <n v="9"/>
    <x v="688"/>
    <s v="jacqueline.chavez@gmail.com"/>
    <s v="+256 634809928"/>
    <x v="2"/>
  </r>
  <r>
    <n v="715"/>
    <s v="Melissa"/>
    <s v="Arellano"/>
    <x v="5"/>
    <s v="Assistant"/>
    <x v="0"/>
    <x v="1"/>
    <x v="0"/>
    <x v="0"/>
    <x v="0"/>
    <n v="8"/>
    <x v="689"/>
    <s v="melissa.arellano@yahoo.com"/>
    <s v="+256 029053503"/>
    <x v="4"/>
  </r>
  <r>
    <n v="716"/>
    <s v="Melanie"/>
    <s v="Barnett"/>
    <x v="3"/>
    <s v="Analyst"/>
    <x v="0"/>
    <x v="1"/>
    <x v="8"/>
    <x v="0"/>
    <x v="0"/>
    <n v="7"/>
    <x v="690"/>
    <s v="melanie.barnett@hotmail.com"/>
    <s v="+256 038238711"/>
    <x v="1"/>
  </r>
  <r>
    <n v="717"/>
    <s v="Timothy"/>
    <s v="Myers"/>
    <x v="2"/>
    <s v="Executive"/>
    <x v="0"/>
    <x v="0"/>
    <x v="8"/>
    <x v="0"/>
    <x v="0"/>
    <n v="7"/>
    <x v="691"/>
    <s v="timothy.myers@yahoo.com"/>
    <s v="+256 962910762"/>
    <x v="4"/>
  </r>
  <r>
    <n v="718"/>
    <s v="Brenda"/>
    <s v="Farmer"/>
    <x v="2"/>
    <s v="Manager"/>
    <x v="1"/>
    <x v="1"/>
    <x v="1"/>
    <x v="0"/>
    <x v="0"/>
    <n v="9"/>
    <x v="692"/>
    <s v="brenda.farmer@gmail.com"/>
    <s v="+256 658334228"/>
    <x v="3"/>
  </r>
  <r>
    <n v="719"/>
    <s v="Tyler"/>
    <s v="Elliott"/>
    <x v="1"/>
    <s v="Executive"/>
    <x v="1"/>
    <x v="1"/>
    <x v="0"/>
    <x v="0"/>
    <x v="0"/>
    <n v="8"/>
    <x v="693"/>
    <s v="tyler.elliott@yahoo.com"/>
    <s v="+256 850294127"/>
    <x v="1"/>
  </r>
  <r>
    <n v="720"/>
    <s v="Zachary"/>
    <s v="Bautista"/>
    <x v="1"/>
    <s v="Executive"/>
    <x v="0"/>
    <x v="2"/>
    <x v="3"/>
    <x v="0"/>
    <x v="0"/>
    <n v="5"/>
    <x v="694"/>
    <s v="zachary.bautista@gmail.com"/>
    <s v="+256 737197464"/>
    <x v="4"/>
  </r>
  <r>
    <n v="721"/>
    <s v="Jeffrey"/>
    <s v="Hill"/>
    <x v="5"/>
    <s v="Coordinator"/>
    <x v="0"/>
    <x v="1"/>
    <x v="5"/>
    <x v="0"/>
    <x v="0"/>
    <n v="4"/>
    <x v="695"/>
    <s v="jeffrey.hill@gmail.com"/>
    <s v="+256 605407904"/>
    <x v="1"/>
  </r>
  <r>
    <n v="722"/>
    <s v="Latoya"/>
    <s v="Jones"/>
    <x v="3"/>
    <s v="Coordinator"/>
    <x v="0"/>
    <x v="1"/>
    <x v="3"/>
    <x v="0"/>
    <x v="0"/>
    <n v="5"/>
    <x v="696"/>
    <s v="latoya.jones@hotmail.com"/>
    <s v="+256 786021974"/>
    <x v="4"/>
  </r>
  <r>
    <n v="723"/>
    <s v="Alan"/>
    <s v="Lee"/>
    <x v="2"/>
    <s v="Assistant"/>
    <x v="0"/>
    <x v="2"/>
    <x v="8"/>
    <x v="0"/>
    <x v="0"/>
    <n v="7"/>
    <x v="697"/>
    <s v="alan.lee@hotmail.com"/>
    <s v="+256 615964363"/>
    <x v="2"/>
  </r>
  <r>
    <n v="724"/>
    <s v="Lauren"/>
    <s v="Reilly"/>
    <x v="3"/>
    <s v="Executive"/>
    <x v="0"/>
    <x v="1"/>
    <x v="8"/>
    <x v="0"/>
    <x v="0"/>
    <n v="7"/>
    <x v="698"/>
    <s v="lauren.reilly@gmail.com"/>
    <s v="+256 730526963"/>
    <x v="0"/>
  </r>
  <r>
    <n v="725"/>
    <s v="Karen"/>
    <s v="Warren"/>
    <x v="1"/>
    <s v="Manager"/>
    <x v="1"/>
    <x v="0"/>
    <x v="8"/>
    <x v="0"/>
    <x v="0"/>
    <n v="7"/>
    <x v="699"/>
    <s v="karen.warren@yahoo.com"/>
    <s v="+256 847996737"/>
    <x v="0"/>
  </r>
  <r>
    <n v="727"/>
    <s v="James"/>
    <s v="Newton"/>
    <x v="0"/>
    <s v="Assistant"/>
    <x v="0"/>
    <x v="0"/>
    <x v="8"/>
    <x v="0"/>
    <x v="0"/>
    <n v="7"/>
    <x v="700"/>
    <s v="james.newton@gmail.com"/>
    <s v="+256 210687333"/>
    <x v="2"/>
  </r>
  <r>
    <n v="728"/>
    <s v="Ricardo"/>
    <s v="Lawrence"/>
    <x v="0"/>
    <s v="Assistant"/>
    <x v="1"/>
    <x v="0"/>
    <x v="8"/>
    <x v="0"/>
    <x v="0"/>
    <n v="7"/>
    <x v="701"/>
    <s v="ricardo.lawrence@gmail.com"/>
    <s v="+256 271232949"/>
    <x v="2"/>
  </r>
  <r>
    <n v="729"/>
    <s v="Gina"/>
    <s v="Schwartz"/>
    <x v="0"/>
    <s v="Analyst"/>
    <x v="1"/>
    <x v="0"/>
    <x v="8"/>
    <x v="0"/>
    <x v="0"/>
    <n v="7"/>
    <x v="702"/>
    <s v="gina.schwartz@yahoo.com"/>
    <s v="+256 906535257"/>
    <x v="4"/>
  </r>
  <r>
    <n v="730"/>
    <s v="Robert"/>
    <s v="Suarez"/>
    <x v="0"/>
    <s v="Manager"/>
    <x v="1"/>
    <x v="1"/>
    <x v="2"/>
    <x v="0"/>
    <x v="0"/>
    <n v="6"/>
    <x v="703"/>
    <s v="robert.suarez@gmail.com"/>
    <s v="+256 645045048"/>
    <x v="4"/>
  </r>
  <r>
    <n v="731"/>
    <s v="Samuel"/>
    <s v="Allen"/>
    <x v="5"/>
    <s v="Assistant"/>
    <x v="1"/>
    <x v="2"/>
    <x v="0"/>
    <x v="0"/>
    <x v="0"/>
    <n v="8"/>
    <x v="704"/>
    <s v="samuel.allen@yahoo.com"/>
    <s v="+256 708012653"/>
    <x v="0"/>
  </r>
  <r>
    <n v="732"/>
    <s v="Kathleen"/>
    <s v="Taylor"/>
    <x v="2"/>
    <s v="Analyst"/>
    <x v="1"/>
    <x v="1"/>
    <x v="3"/>
    <x v="1"/>
    <x v="6"/>
    <n v="1"/>
    <x v="705"/>
    <s v="kathleen.taylor@gmail.com"/>
    <s v="+256 472008097"/>
    <x v="2"/>
  </r>
  <r>
    <n v="733"/>
    <s v="Courtney"/>
    <s v="Berry"/>
    <x v="5"/>
    <s v="Coordinator"/>
    <x v="1"/>
    <x v="1"/>
    <x v="5"/>
    <x v="0"/>
    <x v="0"/>
    <n v="4"/>
    <x v="706"/>
    <s v="courtney.berry@gmail.com"/>
    <s v="+256 930787223"/>
    <x v="2"/>
  </r>
  <r>
    <n v="734"/>
    <s v="Paul"/>
    <s v="Price"/>
    <x v="2"/>
    <s v="Analyst"/>
    <x v="0"/>
    <x v="0"/>
    <x v="1"/>
    <x v="0"/>
    <x v="0"/>
    <n v="9"/>
    <x v="707"/>
    <s v="paul.price@yahoo.com"/>
    <s v="+256 606031662"/>
    <x v="4"/>
  </r>
  <r>
    <n v="735"/>
    <s v="Jenny"/>
    <s v="Wise"/>
    <x v="5"/>
    <s v="Manager"/>
    <x v="1"/>
    <x v="1"/>
    <x v="5"/>
    <x v="0"/>
    <x v="0"/>
    <n v="4"/>
    <x v="708"/>
    <s v="jenny.wise@yahoo.com"/>
    <s v="+256 359071925"/>
    <x v="2"/>
  </r>
  <r>
    <n v="736"/>
    <s v="David"/>
    <s v="Smith"/>
    <x v="1"/>
    <s v="Assistant"/>
    <x v="1"/>
    <x v="2"/>
    <x v="8"/>
    <x v="0"/>
    <x v="0"/>
    <n v="7"/>
    <x v="709"/>
    <s v="david.smith@hotmail.com"/>
    <s v="+256 759202411"/>
    <x v="4"/>
  </r>
  <r>
    <n v="737"/>
    <s v="Aaron"/>
    <s v="Espinoza"/>
    <x v="2"/>
    <s v="Assistant"/>
    <x v="0"/>
    <x v="1"/>
    <x v="7"/>
    <x v="0"/>
    <x v="0"/>
    <n v="2"/>
    <x v="710"/>
    <s v="aaron.espinoza@yahoo.com"/>
    <s v="+256 469725174"/>
    <x v="1"/>
  </r>
  <r>
    <n v="738"/>
    <s v="Jon"/>
    <s v="Williams"/>
    <x v="4"/>
    <s v="Coordinator"/>
    <x v="1"/>
    <x v="0"/>
    <x v="1"/>
    <x v="0"/>
    <x v="0"/>
    <n v="9"/>
    <x v="711"/>
    <s v="jon.williams@gmail.com"/>
    <s v="+256 679294324"/>
    <x v="1"/>
  </r>
  <r>
    <n v="739"/>
    <s v="Phyllis"/>
    <s v="Mcgee"/>
    <x v="5"/>
    <s v="Analyst"/>
    <x v="0"/>
    <x v="0"/>
    <x v="8"/>
    <x v="0"/>
    <x v="0"/>
    <n v="7"/>
    <x v="712"/>
    <s v="phyllis.mcgee@yahoo.com"/>
    <s v="+256 559779182"/>
    <x v="0"/>
  </r>
  <r>
    <n v="740"/>
    <s v="Curtis"/>
    <s v="Scott"/>
    <x v="5"/>
    <s v="Manager"/>
    <x v="0"/>
    <x v="2"/>
    <x v="3"/>
    <x v="2"/>
    <x v="3"/>
    <n v="3"/>
    <x v="713"/>
    <s v="curtis.scott@hotmail.com"/>
    <s v="+256 182277476"/>
    <x v="4"/>
  </r>
  <r>
    <n v="741"/>
    <s v="David"/>
    <s v="Lee"/>
    <x v="3"/>
    <s v="Manager"/>
    <x v="1"/>
    <x v="1"/>
    <x v="1"/>
    <x v="0"/>
    <x v="0"/>
    <n v="9"/>
    <x v="714"/>
    <s v="david.lee@gmail.com"/>
    <s v="+256 543460997"/>
    <x v="0"/>
  </r>
  <r>
    <n v="742"/>
    <s v="Cathy"/>
    <s v="Chang"/>
    <x v="4"/>
    <s v="Assistant"/>
    <x v="0"/>
    <x v="0"/>
    <x v="8"/>
    <x v="0"/>
    <x v="0"/>
    <n v="7"/>
    <x v="715"/>
    <s v="cathy.chang@gmail.com"/>
    <s v="+256 637486382"/>
    <x v="3"/>
  </r>
  <r>
    <n v="743"/>
    <s v="Carl"/>
    <s v="Jones"/>
    <x v="2"/>
    <s v="Coordinator"/>
    <x v="0"/>
    <x v="2"/>
    <x v="3"/>
    <x v="0"/>
    <x v="0"/>
    <n v="5"/>
    <x v="716"/>
    <s v="carl.jones@hotmail.com"/>
    <s v="+256 861457471"/>
    <x v="2"/>
  </r>
  <r>
    <n v="745"/>
    <s v="Cathy"/>
    <s v="Garcia"/>
    <x v="5"/>
    <s v="Coordinator"/>
    <x v="0"/>
    <x v="1"/>
    <x v="8"/>
    <x v="0"/>
    <x v="0"/>
    <n v="7"/>
    <x v="717"/>
    <s v="cathy.garcia@gmail.com"/>
    <s v="+256 073826240"/>
    <x v="2"/>
  </r>
  <r>
    <n v="746"/>
    <s v="Diana"/>
    <s v="Bernard"/>
    <x v="4"/>
    <s v="Coordinator"/>
    <x v="1"/>
    <x v="0"/>
    <x v="5"/>
    <x v="0"/>
    <x v="0"/>
    <n v="4"/>
    <x v="718"/>
    <s v="diana.bernard@yahoo.com"/>
    <s v="+256 866159052"/>
    <x v="4"/>
  </r>
  <r>
    <n v="747"/>
    <s v="Monique"/>
    <s v="Gutierrez"/>
    <x v="4"/>
    <s v="Coordinator"/>
    <x v="1"/>
    <x v="2"/>
    <x v="5"/>
    <x v="1"/>
    <x v="1"/>
    <n v="1"/>
    <x v="719"/>
    <s v="monique.gutierrez@yahoo.com"/>
    <s v="+256 931641740"/>
    <x v="2"/>
  </r>
  <r>
    <n v="748"/>
    <s v="Sherry"/>
    <s v="Gould"/>
    <x v="1"/>
    <s v="Assistant"/>
    <x v="0"/>
    <x v="0"/>
    <x v="3"/>
    <x v="0"/>
    <x v="0"/>
    <n v="5"/>
    <x v="720"/>
    <s v="sherry.gould@gmail.com"/>
    <s v="+256 866824259"/>
    <x v="0"/>
  </r>
  <r>
    <n v="749"/>
    <s v="Chelsea"/>
    <s v="Allen"/>
    <x v="4"/>
    <s v="Coordinator"/>
    <x v="1"/>
    <x v="0"/>
    <x v="7"/>
    <x v="0"/>
    <x v="0"/>
    <n v="2"/>
    <x v="721"/>
    <s v="chelsea.allen@yahoo.com"/>
    <s v="+256 780584702"/>
    <x v="0"/>
  </r>
  <r>
    <n v="750"/>
    <s v="Haley"/>
    <s v="Love"/>
    <x v="5"/>
    <s v="Analyst"/>
    <x v="0"/>
    <x v="1"/>
    <x v="9"/>
    <x v="0"/>
    <x v="0"/>
    <n v="10"/>
    <x v="722"/>
    <s v="haley.love@yahoo.com"/>
    <s v="+256 600674473"/>
    <x v="1"/>
  </r>
  <r>
    <n v="751"/>
    <s v="Whitney"/>
    <s v="Pearson"/>
    <x v="4"/>
    <s v="Executive"/>
    <x v="1"/>
    <x v="1"/>
    <x v="2"/>
    <x v="0"/>
    <x v="0"/>
    <n v="6"/>
    <x v="723"/>
    <s v="whitney.pearson@hotmail.com"/>
    <s v="+256 081137013"/>
    <x v="2"/>
  </r>
  <r>
    <n v="752"/>
    <s v="Devin"/>
    <s v="Johnson"/>
    <x v="4"/>
    <s v="Manager"/>
    <x v="0"/>
    <x v="2"/>
    <x v="4"/>
    <x v="0"/>
    <x v="0"/>
    <n v="1"/>
    <x v="724"/>
    <s v="devin.johnson@hotmail.com"/>
    <s v="Not Provided"/>
    <x v="4"/>
  </r>
  <r>
    <n v="753"/>
    <s v="Tara"/>
    <s v="Garrett"/>
    <x v="2"/>
    <s v="Analyst"/>
    <x v="1"/>
    <x v="0"/>
    <x v="6"/>
    <x v="0"/>
    <x v="0"/>
    <n v="3"/>
    <x v="725"/>
    <s v="tara.garrett@yahoo.com"/>
    <s v="+256 037395112"/>
    <x v="1"/>
  </r>
  <r>
    <n v="754"/>
    <s v="Craig"/>
    <s v="Moreno"/>
    <x v="1"/>
    <s v="Executive"/>
    <x v="1"/>
    <x v="0"/>
    <x v="7"/>
    <x v="0"/>
    <x v="0"/>
    <n v="2"/>
    <x v="726"/>
    <s v="craig.moreno@hotmail.com"/>
    <s v="+256 933889116"/>
    <x v="0"/>
  </r>
  <r>
    <n v="755"/>
    <s v="Stephen"/>
    <s v="Daniels"/>
    <x v="0"/>
    <s v="Manager"/>
    <x v="1"/>
    <x v="0"/>
    <x v="7"/>
    <x v="0"/>
    <x v="0"/>
    <n v="2"/>
    <x v="727"/>
    <s v="stephen.daniels@hotmail.com"/>
    <s v="Not Provided"/>
    <x v="1"/>
  </r>
  <r>
    <n v="756"/>
    <s v="Martin"/>
    <s v="Jones"/>
    <x v="5"/>
    <s v="Manager"/>
    <x v="0"/>
    <x v="1"/>
    <x v="1"/>
    <x v="1"/>
    <x v="5"/>
    <n v="3"/>
    <x v="728"/>
    <s v="martin.jones@gmail.com"/>
    <s v="+256 735172153"/>
    <x v="1"/>
  </r>
  <r>
    <n v="757"/>
    <s v="Michael"/>
    <s v="Schroeder"/>
    <x v="0"/>
    <s v="Executive"/>
    <x v="1"/>
    <x v="1"/>
    <x v="5"/>
    <x v="0"/>
    <x v="0"/>
    <n v="4"/>
    <x v="729"/>
    <s v="michael.schroeder@yahoo.com"/>
    <s v="+256 876952570"/>
    <x v="1"/>
  </r>
  <r>
    <n v="758"/>
    <s v="Michael"/>
    <s v="White"/>
    <x v="5"/>
    <s v="Analyst"/>
    <x v="1"/>
    <x v="2"/>
    <x v="3"/>
    <x v="0"/>
    <x v="0"/>
    <n v="5"/>
    <x v="730"/>
    <s v="michael.white@yahoo.com"/>
    <s v="+256 655463191"/>
    <x v="1"/>
  </r>
  <r>
    <n v="759"/>
    <s v="Ashley"/>
    <s v="Moore"/>
    <x v="2"/>
    <s v="Manager"/>
    <x v="0"/>
    <x v="2"/>
    <x v="5"/>
    <x v="0"/>
    <x v="0"/>
    <n v="4"/>
    <x v="731"/>
    <s v="ashley.moore@yahoo.com"/>
    <s v="+256 076329881"/>
    <x v="3"/>
  </r>
  <r>
    <n v="760"/>
    <s v="Christopher"/>
    <s v="Jones"/>
    <x v="4"/>
    <s v="Manager"/>
    <x v="1"/>
    <x v="2"/>
    <x v="7"/>
    <x v="0"/>
    <x v="0"/>
    <n v="2"/>
    <x v="732"/>
    <s v="christopher.jones@hotmail.com"/>
    <s v="+256 081477381"/>
    <x v="4"/>
  </r>
  <r>
    <n v="761"/>
    <s v="Jose"/>
    <s v="Hall"/>
    <x v="5"/>
    <s v="Coordinator"/>
    <x v="1"/>
    <x v="1"/>
    <x v="2"/>
    <x v="0"/>
    <x v="0"/>
    <n v="6"/>
    <x v="733"/>
    <s v="jose.hall@yahoo.com"/>
    <s v="+256 123999337"/>
    <x v="2"/>
  </r>
  <r>
    <n v="762"/>
    <s v="Laura"/>
    <s v="Ingram"/>
    <x v="2"/>
    <s v="Analyst"/>
    <x v="0"/>
    <x v="1"/>
    <x v="3"/>
    <x v="0"/>
    <x v="0"/>
    <n v="5"/>
    <x v="734"/>
    <s v="laura.ingram@yahoo.com"/>
    <s v="+256 703114273"/>
    <x v="4"/>
  </r>
  <r>
    <n v="763"/>
    <s v="Tracy"/>
    <s v="Knight"/>
    <x v="1"/>
    <s v="Manager"/>
    <x v="0"/>
    <x v="2"/>
    <x v="3"/>
    <x v="1"/>
    <x v="1"/>
    <n v="2"/>
    <x v="735"/>
    <s v="tracy.knight@hotmail.com"/>
    <s v="+256 606212188"/>
    <x v="1"/>
  </r>
  <r>
    <n v="764"/>
    <s v="David"/>
    <s v="Mccoy"/>
    <x v="5"/>
    <s v="Manager"/>
    <x v="1"/>
    <x v="0"/>
    <x v="8"/>
    <x v="0"/>
    <x v="0"/>
    <n v="7"/>
    <x v="736"/>
    <s v="david.mccoy@yahoo.com"/>
    <s v="+256 306167618"/>
    <x v="1"/>
  </r>
  <r>
    <n v="765"/>
    <s v="Melissa"/>
    <s v="Burns"/>
    <x v="0"/>
    <s v="Analyst"/>
    <x v="0"/>
    <x v="0"/>
    <x v="3"/>
    <x v="0"/>
    <x v="0"/>
    <n v="5"/>
    <x v="737"/>
    <s v="melissa.burns@hotmail.com"/>
    <s v="+256 081158228"/>
    <x v="1"/>
  </r>
  <r>
    <n v="766"/>
    <s v="Steven"/>
    <s v="Miller"/>
    <x v="1"/>
    <s v="Executive"/>
    <x v="1"/>
    <x v="2"/>
    <x v="0"/>
    <x v="0"/>
    <x v="0"/>
    <n v="8"/>
    <x v="738"/>
    <s v="steven.miller@yahoo.com"/>
    <s v="+256 550241222"/>
    <x v="2"/>
  </r>
  <r>
    <n v="767"/>
    <s v="Richard"/>
    <s v="Whitaker"/>
    <x v="5"/>
    <s v="Manager"/>
    <x v="0"/>
    <x v="2"/>
    <x v="2"/>
    <x v="0"/>
    <x v="0"/>
    <n v="6"/>
    <x v="739"/>
    <s v="richard.whitaker@hotmail.com"/>
    <s v="Not Provided"/>
    <x v="4"/>
  </r>
  <r>
    <n v="768"/>
    <s v="William"/>
    <s v="Sampson"/>
    <x v="4"/>
    <s v="Analyst"/>
    <x v="0"/>
    <x v="0"/>
    <x v="1"/>
    <x v="0"/>
    <x v="0"/>
    <n v="9"/>
    <x v="740"/>
    <s v="william.sampson@gmail.com"/>
    <s v="+256 407636876"/>
    <x v="4"/>
  </r>
  <r>
    <n v="769"/>
    <s v="Marie"/>
    <s v="Brown"/>
    <x v="3"/>
    <s v="Assistant"/>
    <x v="0"/>
    <x v="0"/>
    <x v="1"/>
    <x v="1"/>
    <x v="1"/>
    <n v="6"/>
    <x v="741"/>
    <s v="marie.brown@yahoo.com"/>
    <s v="+256 911132553"/>
    <x v="4"/>
  </r>
  <r>
    <n v="770"/>
    <s v="Veronica"/>
    <s v="Keller"/>
    <x v="0"/>
    <s v="Analyst"/>
    <x v="0"/>
    <x v="2"/>
    <x v="3"/>
    <x v="0"/>
    <x v="0"/>
    <n v="5"/>
    <x v="742"/>
    <s v="veronica.keller@yahoo.com"/>
    <s v="+256 301743470"/>
    <x v="1"/>
  </r>
  <r>
    <n v="771"/>
    <s v="John"/>
    <s v="Castillo"/>
    <x v="3"/>
    <s v="Coordinator"/>
    <x v="0"/>
    <x v="0"/>
    <x v="5"/>
    <x v="0"/>
    <x v="0"/>
    <n v="4"/>
    <x v="743"/>
    <s v="john.castillo@hotmail.com"/>
    <s v="+256 030822719"/>
    <x v="2"/>
  </r>
  <r>
    <n v="772"/>
    <s v="Andrew"/>
    <s v="Norris"/>
    <x v="1"/>
    <s v="Manager"/>
    <x v="1"/>
    <x v="2"/>
    <x v="6"/>
    <x v="0"/>
    <x v="0"/>
    <n v="3"/>
    <x v="744"/>
    <s v="andrew.norris@yahoo.com"/>
    <s v="+256 610547420"/>
    <x v="0"/>
  </r>
  <r>
    <n v="773"/>
    <s v="Erin"/>
    <s v="White"/>
    <x v="5"/>
    <s v="Coordinator"/>
    <x v="0"/>
    <x v="2"/>
    <x v="8"/>
    <x v="1"/>
    <x v="4"/>
    <n v="2"/>
    <x v="745"/>
    <s v="erin.white@gmail.com"/>
    <s v="+256 687256644"/>
    <x v="0"/>
  </r>
  <r>
    <n v="774"/>
    <s v="Calvin"/>
    <s v="Miller"/>
    <x v="5"/>
    <s v="Coordinator"/>
    <x v="0"/>
    <x v="0"/>
    <x v="4"/>
    <x v="0"/>
    <x v="0"/>
    <n v="1"/>
    <x v="746"/>
    <s v="calvin.miller@yahoo.com"/>
    <s v="+256 993200533"/>
    <x v="0"/>
  </r>
  <r>
    <n v="775"/>
    <s v="James"/>
    <s v="Richardson"/>
    <x v="5"/>
    <s v="Coordinator"/>
    <x v="0"/>
    <x v="1"/>
    <x v="4"/>
    <x v="1"/>
    <x v="0"/>
    <n v="1"/>
    <x v="747"/>
    <s v="james.richardson@gmail.com"/>
    <s v="+256 703393326"/>
    <x v="1"/>
  </r>
  <r>
    <n v="776"/>
    <s v="Thomas"/>
    <s v="Villegas"/>
    <x v="1"/>
    <s v="Analyst"/>
    <x v="0"/>
    <x v="2"/>
    <x v="1"/>
    <x v="0"/>
    <x v="0"/>
    <n v="9"/>
    <x v="748"/>
    <s v="thomas.villegas@yahoo.com"/>
    <s v="+256 994466271"/>
    <x v="2"/>
  </r>
  <r>
    <n v="777"/>
    <s v="Amanda"/>
    <s v="Nicholson"/>
    <x v="4"/>
    <s v="Manager"/>
    <x v="0"/>
    <x v="1"/>
    <x v="1"/>
    <x v="0"/>
    <x v="0"/>
    <n v="9"/>
    <x v="749"/>
    <s v="amanda.nicholson@hotmail.com"/>
    <s v="+256 508810366"/>
    <x v="1"/>
  </r>
  <r>
    <n v="778"/>
    <s v="Gloria"/>
    <s v="Meyer"/>
    <x v="1"/>
    <s v="Coordinator"/>
    <x v="0"/>
    <x v="0"/>
    <x v="0"/>
    <x v="0"/>
    <x v="0"/>
    <n v="8"/>
    <x v="750"/>
    <s v="gloria.meyer@hotmail.com"/>
    <s v="+256 797809065"/>
    <x v="1"/>
  </r>
  <r>
    <n v="779"/>
    <s v="Sabrina"/>
    <s v="Graves"/>
    <x v="2"/>
    <s v="Coordinator"/>
    <x v="1"/>
    <x v="2"/>
    <x v="7"/>
    <x v="0"/>
    <x v="0"/>
    <n v="2"/>
    <x v="751"/>
    <s v="sabrina.graves@hotmail.com"/>
    <s v="Not Provided"/>
    <x v="2"/>
  </r>
  <r>
    <n v="780"/>
    <s v="Emily"/>
    <s v="Fuentes"/>
    <x v="1"/>
    <s v="Executive"/>
    <x v="0"/>
    <x v="0"/>
    <x v="6"/>
    <x v="1"/>
    <x v="3"/>
    <n v="1"/>
    <x v="752"/>
    <s v="emily.fuentes@gmail.com"/>
    <s v="+256 552016285"/>
    <x v="1"/>
  </r>
  <r>
    <n v="781"/>
    <s v="Dennis"/>
    <s v="Shaffer"/>
    <x v="0"/>
    <s v="Executive"/>
    <x v="1"/>
    <x v="1"/>
    <x v="7"/>
    <x v="1"/>
    <x v="0"/>
    <n v="2"/>
    <x v="753"/>
    <s v="dennis.shaffer@yahoo.com"/>
    <s v="+256 962847808"/>
    <x v="4"/>
  </r>
  <r>
    <n v="782"/>
    <s v="Gregory"/>
    <s v="Barnes"/>
    <x v="2"/>
    <s v="Analyst"/>
    <x v="1"/>
    <x v="0"/>
    <x v="7"/>
    <x v="0"/>
    <x v="0"/>
    <n v="2"/>
    <x v="754"/>
    <s v="gregory.barnes@gmail.com"/>
    <s v="+256 865362661"/>
    <x v="1"/>
  </r>
  <r>
    <n v="783"/>
    <s v="Tanya"/>
    <s v="Holmes"/>
    <x v="4"/>
    <s v="Assistant"/>
    <x v="1"/>
    <x v="2"/>
    <x v="9"/>
    <x v="0"/>
    <x v="0"/>
    <n v="10"/>
    <x v="755"/>
    <s v="tanya.holmes@hotmail.com"/>
    <s v="+256 803589846"/>
    <x v="4"/>
  </r>
  <r>
    <n v="784"/>
    <s v="Beverly"/>
    <s v="Gonzalez"/>
    <x v="2"/>
    <s v="Assistant"/>
    <x v="0"/>
    <x v="0"/>
    <x v="3"/>
    <x v="0"/>
    <x v="0"/>
    <n v="5"/>
    <x v="756"/>
    <s v="beverly.gonzalez@hotmail.com"/>
    <s v="+256 662314736"/>
    <x v="2"/>
  </r>
  <r>
    <n v="785"/>
    <s v="Jill"/>
    <s v="Butler"/>
    <x v="1"/>
    <s v="Manager"/>
    <x v="0"/>
    <x v="0"/>
    <x v="3"/>
    <x v="0"/>
    <x v="0"/>
    <n v="5"/>
    <x v="757"/>
    <s v="jill.butler@yahoo.com"/>
    <s v="+256 585511119"/>
    <x v="4"/>
  </r>
  <r>
    <n v="786"/>
    <s v="Erica"/>
    <s v="White"/>
    <x v="1"/>
    <s v="Executive"/>
    <x v="0"/>
    <x v="0"/>
    <x v="1"/>
    <x v="0"/>
    <x v="0"/>
    <n v="9"/>
    <x v="758"/>
    <s v="erica.white@hotmail.com"/>
    <s v="+256 109301143"/>
    <x v="2"/>
  </r>
  <r>
    <n v="787"/>
    <s v="Ryan"/>
    <s v="Aguirre"/>
    <x v="0"/>
    <s v="Analyst"/>
    <x v="1"/>
    <x v="1"/>
    <x v="5"/>
    <x v="0"/>
    <x v="0"/>
    <n v="4"/>
    <x v="759"/>
    <s v="ryan.aguirre@yahoo.com"/>
    <s v="+256 501145856"/>
    <x v="0"/>
  </r>
  <r>
    <n v="788"/>
    <s v="Benjamin"/>
    <s v="Pierce"/>
    <x v="4"/>
    <s v="Manager"/>
    <x v="1"/>
    <x v="0"/>
    <x v="2"/>
    <x v="0"/>
    <x v="0"/>
    <n v="6"/>
    <x v="760"/>
    <s v="benjamin.pierce@gmail.com"/>
    <s v="+256 747769124"/>
    <x v="1"/>
  </r>
  <r>
    <n v="789"/>
    <s v="Allison"/>
    <s v="Patel"/>
    <x v="4"/>
    <s v="Analyst"/>
    <x v="1"/>
    <x v="1"/>
    <x v="4"/>
    <x v="0"/>
    <x v="0"/>
    <n v="1"/>
    <x v="761"/>
    <s v="allison.patel@yahoo.com"/>
    <s v="+256 883546081"/>
    <x v="2"/>
  </r>
  <r>
    <n v="790"/>
    <s v="Kimberly"/>
    <s v="Smith"/>
    <x v="1"/>
    <s v="Assistant"/>
    <x v="1"/>
    <x v="2"/>
    <x v="1"/>
    <x v="0"/>
    <x v="0"/>
    <n v="9"/>
    <x v="762"/>
    <s v="kimberly.smith@gmail.com"/>
    <s v="+256 058992869"/>
    <x v="2"/>
  </r>
  <r>
    <n v="791"/>
    <s v="Lisa"/>
    <s v="Jimenez"/>
    <x v="5"/>
    <s v="Analyst"/>
    <x v="0"/>
    <x v="1"/>
    <x v="1"/>
    <x v="0"/>
    <x v="0"/>
    <n v="9"/>
    <x v="763"/>
    <s v="lisa.jimenez@hotmail.com"/>
    <s v="Not Provided"/>
    <x v="2"/>
  </r>
  <r>
    <n v="792"/>
    <s v="John"/>
    <s v="Lopez"/>
    <x v="3"/>
    <s v="Manager"/>
    <x v="0"/>
    <x v="1"/>
    <x v="6"/>
    <x v="0"/>
    <x v="0"/>
    <n v="3"/>
    <x v="764"/>
    <s v="john.lopez@hotmail.com"/>
    <s v="+256 320803909"/>
    <x v="4"/>
  </r>
  <r>
    <n v="793"/>
    <s v="Lee"/>
    <s v="Rodriguez"/>
    <x v="1"/>
    <s v="Analyst"/>
    <x v="1"/>
    <x v="0"/>
    <x v="3"/>
    <x v="2"/>
    <x v="1"/>
    <n v="2"/>
    <x v="765"/>
    <s v="lee.rodriguez@yahoo.com"/>
    <s v="+256 138488915"/>
    <x v="4"/>
  </r>
  <r>
    <n v="794"/>
    <s v="Sarah"/>
    <s v="Thomas"/>
    <x v="4"/>
    <s v="Manager"/>
    <x v="0"/>
    <x v="0"/>
    <x v="3"/>
    <x v="0"/>
    <x v="0"/>
    <n v="5"/>
    <x v="766"/>
    <s v="sarah.thomas@gmail.com"/>
    <s v="+256 293938126"/>
    <x v="1"/>
  </r>
  <r>
    <n v="795"/>
    <s v="Stephanie"/>
    <s v="Smith"/>
    <x v="2"/>
    <s v="Analyst"/>
    <x v="0"/>
    <x v="1"/>
    <x v="2"/>
    <x v="0"/>
    <x v="0"/>
    <n v="6"/>
    <x v="767"/>
    <s v="stephanie.smith@hotmail.com"/>
    <s v="+256 228324885"/>
    <x v="0"/>
  </r>
  <r>
    <n v="796"/>
    <s v="Sydney"/>
    <s v="Rodriguez"/>
    <x v="0"/>
    <s v="Assistant"/>
    <x v="1"/>
    <x v="2"/>
    <x v="8"/>
    <x v="1"/>
    <x v="5"/>
    <n v="1"/>
    <x v="768"/>
    <s v="sydney.rodriguez@hotmail.com"/>
    <s v="+256 820024991"/>
    <x v="1"/>
  </r>
  <r>
    <n v="797"/>
    <s v="Amanda"/>
    <s v="Stout"/>
    <x v="4"/>
    <s v="Assistant"/>
    <x v="0"/>
    <x v="0"/>
    <x v="0"/>
    <x v="0"/>
    <x v="0"/>
    <n v="8"/>
    <x v="769"/>
    <s v="amanda.stout@yahoo.com"/>
    <s v="+256 677544435"/>
    <x v="4"/>
  </r>
  <r>
    <n v="798"/>
    <s v="Kayla"/>
    <s v="Fox"/>
    <x v="5"/>
    <s v="Coordinator"/>
    <x v="0"/>
    <x v="2"/>
    <x v="7"/>
    <x v="1"/>
    <x v="2"/>
    <n v="1"/>
    <x v="770"/>
    <s v="kayla.fox@gmail.com"/>
    <s v="+256 073585068"/>
    <x v="0"/>
  </r>
  <r>
    <n v="799"/>
    <s v="Seth"/>
    <s v="Nguyen"/>
    <x v="5"/>
    <s v="Assistant"/>
    <x v="0"/>
    <x v="0"/>
    <x v="1"/>
    <x v="0"/>
    <x v="0"/>
    <n v="9"/>
    <x v="771"/>
    <s v="seth.nguyen@gmail.com"/>
    <s v="+256 788554329"/>
    <x v="0"/>
  </r>
  <r>
    <n v="800"/>
    <s v="Christopher"/>
    <s v="Medina"/>
    <x v="5"/>
    <s v="Coordinator"/>
    <x v="1"/>
    <x v="2"/>
    <x v="7"/>
    <x v="0"/>
    <x v="0"/>
    <n v="2"/>
    <x v="772"/>
    <s v="christopher.medina@gmail.com"/>
    <s v="+256 715370891"/>
    <x v="1"/>
  </r>
  <r>
    <n v="801"/>
    <s v="Patrick"/>
    <s v="King"/>
    <x v="5"/>
    <s v="Coordinator"/>
    <x v="1"/>
    <x v="2"/>
    <x v="7"/>
    <x v="0"/>
    <x v="0"/>
    <n v="2"/>
    <x v="773"/>
    <s v="patrick.king@hotmail.com"/>
    <s v="+256 129184440"/>
    <x v="1"/>
  </r>
  <r>
    <n v="802"/>
    <s v="Melissa"/>
    <s v="Johnson"/>
    <x v="4"/>
    <s v="Coordinator"/>
    <x v="1"/>
    <x v="1"/>
    <x v="2"/>
    <x v="0"/>
    <x v="0"/>
    <n v="6"/>
    <x v="774"/>
    <s v="melissa.johnson@hotmail.com"/>
    <s v="+256 947857261"/>
    <x v="2"/>
  </r>
  <r>
    <n v="803"/>
    <s v="Sandra"/>
    <s v="Day"/>
    <x v="2"/>
    <s v="Executive"/>
    <x v="0"/>
    <x v="1"/>
    <x v="5"/>
    <x v="0"/>
    <x v="0"/>
    <n v="4"/>
    <x v="775"/>
    <s v="sandra.day@hotmail.com"/>
    <s v="+256 186358318"/>
    <x v="1"/>
  </r>
  <r>
    <n v="804"/>
    <s v="William"/>
    <s v="Larson"/>
    <x v="5"/>
    <s v="Executive"/>
    <x v="1"/>
    <x v="2"/>
    <x v="6"/>
    <x v="0"/>
    <x v="0"/>
    <n v="3"/>
    <x v="776"/>
    <s v="william.larson@hotmail.com"/>
    <s v="+256 778285398"/>
    <x v="2"/>
  </r>
  <r>
    <n v="805"/>
    <s v="Tiffany"/>
    <s v="Petty"/>
    <x v="1"/>
    <s v="Manager"/>
    <x v="0"/>
    <x v="1"/>
    <x v="1"/>
    <x v="0"/>
    <x v="0"/>
    <n v="9"/>
    <x v="777"/>
    <s v="tiffany.petty@yahoo.com"/>
    <s v="+256 021832841"/>
    <x v="0"/>
  </r>
  <r>
    <n v="806"/>
    <s v="Brenda"/>
    <s v="Odom"/>
    <x v="5"/>
    <s v="Executive"/>
    <x v="0"/>
    <x v="1"/>
    <x v="2"/>
    <x v="0"/>
    <x v="0"/>
    <n v="6"/>
    <x v="778"/>
    <s v="brenda.odom@hotmail.com"/>
    <s v="+256 314539103"/>
    <x v="0"/>
  </r>
  <r>
    <n v="807"/>
    <s v="Shannon"/>
    <s v="Dunn"/>
    <x v="3"/>
    <s v="Assistant"/>
    <x v="1"/>
    <x v="0"/>
    <x v="4"/>
    <x v="0"/>
    <x v="0"/>
    <n v="1"/>
    <x v="779"/>
    <s v="shannon.dunn@hotmail.com"/>
    <s v="+256 469495423"/>
    <x v="4"/>
  </r>
  <r>
    <n v="808"/>
    <s v="Charles"/>
    <s v="Warner"/>
    <x v="3"/>
    <s v="Assistant"/>
    <x v="0"/>
    <x v="0"/>
    <x v="6"/>
    <x v="0"/>
    <x v="0"/>
    <n v="3"/>
    <x v="780"/>
    <s v="charles.warner@hotmail.com"/>
    <s v="+256 678333816"/>
    <x v="1"/>
  </r>
  <r>
    <n v="809"/>
    <s v="Joann"/>
    <s v="Cook"/>
    <x v="1"/>
    <s v="Manager"/>
    <x v="0"/>
    <x v="2"/>
    <x v="0"/>
    <x v="0"/>
    <x v="0"/>
    <n v="8"/>
    <x v="781"/>
    <s v="joann.cook@gmail.com"/>
    <s v="+256 753764256"/>
    <x v="4"/>
  </r>
  <r>
    <n v="810"/>
    <s v="David"/>
    <s v="Jackson"/>
    <x v="1"/>
    <s v="Coordinator"/>
    <x v="1"/>
    <x v="1"/>
    <x v="7"/>
    <x v="0"/>
    <x v="0"/>
    <n v="2"/>
    <x v="782"/>
    <s v="david.jackson@yahoo.com"/>
    <s v="+256 892332584"/>
    <x v="0"/>
  </r>
  <r>
    <n v="811"/>
    <s v="Terri"/>
    <s v="Ruiz"/>
    <x v="4"/>
    <s v="Coordinator"/>
    <x v="0"/>
    <x v="0"/>
    <x v="8"/>
    <x v="0"/>
    <x v="0"/>
    <n v="7"/>
    <x v="783"/>
    <s v="terri.ruiz@gmail.com"/>
    <s v="+256 132230789"/>
    <x v="2"/>
  </r>
  <r>
    <n v="812"/>
    <s v="Jamie"/>
    <s v="Lopez"/>
    <x v="0"/>
    <s v="Manager"/>
    <x v="0"/>
    <x v="2"/>
    <x v="1"/>
    <x v="0"/>
    <x v="0"/>
    <n v="9"/>
    <x v="784"/>
    <s v="jamie.lopez@hotmail.com"/>
    <s v="+256 480651538"/>
    <x v="2"/>
  </r>
  <r>
    <n v="813"/>
    <s v="Tonya"/>
    <s v="Welch"/>
    <x v="4"/>
    <s v="Coordinator"/>
    <x v="0"/>
    <x v="1"/>
    <x v="1"/>
    <x v="0"/>
    <x v="0"/>
    <n v="9"/>
    <x v="785"/>
    <s v="tonya.welch@yahoo.com"/>
    <s v="+256 314309757"/>
    <x v="2"/>
  </r>
  <r>
    <n v="814"/>
    <s v="Amy"/>
    <s v="Thornton"/>
    <x v="3"/>
    <s v="Coordinator"/>
    <x v="0"/>
    <x v="2"/>
    <x v="8"/>
    <x v="0"/>
    <x v="0"/>
    <n v="7"/>
    <x v="786"/>
    <s v="amy.thornton@yahoo.com"/>
    <s v="+256 372419562"/>
    <x v="1"/>
  </r>
  <r>
    <n v="815"/>
    <s v="Joseph"/>
    <s v="Wallace"/>
    <x v="0"/>
    <s v="Manager"/>
    <x v="0"/>
    <x v="2"/>
    <x v="5"/>
    <x v="0"/>
    <x v="0"/>
    <n v="4"/>
    <x v="787"/>
    <s v="joseph.wallace@hotmail.com"/>
    <s v="+256 122355276"/>
    <x v="2"/>
  </r>
  <r>
    <n v="816"/>
    <s v="Lisa"/>
    <s v="Roberts"/>
    <x v="2"/>
    <s v="Analyst"/>
    <x v="1"/>
    <x v="1"/>
    <x v="1"/>
    <x v="0"/>
    <x v="0"/>
    <n v="9"/>
    <x v="788"/>
    <s v="lisa.roberts@yahoo.com"/>
    <s v="+256 430500286"/>
    <x v="4"/>
  </r>
  <r>
    <n v="817"/>
    <s v="Jennifer"/>
    <s v="Garcia"/>
    <x v="4"/>
    <s v="Assistant"/>
    <x v="0"/>
    <x v="2"/>
    <x v="0"/>
    <x v="1"/>
    <x v="5"/>
    <n v="2"/>
    <x v="789"/>
    <s v="jennifer.garcia@gmail.com"/>
    <s v="+256 715161673"/>
    <x v="2"/>
  </r>
  <r>
    <n v="818"/>
    <s v="Stephen"/>
    <s v="Johnson"/>
    <x v="2"/>
    <s v="Executive"/>
    <x v="1"/>
    <x v="2"/>
    <x v="5"/>
    <x v="0"/>
    <x v="0"/>
    <n v="4"/>
    <x v="790"/>
    <s v="stephen.johnson@gmail.com"/>
    <s v="+256 068679403"/>
    <x v="2"/>
  </r>
  <r>
    <n v="819"/>
    <s v="Michelle"/>
    <s v="Dean"/>
    <x v="3"/>
    <s v="Assistant"/>
    <x v="1"/>
    <x v="0"/>
    <x v="3"/>
    <x v="1"/>
    <x v="0"/>
    <n v="5"/>
    <x v="791"/>
    <s v="michelle.dean@hotmail.com"/>
    <s v="+256 835892436"/>
    <x v="2"/>
  </r>
  <r>
    <n v="820"/>
    <s v="Laura"/>
    <s v="Dillon"/>
    <x v="4"/>
    <s v="Coordinator"/>
    <x v="1"/>
    <x v="1"/>
    <x v="7"/>
    <x v="0"/>
    <x v="0"/>
    <n v="2"/>
    <x v="792"/>
    <s v="laura.dillon@yahoo.com"/>
    <s v="Not Provided"/>
    <x v="2"/>
  </r>
  <r>
    <n v="821"/>
    <s v="Aaron"/>
    <s v="Hernandez"/>
    <x v="1"/>
    <s v="Assistant"/>
    <x v="0"/>
    <x v="1"/>
    <x v="7"/>
    <x v="0"/>
    <x v="0"/>
    <n v="2"/>
    <x v="793"/>
    <s v="aaron.hernandez@gmail.com"/>
    <s v="+256 087573788"/>
    <x v="1"/>
  </r>
  <r>
    <n v="822"/>
    <s v="William"/>
    <s v="Whitaker"/>
    <x v="4"/>
    <s v="Coordinator"/>
    <x v="1"/>
    <x v="0"/>
    <x v="0"/>
    <x v="1"/>
    <x v="9"/>
    <n v="1"/>
    <x v="794"/>
    <s v="william.whitaker@hotmail.com"/>
    <s v="+256 501775050"/>
    <x v="4"/>
  </r>
  <r>
    <n v="823"/>
    <s v="Patrick"/>
    <s v="Ortiz"/>
    <x v="0"/>
    <s v="Manager"/>
    <x v="1"/>
    <x v="0"/>
    <x v="5"/>
    <x v="0"/>
    <x v="0"/>
    <n v="4"/>
    <x v="795"/>
    <s v="patrick.ortiz@gmail.com"/>
    <s v="+256 353708774"/>
    <x v="0"/>
  </r>
  <r>
    <n v="824"/>
    <s v="Laura"/>
    <s v="Bradley"/>
    <x v="1"/>
    <s v="Assistant"/>
    <x v="0"/>
    <x v="0"/>
    <x v="8"/>
    <x v="0"/>
    <x v="0"/>
    <n v="7"/>
    <x v="796"/>
    <s v="laura.bradley@yahoo.com"/>
    <s v="+256 493634001"/>
    <x v="1"/>
  </r>
  <r>
    <n v="825"/>
    <s v="Maria"/>
    <s v="Newman"/>
    <x v="4"/>
    <s v="Executive"/>
    <x v="0"/>
    <x v="1"/>
    <x v="9"/>
    <x v="0"/>
    <x v="0"/>
    <n v="10"/>
    <x v="797"/>
    <s v="maria.newman@gmail.com"/>
    <s v="+256 236238941"/>
    <x v="1"/>
  </r>
  <r>
    <n v="826"/>
    <s v="Michael"/>
    <s v="Snow"/>
    <x v="4"/>
    <s v="Assistant"/>
    <x v="1"/>
    <x v="2"/>
    <x v="3"/>
    <x v="0"/>
    <x v="0"/>
    <n v="5"/>
    <x v="798"/>
    <s v="michael.snow@yahoo.com"/>
    <s v="+256 006530654"/>
    <x v="1"/>
  </r>
  <r>
    <n v="827"/>
    <s v="Kelly"/>
    <s v="Cook"/>
    <x v="5"/>
    <s v="Coordinator"/>
    <x v="1"/>
    <x v="0"/>
    <x v="2"/>
    <x v="0"/>
    <x v="0"/>
    <n v="6"/>
    <x v="799"/>
    <s v="kelly.cook@yahoo.com"/>
    <s v="+256 404778214"/>
    <x v="0"/>
  </r>
  <r>
    <n v="828"/>
    <s v="Valerie"/>
    <s v="Rich"/>
    <x v="4"/>
    <s v="Manager"/>
    <x v="0"/>
    <x v="0"/>
    <x v="0"/>
    <x v="2"/>
    <x v="3"/>
    <n v="6"/>
    <x v="800"/>
    <s v="valerie.rich@hotmail.com"/>
    <s v="+256 055990343"/>
    <x v="0"/>
  </r>
  <r>
    <n v="829"/>
    <s v="Sarah"/>
    <s v="Davis"/>
    <x v="2"/>
    <s v="Executive"/>
    <x v="0"/>
    <x v="2"/>
    <x v="0"/>
    <x v="0"/>
    <x v="0"/>
    <n v="8"/>
    <x v="801"/>
    <s v="sarah.davis@hotmail.com"/>
    <s v="+256 421464665"/>
    <x v="0"/>
  </r>
  <r>
    <n v="830"/>
    <s v="Sarah"/>
    <s v="Kelley"/>
    <x v="1"/>
    <s v="Assistant"/>
    <x v="0"/>
    <x v="0"/>
    <x v="3"/>
    <x v="0"/>
    <x v="0"/>
    <n v="5"/>
    <x v="802"/>
    <s v="sarah.kelley@yahoo.com"/>
    <s v="+256 578512132"/>
    <x v="4"/>
  </r>
  <r>
    <n v="831"/>
    <s v="Jerry"/>
    <s v="Hall"/>
    <x v="2"/>
    <s v="Executive"/>
    <x v="0"/>
    <x v="0"/>
    <x v="6"/>
    <x v="1"/>
    <x v="1"/>
    <n v="0"/>
    <x v="803"/>
    <s v="jerry.hall@yahoo.com"/>
    <s v="+256 242599958"/>
    <x v="4"/>
  </r>
  <r>
    <n v="832"/>
    <s v="Joseph"/>
    <s v="Archer"/>
    <x v="2"/>
    <s v="Analyst"/>
    <x v="0"/>
    <x v="2"/>
    <x v="7"/>
    <x v="0"/>
    <x v="0"/>
    <n v="2"/>
    <x v="804"/>
    <s v="joseph.archer@hotmail.com"/>
    <s v="+256 820512682"/>
    <x v="2"/>
  </r>
  <r>
    <n v="833"/>
    <s v="Tracy"/>
    <s v="Mcbride"/>
    <x v="4"/>
    <s v="Executive"/>
    <x v="1"/>
    <x v="2"/>
    <x v="6"/>
    <x v="1"/>
    <x v="2"/>
    <n v="2"/>
    <x v="805"/>
    <s v="tracy.mcbride@yahoo.com"/>
    <s v="+256 558888702"/>
    <x v="4"/>
  </r>
  <r>
    <n v="834"/>
    <s v="Gregory"/>
    <s v="Burke"/>
    <x v="4"/>
    <s v="Executive"/>
    <x v="0"/>
    <x v="1"/>
    <x v="0"/>
    <x v="0"/>
    <x v="0"/>
    <n v="8"/>
    <x v="806"/>
    <s v="gregory.burke@gmail.com"/>
    <s v="+256 239464123"/>
    <x v="1"/>
  </r>
  <r>
    <n v="835"/>
    <s v="Lisa"/>
    <s v="White"/>
    <x v="0"/>
    <s v="Analyst"/>
    <x v="0"/>
    <x v="0"/>
    <x v="2"/>
    <x v="0"/>
    <x v="0"/>
    <n v="6"/>
    <x v="807"/>
    <s v="lisa.white@gmail.com"/>
    <s v="+256 663746648"/>
    <x v="0"/>
  </r>
  <r>
    <n v="836"/>
    <s v="Meredith"/>
    <s v="Rose"/>
    <x v="4"/>
    <s v="Assistant"/>
    <x v="1"/>
    <x v="0"/>
    <x v="1"/>
    <x v="0"/>
    <x v="0"/>
    <n v="9"/>
    <x v="808"/>
    <s v="meredith.rose@gmail.com"/>
    <s v="+256 984106313"/>
    <x v="4"/>
  </r>
  <r>
    <n v="837"/>
    <s v="Haley"/>
    <s v="Smith"/>
    <x v="5"/>
    <s v="Analyst"/>
    <x v="0"/>
    <x v="2"/>
    <x v="1"/>
    <x v="0"/>
    <x v="0"/>
    <n v="9"/>
    <x v="809"/>
    <s v="haley.smith@hotmail.com"/>
    <s v="+256 859755752"/>
    <x v="4"/>
  </r>
  <r>
    <n v="838"/>
    <s v="Jonathan"/>
    <s v="Sherman"/>
    <x v="0"/>
    <s v="Analyst"/>
    <x v="0"/>
    <x v="2"/>
    <x v="1"/>
    <x v="2"/>
    <x v="5"/>
    <n v="3"/>
    <x v="810"/>
    <s v="jonathan.sherman@yahoo.com"/>
    <s v="+256 235402219"/>
    <x v="1"/>
  </r>
  <r>
    <n v="839"/>
    <s v="Michelle"/>
    <s v="Mosley"/>
    <x v="4"/>
    <s v="Executive"/>
    <x v="1"/>
    <x v="2"/>
    <x v="4"/>
    <x v="0"/>
    <x v="0"/>
    <n v="1"/>
    <x v="811"/>
    <s v="michelle.mosley@yahoo.com"/>
    <s v="+256 346443099"/>
    <x v="1"/>
  </r>
  <r>
    <n v="841"/>
    <s v="Stacy"/>
    <s v="Martinez"/>
    <x v="0"/>
    <s v="Coordinator"/>
    <x v="0"/>
    <x v="1"/>
    <x v="2"/>
    <x v="0"/>
    <x v="0"/>
    <n v="6"/>
    <x v="812"/>
    <s v="stacy.martinez@hotmail.com"/>
    <s v="+256 284448832"/>
    <x v="2"/>
  </r>
  <r>
    <n v="842"/>
    <s v="Sarah"/>
    <s v="Haley"/>
    <x v="3"/>
    <s v="Analyst"/>
    <x v="0"/>
    <x v="2"/>
    <x v="6"/>
    <x v="0"/>
    <x v="0"/>
    <n v="3"/>
    <x v="813"/>
    <s v="sarah.haley@gmail.com"/>
    <s v="+256 103780947"/>
    <x v="0"/>
  </r>
  <r>
    <n v="843"/>
    <s v="Kimberly"/>
    <s v="Johnson"/>
    <x v="5"/>
    <s v="Executive"/>
    <x v="0"/>
    <x v="1"/>
    <x v="1"/>
    <x v="0"/>
    <x v="0"/>
    <n v="9"/>
    <x v="814"/>
    <s v="kimberly.johnson@gmail.com"/>
    <s v="+256 480828653"/>
    <x v="4"/>
  </r>
  <r>
    <n v="844"/>
    <s v="Jesus"/>
    <s v="Chapman"/>
    <x v="0"/>
    <s v="Coordinator"/>
    <x v="0"/>
    <x v="0"/>
    <x v="0"/>
    <x v="0"/>
    <x v="0"/>
    <n v="8"/>
    <x v="815"/>
    <s v="jesus.chapman@hotmail.com"/>
    <s v="+256 642253924"/>
    <x v="1"/>
  </r>
  <r>
    <n v="845"/>
    <s v="Kevin"/>
    <s v="Romero"/>
    <x v="3"/>
    <s v="Coordinator"/>
    <x v="1"/>
    <x v="0"/>
    <x v="5"/>
    <x v="0"/>
    <x v="0"/>
    <n v="4"/>
    <x v="816"/>
    <s v="kevin.romero@gmail.com"/>
    <s v="+256 465225785"/>
    <x v="2"/>
  </r>
  <r>
    <n v="846"/>
    <s v="Mary"/>
    <s v="Cowan"/>
    <x v="0"/>
    <s v="Executive"/>
    <x v="1"/>
    <x v="2"/>
    <x v="0"/>
    <x v="0"/>
    <x v="0"/>
    <n v="8"/>
    <x v="817"/>
    <s v="mary.cowan@gmail.com"/>
    <s v="+256 143966206"/>
    <x v="1"/>
  </r>
  <r>
    <n v="847"/>
    <s v="Nathan"/>
    <s v="Rogers"/>
    <x v="1"/>
    <s v="Manager"/>
    <x v="0"/>
    <x v="0"/>
    <x v="5"/>
    <x v="0"/>
    <x v="0"/>
    <n v="4"/>
    <x v="818"/>
    <s v="nathan.rogers@hotmail.com"/>
    <s v="+256 980572431"/>
    <x v="1"/>
  </r>
  <r>
    <n v="848"/>
    <s v="William"/>
    <s v="Castillo"/>
    <x v="2"/>
    <s v="Executive"/>
    <x v="0"/>
    <x v="0"/>
    <x v="1"/>
    <x v="0"/>
    <x v="0"/>
    <n v="9"/>
    <x v="819"/>
    <s v="william.castillo@yahoo.com"/>
    <s v="+256 485824416"/>
    <x v="1"/>
  </r>
  <r>
    <n v="849"/>
    <s v="Thomas"/>
    <s v="Sweeney"/>
    <x v="0"/>
    <s v="Executive"/>
    <x v="1"/>
    <x v="0"/>
    <x v="5"/>
    <x v="0"/>
    <x v="0"/>
    <n v="4"/>
    <x v="820"/>
    <s v="thomas.sweeney@yahoo.com"/>
    <s v="+256 470955670"/>
    <x v="3"/>
  </r>
  <r>
    <n v="850"/>
    <s v="Sierra"/>
    <s v="Aguilar"/>
    <x v="0"/>
    <s v="Manager"/>
    <x v="1"/>
    <x v="0"/>
    <x v="5"/>
    <x v="0"/>
    <x v="0"/>
    <n v="4"/>
    <x v="821"/>
    <s v="sierra.aguilar@yahoo.com"/>
    <s v="+256 330338812"/>
    <x v="2"/>
  </r>
  <r>
    <n v="851"/>
    <s v="Kayla"/>
    <s v="Yang"/>
    <x v="1"/>
    <s v="Assistant"/>
    <x v="1"/>
    <x v="1"/>
    <x v="3"/>
    <x v="0"/>
    <x v="0"/>
    <n v="5"/>
    <x v="822"/>
    <s v="kayla.yang@yahoo.com"/>
    <s v="+256 845366179"/>
    <x v="4"/>
  </r>
  <r>
    <n v="852"/>
    <s v="Amy"/>
    <s v="Johnson"/>
    <x v="4"/>
    <s v="Analyst"/>
    <x v="1"/>
    <x v="1"/>
    <x v="8"/>
    <x v="0"/>
    <x v="0"/>
    <n v="7"/>
    <x v="823"/>
    <s v="amy.johnson@hotmail.com"/>
    <s v="+256 007563348"/>
    <x v="2"/>
  </r>
  <r>
    <n v="853"/>
    <s v="Veronica"/>
    <s v="York"/>
    <x v="1"/>
    <s v="Analyst"/>
    <x v="0"/>
    <x v="2"/>
    <x v="8"/>
    <x v="0"/>
    <x v="0"/>
    <n v="7"/>
    <x v="824"/>
    <s v="veronica.york@yahoo.com"/>
    <s v="+256 757268291"/>
    <x v="1"/>
  </r>
  <r>
    <n v="854"/>
    <s v="CHRISTOPHER"/>
    <s v="MEDINA"/>
    <x v="3"/>
    <s v="Manager"/>
    <x v="1"/>
    <x v="1"/>
    <x v="2"/>
    <x v="0"/>
    <x v="0"/>
    <n v="6"/>
    <x v="825"/>
    <s v="jodi.murray@yahoo.com"/>
    <s v="+256 671240002"/>
    <x v="2"/>
  </r>
  <r>
    <n v="855"/>
    <s v="Rebecca"/>
    <s v="Leon"/>
    <x v="5"/>
    <s v="Assistant"/>
    <x v="0"/>
    <x v="2"/>
    <x v="7"/>
    <x v="0"/>
    <x v="0"/>
    <n v="2"/>
    <x v="826"/>
    <s v="rebecca.leon@hotmail.com"/>
    <s v="+256 433079311"/>
    <x v="0"/>
  </r>
  <r>
    <n v="856"/>
    <s v="Tiffany"/>
    <s v="Hall"/>
    <x v="1"/>
    <s v="Analyst"/>
    <x v="0"/>
    <x v="2"/>
    <x v="4"/>
    <x v="0"/>
    <x v="0"/>
    <n v="1"/>
    <x v="827"/>
    <s v="tiffany.hall@gmail.com"/>
    <s v="+256 067460849"/>
    <x v="2"/>
  </r>
  <r>
    <n v="857"/>
    <s v="Jessica"/>
    <s v="Richardson"/>
    <x v="5"/>
    <s v="Assistant"/>
    <x v="0"/>
    <x v="2"/>
    <x v="2"/>
    <x v="0"/>
    <x v="0"/>
    <n v="6"/>
    <x v="828"/>
    <s v="jessica.richardson@hotmail.com"/>
    <s v="+256 144203236"/>
    <x v="2"/>
  </r>
  <r>
    <n v="858"/>
    <s v="Cheryl"/>
    <s v="Moreno"/>
    <x v="2"/>
    <s v="Executive"/>
    <x v="0"/>
    <x v="1"/>
    <x v="0"/>
    <x v="0"/>
    <x v="0"/>
    <n v="8"/>
    <x v="829"/>
    <s v="cheryl.moreno@gmail.com"/>
    <s v="+256 502221478"/>
    <x v="2"/>
  </r>
  <r>
    <n v="859"/>
    <s v="Christopher"/>
    <s v="Solis"/>
    <x v="5"/>
    <s v="Coordinator"/>
    <x v="1"/>
    <x v="0"/>
    <x v="7"/>
    <x v="0"/>
    <x v="0"/>
    <n v="2"/>
    <x v="830"/>
    <s v="christopher.solis@hotmail.com"/>
    <s v="+256 809821540"/>
    <x v="1"/>
  </r>
  <r>
    <n v="860"/>
    <s v="Kelly"/>
    <s v="Cook"/>
    <x v="5"/>
    <s v="Manager"/>
    <x v="0"/>
    <x v="1"/>
    <x v="4"/>
    <x v="2"/>
    <x v="0"/>
    <n v="1"/>
    <x v="831"/>
    <s v="kelly.cook@gmail.com"/>
    <s v="+256 159483113"/>
    <x v="4"/>
  </r>
  <r>
    <n v="861"/>
    <s v="Sandra"/>
    <s v="Mann"/>
    <x v="3"/>
    <s v="Coordinator"/>
    <x v="1"/>
    <x v="0"/>
    <x v="0"/>
    <x v="0"/>
    <x v="0"/>
    <n v="8"/>
    <x v="832"/>
    <s v="sandra.mann@yahoo.com"/>
    <s v="+256 191013055"/>
    <x v="2"/>
  </r>
  <r>
    <n v="862"/>
    <s v="Tammy"/>
    <s v="Cline"/>
    <x v="5"/>
    <s v="Analyst"/>
    <x v="1"/>
    <x v="0"/>
    <x v="8"/>
    <x v="0"/>
    <x v="0"/>
    <n v="7"/>
    <x v="833"/>
    <s v="tammy.cline@hotmail.com"/>
    <s v="+256 405033323"/>
    <x v="4"/>
  </r>
  <r>
    <n v="863"/>
    <s v="Autumn"/>
    <s v="Rush"/>
    <x v="3"/>
    <s v="Assistant"/>
    <x v="0"/>
    <x v="1"/>
    <x v="3"/>
    <x v="0"/>
    <x v="0"/>
    <n v="5"/>
    <x v="834"/>
    <s v="autumn.rush@yahoo.com"/>
    <s v="+256 672328522"/>
    <x v="2"/>
  </r>
  <r>
    <n v="864"/>
    <s v="Megan"/>
    <s v="Smith"/>
    <x v="4"/>
    <s v="Coordinator"/>
    <x v="0"/>
    <x v="2"/>
    <x v="1"/>
    <x v="0"/>
    <x v="0"/>
    <n v="9"/>
    <x v="835"/>
    <s v="megan.smith@yahoo.com"/>
    <s v="+256 848900777"/>
    <x v="1"/>
  </r>
  <r>
    <n v="865"/>
    <s v="Stacy"/>
    <s v="Christensen"/>
    <x v="4"/>
    <s v="Analyst"/>
    <x v="0"/>
    <x v="2"/>
    <x v="5"/>
    <x v="0"/>
    <x v="0"/>
    <n v="4"/>
    <x v="836"/>
    <s v="stacy.christensen@yahoo.com"/>
    <s v="+256 822179008"/>
    <x v="0"/>
  </r>
  <r>
    <n v="866"/>
    <s v="Kathy"/>
    <s v="Anderson"/>
    <x v="5"/>
    <s v="Manager"/>
    <x v="1"/>
    <x v="0"/>
    <x v="0"/>
    <x v="0"/>
    <x v="0"/>
    <n v="8"/>
    <x v="837"/>
    <s v="kathy.anderson@yahoo.com"/>
    <s v="+256 394876044"/>
    <x v="2"/>
  </r>
  <r>
    <n v="867"/>
    <s v="Laura"/>
    <s v="Coleman"/>
    <x v="3"/>
    <s v="Executive"/>
    <x v="0"/>
    <x v="2"/>
    <x v="8"/>
    <x v="0"/>
    <x v="0"/>
    <n v="7"/>
    <x v="838"/>
    <s v="laura.coleman@yahoo.com"/>
    <s v="+256 240225555"/>
    <x v="2"/>
  </r>
  <r>
    <n v="868"/>
    <s v="Mark"/>
    <s v="Murphy"/>
    <x v="1"/>
    <s v="Assistant"/>
    <x v="0"/>
    <x v="1"/>
    <x v="1"/>
    <x v="2"/>
    <x v="9"/>
    <n v="2"/>
    <x v="839"/>
    <s v="mark.murphy@gmail.com"/>
    <s v="+256 535775542"/>
    <x v="4"/>
  </r>
  <r>
    <n v="869"/>
    <s v="Bryan"/>
    <s v="Peterson"/>
    <x v="5"/>
    <s v="Executive"/>
    <x v="0"/>
    <x v="0"/>
    <x v="8"/>
    <x v="1"/>
    <x v="3"/>
    <n v="5"/>
    <x v="840"/>
    <s v="bryan.peterson@hotmail.com"/>
    <s v="+256 181756041"/>
    <x v="0"/>
  </r>
  <r>
    <n v="870"/>
    <s v="Manuel"/>
    <s v="Clark"/>
    <x v="3"/>
    <s v="Assistant"/>
    <x v="1"/>
    <x v="2"/>
    <x v="0"/>
    <x v="0"/>
    <x v="0"/>
    <n v="8"/>
    <x v="841"/>
    <s v="manuel.clark@gmail.com"/>
    <s v="+256 105926810"/>
    <x v="4"/>
  </r>
  <r>
    <n v="871"/>
    <s v="Ashley"/>
    <s v="Little"/>
    <x v="1"/>
    <s v="Coordinator"/>
    <x v="0"/>
    <x v="1"/>
    <x v="1"/>
    <x v="0"/>
    <x v="0"/>
    <n v="9"/>
    <x v="842"/>
    <s v="ashley.little@hotmail.com"/>
    <s v="+256 333843550"/>
    <x v="4"/>
  </r>
  <r>
    <n v="872"/>
    <s v="Michelle"/>
    <s v="Armstrong"/>
    <x v="0"/>
    <s v="Coordinator"/>
    <x v="0"/>
    <x v="1"/>
    <x v="7"/>
    <x v="0"/>
    <x v="0"/>
    <n v="2"/>
    <x v="843"/>
    <s v="michelle.armstrong@hotmail.com"/>
    <s v="+256 012362397"/>
    <x v="4"/>
  </r>
  <r>
    <n v="873"/>
    <s v="Thomas"/>
    <s v="Walker"/>
    <x v="4"/>
    <s v="Assistant"/>
    <x v="1"/>
    <x v="0"/>
    <x v="2"/>
    <x v="0"/>
    <x v="0"/>
    <n v="6"/>
    <x v="844"/>
    <s v="thomas.walker@gmail.com"/>
    <s v="+256 377375517"/>
    <x v="2"/>
  </r>
  <r>
    <n v="874"/>
    <s v="Tyler"/>
    <s v="Johnson"/>
    <x v="1"/>
    <s v="Coordinator"/>
    <x v="0"/>
    <x v="2"/>
    <x v="7"/>
    <x v="0"/>
    <x v="0"/>
    <n v="2"/>
    <x v="845"/>
    <s v="tyler.johnson@yahoo.com"/>
    <s v="+256 959541316"/>
    <x v="2"/>
  </r>
  <r>
    <n v="875"/>
    <s v="Michael"/>
    <s v="Reyes"/>
    <x v="2"/>
    <s v="Assistant"/>
    <x v="1"/>
    <x v="0"/>
    <x v="7"/>
    <x v="0"/>
    <x v="0"/>
    <n v="2"/>
    <x v="846"/>
    <s v="michael.reyes@yahoo.com"/>
    <s v="+256 117362699"/>
    <x v="2"/>
  </r>
  <r>
    <n v="876"/>
    <s v="Chelsea"/>
    <s v="Glenn"/>
    <x v="1"/>
    <s v="Executive"/>
    <x v="0"/>
    <x v="0"/>
    <x v="2"/>
    <x v="0"/>
    <x v="0"/>
    <n v="6"/>
    <x v="847"/>
    <s v="chelsea.glenn@yahoo.com"/>
    <s v="+256 245504751"/>
    <x v="4"/>
  </r>
  <r>
    <n v="877"/>
    <s v="Jose"/>
    <s v="French"/>
    <x v="3"/>
    <s v="Assistant"/>
    <x v="0"/>
    <x v="0"/>
    <x v="1"/>
    <x v="0"/>
    <x v="0"/>
    <n v="9"/>
    <x v="848"/>
    <s v="jose.french@gmail.com"/>
    <s v="+256 427811288"/>
    <x v="2"/>
  </r>
  <r>
    <n v="878"/>
    <s v="Gabriella"/>
    <s v="Smith"/>
    <x v="4"/>
    <s v="Assistant"/>
    <x v="1"/>
    <x v="0"/>
    <x v="6"/>
    <x v="0"/>
    <x v="0"/>
    <n v="3"/>
    <x v="849"/>
    <s v="gabriella.smith@gmail.com"/>
    <s v="+256 158353589"/>
    <x v="0"/>
  </r>
  <r>
    <n v="879"/>
    <s v="Charlene"/>
    <s v="Taylor"/>
    <x v="2"/>
    <s v="Assistant"/>
    <x v="1"/>
    <x v="1"/>
    <x v="0"/>
    <x v="0"/>
    <x v="0"/>
    <n v="8"/>
    <x v="850"/>
    <s v="charlene.taylor@gmail.com"/>
    <s v="+256 209341511"/>
    <x v="4"/>
  </r>
  <r>
    <n v="880"/>
    <s v="Brian"/>
    <s v="Blake"/>
    <x v="5"/>
    <s v="Analyst"/>
    <x v="1"/>
    <x v="0"/>
    <x v="3"/>
    <x v="0"/>
    <x v="0"/>
    <n v="5"/>
    <x v="851"/>
    <s v="brian.blake@hotmail.com"/>
    <s v="+256 737053497"/>
    <x v="0"/>
  </r>
  <r>
    <n v="881"/>
    <s v="Blake"/>
    <s v="Lawrence"/>
    <x v="1"/>
    <s v="Analyst"/>
    <x v="1"/>
    <x v="1"/>
    <x v="1"/>
    <x v="0"/>
    <x v="0"/>
    <n v="9"/>
    <x v="852"/>
    <s v="blake.lawrence@hotmail.com"/>
    <s v="+256 999564882"/>
    <x v="2"/>
  </r>
  <r>
    <n v="882"/>
    <s v="Jean"/>
    <s v="Simon"/>
    <x v="4"/>
    <s v="Analyst"/>
    <x v="0"/>
    <x v="0"/>
    <x v="4"/>
    <x v="0"/>
    <x v="0"/>
    <n v="1"/>
    <x v="853"/>
    <s v="jean.simon@gmail.com"/>
    <s v="+256 907299148"/>
    <x v="2"/>
  </r>
  <r>
    <n v="883"/>
    <s v="David"/>
    <s v="Hudson"/>
    <x v="3"/>
    <s v="Coordinator"/>
    <x v="0"/>
    <x v="2"/>
    <x v="1"/>
    <x v="0"/>
    <x v="0"/>
    <n v="9"/>
    <x v="854"/>
    <s v="david.hudson@yahoo.com"/>
    <s v="Not Provided"/>
    <x v="1"/>
  </r>
  <r>
    <n v="884"/>
    <s v="Heather"/>
    <s v="Turner"/>
    <x v="4"/>
    <s v="Coordinator"/>
    <x v="1"/>
    <x v="2"/>
    <x v="8"/>
    <x v="2"/>
    <x v="3"/>
    <n v="5"/>
    <x v="855"/>
    <s v="heather.turner@yahoo.com"/>
    <s v="+256 509400370"/>
    <x v="1"/>
  </r>
  <r>
    <n v="885"/>
    <s v="Gavin"/>
    <s v="Osborn"/>
    <x v="1"/>
    <s v="Assistant"/>
    <x v="1"/>
    <x v="1"/>
    <x v="7"/>
    <x v="1"/>
    <x v="2"/>
    <n v="1"/>
    <x v="856"/>
    <s v="gavin.osborn@yahoo.com"/>
    <s v="+256 554792312"/>
    <x v="0"/>
  </r>
  <r>
    <n v="886"/>
    <s v="Michael"/>
    <s v="Patterson"/>
    <x v="1"/>
    <s v="Analyst"/>
    <x v="1"/>
    <x v="2"/>
    <x v="1"/>
    <x v="0"/>
    <x v="0"/>
    <n v="9"/>
    <x v="857"/>
    <s v="michael.patterson@gmail.com"/>
    <s v="+256 865658113"/>
    <x v="4"/>
  </r>
  <r>
    <n v="887"/>
    <s v="David"/>
    <s v="Cole"/>
    <x v="2"/>
    <s v="Assistant"/>
    <x v="1"/>
    <x v="1"/>
    <x v="6"/>
    <x v="1"/>
    <x v="3"/>
    <n v="1"/>
    <x v="858"/>
    <s v="david.cole@yahoo.com"/>
    <s v="+256 978992657"/>
    <x v="0"/>
  </r>
  <r>
    <n v="888"/>
    <s v="Melissa"/>
    <s v="Clark"/>
    <x v="0"/>
    <s v="Coordinator"/>
    <x v="0"/>
    <x v="2"/>
    <x v="2"/>
    <x v="0"/>
    <x v="0"/>
    <n v="6"/>
    <x v="859"/>
    <s v="melissa.clark@gmail.com"/>
    <s v="+256 675820636"/>
    <x v="1"/>
  </r>
  <r>
    <n v="889"/>
    <s v="Jason"/>
    <s v="Mcintyre"/>
    <x v="5"/>
    <s v="Executive"/>
    <x v="1"/>
    <x v="0"/>
    <x v="8"/>
    <x v="0"/>
    <x v="0"/>
    <n v="7"/>
    <x v="860"/>
    <s v="jason.mcintyre@gmail.com"/>
    <s v="+256 388095813"/>
    <x v="0"/>
  </r>
  <r>
    <n v="890"/>
    <s v="Amy"/>
    <s v="Hart"/>
    <x v="4"/>
    <s v="Assistant"/>
    <x v="1"/>
    <x v="2"/>
    <x v="4"/>
    <x v="0"/>
    <x v="0"/>
    <n v="1"/>
    <x v="861"/>
    <s v="amy.hart@gmail.com"/>
    <s v="+256 916402337"/>
    <x v="0"/>
  </r>
  <r>
    <n v="891"/>
    <s v="Chad"/>
    <s v="Perry"/>
    <x v="3"/>
    <s v="Analyst"/>
    <x v="1"/>
    <x v="2"/>
    <x v="3"/>
    <x v="0"/>
    <x v="0"/>
    <n v="5"/>
    <x v="862"/>
    <s v="chad.perry@hotmail.com"/>
    <s v="+256 677740053"/>
    <x v="0"/>
  </r>
  <r>
    <n v="892"/>
    <s v="Raymond"/>
    <s v="Flores"/>
    <x v="3"/>
    <s v="Executive"/>
    <x v="0"/>
    <x v="1"/>
    <x v="4"/>
    <x v="0"/>
    <x v="0"/>
    <n v="1"/>
    <x v="863"/>
    <s v="raymond.flores@gmail.com"/>
    <s v="+256 109055068"/>
    <x v="4"/>
  </r>
  <r>
    <n v="893"/>
    <s v="Jamie"/>
    <s v="Warner"/>
    <x v="2"/>
    <s v="Coordinator"/>
    <x v="1"/>
    <x v="0"/>
    <x v="1"/>
    <x v="0"/>
    <x v="0"/>
    <n v="9"/>
    <x v="864"/>
    <s v="jamie.warner@yahoo.com"/>
    <s v="+256 528534165"/>
    <x v="4"/>
  </r>
  <r>
    <n v="894"/>
    <s v="Deborah"/>
    <s v="Graves"/>
    <x v="5"/>
    <s v="Assistant"/>
    <x v="1"/>
    <x v="0"/>
    <x v="8"/>
    <x v="0"/>
    <x v="0"/>
    <n v="7"/>
    <x v="865"/>
    <s v="deborah.graves@hotmail.com"/>
    <s v="+256 334131269"/>
    <x v="2"/>
  </r>
  <r>
    <n v="895"/>
    <s v="Nicole"/>
    <s v="Harris"/>
    <x v="1"/>
    <s v="Coordinator"/>
    <x v="0"/>
    <x v="2"/>
    <x v="3"/>
    <x v="0"/>
    <x v="0"/>
    <n v="5"/>
    <x v="866"/>
    <s v="nicole.harris@gmail.com"/>
    <s v="+256 051410320"/>
    <x v="2"/>
  </r>
  <r>
    <n v="896"/>
    <s v="Nicholas"/>
    <s v="Phelps"/>
    <x v="5"/>
    <s v="Assistant"/>
    <x v="1"/>
    <x v="1"/>
    <x v="0"/>
    <x v="0"/>
    <x v="0"/>
    <n v="8"/>
    <x v="867"/>
    <s v="nicholas.phelps@gmail.com"/>
    <s v="+256 285137660"/>
    <x v="2"/>
  </r>
  <r>
    <n v="897"/>
    <s v="Brittany"/>
    <s v="Rodriguez"/>
    <x v="3"/>
    <s v="Assistant"/>
    <x v="0"/>
    <x v="2"/>
    <x v="3"/>
    <x v="0"/>
    <x v="0"/>
    <n v="5"/>
    <x v="868"/>
    <s v="brittany.rodriguez@gmail.com"/>
    <s v="+256 541897311"/>
    <x v="0"/>
  </r>
  <r>
    <n v="898"/>
    <s v="John"/>
    <s v="White"/>
    <x v="5"/>
    <s v="Assistant"/>
    <x v="1"/>
    <x v="2"/>
    <x v="0"/>
    <x v="0"/>
    <x v="0"/>
    <n v="8"/>
    <x v="869"/>
    <s v="john.white@yahoo.com"/>
    <s v="+256 181635113"/>
    <x v="0"/>
  </r>
  <r>
    <n v="899"/>
    <s v="Matthew"/>
    <s v="Hale"/>
    <x v="4"/>
    <s v="Executive"/>
    <x v="0"/>
    <x v="0"/>
    <x v="8"/>
    <x v="0"/>
    <x v="0"/>
    <n v="7"/>
    <x v="870"/>
    <s v="matthew.hale@hotmail.com"/>
    <s v="+256 717294072"/>
    <x v="1"/>
  </r>
  <r>
    <n v="900"/>
    <s v="Richard"/>
    <s v="Brown"/>
    <x v="4"/>
    <s v="Manager"/>
    <x v="1"/>
    <x v="1"/>
    <x v="6"/>
    <x v="0"/>
    <x v="0"/>
    <n v="3"/>
    <x v="871"/>
    <s v="richard.brown@hotmail.com"/>
    <s v="+256 758856011"/>
    <x v="2"/>
  </r>
  <r>
    <n v="901"/>
    <s v="Renee"/>
    <s v="Norton"/>
    <x v="0"/>
    <s v="Coordinator"/>
    <x v="1"/>
    <x v="0"/>
    <x v="7"/>
    <x v="0"/>
    <x v="0"/>
    <n v="2"/>
    <x v="872"/>
    <s v="renee.norton@yahoo.com"/>
    <s v="+256 597469883"/>
    <x v="2"/>
  </r>
  <r>
    <n v="902"/>
    <s v="Priscilla"/>
    <s v="Diaz"/>
    <x v="5"/>
    <s v="Executive"/>
    <x v="0"/>
    <x v="0"/>
    <x v="0"/>
    <x v="0"/>
    <x v="0"/>
    <n v="8"/>
    <x v="873"/>
    <s v="priscilla.diaz@gmail.com"/>
    <s v="+256 927081137"/>
    <x v="1"/>
  </r>
  <r>
    <n v="903"/>
    <s v="Lisa"/>
    <s v="Mendoza"/>
    <x v="1"/>
    <s v="Coordinator"/>
    <x v="1"/>
    <x v="2"/>
    <x v="4"/>
    <x v="0"/>
    <x v="0"/>
    <n v="1"/>
    <x v="874"/>
    <s v="lisa.mendoza@gmail.com"/>
    <s v="+256 788511590"/>
    <x v="4"/>
  </r>
  <r>
    <n v="904"/>
    <s v="Stanley"/>
    <s v="Bass"/>
    <x v="3"/>
    <s v="Coordinator"/>
    <x v="1"/>
    <x v="1"/>
    <x v="3"/>
    <x v="0"/>
    <x v="0"/>
    <n v="5"/>
    <x v="875"/>
    <s v="stanley.bass@yahoo.com"/>
    <s v="+256 257957333"/>
    <x v="0"/>
  </r>
  <r>
    <n v="905"/>
    <s v="Brian"/>
    <s v="Shepherd"/>
    <x v="3"/>
    <s v="Analyst"/>
    <x v="0"/>
    <x v="1"/>
    <x v="5"/>
    <x v="1"/>
    <x v="6"/>
    <n v="0"/>
    <x v="876"/>
    <s v="brian.shepherd@gmail.com"/>
    <s v="+256 842759735"/>
    <x v="4"/>
  </r>
  <r>
    <n v="906"/>
    <s v="Brad"/>
    <s v="Hopkins"/>
    <x v="0"/>
    <s v="Executive"/>
    <x v="1"/>
    <x v="0"/>
    <x v="9"/>
    <x v="0"/>
    <x v="0"/>
    <n v="10"/>
    <x v="877"/>
    <s v="brad.hopkins@yahoo.com"/>
    <s v="+256 729489618"/>
    <x v="1"/>
  </r>
  <r>
    <n v="907"/>
    <s v="Bryan"/>
    <s v="Alvarado"/>
    <x v="1"/>
    <s v="Coordinator"/>
    <x v="1"/>
    <x v="0"/>
    <x v="7"/>
    <x v="0"/>
    <x v="0"/>
    <n v="2"/>
    <x v="878"/>
    <s v="bryan.alvarado@yahoo.com"/>
    <s v="+256 390264094"/>
    <x v="0"/>
  </r>
  <r>
    <n v="909"/>
    <s v="George"/>
    <s v="Mora"/>
    <x v="0"/>
    <s v="Executive"/>
    <x v="1"/>
    <x v="0"/>
    <x v="1"/>
    <x v="0"/>
    <x v="0"/>
    <n v="9"/>
    <x v="879"/>
    <s v="george.mora@yahoo.com"/>
    <s v="+256 158665203"/>
    <x v="0"/>
  </r>
  <r>
    <n v="910"/>
    <s v="Andrew"/>
    <s v="Hood"/>
    <x v="0"/>
    <s v="Assistant"/>
    <x v="0"/>
    <x v="0"/>
    <x v="1"/>
    <x v="0"/>
    <x v="0"/>
    <n v="9"/>
    <x v="880"/>
    <s v="andrew.hood@hotmail.com"/>
    <s v="+256 525837228"/>
    <x v="1"/>
  </r>
  <r>
    <n v="911"/>
    <s v="Marissa"/>
    <s v="Patterson"/>
    <x v="2"/>
    <s v="Assistant"/>
    <x v="1"/>
    <x v="2"/>
    <x v="1"/>
    <x v="0"/>
    <x v="0"/>
    <n v="9"/>
    <x v="881"/>
    <s v="marissa.patterson@hotmail.com"/>
    <s v="+256 041688321"/>
    <x v="0"/>
  </r>
  <r>
    <n v="912"/>
    <s v="Tracy"/>
    <s v="Bush"/>
    <x v="3"/>
    <s v="Assistant"/>
    <x v="1"/>
    <x v="1"/>
    <x v="6"/>
    <x v="0"/>
    <x v="0"/>
    <n v="3"/>
    <x v="882"/>
    <s v="tracy.bush@hotmail.com"/>
    <s v="+256 003306714"/>
    <x v="2"/>
  </r>
  <r>
    <n v="913"/>
    <s v="Evan"/>
    <s v="Alexander"/>
    <x v="4"/>
    <s v="Executive"/>
    <x v="0"/>
    <x v="1"/>
    <x v="3"/>
    <x v="0"/>
    <x v="0"/>
    <n v="5"/>
    <x v="883"/>
    <s v="evan.alexander@yahoo.com"/>
    <s v="+256 197158512"/>
    <x v="1"/>
  </r>
  <r>
    <n v="914"/>
    <s v="Kimberly"/>
    <s v="Martinez"/>
    <x v="3"/>
    <s v="Analyst"/>
    <x v="1"/>
    <x v="2"/>
    <x v="2"/>
    <x v="0"/>
    <x v="0"/>
    <n v="6"/>
    <x v="884"/>
    <s v="kimberly.martinez@yahoo.com"/>
    <s v="+256 156414817"/>
    <x v="0"/>
  </r>
  <r>
    <n v="915"/>
    <s v="Bethany"/>
    <s v="Owen"/>
    <x v="0"/>
    <s v="Coordinator"/>
    <x v="1"/>
    <x v="0"/>
    <x v="4"/>
    <x v="2"/>
    <x v="0"/>
    <n v="1"/>
    <x v="885"/>
    <s v="bethany.owen@yahoo.com"/>
    <s v="+256 521045189"/>
    <x v="0"/>
  </r>
  <r>
    <n v="916"/>
    <s v="Tina"/>
    <s v="Harmon"/>
    <x v="1"/>
    <s v="Coordinator"/>
    <x v="0"/>
    <x v="2"/>
    <x v="6"/>
    <x v="0"/>
    <x v="0"/>
    <n v="3"/>
    <x v="886"/>
    <s v="tina.harmon@hotmail.com"/>
    <s v="+256 620631404"/>
    <x v="2"/>
  </r>
  <r>
    <n v="917"/>
    <s v="Matthew"/>
    <s v="Rivera"/>
    <x v="2"/>
    <s v="Executive"/>
    <x v="0"/>
    <x v="2"/>
    <x v="0"/>
    <x v="0"/>
    <x v="0"/>
    <n v="8"/>
    <x v="887"/>
    <s v="matthew.rivera@gmail.com"/>
    <s v="+256 594760634"/>
    <x v="4"/>
  </r>
  <r>
    <n v="918"/>
    <s v="John"/>
    <s v="Gibson"/>
    <x v="3"/>
    <s v="Analyst"/>
    <x v="1"/>
    <x v="1"/>
    <x v="2"/>
    <x v="0"/>
    <x v="0"/>
    <n v="6"/>
    <x v="888"/>
    <s v="john.gibson@yahoo.com"/>
    <s v="+256 198876001"/>
    <x v="4"/>
  </r>
  <r>
    <n v="919"/>
    <s v="Holly"/>
    <s v="Fisher"/>
    <x v="2"/>
    <s v="Coordinator"/>
    <x v="1"/>
    <x v="1"/>
    <x v="1"/>
    <x v="0"/>
    <x v="0"/>
    <n v="9"/>
    <x v="889"/>
    <s v="holly.fisher@yahoo.com"/>
    <s v="+256 750841049"/>
    <x v="1"/>
  </r>
  <r>
    <n v="920"/>
    <s v="Andrea"/>
    <s v="Webb"/>
    <x v="5"/>
    <s v="Coordinator"/>
    <x v="0"/>
    <x v="2"/>
    <x v="2"/>
    <x v="0"/>
    <x v="0"/>
    <n v="6"/>
    <x v="890"/>
    <s v="andrea.webb@yahoo.com"/>
    <s v="+256 918210943"/>
    <x v="2"/>
  </r>
  <r>
    <n v="921"/>
    <s v="Jacob"/>
    <s v="Smith"/>
    <x v="1"/>
    <s v="Executive"/>
    <x v="0"/>
    <x v="1"/>
    <x v="3"/>
    <x v="1"/>
    <x v="0"/>
    <n v="5"/>
    <x v="891"/>
    <s v="jacob.smith@hotmail.com"/>
    <s v="+256 291352952"/>
    <x v="1"/>
  </r>
  <r>
    <n v="922"/>
    <s v="James"/>
    <s v="Barker"/>
    <x v="1"/>
    <s v="Manager"/>
    <x v="1"/>
    <x v="1"/>
    <x v="7"/>
    <x v="0"/>
    <x v="0"/>
    <n v="2"/>
    <x v="892"/>
    <s v="james.barker@yahoo.com"/>
    <s v="+256 160766409"/>
    <x v="4"/>
  </r>
  <r>
    <n v="923"/>
    <s v="Sarah"/>
    <s v="Marshall"/>
    <x v="0"/>
    <s v="Coordinator"/>
    <x v="0"/>
    <x v="1"/>
    <x v="2"/>
    <x v="0"/>
    <x v="0"/>
    <n v="6"/>
    <x v="893"/>
    <s v="sarah.marshall@hotmail.com"/>
    <s v="+256 215379068"/>
    <x v="2"/>
  </r>
  <r>
    <n v="924"/>
    <s v="John"/>
    <s v="Harris"/>
    <x v="3"/>
    <s v="Manager"/>
    <x v="0"/>
    <x v="1"/>
    <x v="2"/>
    <x v="0"/>
    <x v="0"/>
    <n v="6"/>
    <x v="894"/>
    <s v="john.harris@yahoo.com"/>
    <s v="+256 189859048"/>
    <x v="1"/>
  </r>
  <r>
    <n v="925"/>
    <s v="Stephanie"/>
    <s v="Mcguire"/>
    <x v="1"/>
    <s v="Assistant"/>
    <x v="1"/>
    <x v="0"/>
    <x v="6"/>
    <x v="0"/>
    <x v="0"/>
    <n v="3"/>
    <x v="895"/>
    <s v="stephanie.mcguire@gmail.com"/>
    <s v="+256 356152350"/>
    <x v="2"/>
  </r>
  <r>
    <n v="926"/>
    <s v="Kyle"/>
    <s v="Henry"/>
    <x v="4"/>
    <s v="Assistant"/>
    <x v="1"/>
    <x v="2"/>
    <x v="1"/>
    <x v="0"/>
    <x v="0"/>
    <n v="9"/>
    <x v="896"/>
    <s v="kyle.henry@yahoo.com"/>
    <s v="+256 016597057"/>
    <x v="0"/>
  </r>
  <r>
    <n v="927"/>
    <s v="Christopher"/>
    <s v="Delgado"/>
    <x v="3"/>
    <s v="Executive"/>
    <x v="1"/>
    <x v="1"/>
    <x v="3"/>
    <x v="0"/>
    <x v="0"/>
    <n v="5"/>
    <x v="897"/>
    <s v="christopher.delgado@yahoo.com"/>
    <s v="+256 650779511"/>
    <x v="2"/>
  </r>
  <r>
    <n v="928"/>
    <s v="Steven"/>
    <s v="Morris"/>
    <x v="3"/>
    <s v="Coordinator"/>
    <x v="0"/>
    <x v="2"/>
    <x v="6"/>
    <x v="0"/>
    <x v="0"/>
    <n v="3"/>
    <x v="898"/>
    <s v="steven.morris@hotmail.com"/>
    <s v="+256 017983614"/>
    <x v="1"/>
  </r>
  <r>
    <n v="929"/>
    <s v="Sandra"/>
    <s v="Bowman"/>
    <x v="2"/>
    <s v="Coordinator"/>
    <x v="0"/>
    <x v="1"/>
    <x v="1"/>
    <x v="0"/>
    <x v="0"/>
    <n v="9"/>
    <x v="899"/>
    <s v="sandra.bowman@gmail.com"/>
    <s v="+256 697569759"/>
    <x v="4"/>
  </r>
  <r>
    <n v="930"/>
    <s v="Charles"/>
    <s v="Kelly"/>
    <x v="4"/>
    <s v="Assistant"/>
    <x v="0"/>
    <x v="2"/>
    <x v="9"/>
    <x v="0"/>
    <x v="0"/>
    <n v="10"/>
    <x v="900"/>
    <s v="charles.kelly@hotmail.com"/>
    <s v="+256 732054913"/>
    <x v="1"/>
  </r>
  <r>
    <n v="931"/>
    <s v="Megan"/>
    <s v="Humphrey"/>
    <x v="1"/>
    <s v="Assistant"/>
    <x v="1"/>
    <x v="1"/>
    <x v="6"/>
    <x v="0"/>
    <x v="0"/>
    <n v="3"/>
    <x v="901"/>
    <s v="megan.humphrey@yahoo.com"/>
    <s v="+256 748218748"/>
    <x v="1"/>
  </r>
  <r>
    <n v="932"/>
    <s v="Stacy"/>
    <s v="Cobb"/>
    <x v="3"/>
    <s v="Analyst"/>
    <x v="0"/>
    <x v="1"/>
    <x v="9"/>
    <x v="0"/>
    <x v="0"/>
    <n v="10"/>
    <x v="902"/>
    <s v="stacy.cobb@gmail.com"/>
    <s v="+256 863038767"/>
    <x v="2"/>
  </r>
  <r>
    <n v="933"/>
    <s v="Felicia"/>
    <s v="Henry"/>
    <x v="3"/>
    <s v="Analyst"/>
    <x v="1"/>
    <x v="0"/>
    <x v="2"/>
    <x v="0"/>
    <x v="0"/>
    <n v="6"/>
    <x v="903"/>
    <s v="felicia.henry@yahoo.com"/>
    <s v="+256 921611389"/>
    <x v="1"/>
  </r>
  <r>
    <n v="934"/>
    <s v="Timothy"/>
    <s v="Scott"/>
    <x v="3"/>
    <s v="Coordinator"/>
    <x v="1"/>
    <x v="0"/>
    <x v="7"/>
    <x v="2"/>
    <x v="3"/>
    <n v="0"/>
    <x v="904"/>
    <s v="timothy.scott@hotmail.com"/>
    <s v="+256 696122587"/>
    <x v="2"/>
  </r>
  <r>
    <n v="935"/>
    <s v="Rebecca"/>
    <s v="Pacheco"/>
    <x v="1"/>
    <s v="Executive"/>
    <x v="1"/>
    <x v="2"/>
    <x v="0"/>
    <x v="0"/>
    <x v="0"/>
    <n v="8"/>
    <x v="905"/>
    <s v="rebecca.pacheco@gmail.com"/>
    <s v="+256 078687050"/>
    <x v="0"/>
  </r>
  <r>
    <n v="936"/>
    <s v="Stacey"/>
    <s v="Wilson"/>
    <x v="0"/>
    <s v="Executive"/>
    <x v="0"/>
    <x v="1"/>
    <x v="8"/>
    <x v="0"/>
    <x v="0"/>
    <n v="7"/>
    <x v="906"/>
    <s v="stacey.wilson@gmail.com"/>
    <s v="+256 486141975"/>
    <x v="1"/>
  </r>
  <r>
    <n v="937"/>
    <s v="Kevin"/>
    <s v="Brown"/>
    <x v="3"/>
    <s v="Analyst"/>
    <x v="0"/>
    <x v="0"/>
    <x v="4"/>
    <x v="2"/>
    <x v="2"/>
    <n v="0"/>
    <x v="907"/>
    <s v="kevin.brown@hotmail.com"/>
    <s v="Not Provided"/>
    <x v="4"/>
  </r>
  <r>
    <n v="938"/>
    <s v="Robert"/>
    <s v="Fisher"/>
    <x v="5"/>
    <s v="Manager"/>
    <x v="1"/>
    <x v="1"/>
    <x v="7"/>
    <x v="0"/>
    <x v="0"/>
    <n v="2"/>
    <x v="908"/>
    <s v="robert.fisher@yahoo.com"/>
    <s v="+256 110999058"/>
    <x v="0"/>
  </r>
  <r>
    <n v="939"/>
    <s v="Alfred"/>
    <s v="Reilly"/>
    <x v="0"/>
    <s v="Coordinator"/>
    <x v="0"/>
    <x v="2"/>
    <x v="0"/>
    <x v="0"/>
    <x v="0"/>
    <n v="8"/>
    <x v="909"/>
    <s v="alfred.reilly@hotmail.com"/>
    <s v="Not Provided"/>
    <x v="1"/>
  </r>
  <r>
    <n v="940"/>
    <s v="Zachary"/>
    <s v="Foster"/>
    <x v="4"/>
    <s v="Analyst"/>
    <x v="0"/>
    <x v="1"/>
    <x v="0"/>
    <x v="2"/>
    <x v="5"/>
    <n v="2"/>
    <x v="910"/>
    <s v="zachary.foster@hotmail.com"/>
    <s v="+256 938700780"/>
    <x v="4"/>
  </r>
  <r>
    <n v="941"/>
    <s v="Yolanda"/>
    <s v="Garcia"/>
    <x v="2"/>
    <s v="Manager"/>
    <x v="1"/>
    <x v="0"/>
    <x v="9"/>
    <x v="0"/>
    <x v="0"/>
    <n v="10"/>
    <x v="911"/>
    <s v="yolanda.garcia@hotmail.com"/>
    <s v="+256 353112010"/>
    <x v="1"/>
  </r>
  <r>
    <n v="942"/>
    <s v="Sonia"/>
    <s v="Cohen"/>
    <x v="3"/>
    <s v="Coordinator"/>
    <x v="0"/>
    <x v="1"/>
    <x v="7"/>
    <x v="0"/>
    <x v="0"/>
    <n v="2"/>
    <x v="912"/>
    <s v="sonia.cohen@gmail.com"/>
    <s v="+256 146097117"/>
    <x v="4"/>
  </r>
  <r>
    <n v="943"/>
    <s v="Peter"/>
    <s v="Green"/>
    <x v="1"/>
    <s v="Executive"/>
    <x v="0"/>
    <x v="1"/>
    <x v="4"/>
    <x v="0"/>
    <x v="0"/>
    <n v="1"/>
    <x v="913"/>
    <s v="peter.green@hotmail.com"/>
    <s v="+256 240174063"/>
    <x v="0"/>
  </r>
  <r>
    <n v="944"/>
    <s v="Derrick"/>
    <s v="Adams"/>
    <x v="0"/>
    <s v="Coordinator"/>
    <x v="0"/>
    <x v="1"/>
    <x v="9"/>
    <x v="0"/>
    <x v="0"/>
    <n v="10"/>
    <x v="914"/>
    <s v="derrick.adams@yahoo.com"/>
    <s v="+256 686975695"/>
    <x v="1"/>
  </r>
  <r>
    <n v="945"/>
    <s v="Amanda"/>
    <s v="Mitchell"/>
    <x v="5"/>
    <s v="Executive"/>
    <x v="0"/>
    <x v="2"/>
    <x v="4"/>
    <x v="2"/>
    <x v="2"/>
    <n v="0"/>
    <x v="915"/>
    <s v="amanda.mitchell@yahoo.com"/>
    <s v="+256 192409921"/>
    <x v="2"/>
  </r>
  <r>
    <n v="946"/>
    <s v="Sarah"/>
    <s v="Rodriguez"/>
    <x v="1"/>
    <s v="Assistant"/>
    <x v="0"/>
    <x v="1"/>
    <x v="3"/>
    <x v="0"/>
    <x v="0"/>
    <n v="5"/>
    <x v="916"/>
    <s v="sarah.rodriguez@hotmail.com"/>
    <s v="+256 035171825"/>
    <x v="1"/>
  </r>
  <r>
    <n v="947"/>
    <s v="Robert"/>
    <s v="Brown"/>
    <x v="3"/>
    <s v="Coordinator"/>
    <x v="0"/>
    <x v="1"/>
    <x v="5"/>
    <x v="0"/>
    <x v="0"/>
    <n v="4"/>
    <x v="917"/>
    <s v="robert.brown@hotmail.com"/>
    <s v="+256 150554950"/>
    <x v="2"/>
  </r>
  <r>
    <n v="949"/>
    <s v="Latasha"/>
    <s v="Rangel"/>
    <x v="3"/>
    <s v="Analyst"/>
    <x v="0"/>
    <x v="1"/>
    <x v="0"/>
    <x v="0"/>
    <x v="0"/>
    <n v="8"/>
    <x v="918"/>
    <s v="latasha.rangel@gmail.com"/>
    <s v="+256 786844507"/>
    <x v="4"/>
  </r>
  <r>
    <n v="950"/>
    <s v="Wanda"/>
    <s v="Martin"/>
    <x v="5"/>
    <s v="Analyst"/>
    <x v="1"/>
    <x v="2"/>
    <x v="6"/>
    <x v="0"/>
    <x v="0"/>
    <n v="3"/>
    <x v="919"/>
    <s v="wanda.martin@hotmail.com"/>
    <s v="+256 421142764"/>
    <x v="1"/>
  </r>
  <r>
    <n v="951"/>
    <s v="Robert"/>
    <s v="Paul"/>
    <x v="1"/>
    <s v="Coordinator"/>
    <x v="1"/>
    <x v="0"/>
    <x v="5"/>
    <x v="0"/>
    <x v="0"/>
    <n v="4"/>
    <x v="920"/>
    <s v="robert.paul@yahoo.com"/>
    <s v="+256 079538534"/>
    <x v="0"/>
  </r>
  <r>
    <n v="952"/>
    <s v="Derek"/>
    <s v="Cross"/>
    <x v="3"/>
    <s v="Assistant"/>
    <x v="1"/>
    <x v="2"/>
    <x v="2"/>
    <x v="0"/>
    <x v="0"/>
    <n v="6"/>
    <x v="921"/>
    <s v="derek.cross@gmail.com"/>
    <s v="+256 468100951"/>
    <x v="1"/>
  </r>
  <r>
    <n v="953"/>
    <s v="Kathryn"/>
    <s v="Harvey"/>
    <x v="0"/>
    <s v="Assistant"/>
    <x v="1"/>
    <x v="0"/>
    <x v="1"/>
    <x v="0"/>
    <x v="0"/>
    <n v="9"/>
    <x v="922"/>
    <s v="kathryn.harvey@hotmail.com"/>
    <s v="+256 300929003"/>
    <x v="2"/>
  </r>
  <r>
    <n v="954"/>
    <s v="Antonio"/>
    <s v="Anderson"/>
    <x v="0"/>
    <s v="Assistant"/>
    <x v="1"/>
    <x v="1"/>
    <x v="7"/>
    <x v="0"/>
    <x v="0"/>
    <n v="2"/>
    <x v="923"/>
    <s v="antonio.anderson@hotmail.com"/>
    <s v="+256 519714849"/>
    <x v="4"/>
  </r>
  <r>
    <n v="955"/>
    <s v="Kevin"/>
    <s v="Garza"/>
    <x v="4"/>
    <s v="Manager"/>
    <x v="0"/>
    <x v="1"/>
    <x v="3"/>
    <x v="0"/>
    <x v="0"/>
    <n v="5"/>
    <x v="924"/>
    <s v="kevin.garza@hotmail.com"/>
    <s v="+256 631814007"/>
    <x v="4"/>
  </r>
  <r>
    <n v="956"/>
    <s v="Oscar"/>
    <s v="Wilson"/>
    <x v="4"/>
    <s v="Analyst"/>
    <x v="0"/>
    <x v="0"/>
    <x v="6"/>
    <x v="0"/>
    <x v="0"/>
    <n v="3"/>
    <x v="925"/>
    <s v="oscar.wilson@hotmail.com"/>
    <s v="+256 194060783"/>
    <x v="4"/>
  </r>
  <r>
    <n v="957"/>
    <s v="Randy"/>
    <s v="Underwood"/>
    <x v="2"/>
    <s v="Assistant"/>
    <x v="1"/>
    <x v="1"/>
    <x v="0"/>
    <x v="0"/>
    <x v="0"/>
    <n v="8"/>
    <x v="513"/>
    <s v="randy.underwood@hotmail.com"/>
    <s v="+256 545492582"/>
    <x v="3"/>
  </r>
  <r>
    <n v="958"/>
    <s v="James"/>
    <s v="Gonzalez"/>
    <x v="5"/>
    <s v="Coordinator"/>
    <x v="1"/>
    <x v="0"/>
    <x v="8"/>
    <x v="0"/>
    <x v="0"/>
    <n v="7"/>
    <x v="926"/>
    <s v="james.gonzalez@yahoo.com"/>
    <s v="+256 858852000"/>
    <x v="4"/>
  </r>
  <r>
    <n v="959"/>
    <s v="Brandon"/>
    <s v="Vasquez"/>
    <x v="4"/>
    <s v="Assistant"/>
    <x v="1"/>
    <x v="0"/>
    <x v="7"/>
    <x v="0"/>
    <x v="0"/>
    <n v="2"/>
    <x v="927"/>
    <s v="brandon.vasquez@gmail.com"/>
    <s v="+256 996335320"/>
    <x v="3"/>
  </r>
  <r>
    <n v="960"/>
    <s v="Michelle"/>
    <s v="Navarro"/>
    <x v="0"/>
    <s v="Coordinator"/>
    <x v="1"/>
    <x v="0"/>
    <x v="6"/>
    <x v="0"/>
    <x v="0"/>
    <n v="3"/>
    <x v="928"/>
    <s v="michelle.navarro@hotmail.com"/>
    <s v="+256 256945251"/>
    <x v="2"/>
  </r>
  <r>
    <n v="961"/>
    <s v="Adam"/>
    <s v="Soto"/>
    <x v="3"/>
    <s v="Analyst"/>
    <x v="0"/>
    <x v="2"/>
    <x v="6"/>
    <x v="0"/>
    <x v="0"/>
    <n v="3"/>
    <x v="929"/>
    <s v="adam.soto@hotmail.com"/>
    <s v="+256 431717313"/>
    <x v="4"/>
  </r>
  <r>
    <n v="962"/>
    <s v="Ashley"/>
    <s v="Stone"/>
    <x v="0"/>
    <s v="Manager"/>
    <x v="0"/>
    <x v="1"/>
    <x v="4"/>
    <x v="0"/>
    <x v="0"/>
    <n v="1"/>
    <x v="930"/>
    <s v="ashley.stone@hotmail.com"/>
    <s v="+256 771316917"/>
    <x v="0"/>
  </r>
  <r>
    <n v="963"/>
    <s v="Jordan"/>
    <s v="Jackson"/>
    <x v="2"/>
    <s v="Manager"/>
    <x v="1"/>
    <x v="2"/>
    <x v="9"/>
    <x v="0"/>
    <x v="0"/>
    <n v="10"/>
    <x v="931"/>
    <s v="jordan.jackson@gmail.com"/>
    <s v="+256 821675431"/>
    <x v="2"/>
  </r>
  <r>
    <n v="964"/>
    <s v="Susan"/>
    <s v="Johnson"/>
    <x v="0"/>
    <s v="Manager"/>
    <x v="1"/>
    <x v="1"/>
    <x v="5"/>
    <x v="0"/>
    <x v="0"/>
    <n v="4"/>
    <x v="932"/>
    <s v="susan.johnson@hotmail.com"/>
    <s v="+256 758578741"/>
    <x v="0"/>
  </r>
  <r>
    <n v="965"/>
    <s v="Jason"/>
    <s v="Lopez"/>
    <x v="0"/>
    <s v="Coordinator"/>
    <x v="0"/>
    <x v="2"/>
    <x v="7"/>
    <x v="2"/>
    <x v="2"/>
    <n v="1"/>
    <x v="933"/>
    <s v="jason.lopez@gmail.com"/>
    <s v="+256 747732776"/>
    <x v="0"/>
  </r>
  <r>
    <n v="966"/>
    <s v="Karen"/>
    <s v="Lee"/>
    <x v="4"/>
    <s v="Assistant"/>
    <x v="1"/>
    <x v="1"/>
    <x v="0"/>
    <x v="0"/>
    <x v="0"/>
    <n v="8"/>
    <x v="934"/>
    <s v="karen.lee@yahoo.com"/>
    <s v="+256 405012427"/>
    <x v="0"/>
  </r>
  <r>
    <n v="967"/>
    <s v="Nichole"/>
    <s v="Lee"/>
    <x v="5"/>
    <s v="Manager"/>
    <x v="0"/>
    <x v="0"/>
    <x v="0"/>
    <x v="0"/>
    <x v="0"/>
    <n v="8"/>
    <x v="935"/>
    <s v="nichole.lee@gmail.com"/>
    <s v="+256 708395898"/>
    <x v="1"/>
  </r>
  <r>
    <n v="968"/>
    <s v="Maria"/>
    <s v="Lester"/>
    <x v="3"/>
    <s v="Coordinator"/>
    <x v="1"/>
    <x v="1"/>
    <x v="3"/>
    <x v="0"/>
    <x v="0"/>
    <n v="5"/>
    <x v="936"/>
    <s v="maria.lester@yahoo.com"/>
    <s v="+256 675979550"/>
    <x v="1"/>
  </r>
  <r>
    <n v="969"/>
    <s v="Robert"/>
    <s v="Lawrence"/>
    <x v="2"/>
    <s v="Coordinator"/>
    <x v="1"/>
    <x v="2"/>
    <x v="5"/>
    <x v="0"/>
    <x v="0"/>
    <n v="4"/>
    <x v="937"/>
    <s v="robert.lawrence@yahoo.com"/>
    <s v="+256 120105500"/>
    <x v="1"/>
  </r>
  <r>
    <n v="970"/>
    <s v="Terri"/>
    <s v="Johnson"/>
    <x v="0"/>
    <s v="Analyst"/>
    <x v="1"/>
    <x v="2"/>
    <x v="2"/>
    <x v="0"/>
    <x v="0"/>
    <n v="6"/>
    <x v="938"/>
    <s v="terri.johnson@gmail.com"/>
    <s v="+256 893905930"/>
    <x v="1"/>
  </r>
  <r>
    <n v="971"/>
    <s v="Angel"/>
    <s v="Jones"/>
    <x v="0"/>
    <s v="Coordinator"/>
    <x v="1"/>
    <x v="2"/>
    <x v="3"/>
    <x v="0"/>
    <x v="0"/>
    <n v="5"/>
    <x v="939"/>
    <s v="angel.jones@yahoo.com"/>
    <s v="+256 724137501"/>
    <x v="3"/>
  </r>
  <r>
    <n v="972"/>
    <s v="Luis"/>
    <s v="Phillips"/>
    <x v="2"/>
    <s v="Assistant"/>
    <x v="0"/>
    <x v="2"/>
    <x v="7"/>
    <x v="0"/>
    <x v="0"/>
    <n v="2"/>
    <x v="940"/>
    <s v="luis.phillips@hotmail.com"/>
    <s v="+256 820928339"/>
    <x v="2"/>
  </r>
  <r>
    <n v="973"/>
    <s v="Laura"/>
    <s v="Morgan"/>
    <x v="3"/>
    <s v="Coordinator"/>
    <x v="0"/>
    <x v="0"/>
    <x v="1"/>
    <x v="0"/>
    <x v="0"/>
    <n v="9"/>
    <x v="941"/>
    <s v="laura.morgan@hotmail.com"/>
    <s v="+256 511693780"/>
    <x v="4"/>
  </r>
  <r>
    <n v="974"/>
    <s v="Rhonda"/>
    <s v="Vasquez"/>
    <x v="2"/>
    <s v="Analyst"/>
    <x v="0"/>
    <x v="1"/>
    <x v="0"/>
    <x v="0"/>
    <x v="0"/>
    <n v="8"/>
    <x v="942"/>
    <s v="rhonda.vasquez@yahoo.com"/>
    <s v="Not Provided"/>
    <x v="0"/>
  </r>
  <r>
    <n v="975"/>
    <s v="Fernando"/>
    <s v="Jones"/>
    <x v="1"/>
    <s v="Analyst"/>
    <x v="0"/>
    <x v="1"/>
    <x v="1"/>
    <x v="1"/>
    <x v="9"/>
    <n v="2"/>
    <x v="943"/>
    <s v="fernando.jones@gmail.com"/>
    <s v="+256 803812997"/>
    <x v="4"/>
  </r>
  <r>
    <n v="976"/>
    <s v="Emily"/>
    <s v="Hahn"/>
    <x v="5"/>
    <s v="Executive"/>
    <x v="0"/>
    <x v="2"/>
    <x v="1"/>
    <x v="0"/>
    <x v="0"/>
    <n v="9"/>
    <x v="944"/>
    <s v="emily.hahn@yahoo.com"/>
    <s v="+256 820253037"/>
    <x v="4"/>
  </r>
  <r>
    <n v="977"/>
    <s v="Stephanie"/>
    <s v="Roberts"/>
    <x v="2"/>
    <s v="Manager"/>
    <x v="1"/>
    <x v="2"/>
    <x v="4"/>
    <x v="1"/>
    <x v="0"/>
    <n v="1"/>
    <x v="945"/>
    <s v="stephanie.roberts@gmail.com"/>
    <s v="+256 855534026"/>
    <x v="2"/>
  </r>
  <r>
    <n v="978"/>
    <s v="Patricia"/>
    <s v="Gonzales"/>
    <x v="4"/>
    <s v="Assistant"/>
    <x v="0"/>
    <x v="1"/>
    <x v="3"/>
    <x v="1"/>
    <x v="6"/>
    <n v="1"/>
    <x v="946"/>
    <s v="patricia.gonzales@hotmail.com"/>
    <s v="+256 521818442"/>
    <x v="0"/>
  </r>
  <r>
    <n v="979"/>
    <s v="Lisa"/>
    <s v="Avila"/>
    <x v="4"/>
    <s v="Coordinator"/>
    <x v="1"/>
    <x v="0"/>
    <x v="7"/>
    <x v="0"/>
    <x v="0"/>
    <n v="2"/>
    <x v="947"/>
    <s v="lisa.avila@hotmail.com"/>
    <s v="+256 224893076"/>
    <x v="4"/>
  </r>
  <r>
    <n v="980"/>
    <s v="Jeremy"/>
    <s v="Boyd"/>
    <x v="4"/>
    <s v="Assistant"/>
    <x v="1"/>
    <x v="1"/>
    <x v="6"/>
    <x v="2"/>
    <x v="3"/>
    <n v="1"/>
    <x v="948"/>
    <s v="jeremy.boyd@gmail.com"/>
    <s v="+256 372816076"/>
    <x v="2"/>
  </r>
  <r>
    <n v="981"/>
    <s v="Charles"/>
    <s v="Smith"/>
    <x v="3"/>
    <s v="Analyst"/>
    <x v="0"/>
    <x v="1"/>
    <x v="7"/>
    <x v="0"/>
    <x v="0"/>
    <n v="2"/>
    <x v="949"/>
    <s v="charles.smith@hotmail.com"/>
    <s v="+256 086940764"/>
    <x v="4"/>
  </r>
  <r>
    <n v="982"/>
    <s v="Julie"/>
    <s v="Berry"/>
    <x v="3"/>
    <s v="Analyst"/>
    <x v="1"/>
    <x v="1"/>
    <x v="7"/>
    <x v="0"/>
    <x v="0"/>
    <n v="2"/>
    <x v="950"/>
    <s v="julie.berry@gmail.com"/>
    <s v="+256 010889849"/>
    <x v="4"/>
  </r>
  <r>
    <n v="983"/>
    <s v="Samuel"/>
    <s v="Alexander"/>
    <x v="1"/>
    <s v="Manager"/>
    <x v="0"/>
    <x v="1"/>
    <x v="7"/>
    <x v="0"/>
    <x v="0"/>
    <n v="2"/>
    <x v="951"/>
    <s v="samuel.alexander@gmail.com"/>
    <s v="+256 372424200"/>
    <x v="0"/>
  </r>
  <r>
    <n v="984"/>
    <s v="Sara"/>
    <s v="Phillips"/>
    <x v="0"/>
    <s v="Executive"/>
    <x v="1"/>
    <x v="2"/>
    <x v="9"/>
    <x v="0"/>
    <x v="0"/>
    <n v="10"/>
    <x v="952"/>
    <s v="sara.phillips@hotmail.com"/>
    <s v="+256 033701606"/>
    <x v="4"/>
  </r>
  <r>
    <n v="985"/>
    <s v="Maria"/>
    <s v="Herrera"/>
    <x v="1"/>
    <s v="Manager"/>
    <x v="0"/>
    <x v="1"/>
    <x v="2"/>
    <x v="0"/>
    <x v="0"/>
    <n v="6"/>
    <x v="953"/>
    <s v="maria.herrera@yahoo.com"/>
    <s v="+256 394748027"/>
    <x v="1"/>
  </r>
  <r>
    <n v="986"/>
    <s v="Shannon"/>
    <s v="Jackson"/>
    <x v="1"/>
    <s v="Coordinator"/>
    <x v="1"/>
    <x v="0"/>
    <x v="5"/>
    <x v="0"/>
    <x v="0"/>
    <n v="4"/>
    <x v="954"/>
    <s v="shannon.jackson@yahoo.com"/>
    <s v="+256 364780883"/>
    <x v="1"/>
  </r>
  <r>
    <n v="987"/>
    <s v="Marie"/>
    <s v="Meza"/>
    <x v="3"/>
    <s v="Executive"/>
    <x v="0"/>
    <x v="0"/>
    <x v="6"/>
    <x v="0"/>
    <x v="0"/>
    <n v="3"/>
    <x v="955"/>
    <s v="marie.meza@gmail.com"/>
    <s v="+256 593781819"/>
    <x v="1"/>
  </r>
  <r>
    <n v="988"/>
    <s v="Patricia"/>
    <s v="Ewing"/>
    <x v="1"/>
    <s v="Executive"/>
    <x v="0"/>
    <x v="2"/>
    <x v="2"/>
    <x v="0"/>
    <x v="0"/>
    <n v="6"/>
    <x v="956"/>
    <s v="patricia.ewing@gmail.com"/>
    <s v="+256 921021936"/>
    <x v="2"/>
  </r>
  <r>
    <n v="990"/>
    <s v="Jonathan"/>
    <s v="Rogers"/>
    <x v="0"/>
    <s v="Executive"/>
    <x v="0"/>
    <x v="1"/>
    <x v="9"/>
    <x v="0"/>
    <x v="0"/>
    <n v="10"/>
    <x v="957"/>
    <s v="jonathan.rogers@yahoo.com"/>
    <s v="+256 613671364"/>
    <x v="1"/>
  </r>
  <r>
    <n v="991"/>
    <s v="Jessica"/>
    <s v="Baker"/>
    <x v="2"/>
    <s v="Analyst"/>
    <x v="1"/>
    <x v="1"/>
    <x v="6"/>
    <x v="0"/>
    <x v="0"/>
    <n v="3"/>
    <x v="958"/>
    <s v="jessica.baker@gmail.com"/>
    <s v="+256 886083857"/>
    <x v="1"/>
  </r>
  <r>
    <n v="992"/>
    <s v="Angela"/>
    <s v="Davis"/>
    <x v="5"/>
    <s v="Assistant"/>
    <x v="0"/>
    <x v="0"/>
    <x v="7"/>
    <x v="0"/>
    <x v="0"/>
    <n v="2"/>
    <x v="959"/>
    <s v="angela.davis@yahoo.com"/>
    <s v="+256 453692440"/>
    <x v="3"/>
  </r>
  <r>
    <n v="993"/>
    <s v="Bridget"/>
    <s v="Harrell"/>
    <x v="5"/>
    <s v="Assistant"/>
    <x v="0"/>
    <x v="0"/>
    <x v="1"/>
    <x v="0"/>
    <x v="0"/>
    <n v="9"/>
    <x v="960"/>
    <s v="bridget.harrell@yahoo.com"/>
    <s v="+256 301341406"/>
    <x v="4"/>
  </r>
  <r>
    <n v="994"/>
    <s v="Tina"/>
    <s v="Castillo"/>
    <x v="2"/>
    <s v="Manager"/>
    <x v="1"/>
    <x v="2"/>
    <x v="8"/>
    <x v="0"/>
    <x v="0"/>
    <n v="7"/>
    <x v="961"/>
    <s v="tina.castillo@hotmail.com"/>
    <s v="+256 559024260"/>
    <x v="1"/>
  </r>
  <r>
    <n v="995"/>
    <s v="Peter"/>
    <s v="Mathis"/>
    <x v="1"/>
    <s v="Coordinator"/>
    <x v="0"/>
    <x v="2"/>
    <x v="1"/>
    <x v="0"/>
    <x v="0"/>
    <n v="9"/>
    <x v="962"/>
    <s v="peter.mathis@hotmail.com"/>
    <s v="+256 693501191"/>
    <x v="4"/>
  </r>
  <r>
    <n v="996"/>
    <s v="Warren"/>
    <s v="Davis"/>
    <x v="3"/>
    <s v="Analyst"/>
    <x v="1"/>
    <x v="1"/>
    <x v="0"/>
    <x v="0"/>
    <x v="0"/>
    <n v="8"/>
    <x v="963"/>
    <s v="warren.davis@gmail.com"/>
    <s v="+256 724798379"/>
    <x v="2"/>
  </r>
  <r>
    <n v="997"/>
    <s v="Tonya"/>
    <s v="Olson"/>
    <x v="5"/>
    <s v="Coordinator"/>
    <x v="0"/>
    <x v="0"/>
    <x v="4"/>
    <x v="1"/>
    <x v="0"/>
    <n v="1"/>
    <x v="964"/>
    <s v="tonya.olson@hotmail.com"/>
    <s v="+256 427025035"/>
    <x v="0"/>
  </r>
  <r>
    <n v="998"/>
    <s v="Molly"/>
    <s v="Cooper"/>
    <x v="4"/>
    <s v="Coordinator"/>
    <x v="0"/>
    <x v="0"/>
    <x v="4"/>
    <x v="1"/>
    <x v="0"/>
    <n v="1"/>
    <x v="965"/>
    <s v="molly.cooper@hotmail.com"/>
    <s v="+256 701773125"/>
    <x v="4"/>
  </r>
  <r>
    <n v="999"/>
    <s v="Tyler"/>
    <s v="Walters"/>
    <x v="2"/>
    <s v="Manager"/>
    <x v="1"/>
    <x v="0"/>
    <x v="1"/>
    <x v="0"/>
    <x v="0"/>
    <n v="9"/>
    <x v="966"/>
    <s v="tyler.walters@yahoo.com"/>
    <s v="+256 724560478"/>
    <x v="1"/>
  </r>
  <r>
    <n v="1000"/>
    <s v="Melissa"/>
    <s v="Brooks"/>
    <x v="5"/>
    <s v="Analyst"/>
    <x v="1"/>
    <x v="2"/>
    <x v="7"/>
    <x v="0"/>
    <x v="0"/>
    <n v="2"/>
    <x v="967"/>
    <s v="melissa.brooks@yahoo.com"/>
    <s v="+256 088027095"/>
    <x v="2"/>
  </r>
  <r>
    <n v="1001"/>
    <s v="Derek"/>
    <s v="Stevens"/>
    <x v="4"/>
    <s v="Assistant"/>
    <x v="1"/>
    <x v="2"/>
    <x v="7"/>
    <x v="1"/>
    <x v="2"/>
    <n v="1"/>
    <x v="968"/>
    <s v="derek.stevens@yahoo.com"/>
    <s v="+256 102110986"/>
    <x v="4"/>
  </r>
  <r>
    <n v="1002"/>
    <s v="Sydney"/>
    <s v="Glass"/>
    <x v="5"/>
    <s v="Analyst"/>
    <x v="0"/>
    <x v="2"/>
    <x v="0"/>
    <x v="0"/>
    <x v="0"/>
    <n v="8"/>
    <x v="969"/>
    <s v="sydney.glass@gmail.com"/>
    <s v="+256 014423590"/>
    <x v="1"/>
  </r>
  <r>
    <n v="1003"/>
    <s v="Sharon"/>
    <s v="Dyer"/>
    <x v="2"/>
    <s v="Assistant"/>
    <x v="0"/>
    <x v="2"/>
    <x v="5"/>
    <x v="2"/>
    <x v="3"/>
    <n v="2"/>
    <x v="970"/>
    <s v="sharon.dyer@hotmail.com"/>
    <s v="+256 204731132"/>
    <x v="4"/>
  </r>
  <r>
    <n v="1004"/>
    <s v="Melissa"/>
    <s v="Ramos"/>
    <x v="0"/>
    <s v="Executive"/>
    <x v="0"/>
    <x v="0"/>
    <x v="2"/>
    <x v="0"/>
    <x v="0"/>
    <n v="6"/>
    <x v="971"/>
    <s v="melissa.ramos@yahoo.com"/>
    <s v="+256 918955677"/>
    <x v="4"/>
  </r>
  <r>
    <n v="1005"/>
    <s v="Chad"/>
    <s v="Willis"/>
    <x v="2"/>
    <s v="Executive"/>
    <x v="1"/>
    <x v="1"/>
    <x v="8"/>
    <x v="0"/>
    <x v="0"/>
    <n v="7"/>
    <x v="972"/>
    <s v="chad.willis@yahoo.com"/>
    <s v="+256 782207924"/>
    <x v="2"/>
  </r>
  <r>
    <n v="1006"/>
    <s v="Arthur"/>
    <s v="Hernandez"/>
    <x v="5"/>
    <s v="Coordinator"/>
    <x v="1"/>
    <x v="1"/>
    <x v="3"/>
    <x v="0"/>
    <x v="0"/>
    <n v="5"/>
    <x v="973"/>
    <s v="arthur.hernandez@gmail.com"/>
    <s v="+256 225056148"/>
    <x v="2"/>
  </r>
  <r>
    <n v="1007"/>
    <s v="Rachel"/>
    <s v="Rivera"/>
    <x v="5"/>
    <s v="Assistant"/>
    <x v="0"/>
    <x v="0"/>
    <x v="7"/>
    <x v="0"/>
    <x v="0"/>
    <n v="2"/>
    <x v="974"/>
    <s v="rachel.rivera@yahoo.com"/>
    <s v="+256 083321465"/>
    <x v="2"/>
  </r>
  <r>
    <n v="1008"/>
    <s v="Daniel"/>
    <s v="Beard"/>
    <x v="4"/>
    <s v="Executive"/>
    <x v="0"/>
    <x v="0"/>
    <x v="7"/>
    <x v="0"/>
    <x v="0"/>
    <n v="2"/>
    <x v="975"/>
    <s v="daniel.beard@yahoo.com"/>
    <s v="+256 560360225"/>
    <x v="2"/>
  </r>
  <r>
    <n v="1009"/>
    <s v="James"/>
    <s v="Smith"/>
    <x v="4"/>
    <s v="Assistant"/>
    <x v="0"/>
    <x v="2"/>
    <x v="1"/>
    <x v="0"/>
    <x v="0"/>
    <n v="9"/>
    <x v="976"/>
    <s v="james.smith@hotmail.com"/>
    <s v="+256 923737464"/>
    <x v="2"/>
  </r>
  <r>
    <n v="1010"/>
    <s v="William"/>
    <s v="Taylor"/>
    <x v="3"/>
    <s v="Analyst"/>
    <x v="0"/>
    <x v="2"/>
    <x v="6"/>
    <x v="1"/>
    <x v="3"/>
    <n v="1"/>
    <x v="977"/>
    <s v="william.taylor@gmail.com"/>
    <s v="+256 359483369"/>
    <x v="0"/>
  </r>
  <r>
    <n v="1011"/>
    <s v="John"/>
    <s v="Vasquez"/>
    <x v="5"/>
    <s v="Executive"/>
    <x v="0"/>
    <x v="0"/>
    <x v="1"/>
    <x v="0"/>
    <x v="0"/>
    <n v="9"/>
    <x v="978"/>
    <s v="john.vasquez@yahoo.com"/>
    <s v="+256 449726153"/>
    <x v="0"/>
  </r>
  <r>
    <n v="1012"/>
    <s v="John"/>
    <s v="Hamilton"/>
    <x v="1"/>
    <s v="Manager"/>
    <x v="0"/>
    <x v="2"/>
    <x v="5"/>
    <x v="0"/>
    <x v="0"/>
    <n v="4"/>
    <x v="979"/>
    <s v="john.hamilton@hotmail.com"/>
    <s v="+256 029913640"/>
    <x v="3"/>
  </r>
  <r>
    <n v="1013"/>
    <s v="ARTHUR"/>
    <s v="ADAMS"/>
    <x v="2"/>
    <s v="Executive"/>
    <x v="0"/>
    <x v="1"/>
    <x v="6"/>
    <x v="0"/>
    <x v="0"/>
    <n v="3"/>
    <x v="980"/>
    <s v="jessica.gonzalez@hotmail.com"/>
    <s v="Not Provided"/>
    <x v="4"/>
  </r>
  <r>
    <n v="1014"/>
    <s v="Anthony"/>
    <s v="Hardy"/>
    <x v="3"/>
    <s v="Manager"/>
    <x v="1"/>
    <x v="1"/>
    <x v="2"/>
    <x v="0"/>
    <x v="0"/>
    <n v="6"/>
    <x v="981"/>
    <s v="anthony.hardy@yahoo.com"/>
    <s v="+256 329046903"/>
    <x v="4"/>
  </r>
  <r>
    <n v="1015"/>
    <s v="Joseph"/>
    <s v="Reyes"/>
    <x v="2"/>
    <s v="Executive"/>
    <x v="1"/>
    <x v="1"/>
    <x v="2"/>
    <x v="0"/>
    <x v="0"/>
    <n v="6"/>
    <x v="982"/>
    <s v="joseph.reyes@gmail.com"/>
    <s v="+256 491054641"/>
    <x v="4"/>
  </r>
  <r>
    <n v="1016"/>
    <s v="Craig"/>
    <s v="Mills"/>
    <x v="5"/>
    <s v="Coordinator"/>
    <x v="1"/>
    <x v="2"/>
    <x v="2"/>
    <x v="0"/>
    <x v="0"/>
    <n v="6"/>
    <x v="983"/>
    <s v="craig.mills@yahoo.com"/>
    <s v="+256 429700336"/>
    <x v="4"/>
  </r>
  <r>
    <n v="1017"/>
    <s v="Nicholas"/>
    <s v="Hill"/>
    <x v="2"/>
    <s v="Assistant"/>
    <x v="0"/>
    <x v="1"/>
    <x v="8"/>
    <x v="0"/>
    <x v="0"/>
    <n v="7"/>
    <x v="984"/>
    <s v="nicholas.hill@yahoo.com"/>
    <s v="+256 386792305"/>
    <x v="0"/>
  </r>
  <r>
    <n v="1018"/>
    <s v="Jonathan"/>
    <s v="Walker"/>
    <x v="5"/>
    <s v="Manager"/>
    <x v="0"/>
    <x v="0"/>
    <x v="4"/>
    <x v="1"/>
    <x v="0"/>
    <n v="1"/>
    <x v="985"/>
    <s v="jonathan.walker@hotmail.com"/>
    <s v="+256 469771358"/>
    <x v="1"/>
  </r>
  <r>
    <n v="1019"/>
    <s v="Kristin"/>
    <s v="Anderson"/>
    <x v="0"/>
    <s v="Assistant"/>
    <x v="0"/>
    <x v="0"/>
    <x v="3"/>
    <x v="0"/>
    <x v="0"/>
    <n v="5"/>
    <x v="986"/>
    <s v="kristin.anderson@hotmail.com"/>
    <s v="+256 239602576"/>
    <x v="2"/>
  </r>
  <r>
    <n v="1020"/>
    <s v="Robert"/>
    <s v="Watts"/>
    <x v="2"/>
    <s v="Manager"/>
    <x v="0"/>
    <x v="2"/>
    <x v="1"/>
    <x v="0"/>
    <x v="0"/>
    <n v="9"/>
    <x v="987"/>
    <s v="robert.watts@hotmail.com"/>
    <s v="+256 434145616"/>
    <x v="0"/>
  </r>
  <r>
    <n v="1021"/>
    <s v="Kevin"/>
    <s v="Watson"/>
    <x v="0"/>
    <s v="Analyst"/>
    <x v="1"/>
    <x v="1"/>
    <x v="6"/>
    <x v="0"/>
    <x v="0"/>
    <n v="3"/>
    <x v="988"/>
    <s v="kevin.watson@gmail.com"/>
    <s v="+256 726397415"/>
    <x v="2"/>
  </r>
  <r>
    <n v="1022"/>
    <s v="Alexandra"/>
    <s v="Silva"/>
    <x v="5"/>
    <s v="Coordinator"/>
    <x v="0"/>
    <x v="0"/>
    <x v="8"/>
    <x v="0"/>
    <x v="0"/>
    <n v="7"/>
    <x v="989"/>
    <s v="alexandra.silva@yahoo.com"/>
    <s v="+256 611480061"/>
    <x v="2"/>
  </r>
  <r>
    <n v="1023"/>
    <s v="Christy"/>
    <s v="Glenn"/>
    <x v="1"/>
    <s v="Analyst"/>
    <x v="1"/>
    <x v="2"/>
    <x v="3"/>
    <x v="2"/>
    <x v="2"/>
    <n v="4"/>
    <x v="990"/>
    <s v="christy.glenn@hotmail.com"/>
    <s v="+256 429893031"/>
    <x v="2"/>
  </r>
  <r>
    <n v="1024"/>
    <s v="Kevin"/>
    <s v="Smith"/>
    <x v="0"/>
    <s v="Analyst"/>
    <x v="1"/>
    <x v="1"/>
    <x v="8"/>
    <x v="0"/>
    <x v="0"/>
    <n v="7"/>
    <x v="991"/>
    <s v="kevin.smith@gmail.com"/>
    <s v="+256 018360794"/>
    <x v="4"/>
  </r>
  <r>
    <n v="1025"/>
    <s v="Katie"/>
    <s v="Thompson"/>
    <x v="3"/>
    <s v="Manager"/>
    <x v="1"/>
    <x v="2"/>
    <x v="7"/>
    <x v="0"/>
    <x v="0"/>
    <n v="2"/>
    <x v="992"/>
    <s v="katie.thompson@yahoo.com"/>
    <s v="+256 046619833"/>
    <x v="0"/>
  </r>
  <r>
    <n v="1026"/>
    <s v="Donna"/>
    <s v="Butler"/>
    <x v="0"/>
    <s v="Coordinator"/>
    <x v="0"/>
    <x v="2"/>
    <x v="2"/>
    <x v="0"/>
    <x v="0"/>
    <n v="6"/>
    <x v="993"/>
    <s v="donna.butler@gmail.com"/>
    <s v="+256 709804896"/>
    <x v="1"/>
  </r>
  <r>
    <n v="1027"/>
    <s v="Victoria"/>
    <s v="Jackson"/>
    <x v="4"/>
    <s v="Manager"/>
    <x v="1"/>
    <x v="1"/>
    <x v="1"/>
    <x v="0"/>
    <x v="0"/>
    <n v="9"/>
    <x v="994"/>
    <s v="victoria.jackson@gmail.com"/>
    <s v="+256 109180029"/>
    <x v="1"/>
  </r>
  <r>
    <n v="1028"/>
    <s v="Caitlin"/>
    <s v="Hughes"/>
    <x v="3"/>
    <s v="Coordinator"/>
    <x v="0"/>
    <x v="1"/>
    <x v="2"/>
    <x v="0"/>
    <x v="0"/>
    <n v="6"/>
    <x v="995"/>
    <s v="caitlin.hughes@hotmail.com"/>
    <s v="+256 240262444"/>
    <x v="2"/>
  </r>
  <r>
    <n v="1029"/>
    <s v="Phyllis"/>
    <s v="Allen"/>
    <x v="5"/>
    <s v="Executive"/>
    <x v="1"/>
    <x v="0"/>
    <x v="8"/>
    <x v="2"/>
    <x v="4"/>
    <n v="2"/>
    <x v="996"/>
    <s v="phyllis.allen@gmail.com"/>
    <s v="+256 600796427"/>
    <x v="0"/>
  </r>
  <r>
    <n v="1030"/>
    <s v="Christopher"/>
    <s v="Lopez"/>
    <x v="4"/>
    <s v="Manager"/>
    <x v="1"/>
    <x v="1"/>
    <x v="5"/>
    <x v="0"/>
    <x v="0"/>
    <n v="4"/>
    <x v="997"/>
    <s v="christopher.lopez@yahoo.com"/>
    <s v="+256 153417853"/>
    <x v="3"/>
  </r>
  <r>
    <n v="1031"/>
    <s v="Misty"/>
    <s v="Crawford"/>
    <x v="2"/>
    <s v="Coordinator"/>
    <x v="1"/>
    <x v="1"/>
    <x v="7"/>
    <x v="0"/>
    <x v="0"/>
    <n v="2"/>
    <x v="998"/>
    <s v="misty.crawford@hotmail.com"/>
    <s v="+256 823205621"/>
    <x v="0"/>
  </r>
  <r>
    <n v="1032"/>
    <s v="Anthony"/>
    <s v="Montoya"/>
    <x v="3"/>
    <s v="Analyst"/>
    <x v="1"/>
    <x v="1"/>
    <x v="2"/>
    <x v="0"/>
    <x v="0"/>
    <n v="6"/>
    <x v="999"/>
    <s v="anthony.montoya@hotmail.com"/>
    <s v="+256 011387914"/>
    <x v="0"/>
  </r>
  <r>
    <n v="1033"/>
    <s v="Anthony"/>
    <s v="Ryan"/>
    <x v="3"/>
    <s v="Analyst"/>
    <x v="1"/>
    <x v="2"/>
    <x v="2"/>
    <x v="1"/>
    <x v="0"/>
    <n v="6"/>
    <x v="1000"/>
    <s v="anthony.ryan@gmail.com"/>
    <s v="+256 899631617"/>
    <x v="2"/>
  </r>
  <r>
    <n v="1034"/>
    <s v="Sandra"/>
    <s v="Carpenter"/>
    <x v="3"/>
    <s v="Analyst"/>
    <x v="0"/>
    <x v="0"/>
    <x v="2"/>
    <x v="0"/>
    <x v="0"/>
    <n v="6"/>
    <x v="1001"/>
    <s v="sandra.carpenter@yahoo.com"/>
    <s v="+256 309564967"/>
    <x v="1"/>
  </r>
  <r>
    <n v="1035"/>
    <s v="Brianna"/>
    <s v="Campos"/>
    <x v="0"/>
    <s v="Manager"/>
    <x v="0"/>
    <x v="1"/>
    <x v="8"/>
    <x v="0"/>
    <x v="0"/>
    <n v="7"/>
    <x v="1002"/>
    <s v="brianna.campos@gmail.com"/>
    <s v="+256 454278852"/>
    <x v="0"/>
  </r>
  <r>
    <n v="1036"/>
    <s v="Tracy"/>
    <s v="Tran"/>
    <x v="0"/>
    <s v="Analyst"/>
    <x v="0"/>
    <x v="0"/>
    <x v="8"/>
    <x v="0"/>
    <x v="0"/>
    <n v="7"/>
    <x v="1003"/>
    <s v="tracy.tran@gmail.com"/>
    <s v="Not Provided"/>
    <x v="1"/>
  </r>
  <r>
    <n v="1037"/>
    <s v="Kristen"/>
    <s v="Martin"/>
    <x v="4"/>
    <s v="Assistant"/>
    <x v="1"/>
    <x v="2"/>
    <x v="5"/>
    <x v="0"/>
    <x v="0"/>
    <n v="4"/>
    <x v="1004"/>
    <s v="kristen.martin@hotmail.com"/>
    <s v="+256 634855090"/>
    <x v="4"/>
  </r>
  <r>
    <n v="1038"/>
    <s v="Jessica"/>
    <s v="Schwartz"/>
    <x v="4"/>
    <s v="Manager"/>
    <x v="0"/>
    <x v="2"/>
    <x v="7"/>
    <x v="0"/>
    <x v="0"/>
    <n v="2"/>
    <x v="1005"/>
    <s v="jessica.schwartz@gmail.com"/>
    <s v="+256 238659670"/>
    <x v="4"/>
  </r>
  <r>
    <n v="1040"/>
    <s v="Michael"/>
    <s v="Logan"/>
    <x v="3"/>
    <s v="Manager"/>
    <x v="1"/>
    <x v="1"/>
    <x v="1"/>
    <x v="0"/>
    <x v="0"/>
    <n v="9"/>
    <x v="1006"/>
    <s v="michael.logan@yahoo.com"/>
    <s v="+256 804884541"/>
    <x v="1"/>
  </r>
  <r>
    <n v="1041"/>
    <s v="Stacie"/>
    <s v="Nunez"/>
    <x v="0"/>
    <s v="Analyst"/>
    <x v="0"/>
    <x v="1"/>
    <x v="7"/>
    <x v="0"/>
    <x v="0"/>
    <n v="2"/>
    <x v="1007"/>
    <s v="stacie.nunez@gmail.com"/>
    <s v="+256 661113540"/>
    <x v="4"/>
  </r>
  <r>
    <n v="1042"/>
    <s v="Justin"/>
    <s v="King"/>
    <x v="5"/>
    <s v="Coordinator"/>
    <x v="1"/>
    <x v="2"/>
    <x v="7"/>
    <x v="0"/>
    <x v="0"/>
    <n v="2"/>
    <x v="1008"/>
    <s v="justin.king@hotmail.com"/>
    <s v="Not Provided"/>
    <x v="2"/>
  </r>
  <r>
    <n v="1043"/>
    <s v="Patricia"/>
    <s v="Chapman"/>
    <x v="3"/>
    <s v="Analyst"/>
    <x v="0"/>
    <x v="2"/>
    <x v="4"/>
    <x v="2"/>
    <x v="0"/>
    <n v="1"/>
    <x v="1009"/>
    <s v="patricia.chapman@yahoo.com"/>
    <s v="+256 297197438"/>
    <x v="2"/>
  </r>
  <r>
    <n v="1044"/>
    <s v="Joan"/>
    <s v="Sullivan"/>
    <x v="2"/>
    <s v="Analyst"/>
    <x v="0"/>
    <x v="2"/>
    <x v="5"/>
    <x v="0"/>
    <x v="0"/>
    <n v="4"/>
    <x v="1010"/>
    <s v="joan.sullivan@gmail.com"/>
    <s v="+256 466273494"/>
    <x v="3"/>
  </r>
  <r>
    <n v="1045"/>
    <s v="Derek"/>
    <s v="Woodard"/>
    <x v="4"/>
    <s v="Manager"/>
    <x v="1"/>
    <x v="1"/>
    <x v="9"/>
    <x v="0"/>
    <x v="0"/>
    <n v="10"/>
    <x v="1011"/>
    <s v="derek.woodard@hotmail.com"/>
    <s v="+256 393262536"/>
    <x v="0"/>
  </r>
  <r>
    <n v="1046"/>
    <s v="Glenn"/>
    <s v="Daniels"/>
    <x v="2"/>
    <s v="Manager"/>
    <x v="1"/>
    <x v="2"/>
    <x v="7"/>
    <x v="0"/>
    <x v="0"/>
    <n v="2"/>
    <x v="1012"/>
    <s v="glenn.daniels@gmail.com"/>
    <s v="+256 545259972"/>
    <x v="4"/>
  </r>
  <r>
    <n v="1047"/>
    <s v="Vanessa"/>
    <s v="Martinez"/>
    <x v="2"/>
    <s v="Analyst"/>
    <x v="1"/>
    <x v="2"/>
    <x v="6"/>
    <x v="0"/>
    <x v="0"/>
    <n v="3"/>
    <x v="1013"/>
    <s v="vanessa.martinez@hotmail.com"/>
    <s v="+256 850251246"/>
    <x v="2"/>
  </r>
  <r>
    <n v="1048"/>
    <s v="Carrie"/>
    <s v="Ward"/>
    <x v="4"/>
    <s v="Coordinator"/>
    <x v="1"/>
    <x v="0"/>
    <x v="5"/>
    <x v="0"/>
    <x v="0"/>
    <n v="4"/>
    <x v="1014"/>
    <s v="carrie.ward@hotmail.com"/>
    <s v="+256 911611638"/>
    <x v="2"/>
  </r>
  <r>
    <n v="1049"/>
    <s v="Hannah"/>
    <s v="Burnett"/>
    <x v="4"/>
    <s v="Manager"/>
    <x v="1"/>
    <x v="0"/>
    <x v="6"/>
    <x v="0"/>
    <x v="0"/>
    <n v="3"/>
    <x v="1015"/>
    <s v="hannah.burnett@hotmail.com"/>
    <s v="+256 375777926"/>
    <x v="2"/>
  </r>
  <r>
    <n v="1050"/>
    <s v="David"/>
    <s v="Brewer"/>
    <x v="4"/>
    <s v="Manager"/>
    <x v="1"/>
    <x v="2"/>
    <x v="0"/>
    <x v="0"/>
    <x v="0"/>
    <n v="8"/>
    <x v="1016"/>
    <s v="david.brewer@yahoo.com"/>
    <s v="+256 635486787"/>
    <x v="1"/>
  </r>
  <r>
    <n v="1051"/>
    <s v="Martha"/>
    <s v="Carrillo"/>
    <x v="3"/>
    <s v="Coordinator"/>
    <x v="0"/>
    <x v="2"/>
    <x v="9"/>
    <x v="0"/>
    <x v="0"/>
    <n v="10"/>
    <x v="1017"/>
    <s v="martha.carrillo@hotmail.com"/>
    <s v="+256 005517881"/>
    <x v="0"/>
  </r>
  <r>
    <n v="1052"/>
    <s v="Angela"/>
    <s v="Kim"/>
    <x v="2"/>
    <s v="Manager"/>
    <x v="0"/>
    <x v="0"/>
    <x v="8"/>
    <x v="1"/>
    <x v="1"/>
    <n v="4"/>
    <x v="1018"/>
    <s v="angela.kim@yahoo.com"/>
    <s v="+256 475196275"/>
    <x v="2"/>
  </r>
  <r>
    <n v="1054"/>
    <s v="James"/>
    <s v="Barrett"/>
    <x v="2"/>
    <s v="Coordinator"/>
    <x v="0"/>
    <x v="0"/>
    <x v="2"/>
    <x v="0"/>
    <x v="0"/>
    <n v="6"/>
    <x v="1019"/>
    <s v="james.barrett@hotmail.com"/>
    <s v="+256 624866895"/>
    <x v="4"/>
  </r>
  <r>
    <n v="1055"/>
    <s v="Troy"/>
    <s v="Shaw"/>
    <x v="2"/>
    <s v="Manager"/>
    <x v="0"/>
    <x v="0"/>
    <x v="0"/>
    <x v="0"/>
    <x v="0"/>
    <n v="8"/>
    <x v="1020"/>
    <s v="troy.shaw@hotmail.com"/>
    <s v="+256 624181105"/>
    <x v="1"/>
  </r>
  <r>
    <n v="1056"/>
    <s v="Robert"/>
    <s v="Anderson"/>
    <x v="2"/>
    <s v="Executive"/>
    <x v="0"/>
    <x v="1"/>
    <x v="3"/>
    <x v="0"/>
    <x v="0"/>
    <n v="5"/>
    <x v="1021"/>
    <s v="robert.anderson@yahoo.com"/>
    <s v="+256 661512935"/>
    <x v="4"/>
  </r>
  <r>
    <n v="1057"/>
    <s v="Wendy"/>
    <s v="Wells"/>
    <x v="3"/>
    <s v="Executive"/>
    <x v="0"/>
    <x v="2"/>
    <x v="3"/>
    <x v="0"/>
    <x v="0"/>
    <n v="5"/>
    <x v="1022"/>
    <s v="wendy.wells@yahoo.com"/>
    <s v="+256 134788983"/>
    <x v="1"/>
  </r>
  <r>
    <n v="1058"/>
    <s v="Linda"/>
    <s v="Harrison"/>
    <x v="1"/>
    <s v="Coordinator"/>
    <x v="1"/>
    <x v="2"/>
    <x v="8"/>
    <x v="0"/>
    <x v="0"/>
    <n v="7"/>
    <x v="1023"/>
    <s v="linda.harrison@yahoo.com"/>
    <s v="+256 146201760"/>
    <x v="1"/>
  </r>
  <r>
    <n v="1059"/>
    <s v="Susan"/>
    <s v="Johnson"/>
    <x v="4"/>
    <s v="Analyst"/>
    <x v="1"/>
    <x v="1"/>
    <x v="6"/>
    <x v="0"/>
    <x v="0"/>
    <n v="3"/>
    <x v="1024"/>
    <s v="susan.johnson@yahoo.com"/>
    <s v="+256 046379647"/>
    <x v="4"/>
  </r>
  <r>
    <n v="1060"/>
    <s v="Christian"/>
    <s v="Morris"/>
    <x v="5"/>
    <s v="Manager"/>
    <x v="1"/>
    <x v="2"/>
    <x v="7"/>
    <x v="0"/>
    <x v="0"/>
    <n v="2"/>
    <x v="1025"/>
    <s v="christian.morris@yahoo.com"/>
    <s v="+256 949306174"/>
    <x v="4"/>
  </r>
  <r>
    <n v="1061"/>
    <s v="Kathy"/>
    <s v="Golden"/>
    <x v="0"/>
    <s v="Coordinator"/>
    <x v="0"/>
    <x v="2"/>
    <x v="1"/>
    <x v="0"/>
    <x v="0"/>
    <n v="9"/>
    <x v="1026"/>
    <s v="kathy.golden@hotmail.com"/>
    <s v="+256 384662036"/>
    <x v="4"/>
  </r>
  <r>
    <n v="1062"/>
    <s v="David"/>
    <s v="Brandt"/>
    <x v="2"/>
    <s v="Manager"/>
    <x v="0"/>
    <x v="1"/>
    <x v="1"/>
    <x v="0"/>
    <x v="0"/>
    <n v="9"/>
    <x v="1027"/>
    <s v="david.brandt@hotmail.com"/>
    <s v="+256 439887176"/>
    <x v="0"/>
  </r>
  <r>
    <n v="1063"/>
    <s v="Brian"/>
    <s v="Singh"/>
    <x v="5"/>
    <s v="Coordinator"/>
    <x v="0"/>
    <x v="2"/>
    <x v="3"/>
    <x v="0"/>
    <x v="0"/>
    <n v="5"/>
    <x v="1028"/>
    <s v="brian.singh@yahoo.com"/>
    <s v="+256 379178220"/>
    <x v="1"/>
  </r>
  <r>
    <n v="1064"/>
    <s v="Marc"/>
    <s v="Wu"/>
    <x v="2"/>
    <s v="Analyst"/>
    <x v="0"/>
    <x v="2"/>
    <x v="4"/>
    <x v="0"/>
    <x v="0"/>
    <n v="1"/>
    <x v="1029"/>
    <s v="marc.wu@yahoo.com"/>
    <s v="+256 046894176"/>
    <x v="4"/>
  </r>
  <r>
    <n v="1065"/>
    <s v="Alejandra"/>
    <s v="Mills"/>
    <x v="3"/>
    <s v="Manager"/>
    <x v="0"/>
    <x v="0"/>
    <x v="8"/>
    <x v="0"/>
    <x v="0"/>
    <n v="7"/>
    <x v="1030"/>
    <s v="alejandra.mills@gmail.com"/>
    <s v="+256 880284728"/>
    <x v="1"/>
  </r>
  <r>
    <n v="1066"/>
    <s v="Lisa"/>
    <s v="Foster"/>
    <x v="2"/>
    <s v="Analyst"/>
    <x v="1"/>
    <x v="2"/>
    <x v="7"/>
    <x v="2"/>
    <x v="3"/>
    <n v="0"/>
    <x v="1031"/>
    <s v="lisa.foster@hotmail.com"/>
    <s v="+256 475818467"/>
    <x v="1"/>
  </r>
  <r>
    <n v="1067"/>
    <s v="James"/>
    <s v="Rogers"/>
    <x v="1"/>
    <s v="Assistant"/>
    <x v="0"/>
    <x v="0"/>
    <x v="2"/>
    <x v="0"/>
    <x v="0"/>
    <n v="6"/>
    <x v="1032"/>
    <s v="james.rogers@yahoo.com"/>
    <s v="Not Provided"/>
    <x v="2"/>
  </r>
  <r>
    <n v="1068"/>
    <s v="Carmen"/>
    <s v="Henry"/>
    <x v="0"/>
    <s v="Coordinator"/>
    <x v="1"/>
    <x v="0"/>
    <x v="2"/>
    <x v="0"/>
    <x v="0"/>
    <n v="6"/>
    <x v="1033"/>
    <s v="carmen.henry@gmail.com"/>
    <s v="+256 935595776"/>
    <x v="0"/>
  </r>
  <r>
    <n v="1069"/>
    <s v="Jon"/>
    <s v="Howard"/>
    <x v="4"/>
    <s v="Executive"/>
    <x v="0"/>
    <x v="2"/>
    <x v="6"/>
    <x v="0"/>
    <x v="0"/>
    <n v="3"/>
    <x v="1034"/>
    <s v="jon.howard@yahoo.com"/>
    <s v="+256 639212693"/>
    <x v="0"/>
  </r>
  <r>
    <n v="1070"/>
    <s v="Laura"/>
    <s v="Williams"/>
    <x v="4"/>
    <s v="Executive"/>
    <x v="1"/>
    <x v="2"/>
    <x v="0"/>
    <x v="0"/>
    <x v="0"/>
    <n v="8"/>
    <x v="1035"/>
    <s v="laura.williams@yahoo.com"/>
    <s v="+256 859648555"/>
    <x v="2"/>
  </r>
  <r>
    <n v="1071"/>
    <s v="Kayla"/>
    <s v="Herrera"/>
    <x v="0"/>
    <s v="Executive"/>
    <x v="1"/>
    <x v="1"/>
    <x v="3"/>
    <x v="0"/>
    <x v="0"/>
    <n v="5"/>
    <x v="1036"/>
    <s v="kayla.herrera@yahoo.com"/>
    <s v="+256 925623426"/>
    <x v="2"/>
  </r>
  <r>
    <n v="1072"/>
    <s v="Jessica"/>
    <s v="Mendoza"/>
    <x v="3"/>
    <s v="Analyst"/>
    <x v="1"/>
    <x v="0"/>
    <x v="0"/>
    <x v="2"/>
    <x v="8"/>
    <n v="0"/>
    <x v="1037"/>
    <s v="jessica.mendoza@yahoo.com"/>
    <s v="+256 023671750"/>
    <x v="4"/>
  </r>
  <r>
    <n v="1073"/>
    <s v="Holly"/>
    <s v="Spencer"/>
    <x v="3"/>
    <s v="Manager"/>
    <x v="1"/>
    <x v="0"/>
    <x v="9"/>
    <x v="0"/>
    <x v="0"/>
    <n v="10"/>
    <x v="1038"/>
    <s v="holly.spencer@yahoo.com"/>
    <s v="+256 273190229"/>
    <x v="1"/>
  </r>
  <r>
    <n v="1074"/>
    <s v="Lauren"/>
    <s v="Strickland"/>
    <x v="2"/>
    <s v="Analyst"/>
    <x v="0"/>
    <x v="2"/>
    <x v="7"/>
    <x v="0"/>
    <x v="0"/>
    <n v="2"/>
    <x v="1039"/>
    <s v="lauren.strickland@hotmail.com"/>
    <s v="+256 656482644"/>
    <x v="1"/>
  </r>
  <r>
    <n v="1075"/>
    <s v="Eric"/>
    <s v="Beck"/>
    <x v="4"/>
    <s v="Assistant"/>
    <x v="1"/>
    <x v="2"/>
    <x v="0"/>
    <x v="1"/>
    <x v="9"/>
    <n v="1"/>
    <x v="1040"/>
    <s v="eric.beck@yahoo.com"/>
    <s v="+256 832980638"/>
    <x v="4"/>
  </r>
  <r>
    <n v="1076"/>
    <s v="Autumn"/>
    <s v="Dixon"/>
    <x v="2"/>
    <s v="Analyst"/>
    <x v="0"/>
    <x v="0"/>
    <x v="7"/>
    <x v="0"/>
    <x v="0"/>
    <n v="2"/>
    <x v="1041"/>
    <s v="autumn.dixon@yahoo.com"/>
    <s v="+256 011005038"/>
    <x v="0"/>
  </r>
  <r>
    <n v="1077"/>
    <s v="Megan"/>
    <s v="Walton"/>
    <x v="1"/>
    <s v="Analyst"/>
    <x v="1"/>
    <x v="2"/>
    <x v="5"/>
    <x v="2"/>
    <x v="3"/>
    <n v="2"/>
    <x v="1042"/>
    <s v="megan.walton@hotmail.com"/>
    <s v="+256 091494199"/>
    <x v="2"/>
  </r>
  <r>
    <n v="1078"/>
    <s v="Angela"/>
    <s v="Taylor"/>
    <x v="3"/>
    <s v="Manager"/>
    <x v="0"/>
    <x v="0"/>
    <x v="7"/>
    <x v="0"/>
    <x v="0"/>
    <n v="2"/>
    <x v="1043"/>
    <s v="angela.taylor@yahoo.com"/>
    <s v="+256 227662441"/>
    <x v="1"/>
  </r>
  <r>
    <n v="1079"/>
    <s v="Brandon"/>
    <s v="Blake"/>
    <x v="3"/>
    <s v="Manager"/>
    <x v="1"/>
    <x v="1"/>
    <x v="2"/>
    <x v="0"/>
    <x v="0"/>
    <n v="6"/>
    <x v="1044"/>
    <s v="brandon.blake@yahoo.com"/>
    <s v="+256 858020347"/>
    <x v="1"/>
  </r>
  <r>
    <n v="1080"/>
    <s v="Christine"/>
    <s v="Carpenter"/>
    <x v="0"/>
    <s v="Assistant"/>
    <x v="0"/>
    <x v="1"/>
    <x v="9"/>
    <x v="0"/>
    <x v="0"/>
    <n v="10"/>
    <x v="1045"/>
    <s v="christine.carpenter@hotmail.com"/>
    <s v="+256 679013168"/>
    <x v="4"/>
  </r>
  <r>
    <n v="1081"/>
    <s v="Kristie"/>
    <s v="Merritt"/>
    <x v="4"/>
    <s v="Manager"/>
    <x v="1"/>
    <x v="1"/>
    <x v="3"/>
    <x v="0"/>
    <x v="0"/>
    <n v="5"/>
    <x v="1046"/>
    <s v="kristie.merritt@gmail.com"/>
    <s v="+256 946431002"/>
    <x v="4"/>
  </r>
  <r>
    <n v="1082"/>
    <s v="Jessica"/>
    <s v="Morgan"/>
    <x v="1"/>
    <s v="Analyst"/>
    <x v="0"/>
    <x v="0"/>
    <x v="3"/>
    <x v="0"/>
    <x v="0"/>
    <n v="5"/>
    <x v="1047"/>
    <s v="jessica.morgan@gmail.com"/>
    <s v="+256 601761820"/>
    <x v="2"/>
  </r>
  <r>
    <n v="1083"/>
    <s v="Alyssa"/>
    <s v="Welch"/>
    <x v="3"/>
    <s v="Analyst"/>
    <x v="1"/>
    <x v="0"/>
    <x v="1"/>
    <x v="2"/>
    <x v="5"/>
    <n v="3"/>
    <x v="1048"/>
    <s v="alyssa.welch@gmail.com"/>
    <s v="+256 066898623"/>
    <x v="2"/>
  </r>
  <r>
    <n v="1084"/>
    <s v="Ryan"/>
    <s v="Freeman"/>
    <x v="0"/>
    <s v="Analyst"/>
    <x v="0"/>
    <x v="1"/>
    <x v="3"/>
    <x v="0"/>
    <x v="0"/>
    <n v="5"/>
    <x v="1049"/>
    <s v="ryan.freeman@yahoo.com"/>
    <s v="+256 853162397"/>
    <x v="0"/>
  </r>
  <r>
    <n v="1085"/>
    <s v="Troy"/>
    <s v="Lopez"/>
    <x v="1"/>
    <s v="Analyst"/>
    <x v="1"/>
    <x v="2"/>
    <x v="7"/>
    <x v="0"/>
    <x v="0"/>
    <n v="2"/>
    <x v="1050"/>
    <s v="troy.lopez@hotmail.com"/>
    <s v="+256 686066144"/>
    <x v="1"/>
  </r>
  <r>
    <n v="1086"/>
    <s v="Andrea"/>
    <s v="Rollins"/>
    <x v="1"/>
    <s v="Analyst"/>
    <x v="1"/>
    <x v="1"/>
    <x v="5"/>
    <x v="0"/>
    <x v="0"/>
    <n v="4"/>
    <x v="1051"/>
    <s v="andrea.rollins@yahoo.com"/>
    <s v="+256 520117185"/>
    <x v="4"/>
  </r>
  <r>
    <n v="1087"/>
    <s v="Kelsey"/>
    <s v="Oconnell"/>
    <x v="5"/>
    <s v="Manager"/>
    <x v="0"/>
    <x v="0"/>
    <x v="8"/>
    <x v="0"/>
    <x v="0"/>
    <n v="7"/>
    <x v="1052"/>
    <s v="kelsey.oconnell@hotmail.com"/>
    <s v="+256 350684347"/>
    <x v="2"/>
  </r>
  <r>
    <n v="1088"/>
    <s v="Theodore"/>
    <s v="Riley"/>
    <x v="1"/>
    <s v="Analyst"/>
    <x v="0"/>
    <x v="1"/>
    <x v="8"/>
    <x v="0"/>
    <x v="0"/>
    <n v="7"/>
    <x v="1053"/>
    <s v="theodore.riley@gmail.com"/>
    <s v="+256 713263303"/>
    <x v="4"/>
  </r>
  <r>
    <n v="1089"/>
    <s v="Ruth"/>
    <s v="Massey"/>
    <x v="3"/>
    <s v="Manager"/>
    <x v="0"/>
    <x v="0"/>
    <x v="1"/>
    <x v="0"/>
    <x v="0"/>
    <n v="9"/>
    <x v="1054"/>
    <s v="ruth.massey@hotmail.com"/>
    <s v="+256 945658242"/>
    <x v="4"/>
  </r>
  <r>
    <n v="1090"/>
    <s v="Thomas"/>
    <s v="Herman"/>
    <x v="3"/>
    <s v="Analyst"/>
    <x v="0"/>
    <x v="0"/>
    <x v="0"/>
    <x v="2"/>
    <x v="9"/>
    <n v="1"/>
    <x v="1055"/>
    <s v="thomas.herman@yahoo.com"/>
    <s v="+256 176828396"/>
    <x v="4"/>
  </r>
  <r>
    <n v="1091"/>
    <s v="Donald"/>
    <s v="Espinoza"/>
    <x v="0"/>
    <s v="Executive"/>
    <x v="0"/>
    <x v="0"/>
    <x v="6"/>
    <x v="0"/>
    <x v="0"/>
    <n v="3"/>
    <x v="1056"/>
    <s v="donald.espinoza@gmail.com"/>
    <s v="+256 212612234"/>
    <x v="2"/>
  </r>
  <r>
    <n v="1092"/>
    <s v="Anita"/>
    <s v="Potter"/>
    <x v="5"/>
    <s v="Executive"/>
    <x v="1"/>
    <x v="0"/>
    <x v="0"/>
    <x v="0"/>
    <x v="0"/>
    <n v="8"/>
    <x v="1057"/>
    <s v="anita.potter@gmail.com"/>
    <s v="+256 778671466"/>
    <x v="0"/>
  </r>
  <r>
    <n v="1094"/>
    <s v="Brianna"/>
    <s v="Diaz"/>
    <x v="1"/>
    <s v="Manager"/>
    <x v="0"/>
    <x v="1"/>
    <x v="3"/>
    <x v="0"/>
    <x v="0"/>
    <n v="5"/>
    <x v="1058"/>
    <s v="brianna.diaz@gmail.com"/>
    <s v="+256 372053740"/>
    <x v="4"/>
  </r>
  <r>
    <n v="1095"/>
    <s v="Traci"/>
    <s v="Fletcher"/>
    <x v="4"/>
    <s v="Assistant"/>
    <x v="0"/>
    <x v="1"/>
    <x v="8"/>
    <x v="0"/>
    <x v="0"/>
    <n v="7"/>
    <x v="1059"/>
    <s v="traci.fletcher@hotmail.com"/>
    <s v="+256 737176382"/>
    <x v="4"/>
  </r>
  <r>
    <n v="1096"/>
    <s v="Stacy"/>
    <s v="Rodriguez"/>
    <x v="3"/>
    <s v="Analyst"/>
    <x v="1"/>
    <x v="1"/>
    <x v="1"/>
    <x v="0"/>
    <x v="0"/>
    <n v="9"/>
    <x v="1060"/>
    <s v="stacy.rodriguez@hotmail.com"/>
    <s v="+256 236681195"/>
    <x v="0"/>
  </r>
  <r>
    <n v="1097"/>
    <s v="Nathan"/>
    <s v="Rodriguez"/>
    <x v="5"/>
    <s v="Analyst"/>
    <x v="1"/>
    <x v="0"/>
    <x v="1"/>
    <x v="0"/>
    <x v="0"/>
    <n v="9"/>
    <x v="1061"/>
    <s v="nathan.rodriguez@yahoo.com"/>
    <s v="+256 710160198"/>
    <x v="0"/>
  </r>
  <r>
    <n v="1098"/>
    <s v="Jacob"/>
    <s v="Santiago"/>
    <x v="3"/>
    <s v="Manager"/>
    <x v="1"/>
    <x v="1"/>
    <x v="0"/>
    <x v="0"/>
    <x v="0"/>
    <n v="8"/>
    <x v="1062"/>
    <s v="jacob.santiago@gmail.com"/>
    <s v="Not Provided"/>
    <x v="4"/>
  </r>
  <r>
    <n v="1099"/>
    <s v="Michael"/>
    <s v="Blevins"/>
    <x v="4"/>
    <s v="Analyst"/>
    <x v="0"/>
    <x v="1"/>
    <x v="5"/>
    <x v="0"/>
    <x v="0"/>
    <n v="4"/>
    <x v="1063"/>
    <s v="michael.blevins@gmail.com"/>
    <s v="+256 821626439"/>
    <x v="3"/>
  </r>
  <r>
    <n v="1100"/>
    <s v="Brian"/>
    <s v="Duncan"/>
    <x v="1"/>
    <s v="Coordinator"/>
    <x v="1"/>
    <x v="2"/>
    <x v="0"/>
    <x v="1"/>
    <x v="9"/>
    <n v="1"/>
    <x v="1064"/>
    <s v="brian.duncan@gmail.com"/>
    <s v="+256 811923741"/>
    <x v="0"/>
  </r>
  <r>
    <n v="1101"/>
    <s v="Danielle"/>
    <s v="Carlson"/>
    <x v="2"/>
    <s v="Manager"/>
    <x v="1"/>
    <x v="1"/>
    <x v="3"/>
    <x v="0"/>
    <x v="0"/>
    <n v="5"/>
    <x v="1065"/>
    <s v="danielle.carlson@yahoo.com"/>
    <s v="+256 660566845"/>
    <x v="1"/>
  </r>
  <r>
    <n v="1102"/>
    <s v="George"/>
    <s v="Mann"/>
    <x v="4"/>
    <s v="Analyst"/>
    <x v="0"/>
    <x v="1"/>
    <x v="1"/>
    <x v="0"/>
    <x v="0"/>
    <n v="9"/>
    <x v="1066"/>
    <s v="george.mann@yahoo.com"/>
    <s v="+256 459104350"/>
    <x v="2"/>
  </r>
  <r>
    <n v="1103"/>
    <s v="Nicole"/>
    <s v="Rogers"/>
    <x v="1"/>
    <s v="Executive"/>
    <x v="0"/>
    <x v="2"/>
    <x v="6"/>
    <x v="0"/>
    <x v="0"/>
    <n v="3"/>
    <x v="1067"/>
    <s v="nicole.rogers@gmail.com"/>
    <s v="+256 112319608"/>
    <x v="0"/>
  </r>
  <r>
    <n v="1104"/>
    <s v="Douglas"/>
    <s v="Williams"/>
    <x v="3"/>
    <s v="Analyst"/>
    <x v="1"/>
    <x v="1"/>
    <x v="8"/>
    <x v="0"/>
    <x v="0"/>
    <n v="7"/>
    <x v="1068"/>
    <s v="douglas.williams@hotmail.com"/>
    <s v="+256 948979971"/>
    <x v="0"/>
  </r>
  <r>
    <n v="1105"/>
    <s v="Jennifer"/>
    <s v="Chen"/>
    <x v="3"/>
    <s v="Analyst"/>
    <x v="0"/>
    <x v="0"/>
    <x v="6"/>
    <x v="1"/>
    <x v="0"/>
    <n v="3"/>
    <x v="1069"/>
    <s v="jennifer.chen@hotmail.com"/>
    <s v="+256 688650518"/>
    <x v="3"/>
  </r>
  <r>
    <n v="1106"/>
    <s v="Jeffrey"/>
    <s v="Marshall"/>
    <x v="2"/>
    <s v="Manager"/>
    <x v="0"/>
    <x v="0"/>
    <x v="1"/>
    <x v="0"/>
    <x v="0"/>
    <n v="9"/>
    <x v="1070"/>
    <s v="jeffrey.marshall@hotmail.com"/>
    <s v="+256 823629604"/>
    <x v="1"/>
  </r>
  <r>
    <n v="1107"/>
    <s v="Steven"/>
    <s v="Butler"/>
    <x v="1"/>
    <s v="Analyst"/>
    <x v="0"/>
    <x v="2"/>
    <x v="4"/>
    <x v="0"/>
    <x v="0"/>
    <n v="1"/>
    <x v="1071"/>
    <s v="steven.butler@yahoo.com"/>
    <s v="+256 981054530"/>
    <x v="0"/>
  </r>
  <r>
    <n v="1108"/>
    <s v="Ronald"/>
    <s v="Woods"/>
    <x v="4"/>
    <s v="Assistant"/>
    <x v="1"/>
    <x v="2"/>
    <x v="2"/>
    <x v="2"/>
    <x v="2"/>
    <n v="5"/>
    <x v="1072"/>
    <s v="ronald.woods@gmail.com"/>
    <s v="+256 685732826"/>
    <x v="1"/>
  </r>
  <r>
    <n v="1109"/>
    <s v="Dawn"/>
    <s v="Howe"/>
    <x v="1"/>
    <s v="Executive"/>
    <x v="0"/>
    <x v="1"/>
    <x v="6"/>
    <x v="0"/>
    <x v="0"/>
    <n v="3"/>
    <x v="1073"/>
    <s v="dawn.howe@hotmail.com"/>
    <s v="+256 593194375"/>
    <x v="3"/>
  </r>
  <r>
    <n v="1110"/>
    <s v="Kyle"/>
    <s v="Franklin"/>
    <x v="3"/>
    <s v="Analyst"/>
    <x v="1"/>
    <x v="2"/>
    <x v="9"/>
    <x v="0"/>
    <x v="0"/>
    <n v="10"/>
    <x v="1074"/>
    <s v="kyle.franklin@gmail.com"/>
    <s v="+256 759858708"/>
    <x v="1"/>
  </r>
  <r>
    <n v="1111"/>
    <s v="Melissa"/>
    <s v="Smith"/>
    <x v="0"/>
    <s v="Assistant"/>
    <x v="0"/>
    <x v="0"/>
    <x v="2"/>
    <x v="0"/>
    <x v="0"/>
    <n v="6"/>
    <x v="1075"/>
    <s v="melissa.smith@hotmail.com"/>
    <s v="+256 581822362"/>
    <x v="1"/>
  </r>
  <r>
    <n v="1112"/>
    <s v="Brian"/>
    <s v="Jordan"/>
    <x v="2"/>
    <s v="Executive"/>
    <x v="1"/>
    <x v="2"/>
    <x v="5"/>
    <x v="0"/>
    <x v="0"/>
    <n v="4"/>
    <x v="1076"/>
    <s v="brian.jordan@gmail.com"/>
    <s v="Not Provided"/>
    <x v="0"/>
  </r>
  <r>
    <n v="1113"/>
    <s v="CRISTIAN"/>
    <s v="LAWSON"/>
    <x v="5"/>
    <s v="Manager"/>
    <x v="0"/>
    <x v="0"/>
    <x v="6"/>
    <x v="0"/>
    <x v="0"/>
    <n v="3"/>
    <x v="1077"/>
    <s v="john.bernard@yahoo.com"/>
    <s v="+256 170775081"/>
    <x v="2"/>
  </r>
  <r>
    <n v="1114"/>
    <s v="John"/>
    <s v="Moore"/>
    <x v="5"/>
    <s v="Executive"/>
    <x v="0"/>
    <x v="2"/>
    <x v="0"/>
    <x v="0"/>
    <x v="0"/>
    <n v="8"/>
    <x v="1078"/>
    <s v="john.moore@hotmail.com"/>
    <s v="+256 576217120"/>
    <x v="4"/>
  </r>
  <r>
    <n v="1115"/>
    <s v="Alyssa"/>
    <s v="Dawson"/>
    <x v="5"/>
    <s v="Executive"/>
    <x v="1"/>
    <x v="0"/>
    <x v="0"/>
    <x v="0"/>
    <x v="0"/>
    <n v="8"/>
    <x v="1079"/>
    <s v="alyssa.dawson@gmail.com"/>
    <s v="+256 104186397"/>
    <x v="1"/>
  </r>
  <r>
    <n v="1116"/>
    <s v="Steve"/>
    <s v="Mccoy"/>
    <x v="2"/>
    <s v="Analyst"/>
    <x v="1"/>
    <x v="0"/>
    <x v="4"/>
    <x v="0"/>
    <x v="0"/>
    <n v="1"/>
    <x v="1080"/>
    <s v="steve.mccoy@yahoo.com"/>
    <s v="+256 476776761"/>
    <x v="0"/>
  </r>
  <r>
    <n v="1117"/>
    <s v="Joshua"/>
    <s v="Miller"/>
    <x v="2"/>
    <s v="Assistant"/>
    <x v="1"/>
    <x v="1"/>
    <x v="8"/>
    <x v="2"/>
    <x v="3"/>
    <n v="5"/>
    <x v="1081"/>
    <s v="joshua.miller@gmail.com"/>
    <s v="+256 073102773"/>
    <x v="1"/>
  </r>
  <r>
    <n v="1118"/>
    <s v="Frederick"/>
    <s v="Lewis"/>
    <x v="5"/>
    <s v="Executive"/>
    <x v="0"/>
    <x v="0"/>
    <x v="9"/>
    <x v="0"/>
    <x v="0"/>
    <n v="10"/>
    <x v="1082"/>
    <s v="frederick.lewis@hotmail.com"/>
    <s v="+256 764476658"/>
    <x v="4"/>
  </r>
  <r>
    <n v="1119"/>
    <s v="Megan"/>
    <s v="Nelson"/>
    <x v="1"/>
    <s v="Manager"/>
    <x v="0"/>
    <x v="2"/>
    <x v="8"/>
    <x v="0"/>
    <x v="0"/>
    <n v="7"/>
    <x v="1083"/>
    <s v="megan.nelson@yahoo.com"/>
    <s v="Not Provided"/>
    <x v="0"/>
  </r>
  <r>
    <n v="1120"/>
    <s v="Michael"/>
    <s v="Johnson"/>
    <x v="3"/>
    <s v="Assistant"/>
    <x v="0"/>
    <x v="2"/>
    <x v="5"/>
    <x v="0"/>
    <x v="0"/>
    <n v="4"/>
    <x v="1084"/>
    <s v="michael.johnson@yahoo.com"/>
    <s v="+256 123365199"/>
    <x v="4"/>
  </r>
  <r>
    <n v="1121"/>
    <s v="Melissa"/>
    <s v="Garcia"/>
    <x v="3"/>
    <s v="Coordinator"/>
    <x v="0"/>
    <x v="0"/>
    <x v="8"/>
    <x v="0"/>
    <x v="0"/>
    <n v="7"/>
    <x v="1085"/>
    <s v="melissa.garcia@gmail.com"/>
    <s v="+256 265576299"/>
    <x v="3"/>
  </r>
  <r>
    <n v="1122"/>
    <s v="Dwayne"/>
    <s v="Price"/>
    <x v="4"/>
    <s v="Executive"/>
    <x v="1"/>
    <x v="2"/>
    <x v="0"/>
    <x v="0"/>
    <x v="0"/>
    <n v="8"/>
    <x v="1086"/>
    <s v="dwayne.price@yahoo.com"/>
    <s v="+256 226437864"/>
    <x v="1"/>
  </r>
  <r>
    <n v="1123"/>
    <s v="Steven"/>
    <s v="Mcmahon"/>
    <x v="3"/>
    <s v="Manager"/>
    <x v="0"/>
    <x v="2"/>
    <x v="2"/>
    <x v="0"/>
    <x v="0"/>
    <n v="6"/>
    <x v="1087"/>
    <s v="steven.mcmahon@yahoo.com"/>
    <s v="+256 869525037"/>
    <x v="4"/>
  </r>
  <r>
    <n v="1124"/>
    <s v="Whitney"/>
    <s v="Wilkinson"/>
    <x v="0"/>
    <s v="Manager"/>
    <x v="1"/>
    <x v="1"/>
    <x v="6"/>
    <x v="0"/>
    <x v="0"/>
    <n v="3"/>
    <x v="1088"/>
    <s v="whitney.wilkinson@hotmail.com"/>
    <s v="+256 108783886"/>
    <x v="0"/>
  </r>
  <r>
    <n v="1125"/>
    <s v="Sydney"/>
    <s v="Raymond"/>
    <x v="3"/>
    <s v="Manager"/>
    <x v="1"/>
    <x v="1"/>
    <x v="1"/>
    <x v="0"/>
    <x v="0"/>
    <n v="9"/>
    <x v="1089"/>
    <s v="sydney.raymond@hotmail.com"/>
    <s v="+256 977854103"/>
    <x v="4"/>
  </r>
  <r>
    <n v="1126"/>
    <s v="Amber"/>
    <s v="Stephens"/>
    <x v="0"/>
    <s v="Coordinator"/>
    <x v="1"/>
    <x v="0"/>
    <x v="9"/>
    <x v="0"/>
    <x v="0"/>
    <n v="10"/>
    <x v="1090"/>
    <s v="amber.stephens@yahoo.com"/>
    <s v="+256 266090144"/>
    <x v="0"/>
  </r>
  <r>
    <n v="1127"/>
    <s v="Daniel"/>
    <s v="Chavez"/>
    <x v="4"/>
    <s v="Coordinator"/>
    <x v="1"/>
    <x v="2"/>
    <x v="4"/>
    <x v="0"/>
    <x v="0"/>
    <n v="1"/>
    <x v="1091"/>
    <s v="daniel.chavez@yahoo.com"/>
    <s v="+256 263612363"/>
    <x v="2"/>
  </r>
  <r>
    <n v="1128"/>
    <s v="Brandi"/>
    <s v="Wood"/>
    <x v="4"/>
    <s v="Manager"/>
    <x v="1"/>
    <x v="0"/>
    <x v="3"/>
    <x v="0"/>
    <x v="0"/>
    <n v="5"/>
    <x v="1092"/>
    <s v="brandi.wood@gmail.com"/>
    <s v="+256 210799865"/>
    <x v="1"/>
  </r>
  <r>
    <n v="1129"/>
    <s v="Joshua"/>
    <s v="Hamilton"/>
    <x v="0"/>
    <s v="Manager"/>
    <x v="1"/>
    <x v="0"/>
    <x v="1"/>
    <x v="0"/>
    <x v="0"/>
    <n v="9"/>
    <x v="1093"/>
    <s v="joshua.hamilton@yahoo.com"/>
    <s v="+256 876017181"/>
    <x v="0"/>
  </r>
  <r>
    <n v="1130"/>
    <s v="Alex"/>
    <s v="Anderson"/>
    <x v="1"/>
    <s v="Manager"/>
    <x v="0"/>
    <x v="2"/>
    <x v="1"/>
    <x v="0"/>
    <x v="0"/>
    <n v="9"/>
    <x v="1094"/>
    <s v="alex.anderson@yahoo.com"/>
    <s v="+256 758435912"/>
    <x v="2"/>
  </r>
  <r>
    <n v="1131"/>
    <s v="Cameron"/>
    <s v="Stewart"/>
    <x v="2"/>
    <s v="Manager"/>
    <x v="1"/>
    <x v="1"/>
    <x v="7"/>
    <x v="0"/>
    <x v="0"/>
    <n v="2"/>
    <x v="1095"/>
    <s v="cameron.stewart@hotmail.com"/>
    <s v="+256 729609505"/>
    <x v="3"/>
  </r>
  <r>
    <n v="1132"/>
    <s v="Andrea"/>
    <s v="Sanders"/>
    <x v="4"/>
    <s v="Manager"/>
    <x v="1"/>
    <x v="0"/>
    <x v="8"/>
    <x v="0"/>
    <x v="0"/>
    <n v="7"/>
    <x v="1096"/>
    <s v="andrea.sanders@hotmail.com"/>
    <s v="+256 608574962"/>
    <x v="0"/>
  </r>
  <r>
    <n v="1133"/>
    <s v="Jacqueline"/>
    <s v="Flores"/>
    <x v="5"/>
    <s v="Assistant"/>
    <x v="0"/>
    <x v="2"/>
    <x v="8"/>
    <x v="0"/>
    <x v="0"/>
    <n v="7"/>
    <x v="1097"/>
    <s v="jacqueline.flores@yahoo.com"/>
    <s v="+256 563194224"/>
    <x v="2"/>
  </r>
  <r>
    <n v="1134"/>
    <s v="Arthur"/>
    <s v="Adams"/>
    <x v="5"/>
    <s v="Coordinator"/>
    <x v="0"/>
    <x v="0"/>
    <x v="9"/>
    <x v="0"/>
    <x v="0"/>
    <n v="10"/>
    <x v="1098"/>
    <s v="arthur.adams@gmail.com"/>
    <s v="+256 983701033"/>
    <x v="2"/>
  </r>
  <r>
    <n v="1135"/>
    <s v="George"/>
    <s v="Hancock"/>
    <x v="4"/>
    <s v="Analyst"/>
    <x v="0"/>
    <x v="2"/>
    <x v="7"/>
    <x v="0"/>
    <x v="0"/>
    <n v="2"/>
    <x v="1099"/>
    <s v="george.hancock@yahoo.com"/>
    <s v="+256 771502694"/>
    <x v="4"/>
  </r>
  <r>
    <n v="1136"/>
    <s v="Tina"/>
    <s v="Henry"/>
    <x v="5"/>
    <s v="Coordinator"/>
    <x v="1"/>
    <x v="2"/>
    <x v="6"/>
    <x v="0"/>
    <x v="0"/>
    <n v="3"/>
    <x v="1100"/>
    <s v="tina.henry@hotmail.com"/>
    <s v="+256 652068021"/>
    <x v="0"/>
  </r>
  <r>
    <n v="1137"/>
    <s v="Tara"/>
    <s v="Gillespie"/>
    <x v="0"/>
    <s v="Analyst"/>
    <x v="0"/>
    <x v="1"/>
    <x v="9"/>
    <x v="0"/>
    <x v="0"/>
    <n v="10"/>
    <x v="1101"/>
    <s v="tara.gillespie@gmail.com"/>
    <s v="+256 467476487"/>
    <x v="0"/>
  </r>
  <r>
    <n v="1138"/>
    <s v="Daniel"/>
    <s v="Blackwell"/>
    <x v="0"/>
    <s v="Manager"/>
    <x v="0"/>
    <x v="2"/>
    <x v="1"/>
    <x v="0"/>
    <x v="0"/>
    <n v="9"/>
    <x v="1102"/>
    <s v="daniel.blackwell@gmail.com"/>
    <s v="+256 757181855"/>
    <x v="2"/>
  </r>
  <r>
    <n v="1139"/>
    <s v="David"/>
    <s v="Sparks"/>
    <x v="3"/>
    <s v="Manager"/>
    <x v="1"/>
    <x v="0"/>
    <x v="4"/>
    <x v="1"/>
    <x v="0"/>
    <n v="1"/>
    <x v="1103"/>
    <s v="david.sparks@yahoo.com"/>
    <s v="+256 113557714"/>
    <x v="4"/>
  </r>
  <r>
    <n v="1140"/>
    <s v="Laura"/>
    <s v="Chavez"/>
    <x v="1"/>
    <s v="Analyst"/>
    <x v="1"/>
    <x v="0"/>
    <x v="5"/>
    <x v="2"/>
    <x v="1"/>
    <n v="1"/>
    <x v="1104"/>
    <s v="laura.chavez@gmail.com"/>
    <s v="+256 569237072"/>
    <x v="1"/>
  </r>
  <r>
    <n v="1141"/>
    <s v="Kristina"/>
    <s v="Reid"/>
    <x v="3"/>
    <s v="Coordinator"/>
    <x v="1"/>
    <x v="2"/>
    <x v="2"/>
    <x v="0"/>
    <x v="0"/>
    <n v="6"/>
    <x v="1105"/>
    <s v="kristina.reid@hotmail.com"/>
    <s v="+256 206582219"/>
    <x v="2"/>
  </r>
  <r>
    <n v="1142"/>
    <s v="WENDY"/>
    <s v="THOMAS"/>
    <x v="3"/>
    <s v="Manager"/>
    <x v="1"/>
    <x v="1"/>
    <x v="2"/>
    <x v="0"/>
    <x v="0"/>
    <n v="6"/>
    <x v="1106"/>
    <s v="tracy.bush@hotmail.com"/>
    <s v="+256 288449068"/>
    <x v="4"/>
  </r>
  <r>
    <n v="1143"/>
    <s v="Christopher"/>
    <s v="Lyons"/>
    <x v="1"/>
    <s v="Assistant"/>
    <x v="1"/>
    <x v="1"/>
    <x v="0"/>
    <x v="0"/>
    <x v="0"/>
    <n v="8"/>
    <x v="1107"/>
    <s v="christopher.lyons@gmail.com"/>
    <s v="+256 082363676"/>
    <x v="2"/>
  </r>
  <r>
    <n v="1144"/>
    <s v="Gina"/>
    <s v="Gay"/>
    <x v="1"/>
    <s v="Executive"/>
    <x v="1"/>
    <x v="1"/>
    <x v="7"/>
    <x v="0"/>
    <x v="0"/>
    <n v="2"/>
    <x v="1108"/>
    <s v="gina.gay@yahoo.com"/>
    <s v="+256 105402427"/>
    <x v="1"/>
  </r>
  <r>
    <n v="1145"/>
    <s v="Beverly"/>
    <s v="Valentine"/>
    <x v="2"/>
    <s v="Manager"/>
    <x v="1"/>
    <x v="0"/>
    <x v="9"/>
    <x v="0"/>
    <x v="0"/>
    <n v="10"/>
    <x v="1109"/>
    <s v="beverly.valentine@hotmail.com"/>
    <s v="+256 829590779"/>
    <x v="1"/>
  </r>
  <r>
    <n v="1146"/>
    <s v="Derrick"/>
    <s v="Mahoney"/>
    <x v="5"/>
    <s v="Manager"/>
    <x v="1"/>
    <x v="0"/>
    <x v="6"/>
    <x v="0"/>
    <x v="0"/>
    <n v="3"/>
    <x v="1110"/>
    <s v="derrick.mahoney@gmail.com"/>
    <s v="+256 145394145"/>
    <x v="2"/>
  </r>
  <r>
    <n v="1147"/>
    <s v="Lee"/>
    <s v="Brown"/>
    <x v="4"/>
    <s v="Assistant"/>
    <x v="1"/>
    <x v="2"/>
    <x v="8"/>
    <x v="0"/>
    <x v="0"/>
    <n v="7"/>
    <x v="1111"/>
    <s v="lee.brown@yahoo.com"/>
    <s v="+256 668614744"/>
    <x v="2"/>
  </r>
  <r>
    <n v="1148"/>
    <s v="Chelsea"/>
    <s v="Cox"/>
    <x v="3"/>
    <s v="Manager"/>
    <x v="1"/>
    <x v="2"/>
    <x v="4"/>
    <x v="2"/>
    <x v="0"/>
    <n v="1"/>
    <x v="1112"/>
    <s v="chelsea.cox@hotmail.com"/>
    <s v="+256 412886597"/>
    <x v="1"/>
  </r>
  <r>
    <n v="1149"/>
    <s v="Brandon"/>
    <s v="Rodriguez"/>
    <x v="5"/>
    <s v="Executive"/>
    <x v="0"/>
    <x v="1"/>
    <x v="7"/>
    <x v="0"/>
    <x v="0"/>
    <n v="2"/>
    <x v="1113"/>
    <s v="brandon.rodriguez@hotmail.com"/>
    <s v="+256 477761432"/>
    <x v="1"/>
  </r>
  <r>
    <n v="1150"/>
    <s v="Elizabeth"/>
    <s v="Morse"/>
    <x v="2"/>
    <s v="Analyst"/>
    <x v="1"/>
    <x v="1"/>
    <x v="1"/>
    <x v="0"/>
    <x v="0"/>
    <n v="9"/>
    <x v="1114"/>
    <s v="elizabeth.morse@yahoo.com"/>
    <s v="+256 977021589"/>
    <x v="3"/>
  </r>
  <r>
    <n v="1151"/>
    <s v="Michelle"/>
    <s v="Wade"/>
    <x v="5"/>
    <s v="Assistant"/>
    <x v="0"/>
    <x v="1"/>
    <x v="5"/>
    <x v="0"/>
    <x v="0"/>
    <n v="4"/>
    <x v="1115"/>
    <s v="michelle.wade@hotmail.com"/>
    <s v="+256 975559035"/>
    <x v="1"/>
  </r>
  <r>
    <n v="1152"/>
    <s v="Meredith"/>
    <s v="Rivera"/>
    <x v="4"/>
    <s v="Manager"/>
    <x v="0"/>
    <x v="2"/>
    <x v="9"/>
    <x v="1"/>
    <x v="8"/>
    <n v="2"/>
    <x v="1116"/>
    <s v="meredith.rivera@yahoo.com"/>
    <s v="+256 091609926"/>
    <x v="4"/>
  </r>
  <r>
    <n v="1153"/>
    <s v="Ryan"/>
    <s v="Silva"/>
    <x v="3"/>
    <s v="Assistant"/>
    <x v="0"/>
    <x v="2"/>
    <x v="1"/>
    <x v="0"/>
    <x v="0"/>
    <n v="9"/>
    <x v="1117"/>
    <s v="ryan.silva@yahoo.com"/>
    <s v="Not Provided"/>
    <x v="3"/>
  </r>
  <r>
    <n v="1154"/>
    <s v="Michael"/>
    <s v="Macdonald"/>
    <x v="3"/>
    <s v="Analyst"/>
    <x v="1"/>
    <x v="1"/>
    <x v="5"/>
    <x v="0"/>
    <x v="0"/>
    <n v="4"/>
    <x v="1118"/>
    <s v="michael.macdonald@yahoo.com"/>
    <s v="+256 386162750"/>
    <x v="4"/>
  </r>
  <r>
    <n v="1155"/>
    <s v="Jennifer"/>
    <s v="Compton"/>
    <x v="3"/>
    <s v="Executive"/>
    <x v="1"/>
    <x v="2"/>
    <x v="1"/>
    <x v="0"/>
    <x v="0"/>
    <n v="9"/>
    <x v="1119"/>
    <s v="jennifer.compton@gmail.com"/>
    <s v="+256 024939677"/>
    <x v="1"/>
  </r>
  <r>
    <n v="1156"/>
    <s v="ALLISON"/>
    <s v="FOSTER"/>
    <x v="3"/>
    <s v="Manager"/>
    <x v="0"/>
    <x v="1"/>
    <x v="4"/>
    <x v="0"/>
    <x v="0"/>
    <n v="1"/>
    <x v="1120"/>
    <s v="antonio.whitaker@yahoo.com"/>
    <s v="+256 592259094"/>
    <x v="3"/>
  </r>
  <r>
    <n v="1157"/>
    <s v="Kristin"/>
    <s v="Carrillo"/>
    <x v="3"/>
    <s v="Analyst"/>
    <x v="1"/>
    <x v="2"/>
    <x v="8"/>
    <x v="0"/>
    <x v="0"/>
    <n v="7"/>
    <x v="1121"/>
    <s v="kristin.carrillo@yahoo.com"/>
    <s v="+256 481635670"/>
    <x v="2"/>
  </r>
  <r>
    <n v="1158"/>
    <s v="Robert"/>
    <s v="Cruz"/>
    <x v="4"/>
    <s v="Executive"/>
    <x v="0"/>
    <x v="2"/>
    <x v="1"/>
    <x v="0"/>
    <x v="0"/>
    <n v="9"/>
    <x v="1122"/>
    <s v="robert.cruz@hotmail.com"/>
    <s v="+256 370487371"/>
    <x v="2"/>
  </r>
  <r>
    <n v="1159"/>
    <s v="John"/>
    <s v="Price"/>
    <x v="1"/>
    <s v="Analyst"/>
    <x v="0"/>
    <x v="0"/>
    <x v="7"/>
    <x v="0"/>
    <x v="0"/>
    <n v="2"/>
    <x v="1123"/>
    <s v="john.price@yahoo.com"/>
    <s v="Not Provided"/>
    <x v="1"/>
  </r>
  <r>
    <n v="1160"/>
    <s v="Amy"/>
    <s v="Galvan"/>
    <x v="4"/>
    <s v="Assistant"/>
    <x v="0"/>
    <x v="2"/>
    <x v="0"/>
    <x v="0"/>
    <x v="0"/>
    <n v="8"/>
    <x v="1124"/>
    <s v="amy.galvan@hotmail.com"/>
    <s v="+256 996309615"/>
    <x v="0"/>
  </r>
  <r>
    <n v="1161"/>
    <s v="Timothy"/>
    <s v="Peterson"/>
    <x v="5"/>
    <s v="Manager"/>
    <x v="0"/>
    <x v="0"/>
    <x v="5"/>
    <x v="0"/>
    <x v="0"/>
    <n v="4"/>
    <x v="1125"/>
    <s v="timothy.peterson@gmail.com"/>
    <s v="+256 847157794"/>
    <x v="4"/>
  </r>
  <r>
    <n v="1162"/>
    <s v="Mario"/>
    <s v="Saunders"/>
    <x v="3"/>
    <s v="Assistant"/>
    <x v="0"/>
    <x v="2"/>
    <x v="7"/>
    <x v="0"/>
    <x v="0"/>
    <n v="2"/>
    <x v="1126"/>
    <s v="mario.saunders@gmail.com"/>
    <s v="Not Provided"/>
    <x v="4"/>
  </r>
  <r>
    <n v="1164"/>
    <s v="John"/>
    <s v="Lawson"/>
    <x v="3"/>
    <s v="Manager"/>
    <x v="0"/>
    <x v="1"/>
    <x v="9"/>
    <x v="0"/>
    <x v="0"/>
    <n v="10"/>
    <x v="1127"/>
    <s v="john.lawson@yahoo.com"/>
    <s v="+256 380638693"/>
    <x v="2"/>
  </r>
  <r>
    <n v="1165"/>
    <s v="Austin"/>
    <s v="Tapia"/>
    <x v="5"/>
    <s v="Assistant"/>
    <x v="0"/>
    <x v="2"/>
    <x v="6"/>
    <x v="0"/>
    <x v="0"/>
    <n v="3"/>
    <x v="1128"/>
    <s v="austin.tapia@yahoo.com"/>
    <s v="+256 616906533"/>
    <x v="2"/>
  </r>
  <r>
    <n v="1166"/>
    <s v="Jessica"/>
    <s v="Lewis"/>
    <x v="0"/>
    <s v="Analyst"/>
    <x v="1"/>
    <x v="1"/>
    <x v="7"/>
    <x v="2"/>
    <x v="2"/>
    <n v="1"/>
    <x v="1129"/>
    <s v="jessica.lewis@hotmail.com"/>
    <s v="+256 202604010"/>
    <x v="4"/>
  </r>
  <r>
    <n v="1167"/>
    <s v="Lisa"/>
    <s v="Wong"/>
    <x v="4"/>
    <s v="Analyst"/>
    <x v="1"/>
    <x v="1"/>
    <x v="1"/>
    <x v="0"/>
    <x v="0"/>
    <n v="9"/>
    <x v="1130"/>
    <s v="lisa.wong@yahoo.com"/>
    <s v="+256 965212864"/>
    <x v="1"/>
  </r>
  <r>
    <n v="1168"/>
    <s v="Cynthia"/>
    <s v="Brennan"/>
    <x v="2"/>
    <s v="Assistant"/>
    <x v="0"/>
    <x v="2"/>
    <x v="3"/>
    <x v="0"/>
    <x v="0"/>
    <n v="5"/>
    <x v="1131"/>
    <s v="cynthia.brennan@gmail.com"/>
    <s v="+256 769728674"/>
    <x v="0"/>
  </r>
  <r>
    <n v="1169"/>
    <s v="Elizabeth"/>
    <s v="Livingston"/>
    <x v="1"/>
    <s v="Manager"/>
    <x v="1"/>
    <x v="1"/>
    <x v="3"/>
    <x v="0"/>
    <x v="0"/>
    <n v="5"/>
    <x v="1132"/>
    <s v="elizabeth.livingston@hotmail.com"/>
    <s v="+256 085497465"/>
    <x v="1"/>
  </r>
  <r>
    <n v="1170"/>
    <s v="Keith"/>
    <s v="Butler"/>
    <x v="4"/>
    <s v="Analyst"/>
    <x v="0"/>
    <x v="0"/>
    <x v="7"/>
    <x v="0"/>
    <x v="0"/>
    <n v="2"/>
    <x v="1133"/>
    <s v="keith.butler@yahoo.com"/>
    <s v="+256 411896591"/>
    <x v="1"/>
  </r>
  <r>
    <n v="1172"/>
    <s v="Nancy"/>
    <s v="Parker"/>
    <x v="0"/>
    <s v="Coordinator"/>
    <x v="1"/>
    <x v="2"/>
    <x v="1"/>
    <x v="2"/>
    <x v="8"/>
    <n v="1"/>
    <x v="1134"/>
    <s v="nancy.parker@hotmail.com"/>
    <s v="+256 012087544"/>
    <x v="1"/>
  </r>
  <r>
    <n v="1173"/>
    <s v="Benjamin"/>
    <s v="Martinez"/>
    <x v="2"/>
    <s v="Assistant"/>
    <x v="0"/>
    <x v="0"/>
    <x v="7"/>
    <x v="0"/>
    <x v="0"/>
    <n v="2"/>
    <x v="1135"/>
    <s v="benjamin.martinez@gmail.com"/>
    <s v="+256 990293329"/>
    <x v="1"/>
  </r>
  <r>
    <n v="1174"/>
    <s v="Kevin"/>
    <s v="Jones"/>
    <x v="4"/>
    <s v="Analyst"/>
    <x v="1"/>
    <x v="2"/>
    <x v="1"/>
    <x v="0"/>
    <x v="0"/>
    <n v="9"/>
    <x v="1136"/>
    <s v="kevin.jones@yahoo.com"/>
    <s v="+256 663963173"/>
    <x v="0"/>
  </r>
  <r>
    <n v="1175"/>
    <s v="William"/>
    <s v="Arias"/>
    <x v="3"/>
    <s v="Manager"/>
    <x v="0"/>
    <x v="0"/>
    <x v="3"/>
    <x v="2"/>
    <x v="2"/>
    <n v="4"/>
    <x v="1137"/>
    <s v="william.arias@yahoo.com"/>
    <s v="Not Provided"/>
    <x v="4"/>
  </r>
  <r>
    <n v="1176"/>
    <s v="Reginald"/>
    <s v="Chapman"/>
    <x v="5"/>
    <s v="Coordinator"/>
    <x v="1"/>
    <x v="0"/>
    <x v="9"/>
    <x v="0"/>
    <x v="0"/>
    <n v="10"/>
    <x v="1138"/>
    <s v="reginald.chapman@gmail.com"/>
    <s v="+256 073158401"/>
    <x v="1"/>
  </r>
  <r>
    <n v="1177"/>
    <s v="David"/>
    <s v="Smith"/>
    <x v="4"/>
    <s v="Coordinator"/>
    <x v="0"/>
    <x v="2"/>
    <x v="0"/>
    <x v="0"/>
    <x v="0"/>
    <n v="8"/>
    <x v="1139"/>
    <s v="david.smith@gmail.com"/>
    <s v="+256 730219909"/>
    <x v="0"/>
  </r>
  <r>
    <n v="1178"/>
    <s v="Wesley"/>
    <s v="Ruiz"/>
    <x v="5"/>
    <s v="Executive"/>
    <x v="1"/>
    <x v="1"/>
    <x v="1"/>
    <x v="0"/>
    <x v="0"/>
    <n v="9"/>
    <x v="1140"/>
    <s v="wesley.ruiz@yahoo.com"/>
    <s v="+256 991757098"/>
    <x v="2"/>
  </r>
  <r>
    <n v="1179"/>
    <s v="Anna"/>
    <s v="Bennett"/>
    <x v="5"/>
    <s v="Executive"/>
    <x v="1"/>
    <x v="0"/>
    <x v="6"/>
    <x v="0"/>
    <x v="0"/>
    <n v="3"/>
    <x v="1141"/>
    <s v="anna.bennett@hotmail.com"/>
    <s v="Not Provided"/>
    <x v="1"/>
  </r>
  <r>
    <n v="1180"/>
    <s v="Melissa"/>
    <s v="Sanchez"/>
    <x v="2"/>
    <s v="Assistant"/>
    <x v="1"/>
    <x v="1"/>
    <x v="2"/>
    <x v="0"/>
    <x v="0"/>
    <n v="6"/>
    <x v="1142"/>
    <s v="melissa.sanchez@gmail.com"/>
    <s v="+256 485939189"/>
    <x v="1"/>
  </r>
  <r>
    <n v="1181"/>
    <s v="Caroline"/>
    <s v="Newman"/>
    <x v="2"/>
    <s v="Analyst"/>
    <x v="0"/>
    <x v="2"/>
    <x v="6"/>
    <x v="0"/>
    <x v="0"/>
    <n v="3"/>
    <x v="1143"/>
    <s v="caroline.newman@gmail.com"/>
    <s v="+256 607633476"/>
    <x v="0"/>
  </r>
  <r>
    <n v="1182"/>
    <s v="Antonio"/>
    <s v="Jones"/>
    <x v="1"/>
    <s v="Manager"/>
    <x v="0"/>
    <x v="1"/>
    <x v="1"/>
    <x v="0"/>
    <x v="0"/>
    <n v="9"/>
    <x v="1144"/>
    <s v="antonio.jones@gmail.com"/>
    <s v="+256 826268079"/>
    <x v="1"/>
  </r>
  <r>
    <n v="1183"/>
    <s v="Angela"/>
    <s v="Morales"/>
    <x v="2"/>
    <s v="Assistant"/>
    <x v="1"/>
    <x v="0"/>
    <x v="0"/>
    <x v="0"/>
    <x v="0"/>
    <n v="8"/>
    <x v="1145"/>
    <s v="angela.morales@gmail.com"/>
    <s v="+256 761778001"/>
    <x v="2"/>
  </r>
  <r>
    <n v="1184"/>
    <s v="Isaac"/>
    <s v="Nelson"/>
    <x v="0"/>
    <s v="Manager"/>
    <x v="1"/>
    <x v="2"/>
    <x v="8"/>
    <x v="0"/>
    <x v="0"/>
    <n v="7"/>
    <x v="1146"/>
    <s v="isaac.nelson@gmail.com"/>
    <s v="+256 000288248"/>
    <x v="4"/>
  </r>
  <r>
    <n v="1185"/>
    <s v="Adrian"/>
    <s v="Sullivan"/>
    <x v="4"/>
    <s v="Analyst"/>
    <x v="1"/>
    <x v="2"/>
    <x v="7"/>
    <x v="0"/>
    <x v="0"/>
    <n v="2"/>
    <x v="1147"/>
    <s v="adrian.sullivan@yahoo.com"/>
    <s v="+256 175186008"/>
    <x v="1"/>
  </r>
  <r>
    <n v="1186"/>
    <s v="Jennifer"/>
    <s v="Harmon"/>
    <x v="0"/>
    <s v="Manager"/>
    <x v="1"/>
    <x v="1"/>
    <x v="2"/>
    <x v="2"/>
    <x v="2"/>
    <n v="5"/>
    <x v="1148"/>
    <s v="jennifer.harmon@yahoo.com"/>
    <s v="+256 930380248"/>
    <x v="4"/>
  </r>
  <r>
    <n v="1187"/>
    <s v="Shelby"/>
    <s v="Rosales"/>
    <x v="1"/>
    <s v="Coordinator"/>
    <x v="1"/>
    <x v="0"/>
    <x v="2"/>
    <x v="0"/>
    <x v="0"/>
    <n v="6"/>
    <x v="1149"/>
    <s v="shelby.rosales@yahoo.com"/>
    <s v="+256 893769851"/>
    <x v="1"/>
  </r>
  <r>
    <n v="1188"/>
    <s v="Jill"/>
    <s v="Waller"/>
    <x v="1"/>
    <s v="Coordinator"/>
    <x v="0"/>
    <x v="0"/>
    <x v="1"/>
    <x v="0"/>
    <x v="0"/>
    <n v="9"/>
    <x v="1150"/>
    <s v="jill.waller@gmail.com"/>
    <s v="+256 558274247"/>
    <x v="4"/>
  </r>
  <r>
    <n v="1189"/>
    <s v="Shawn"/>
    <s v="Davis"/>
    <x v="4"/>
    <s v="Analyst"/>
    <x v="0"/>
    <x v="0"/>
    <x v="6"/>
    <x v="0"/>
    <x v="0"/>
    <n v="3"/>
    <x v="1151"/>
    <s v="shawn.davis@hotmail.com"/>
    <s v="+256 039630273"/>
    <x v="4"/>
  </r>
  <r>
    <n v="1190"/>
    <s v="Andrew"/>
    <s v="Higgins"/>
    <x v="1"/>
    <s v="Coordinator"/>
    <x v="1"/>
    <x v="2"/>
    <x v="2"/>
    <x v="1"/>
    <x v="5"/>
    <n v="0"/>
    <x v="1152"/>
    <s v="andrew.higgins@gmail.com"/>
    <s v="+256 959153583"/>
    <x v="0"/>
  </r>
  <r>
    <n v="1191"/>
    <s v="James"/>
    <s v="Gomez"/>
    <x v="1"/>
    <s v="Coordinator"/>
    <x v="1"/>
    <x v="2"/>
    <x v="5"/>
    <x v="0"/>
    <x v="0"/>
    <n v="4"/>
    <x v="1153"/>
    <s v="james.gomez@hotmail.com"/>
    <s v="+256 575946655"/>
    <x v="4"/>
  </r>
  <r>
    <n v="1192"/>
    <s v="Lori"/>
    <s v="Cruz"/>
    <x v="3"/>
    <s v="Manager"/>
    <x v="1"/>
    <x v="2"/>
    <x v="7"/>
    <x v="1"/>
    <x v="2"/>
    <n v="1"/>
    <x v="1154"/>
    <s v="lori.cruz@hotmail.com"/>
    <s v="+256 151624593"/>
    <x v="2"/>
  </r>
  <r>
    <n v="1193"/>
    <s v="Kristy"/>
    <s v="Keller"/>
    <x v="5"/>
    <s v="Coordinator"/>
    <x v="0"/>
    <x v="1"/>
    <x v="4"/>
    <x v="0"/>
    <x v="0"/>
    <n v="1"/>
    <x v="1155"/>
    <s v="kristy.keller@yahoo.com"/>
    <s v="+256 270549577"/>
    <x v="0"/>
  </r>
  <r>
    <n v="1194"/>
    <s v="Kathryn"/>
    <s v="Brown"/>
    <x v="3"/>
    <s v="Manager"/>
    <x v="1"/>
    <x v="1"/>
    <x v="2"/>
    <x v="0"/>
    <x v="0"/>
    <n v="6"/>
    <x v="1156"/>
    <s v="kathryn.brown@hotmail.com"/>
    <s v="+256 929430067"/>
    <x v="3"/>
  </r>
  <r>
    <n v="1195"/>
    <s v="Christopher"/>
    <s v="Davis"/>
    <x v="5"/>
    <s v="Executive"/>
    <x v="1"/>
    <x v="0"/>
    <x v="1"/>
    <x v="0"/>
    <x v="0"/>
    <n v="9"/>
    <x v="1157"/>
    <s v="christopher.davis@yahoo.com"/>
    <s v="+256 480370508"/>
    <x v="1"/>
  </r>
  <r>
    <n v="1196"/>
    <s v="Ashley"/>
    <s v="Robinson"/>
    <x v="0"/>
    <s v="Assistant"/>
    <x v="0"/>
    <x v="2"/>
    <x v="4"/>
    <x v="0"/>
    <x v="0"/>
    <n v="1"/>
    <x v="1158"/>
    <s v="ashley.robinson@hotmail.com"/>
    <s v="+256 207330878"/>
    <x v="0"/>
  </r>
  <r>
    <n v="1197"/>
    <s v="Ashley"/>
    <s v="Brennan"/>
    <x v="2"/>
    <s v="Analyst"/>
    <x v="1"/>
    <x v="2"/>
    <x v="8"/>
    <x v="0"/>
    <x v="0"/>
    <n v="7"/>
    <x v="1159"/>
    <s v="ashley.brennan@hotmail.com"/>
    <s v="+256 809451833"/>
    <x v="1"/>
  </r>
  <r>
    <n v="1198"/>
    <s v="Julie"/>
    <s v="Smith"/>
    <x v="5"/>
    <s v="Executive"/>
    <x v="1"/>
    <x v="2"/>
    <x v="4"/>
    <x v="0"/>
    <x v="0"/>
    <n v="1"/>
    <x v="1160"/>
    <s v="julie.smith@yahoo.com"/>
    <s v="+256 874622919"/>
    <x v="1"/>
  </r>
  <r>
    <n v="1199"/>
    <s v="Melissa"/>
    <s v="Jones"/>
    <x v="3"/>
    <s v="Executive"/>
    <x v="1"/>
    <x v="1"/>
    <x v="5"/>
    <x v="0"/>
    <x v="0"/>
    <n v="4"/>
    <x v="1161"/>
    <s v="melissa.jones@gmail.com"/>
    <s v="+256 971979020"/>
    <x v="2"/>
  </r>
  <r>
    <n v="1200"/>
    <s v="Penny"/>
    <s v="Keller"/>
    <x v="0"/>
    <s v="Coordinator"/>
    <x v="1"/>
    <x v="2"/>
    <x v="6"/>
    <x v="0"/>
    <x v="0"/>
    <n v="3"/>
    <x v="1162"/>
    <s v="penny.keller@gmail.com"/>
    <s v="+256 187037331"/>
    <x v="2"/>
  </r>
  <r>
    <n v="1201"/>
    <s v="Christy"/>
    <s v="Romero"/>
    <x v="3"/>
    <s v="Manager"/>
    <x v="1"/>
    <x v="1"/>
    <x v="2"/>
    <x v="0"/>
    <x v="0"/>
    <n v="6"/>
    <x v="1163"/>
    <s v="christy.romero@hotmail.com"/>
    <s v="+256 590588379"/>
    <x v="0"/>
  </r>
  <r>
    <n v="1202"/>
    <s v="Oscar"/>
    <s v="Brown"/>
    <x v="4"/>
    <s v="Manager"/>
    <x v="1"/>
    <x v="1"/>
    <x v="6"/>
    <x v="2"/>
    <x v="3"/>
    <n v="1"/>
    <x v="1164"/>
    <s v="oscar.brown@yahoo.com"/>
    <s v="+256 439234716"/>
    <x v="1"/>
  </r>
  <r>
    <n v="1203"/>
    <s v="Jose"/>
    <s v="Hendricks"/>
    <x v="0"/>
    <s v="Executive"/>
    <x v="1"/>
    <x v="1"/>
    <x v="6"/>
    <x v="0"/>
    <x v="0"/>
    <n v="3"/>
    <x v="1165"/>
    <s v="jose.hendricks@yahoo.com"/>
    <s v="+256 410095752"/>
    <x v="4"/>
  </r>
  <r>
    <n v="1204"/>
    <s v="Michelle"/>
    <s v="Robinson"/>
    <x v="1"/>
    <s v="Coordinator"/>
    <x v="1"/>
    <x v="2"/>
    <x v="9"/>
    <x v="0"/>
    <x v="0"/>
    <n v="10"/>
    <x v="1166"/>
    <s v="michelle.robinson@gmail.com"/>
    <s v="Not Provided"/>
    <x v="2"/>
  </r>
  <r>
    <n v="1205"/>
    <s v="Michael"/>
    <s v="Smith"/>
    <x v="2"/>
    <s v="Coordinator"/>
    <x v="0"/>
    <x v="0"/>
    <x v="9"/>
    <x v="1"/>
    <x v="0"/>
    <n v="10"/>
    <x v="1167"/>
    <s v="michael.smith@gmail.com"/>
    <s v="+256 699129146"/>
    <x v="0"/>
  </r>
  <r>
    <n v="1206"/>
    <s v="Danny"/>
    <s v="Duncan"/>
    <x v="0"/>
    <s v="Manager"/>
    <x v="1"/>
    <x v="2"/>
    <x v="8"/>
    <x v="2"/>
    <x v="4"/>
    <n v="2"/>
    <x v="1168"/>
    <s v="danny.duncan@gmail.com"/>
    <s v="+256 863200489"/>
    <x v="1"/>
  </r>
  <r>
    <n v="1207"/>
    <s v="Dustin"/>
    <s v="Park"/>
    <x v="4"/>
    <s v="Coordinator"/>
    <x v="0"/>
    <x v="0"/>
    <x v="8"/>
    <x v="0"/>
    <x v="0"/>
    <n v="7"/>
    <x v="1169"/>
    <s v="dustin.park@hotmail.com"/>
    <s v="+256 496395956"/>
    <x v="0"/>
  </r>
  <r>
    <n v="1208"/>
    <s v="William"/>
    <s v="Anderson"/>
    <x v="2"/>
    <s v="Assistant"/>
    <x v="0"/>
    <x v="2"/>
    <x v="5"/>
    <x v="0"/>
    <x v="0"/>
    <n v="4"/>
    <x v="1170"/>
    <s v="william.anderson@gmail.com"/>
    <s v="+256 344775917"/>
    <x v="0"/>
  </r>
  <r>
    <n v="1209"/>
    <s v="Rachel"/>
    <s v="Boyle"/>
    <x v="5"/>
    <s v="Assistant"/>
    <x v="0"/>
    <x v="0"/>
    <x v="5"/>
    <x v="0"/>
    <x v="0"/>
    <n v="4"/>
    <x v="1171"/>
    <s v="rachel.boyle@yahoo.com"/>
    <s v="+256 293834646"/>
    <x v="0"/>
  </r>
  <r>
    <n v="1210"/>
    <s v="Tamara"/>
    <s v="Camacho"/>
    <x v="5"/>
    <s v="Coordinator"/>
    <x v="1"/>
    <x v="2"/>
    <x v="7"/>
    <x v="0"/>
    <x v="0"/>
    <n v="2"/>
    <x v="1172"/>
    <s v="tamara.camacho@gmail.com"/>
    <s v="+256 707332240"/>
    <x v="4"/>
  </r>
  <r>
    <n v="1211"/>
    <s v="Alexandria"/>
    <s v="Wheeler"/>
    <x v="0"/>
    <s v="Coordinator"/>
    <x v="1"/>
    <x v="2"/>
    <x v="2"/>
    <x v="0"/>
    <x v="0"/>
    <n v="6"/>
    <x v="883"/>
    <s v="alexandria.wheeler@hotmail.com"/>
    <s v="+256 844916547"/>
    <x v="1"/>
  </r>
  <r>
    <n v="1212"/>
    <s v="Jeffrey"/>
    <s v="Lewis"/>
    <x v="1"/>
    <s v="Executive"/>
    <x v="0"/>
    <x v="1"/>
    <x v="6"/>
    <x v="0"/>
    <x v="0"/>
    <n v="3"/>
    <x v="1173"/>
    <s v="jeffrey.lewis@hotmail.com"/>
    <s v="+256 233308578"/>
    <x v="4"/>
  </r>
  <r>
    <n v="1213"/>
    <s v="Maria"/>
    <s v="Griffin"/>
    <x v="0"/>
    <s v="Executive"/>
    <x v="0"/>
    <x v="0"/>
    <x v="7"/>
    <x v="0"/>
    <x v="0"/>
    <n v="2"/>
    <x v="1174"/>
    <s v="maria.griffin@yahoo.com"/>
    <s v="+256 218512999"/>
    <x v="0"/>
  </r>
  <r>
    <n v="1214"/>
    <s v="Jill"/>
    <s v="Johnson"/>
    <x v="5"/>
    <s v="Manager"/>
    <x v="1"/>
    <x v="2"/>
    <x v="7"/>
    <x v="0"/>
    <x v="0"/>
    <n v="2"/>
    <x v="1175"/>
    <s v="jill.johnson@yahoo.com"/>
    <s v="+256 877018876"/>
    <x v="4"/>
  </r>
  <r>
    <n v="1215"/>
    <s v="Holly"/>
    <s v="Short"/>
    <x v="2"/>
    <s v="Assistant"/>
    <x v="0"/>
    <x v="2"/>
    <x v="6"/>
    <x v="0"/>
    <x v="0"/>
    <n v="3"/>
    <x v="1176"/>
    <s v="holly.short@yahoo.com"/>
    <s v="+256 908534772"/>
    <x v="2"/>
  </r>
  <r>
    <n v="1216"/>
    <s v="Crystal"/>
    <s v="Gregory"/>
    <x v="5"/>
    <s v="Coordinator"/>
    <x v="1"/>
    <x v="0"/>
    <x v="3"/>
    <x v="0"/>
    <x v="0"/>
    <n v="5"/>
    <x v="1177"/>
    <s v="crystal.gregory@hotmail.com"/>
    <s v="+256 294340730"/>
    <x v="0"/>
  </r>
  <r>
    <n v="1217"/>
    <s v="LAURA"/>
    <s v="CHAN"/>
    <x v="5"/>
    <s v="Manager"/>
    <x v="1"/>
    <x v="0"/>
    <x v="5"/>
    <x v="0"/>
    <x v="0"/>
    <n v="4"/>
    <x v="1178"/>
    <s v="victoria.morris@gmail.com"/>
    <s v="+256 752646124"/>
    <x v="4"/>
  </r>
  <r>
    <n v="1218"/>
    <s v="Monica"/>
    <s v="Patterson"/>
    <x v="0"/>
    <s v="Coordinator"/>
    <x v="1"/>
    <x v="2"/>
    <x v="9"/>
    <x v="2"/>
    <x v="4"/>
    <n v="5"/>
    <x v="1179"/>
    <s v="monica.patterson@gmail.com"/>
    <s v="+256 668245852"/>
    <x v="0"/>
  </r>
  <r>
    <n v="1219"/>
    <s v="Hector"/>
    <s v="Campbell"/>
    <x v="1"/>
    <s v="Analyst"/>
    <x v="0"/>
    <x v="1"/>
    <x v="2"/>
    <x v="1"/>
    <x v="6"/>
    <n v="2"/>
    <x v="1180"/>
    <s v="hector.campbell@gmail.com"/>
    <s v="+256 303913695"/>
    <x v="0"/>
  </r>
  <r>
    <n v="1220"/>
    <s v="Kristina"/>
    <s v="Walker"/>
    <x v="4"/>
    <s v="Analyst"/>
    <x v="1"/>
    <x v="0"/>
    <x v="4"/>
    <x v="0"/>
    <x v="0"/>
    <n v="1"/>
    <x v="1181"/>
    <s v="kristina.walker@gmail.com"/>
    <s v="+256 327445227"/>
    <x v="0"/>
  </r>
  <r>
    <n v="1221"/>
    <s v="Brenda"/>
    <s v="Robbins"/>
    <x v="3"/>
    <s v="Manager"/>
    <x v="1"/>
    <x v="0"/>
    <x v="8"/>
    <x v="0"/>
    <x v="0"/>
    <n v="7"/>
    <x v="1182"/>
    <s v="brenda.robbins@hotmail.com"/>
    <s v="+256 671717122"/>
    <x v="3"/>
  </r>
  <r>
    <n v="1222"/>
    <s v="Laura"/>
    <s v="Gill"/>
    <x v="3"/>
    <s v="Executive"/>
    <x v="1"/>
    <x v="1"/>
    <x v="0"/>
    <x v="0"/>
    <x v="0"/>
    <n v="8"/>
    <x v="1183"/>
    <s v="laura.gill@hotmail.com"/>
    <s v="+256 195763904"/>
    <x v="0"/>
  </r>
  <r>
    <n v="1223"/>
    <s v="DENNIS"/>
    <s v="SHAFFER"/>
    <x v="3"/>
    <s v="Manager"/>
    <x v="1"/>
    <x v="0"/>
    <x v="7"/>
    <x v="0"/>
    <x v="0"/>
    <n v="2"/>
    <x v="1184"/>
    <s v="victoria.flynn@hotmail.com"/>
    <s v="+256 877564477"/>
    <x v="1"/>
  </r>
  <r>
    <n v="1224"/>
    <s v="Michelle"/>
    <s v="Jones"/>
    <x v="1"/>
    <s v="Executive"/>
    <x v="0"/>
    <x v="0"/>
    <x v="3"/>
    <x v="0"/>
    <x v="0"/>
    <n v="5"/>
    <x v="1185"/>
    <s v="michelle.jones@yahoo.com"/>
    <s v="+256 920154096"/>
    <x v="2"/>
  </r>
  <r>
    <n v="1225"/>
    <s v="Tara"/>
    <s v="Stone"/>
    <x v="4"/>
    <s v="Assistant"/>
    <x v="0"/>
    <x v="2"/>
    <x v="6"/>
    <x v="0"/>
    <x v="0"/>
    <n v="3"/>
    <x v="1186"/>
    <s v="tara.stone@yahoo.com"/>
    <s v="+256 001478038"/>
    <x v="1"/>
  </r>
  <r>
    <n v="1226"/>
    <s v="Victoria"/>
    <s v="Perez"/>
    <x v="4"/>
    <s v="Executive"/>
    <x v="1"/>
    <x v="1"/>
    <x v="8"/>
    <x v="0"/>
    <x v="0"/>
    <n v="7"/>
    <x v="1187"/>
    <s v="victoria.perez@gmail.com"/>
    <s v="+256 307872126"/>
    <x v="0"/>
  </r>
  <r>
    <n v="1227"/>
    <s v="Anne"/>
    <s v="Mccormick"/>
    <x v="1"/>
    <s v="Manager"/>
    <x v="1"/>
    <x v="1"/>
    <x v="7"/>
    <x v="0"/>
    <x v="0"/>
    <n v="2"/>
    <x v="1188"/>
    <s v="anne.mccormick@hotmail.com"/>
    <s v="+256 452404910"/>
    <x v="1"/>
  </r>
  <r>
    <n v="1228"/>
    <s v="Robert"/>
    <s v="Taylor"/>
    <x v="0"/>
    <s v="Manager"/>
    <x v="1"/>
    <x v="0"/>
    <x v="3"/>
    <x v="0"/>
    <x v="0"/>
    <n v="5"/>
    <x v="1189"/>
    <s v="robert.taylor@gmail.com"/>
    <s v="+256 209563481"/>
    <x v="1"/>
  </r>
  <r>
    <n v="1229"/>
    <s v="Tina"/>
    <s v="Velez"/>
    <x v="3"/>
    <s v="Assistant"/>
    <x v="1"/>
    <x v="2"/>
    <x v="3"/>
    <x v="0"/>
    <x v="0"/>
    <n v="5"/>
    <x v="1190"/>
    <s v="tina.velez@yahoo.com"/>
    <s v="+256 996784943"/>
    <x v="1"/>
  </r>
  <r>
    <n v="1230"/>
    <s v="Gregory"/>
    <s v="Wright"/>
    <x v="0"/>
    <s v="Executive"/>
    <x v="0"/>
    <x v="0"/>
    <x v="9"/>
    <x v="0"/>
    <x v="0"/>
    <n v="10"/>
    <x v="1191"/>
    <s v="gregory.wright@yahoo.com"/>
    <s v="+256 319733300"/>
    <x v="1"/>
  </r>
  <r>
    <n v="1231"/>
    <s v="Jonathan"/>
    <s v="Hall"/>
    <x v="0"/>
    <s v="Assistant"/>
    <x v="1"/>
    <x v="1"/>
    <x v="6"/>
    <x v="0"/>
    <x v="0"/>
    <n v="3"/>
    <x v="1192"/>
    <s v="jonathan.hall@hotmail.com"/>
    <s v="+256 847557822"/>
    <x v="2"/>
  </r>
  <r>
    <n v="1232"/>
    <s v="Samantha"/>
    <s v="Taylor"/>
    <x v="3"/>
    <s v="Coordinator"/>
    <x v="0"/>
    <x v="2"/>
    <x v="6"/>
    <x v="0"/>
    <x v="0"/>
    <n v="3"/>
    <x v="1193"/>
    <s v="samantha.taylor@yahoo.com"/>
    <s v="+256 792010402"/>
    <x v="1"/>
  </r>
  <r>
    <n v="1233"/>
    <s v="Glen"/>
    <s v="Osborne"/>
    <x v="3"/>
    <s v="Assistant"/>
    <x v="0"/>
    <x v="2"/>
    <x v="1"/>
    <x v="0"/>
    <x v="0"/>
    <n v="9"/>
    <x v="1194"/>
    <s v="glen.osborne@hotmail.com"/>
    <s v="+256 284597651"/>
    <x v="2"/>
  </r>
  <r>
    <n v="1234"/>
    <s v="Matthew"/>
    <s v="Alexander"/>
    <x v="3"/>
    <s v="Coordinator"/>
    <x v="0"/>
    <x v="1"/>
    <x v="4"/>
    <x v="0"/>
    <x v="0"/>
    <n v="1"/>
    <x v="1195"/>
    <s v="matthew.alexander@yahoo.com"/>
    <s v="+256 406278686"/>
    <x v="0"/>
  </r>
  <r>
    <n v="1235"/>
    <s v="Christopher"/>
    <s v="Turner"/>
    <x v="0"/>
    <s v="Manager"/>
    <x v="1"/>
    <x v="1"/>
    <x v="7"/>
    <x v="2"/>
    <x v="2"/>
    <n v="1"/>
    <x v="1196"/>
    <s v="christopher.turner@gmail.com"/>
    <s v="+256 508444621"/>
    <x v="2"/>
  </r>
  <r>
    <n v="1236"/>
    <s v="Robert"/>
    <s v="Richards"/>
    <x v="4"/>
    <s v="Manager"/>
    <x v="0"/>
    <x v="2"/>
    <x v="8"/>
    <x v="2"/>
    <x v="1"/>
    <n v="4"/>
    <x v="1197"/>
    <s v="robert.richards@gmail.com"/>
    <s v="+256 298378576"/>
    <x v="1"/>
  </r>
  <r>
    <n v="1237"/>
    <s v="Christopher"/>
    <s v="Tucker"/>
    <x v="3"/>
    <s v="Executive"/>
    <x v="0"/>
    <x v="2"/>
    <x v="1"/>
    <x v="0"/>
    <x v="0"/>
    <n v="9"/>
    <x v="1198"/>
    <s v="christopher.tucker@hotmail.com"/>
    <s v="+256 808433902"/>
    <x v="4"/>
  </r>
  <r>
    <n v="1238"/>
    <s v="Kelly"/>
    <s v="Holmes"/>
    <x v="2"/>
    <s v="Analyst"/>
    <x v="1"/>
    <x v="2"/>
    <x v="9"/>
    <x v="0"/>
    <x v="0"/>
    <n v="10"/>
    <x v="1199"/>
    <s v="kelly.holmes@yahoo.com"/>
    <s v="+256 776179204"/>
    <x v="2"/>
  </r>
  <r>
    <n v="1239"/>
    <s v="Amanda"/>
    <s v="Lee"/>
    <x v="5"/>
    <s v="Assistant"/>
    <x v="0"/>
    <x v="2"/>
    <x v="1"/>
    <x v="0"/>
    <x v="0"/>
    <n v="9"/>
    <x v="1200"/>
    <s v="amanda.lee@yahoo.com"/>
    <s v="+256 468646754"/>
    <x v="2"/>
  </r>
  <r>
    <n v="1240"/>
    <s v="Andrew"/>
    <s v="Lewis"/>
    <x v="0"/>
    <s v="Assistant"/>
    <x v="1"/>
    <x v="0"/>
    <x v="3"/>
    <x v="0"/>
    <x v="0"/>
    <n v="5"/>
    <x v="1201"/>
    <s v="andrew.lewis@hotmail.com"/>
    <s v="+256 082180589"/>
    <x v="2"/>
  </r>
  <r>
    <n v="1241"/>
    <s v="Nicole"/>
    <s v="York"/>
    <x v="5"/>
    <s v="Executive"/>
    <x v="1"/>
    <x v="0"/>
    <x v="5"/>
    <x v="0"/>
    <x v="0"/>
    <n v="4"/>
    <x v="1202"/>
    <s v="nicole.york@gmail.com"/>
    <s v="+256 067533457"/>
    <x v="2"/>
  </r>
  <r>
    <n v="1242"/>
    <s v="Melissa"/>
    <s v="Tucker"/>
    <x v="5"/>
    <s v="Manager"/>
    <x v="1"/>
    <x v="2"/>
    <x v="5"/>
    <x v="0"/>
    <x v="0"/>
    <n v="4"/>
    <x v="1203"/>
    <s v="melissa.tucker@yahoo.com"/>
    <s v="+256 577749735"/>
    <x v="2"/>
  </r>
  <r>
    <n v="1243"/>
    <s v="Tara"/>
    <s v="Houston"/>
    <x v="2"/>
    <s v="Manager"/>
    <x v="1"/>
    <x v="1"/>
    <x v="3"/>
    <x v="0"/>
    <x v="0"/>
    <n v="5"/>
    <x v="1204"/>
    <s v="tara.houston@gmail.com"/>
    <s v="+256 143778047"/>
    <x v="0"/>
  </r>
  <r>
    <n v="1244"/>
    <s v="Angela"/>
    <s v="Rodriguez"/>
    <x v="5"/>
    <s v="Coordinator"/>
    <x v="0"/>
    <x v="2"/>
    <x v="8"/>
    <x v="0"/>
    <x v="0"/>
    <n v="7"/>
    <x v="1205"/>
    <s v="angela.rodriguez@yahoo.com"/>
    <s v="+256 576533925"/>
    <x v="1"/>
  </r>
  <r>
    <n v="1245"/>
    <s v="Stephanie"/>
    <s v="Mathis"/>
    <x v="3"/>
    <s v="Assistant"/>
    <x v="1"/>
    <x v="2"/>
    <x v="7"/>
    <x v="1"/>
    <x v="2"/>
    <n v="1"/>
    <x v="1206"/>
    <s v="stephanie.mathis@yahoo.com"/>
    <s v="+256 391485054"/>
    <x v="0"/>
  </r>
  <r>
    <n v="1246"/>
    <s v="Tammy"/>
    <s v="Cox"/>
    <x v="2"/>
    <s v="Coordinator"/>
    <x v="1"/>
    <x v="1"/>
    <x v="7"/>
    <x v="0"/>
    <x v="0"/>
    <n v="2"/>
    <x v="1207"/>
    <s v="tammy.cox@hotmail.com"/>
    <s v="+256 506721893"/>
    <x v="0"/>
  </r>
  <r>
    <n v="1247"/>
    <s v="Ebony"/>
    <s v="Ali"/>
    <x v="5"/>
    <s v="Executive"/>
    <x v="0"/>
    <x v="0"/>
    <x v="4"/>
    <x v="2"/>
    <x v="2"/>
    <n v="0"/>
    <x v="1208"/>
    <s v="ebony.ali@hotmail.com"/>
    <s v="+256 737092572"/>
    <x v="0"/>
  </r>
  <r>
    <n v="1248"/>
    <s v="Angela"/>
    <s v="Colon"/>
    <x v="0"/>
    <s v="Executive"/>
    <x v="0"/>
    <x v="2"/>
    <x v="6"/>
    <x v="0"/>
    <x v="0"/>
    <n v="3"/>
    <x v="1209"/>
    <s v="angela.colon@yahoo.com"/>
    <s v="+256 040103666"/>
    <x v="0"/>
  </r>
  <r>
    <n v="1249"/>
    <s v="Kayla"/>
    <s v="Washington"/>
    <x v="3"/>
    <s v="Executive"/>
    <x v="0"/>
    <x v="2"/>
    <x v="0"/>
    <x v="0"/>
    <x v="0"/>
    <n v="8"/>
    <x v="1210"/>
    <s v="kayla.washington@hotmail.com"/>
    <s v="+256 268986846"/>
    <x v="2"/>
  </r>
  <r>
    <n v="1250"/>
    <s v="Scott"/>
    <s v="Schmidt"/>
    <x v="5"/>
    <s v="Coordinator"/>
    <x v="0"/>
    <x v="2"/>
    <x v="6"/>
    <x v="0"/>
    <x v="0"/>
    <n v="3"/>
    <x v="1211"/>
    <s v="scott.schmidt@hotmail.com"/>
    <s v="+256 663541108"/>
    <x v="2"/>
  </r>
  <r>
    <n v="1251"/>
    <s v="Ashley"/>
    <s v="Roberson"/>
    <x v="2"/>
    <s v="Manager"/>
    <x v="0"/>
    <x v="2"/>
    <x v="1"/>
    <x v="1"/>
    <x v="9"/>
    <n v="2"/>
    <x v="1212"/>
    <s v="ashley.roberson@hotmail.com"/>
    <s v="+256 480734666"/>
    <x v="0"/>
  </r>
  <r>
    <n v="1252"/>
    <s v="Jacob"/>
    <s v="Holt"/>
    <x v="1"/>
    <s v="Analyst"/>
    <x v="1"/>
    <x v="2"/>
    <x v="2"/>
    <x v="0"/>
    <x v="0"/>
    <n v="6"/>
    <x v="1213"/>
    <s v="jacob.holt@hotmail.com"/>
    <s v="+256 356240082"/>
    <x v="4"/>
  </r>
  <r>
    <n v="1253"/>
    <s v="Tyler"/>
    <s v="Brown"/>
    <x v="2"/>
    <s v="Manager"/>
    <x v="0"/>
    <x v="0"/>
    <x v="3"/>
    <x v="0"/>
    <x v="0"/>
    <n v="5"/>
    <x v="1214"/>
    <s v="tyler.brown@gmail.com"/>
    <s v="+256 549397819"/>
    <x v="0"/>
  </r>
  <r>
    <n v="1254"/>
    <s v="Kyle"/>
    <s v="Vaughan"/>
    <x v="1"/>
    <s v="Assistant"/>
    <x v="0"/>
    <x v="1"/>
    <x v="5"/>
    <x v="0"/>
    <x v="0"/>
    <n v="4"/>
    <x v="1215"/>
    <s v="kyle.vaughan@gmail.com"/>
    <s v="+256 112149889"/>
    <x v="0"/>
  </r>
  <r>
    <n v="1256"/>
    <s v="Todd"/>
    <s v="King"/>
    <x v="5"/>
    <s v="Assistant"/>
    <x v="1"/>
    <x v="1"/>
    <x v="3"/>
    <x v="0"/>
    <x v="0"/>
    <n v="5"/>
    <x v="1216"/>
    <s v="todd.king@gmail.com"/>
    <s v="+256 887892369"/>
    <x v="2"/>
  </r>
  <r>
    <n v="1257"/>
    <s v="Ann"/>
    <s v="Byrd"/>
    <x v="2"/>
    <s v="Assistant"/>
    <x v="0"/>
    <x v="1"/>
    <x v="6"/>
    <x v="0"/>
    <x v="0"/>
    <n v="3"/>
    <x v="1217"/>
    <s v="ann.byrd@yahoo.com"/>
    <s v="+256 216512310"/>
    <x v="2"/>
  </r>
  <r>
    <n v="1258"/>
    <s v="Cynthia"/>
    <s v="Gonzalez"/>
    <x v="3"/>
    <s v="Coordinator"/>
    <x v="0"/>
    <x v="1"/>
    <x v="9"/>
    <x v="0"/>
    <x v="0"/>
    <n v="10"/>
    <x v="1218"/>
    <s v="cynthia.gonzalez@yahoo.com"/>
    <s v="+256 796981797"/>
    <x v="0"/>
  </r>
  <r>
    <n v="1259"/>
    <s v="Linda"/>
    <s v="Cook"/>
    <x v="4"/>
    <s v="Executive"/>
    <x v="1"/>
    <x v="1"/>
    <x v="3"/>
    <x v="0"/>
    <x v="0"/>
    <n v="5"/>
    <x v="1219"/>
    <s v="linda.cook@hotmail.com"/>
    <s v="+256 159640889"/>
    <x v="4"/>
  </r>
  <r>
    <n v="1260"/>
    <s v="Jeremy"/>
    <s v="Bradley"/>
    <x v="2"/>
    <s v="Analyst"/>
    <x v="1"/>
    <x v="1"/>
    <x v="3"/>
    <x v="0"/>
    <x v="0"/>
    <n v="5"/>
    <x v="1220"/>
    <s v="jeremy.bradley@yahoo.com"/>
    <s v="+256 374622545"/>
    <x v="2"/>
  </r>
  <r>
    <n v="1261"/>
    <s v="Teresa"/>
    <s v="Watson"/>
    <x v="1"/>
    <s v="Executive"/>
    <x v="0"/>
    <x v="1"/>
    <x v="3"/>
    <x v="0"/>
    <x v="0"/>
    <n v="5"/>
    <x v="1221"/>
    <s v="teresa.watson@gmail.com"/>
    <s v="+256 050919469"/>
    <x v="2"/>
  </r>
  <r>
    <n v="1262"/>
    <s v="Sean"/>
    <s v="Savage"/>
    <x v="2"/>
    <s v="Executive"/>
    <x v="1"/>
    <x v="0"/>
    <x v="2"/>
    <x v="0"/>
    <x v="0"/>
    <n v="6"/>
    <x v="1222"/>
    <s v="sean.savage@yahoo.com"/>
    <s v="+256 189161363"/>
    <x v="0"/>
  </r>
  <r>
    <n v="1263"/>
    <s v="Nicole"/>
    <s v="Young"/>
    <x v="4"/>
    <s v="Assistant"/>
    <x v="0"/>
    <x v="1"/>
    <x v="6"/>
    <x v="0"/>
    <x v="0"/>
    <n v="3"/>
    <x v="1223"/>
    <s v="nicole.young@yahoo.com"/>
    <s v="+256 469901905"/>
    <x v="1"/>
  </r>
  <r>
    <n v="1264"/>
    <s v="Haley"/>
    <s v="Stewart"/>
    <x v="0"/>
    <s v="Executive"/>
    <x v="1"/>
    <x v="0"/>
    <x v="0"/>
    <x v="0"/>
    <x v="0"/>
    <n v="8"/>
    <x v="1224"/>
    <s v="haley.stewart@hotmail.com"/>
    <s v="+256 646610257"/>
    <x v="2"/>
  </r>
  <r>
    <n v="1265"/>
    <s v="Travis"/>
    <s v="Fox"/>
    <x v="5"/>
    <s v="Coordinator"/>
    <x v="1"/>
    <x v="2"/>
    <x v="5"/>
    <x v="0"/>
    <x v="0"/>
    <n v="4"/>
    <x v="1225"/>
    <s v="travis.fox@yahoo.com"/>
    <s v="+256 088545227"/>
    <x v="1"/>
  </r>
  <r>
    <n v="1266"/>
    <s v="Gordon"/>
    <s v="Kline"/>
    <x v="1"/>
    <s v="Assistant"/>
    <x v="1"/>
    <x v="2"/>
    <x v="5"/>
    <x v="0"/>
    <x v="0"/>
    <n v="4"/>
    <x v="1226"/>
    <s v="gordon.kline@hotmail.com"/>
    <s v="+256 117039229"/>
    <x v="1"/>
  </r>
  <r>
    <n v="1267"/>
    <s v="Daniel"/>
    <s v="Johnson"/>
    <x v="5"/>
    <s v="Executive"/>
    <x v="0"/>
    <x v="2"/>
    <x v="6"/>
    <x v="0"/>
    <x v="0"/>
    <n v="3"/>
    <x v="1227"/>
    <s v="daniel.johnson@hotmail.com"/>
    <s v="+256 711932448"/>
    <x v="2"/>
  </r>
  <r>
    <n v="1268"/>
    <s v="Michael"/>
    <s v="Garcia"/>
    <x v="5"/>
    <s v="Manager"/>
    <x v="1"/>
    <x v="0"/>
    <x v="0"/>
    <x v="0"/>
    <x v="0"/>
    <n v="8"/>
    <x v="1228"/>
    <s v="michael.garcia@yahoo.com"/>
    <s v="+256 132380941"/>
    <x v="4"/>
  </r>
  <r>
    <n v="1269"/>
    <s v="Danielle"/>
    <s v="Nelson"/>
    <x v="5"/>
    <s v="Analyst"/>
    <x v="0"/>
    <x v="0"/>
    <x v="4"/>
    <x v="0"/>
    <x v="0"/>
    <n v="1"/>
    <x v="1229"/>
    <s v="danielle.nelson@gmail.com"/>
    <s v="+256 384484291"/>
    <x v="3"/>
  </r>
  <r>
    <n v="1270"/>
    <s v="Jonathon"/>
    <s v="Russell"/>
    <x v="2"/>
    <s v="Manager"/>
    <x v="1"/>
    <x v="2"/>
    <x v="3"/>
    <x v="0"/>
    <x v="0"/>
    <n v="5"/>
    <x v="1230"/>
    <s v="jonathon.russell@gmail.com"/>
    <s v="+256 630948955"/>
    <x v="2"/>
  </r>
  <r>
    <n v="1271"/>
    <s v="Kevin"/>
    <s v="Raymond"/>
    <x v="3"/>
    <s v="Analyst"/>
    <x v="0"/>
    <x v="0"/>
    <x v="6"/>
    <x v="0"/>
    <x v="0"/>
    <n v="3"/>
    <x v="1231"/>
    <s v="kevin.raymond@gmail.com"/>
    <s v="Not Provided"/>
    <x v="4"/>
  </r>
  <r>
    <n v="1272"/>
    <s v="Tracey"/>
    <s v="Schneider"/>
    <x v="0"/>
    <s v="Analyst"/>
    <x v="0"/>
    <x v="1"/>
    <x v="1"/>
    <x v="0"/>
    <x v="0"/>
    <n v="9"/>
    <x v="1232"/>
    <s v="tracey.schneider@yahoo.com"/>
    <s v="+256 433277359"/>
    <x v="0"/>
  </r>
  <r>
    <n v="1273"/>
    <s v="Robin"/>
    <s v="Clements"/>
    <x v="1"/>
    <s v="Assistant"/>
    <x v="0"/>
    <x v="1"/>
    <x v="5"/>
    <x v="1"/>
    <x v="3"/>
    <n v="2"/>
    <x v="1233"/>
    <s v="robin.clements@hotmail.com"/>
    <s v="+256 837638170"/>
    <x v="2"/>
  </r>
  <r>
    <n v="1274"/>
    <s v="Christopher"/>
    <s v="Hunter"/>
    <x v="2"/>
    <s v="Manager"/>
    <x v="0"/>
    <x v="0"/>
    <x v="7"/>
    <x v="0"/>
    <x v="0"/>
    <n v="2"/>
    <x v="1234"/>
    <s v="christopher.hunter@hotmail.com"/>
    <s v="+256 139569375"/>
    <x v="1"/>
  </r>
  <r>
    <n v="1275"/>
    <s v="Susan"/>
    <s v="Garza"/>
    <x v="3"/>
    <s v="Executive"/>
    <x v="0"/>
    <x v="0"/>
    <x v="3"/>
    <x v="0"/>
    <x v="0"/>
    <n v="5"/>
    <x v="1235"/>
    <s v="susan.garza@hotmail.com"/>
    <s v="+256 766065002"/>
    <x v="2"/>
  </r>
  <r>
    <n v="1276"/>
    <s v="Michelle"/>
    <s v="Kelly"/>
    <x v="2"/>
    <s v="Executive"/>
    <x v="0"/>
    <x v="1"/>
    <x v="5"/>
    <x v="0"/>
    <x v="0"/>
    <n v="4"/>
    <x v="1236"/>
    <s v="michelle.kelly@yahoo.com"/>
    <s v="+256 254598702"/>
    <x v="2"/>
  </r>
  <r>
    <n v="1277"/>
    <s v="Steven"/>
    <s v="Wolf"/>
    <x v="2"/>
    <s v="Analyst"/>
    <x v="0"/>
    <x v="2"/>
    <x v="8"/>
    <x v="0"/>
    <x v="0"/>
    <n v="7"/>
    <x v="1237"/>
    <s v="steven.wolf@yahoo.com"/>
    <s v="+256 701114254"/>
    <x v="1"/>
  </r>
  <r>
    <n v="1278"/>
    <s v="Diana"/>
    <s v="Stevens"/>
    <x v="1"/>
    <s v="Coordinator"/>
    <x v="0"/>
    <x v="0"/>
    <x v="2"/>
    <x v="0"/>
    <x v="0"/>
    <n v="6"/>
    <x v="1238"/>
    <s v="diana.stevens@yahoo.com"/>
    <s v="+256 762843189"/>
    <x v="2"/>
  </r>
  <r>
    <n v="1279"/>
    <s v="Sonia"/>
    <s v="Waller"/>
    <x v="5"/>
    <s v="Executive"/>
    <x v="1"/>
    <x v="1"/>
    <x v="8"/>
    <x v="0"/>
    <x v="0"/>
    <n v="7"/>
    <x v="1239"/>
    <s v="sonia.waller@hotmail.com"/>
    <s v="+256 680193228"/>
    <x v="0"/>
  </r>
  <r>
    <n v="1280"/>
    <s v="Joshua"/>
    <s v="White"/>
    <x v="2"/>
    <s v="Executive"/>
    <x v="1"/>
    <x v="1"/>
    <x v="3"/>
    <x v="0"/>
    <x v="0"/>
    <n v="5"/>
    <x v="1240"/>
    <s v="joshua.white@yahoo.com"/>
    <s v="+256 569992751"/>
    <x v="4"/>
  </r>
  <r>
    <n v="1281"/>
    <s v="Julie"/>
    <s v="Wilson"/>
    <x v="5"/>
    <s v="Assistant"/>
    <x v="1"/>
    <x v="0"/>
    <x v="3"/>
    <x v="0"/>
    <x v="0"/>
    <n v="5"/>
    <x v="1241"/>
    <s v="julie.wilson@gmail.com"/>
    <s v="+256 042496131"/>
    <x v="4"/>
  </r>
  <r>
    <n v="1282"/>
    <s v="Anthony"/>
    <s v="White"/>
    <x v="3"/>
    <s v="Executive"/>
    <x v="1"/>
    <x v="2"/>
    <x v="1"/>
    <x v="0"/>
    <x v="0"/>
    <n v="9"/>
    <x v="1242"/>
    <s v="anthony.white@hotmail.com"/>
    <s v="+256 748359410"/>
    <x v="0"/>
  </r>
  <r>
    <n v="1283"/>
    <s v="Angela"/>
    <s v="Carroll"/>
    <x v="2"/>
    <s v="Assistant"/>
    <x v="0"/>
    <x v="0"/>
    <x v="7"/>
    <x v="0"/>
    <x v="0"/>
    <n v="2"/>
    <x v="1243"/>
    <s v="angela.carroll@hotmail.com"/>
    <s v="+256 962075634"/>
    <x v="0"/>
  </r>
  <r>
    <n v="1284"/>
    <s v="Holly"/>
    <s v="Johnson"/>
    <x v="4"/>
    <s v="Manager"/>
    <x v="1"/>
    <x v="2"/>
    <x v="5"/>
    <x v="0"/>
    <x v="0"/>
    <n v="4"/>
    <x v="1244"/>
    <s v="holly.johnson@yahoo.com"/>
    <s v="+256 137530877"/>
    <x v="2"/>
  </r>
  <r>
    <n v="1285"/>
    <s v="Adam"/>
    <s v="Keller"/>
    <x v="2"/>
    <s v="Executive"/>
    <x v="1"/>
    <x v="2"/>
    <x v="2"/>
    <x v="0"/>
    <x v="0"/>
    <n v="6"/>
    <x v="1245"/>
    <s v="adam.keller@gmail.com"/>
    <s v="+256 915384536"/>
    <x v="1"/>
  </r>
  <r>
    <n v="1286"/>
    <s v="Samuel"/>
    <s v="Walsh"/>
    <x v="3"/>
    <s v="Analyst"/>
    <x v="1"/>
    <x v="2"/>
    <x v="7"/>
    <x v="0"/>
    <x v="0"/>
    <n v="2"/>
    <x v="1246"/>
    <s v="samuel.walsh@gmail.com"/>
    <s v="+256 732347307"/>
    <x v="0"/>
  </r>
  <r>
    <n v="1287"/>
    <s v="Peter"/>
    <s v="Joseph"/>
    <x v="1"/>
    <s v="Executive"/>
    <x v="1"/>
    <x v="2"/>
    <x v="6"/>
    <x v="0"/>
    <x v="0"/>
    <n v="3"/>
    <x v="1247"/>
    <s v="peter.joseph@yahoo.com"/>
    <s v="+256 219404070"/>
    <x v="2"/>
  </r>
  <r>
    <n v="1288"/>
    <s v="COLLEEN"/>
    <s v="SCHULTZ"/>
    <x v="0"/>
    <s v="Analyst"/>
    <x v="0"/>
    <x v="2"/>
    <x v="8"/>
    <x v="0"/>
    <x v="0"/>
    <n v="7"/>
    <x v="1248"/>
    <s v="michael.scott@hotmail.com"/>
    <s v="+256 034504267"/>
    <x v="0"/>
  </r>
  <r>
    <n v="1289"/>
    <s v="Alejandro"/>
    <s v="Boyd"/>
    <x v="2"/>
    <s v="Coordinator"/>
    <x v="0"/>
    <x v="2"/>
    <x v="4"/>
    <x v="0"/>
    <x v="0"/>
    <n v="1"/>
    <x v="1249"/>
    <s v="alejandro.boyd@hotmail.com"/>
    <s v="+256 676384680"/>
    <x v="4"/>
  </r>
  <r>
    <n v="1290"/>
    <s v="Joshua"/>
    <s v="Holloway"/>
    <x v="2"/>
    <s v="Executive"/>
    <x v="1"/>
    <x v="1"/>
    <x v="6"/>
    <x v="0"/>
    <x v="0"/>
    <n v="3"/>
    <x v="1250"/>
    <s v="joshua.holloway@yahoo.com"/>
    <s v="+256 573067135"/>
    <x v="4"/>
  </r>
  <r>
    <n v="1291"/>
    <s v="Gregory"/>
    <s v="Goodwin"/>
    <x v="5"/>
    <s v="Assistant"/>
    <x v="0"/>
    <x v="2"/>
    <x v="6"/>
    <x v="0"/>
    <x v="0"/>
    <n v="3"/>
    <x v="1251"/>
    <s v="gregory.goodwin@hotmail.com"/>
    <s v="+256 526342276"/>
    <x v="4"/>
  </r>
  <r>
    <n v="1292"/>
    <s v="Jeanette"/>
    <s v="Murphy"/>
    <x v="5"/>
    <s v="Coordinator"/>
    <x v="0"/>
    <x v="1"/>
    <x v="1"/>
    <x v="0"/>
    <x v="0"/>
    <n v="9"/>
    <x v="1252"/>
    <s v="jeanette.murphy@gmail.com"/>
    <s v="+256 566054012"/>
    <x v="0"/>
  </r>
  <r>
    <n v="1294"/>
    <s v="April"/>
    <s v="Pratt"/>
    <x v="3"/>
    <s v="Coordinator"/>
    <x v="1"/>
    <x v="0"/>
    <x v="3"/>
    <x v="0"/>
    <x v="0"/>
    <n v="5"/>
    <x v="1253"/>
    <s v="april.pratt@yahoo.com"/>
    <s v="+256 764179547"/>
    <x v="0"/>
  </r>
  <r>
    <n v="1295"/>
    <s v="Kristin"/>
    <s v="Clark"/>
    <x v="4"/>
    <s v="Analyst"/>
    <x v="1"/>
    <x v="0"/>
    <x v="3"/>
    <x v="0"/>
    <x v="0"/>
    <n v="5"/>
    <x v="1254"/>
    <s v="kristin.clark@yahoo.com"/>
    <s v="+256 443249031"/>
    <x v="0"/>
  </r>
  <r>
    <n v="1296"/>
    <s v="Megan"/>
    <s v="Mcdonald"/>
    <x v="0"/>
    <s v="Coordinator"/>
    <x v="1"/>
    <x v="0"/>
    <x v="2"/>
    <x v="0"/>
    <x v="0"/>
    <n v="6"/>
    <x v="1255"/>
    <s v="megan.mcdonald@yahoo.com"/>
    <s v="+256 446230902"/>
    <x v="4"/>
  </r>
  <r>
    <n v="1297"/>
    <s v="Peter"/>
    <s v="Mejia"/>
    <x v="0"/>
    <s v="Analyst"/>
    <x v="0"/>
    <x v="1"/>
    <x v="3"/>
    <x v="0"/>
    <x v="0"/>
    <n v="5"/>
    <x v="1256"/>
    <s v="peter.mejia@hotmail.com"/>
    <s v="+256 510648768"/>
    <x v="4"/>
  </r>
  <r>
    <n v="1298"/>
    <s v="Jeffery"/>
    <s v="Parker"/>
    <x v="0"/>
    <s v="Assistant"/>
    <x v="0"/>
    <x v="0"/>
    <x v="6"/>
    <x v="0"/>
    <x v="0"/>
    <n v="3"/>
    <x v="1257"/>
    <s v="jeffery.parker@yahoo.com"/>
    <s v="+256 745867276"/>
    <x v="1"/>
  </r>
  <r>
    <n v="1299"/>
    <s v="April"/>
    <s v="Davis"/>
    <x v="0"/>
    <s v="Coordinator"/>
    <x v="0"/>
    <x v="2"/>
    <x v="7"/>
    <x v="0"/>
    <x v="0"/>
    <n v="2"/>
    <x v="1258"/>
    <s v="april.davis@yahoo.com"/>
    <s v="+256 078715597"/>
    <x v="1"/>
  </r>
  <r>
    <n v="1300"/>
    <s v="Ryan"/>
    <s v="Taylor"/>
    <x v="1"/>
    <s v="Analyst"/>
    <x v="1"/>
    <x v="2"/>
    <x v="1"/>
    <x v="0"/>
    <x v="0"/>
    <n v="9"/>
    <x v="1259"/>
    <s v="ryan.taylor@hotmail.com"/>
    <s v="+256 308682675"/>
    <x v="4"/>
  </r>
  <r>
    <n v="1301"/>
    <s v="Sarah"/>
    <s v="Robinson"/>
    <x v="4"/>
    <s v="Manager"/>
    <x v="0"/>
    <x v="0"/>
    <x v="2"/>
    <x v="0"/>
    <x v="0"/>
    <n v="6"/>
    <x v="1260"/>
    <s v="sarah.robinson@gmail.com"/>
    <s v="+256 729703332"/>
    <x v="1"/>
  </r>
  <r>
    <n v="1302"/>
    <s v="Danielle"/>
    <s v="Barrera"/>
    <x v="1"/>
    <s v="Assistant"/>
    <x v="0"/>
    <x v="2"/>
    <x v="0"/>
    <x v="0"/>
    <x v="0"/>
    <n v="8"/>
    <x v="1261"/>
    <s v="danielle.barrera@hotmail.com"/>
    <s v="+256 060883192"/>
    <x v="0"/>
  </r>
  <r>
    <n v="1303"/>
    <s v="Derrick"/>
    <s v="Kim"/>
    <x v="3"/>
    <s v="Manager"/>
    <x v="1"/>
    <x v="2"/>
    <x v="1"/>
    <x v="0"/>
    <x v="0"/>
    <n v="9"/>
    <x v="1262"/>
    <s v="derrick.kim@hotmail.com"/>
    <s v="+256 779507518"/>
    <x v="1"/>
  </r>
  <r>
    <n v="1304"/>
    <s v="Aaron"/>
    <s v="Martinez"/>
    <x v="3"/>
    <s v="Assistant"/>
    <x v="1"/>
    <x v="0"/>
    <x v="8"/>
    <x v="0"/>
    <x v="0"/>
    <n v="7"/>
    <x v="1263"/>
    <s v="aaron.martinez@gmail.com"/>
    <s v="+256 993554129"/>
    <x v="0"/>
  </r>
  <r>
    <n v="1305"/>
    <s v="Justin"/>
    <s v="Schmitt"/>
    <x v="4"/>
    <s v="Manager"/>
    <x v="1"/>
    <x v="2"/>
    <x v="8"/>
    <x v="0"/>
    <x v="0"/>
    <n v="7"/>
    <x v="1264"/>
    <s v="justin.schmitt@yahoo.com"/>
    <s v="+256 425552218"/>
    <x v="1"/>
  </r>
  <r>
    <n v="1306"/>
    <s v="Tracy"/>
    <s v="Harris"/>
    <x v="5"/>
    <s v="Manager"/>
    <x v="0"/>
    <x v="1"/>
    <x v="0"/>
    <x v="0"/>
    <x v="0"/>
    <n v="8"/>
    <x v="1265"/>
    <s v="tracy.harris@hotmail.com"/>
    <s v="+256 528654335"/>
    <x v="2"/>
  </r>
  <r>
    <n v="1307"/>
    <s v="Joshua"/>
    <s v="Juarez"/>
    <x v="2"/>
    <s v="Analyst"/>
    <x v="0"/>
    <x v="1"/>
    <x v="6"/>
    <x v="0"/>
    <x v="0"/>
    <n v="3"/>
    <x v="1266"/>
    <s v="joshua.juarez@yahoo.com"/>
    <s v="+256 018102131"/>
    <x v="0"/>
  </r>
  <r>
    <n v="1308"/>
    <s v="Sandra"/>
    <s v="Miller"/>
    <x v="3"/>
    <s v="Coordinator"/>
    <x v="0"/>
    <x v="2"/>
    <x v="3"/>
    <x v="0"/>
    <x v="0"/>
    <n v="5"/>
    <x v="1267"/>
    <s v="sandra.miller@yahoo.com"/>
    <s v="+256 803429680"/>
    <x v="1"/>
  </r>
  <r>
    <n v="1309"/>
    <s v="Melissa"/>
    <s v="Lara"/>
    <x v="2"/>
    <s v="Analyst"/>
    <x v="0"/>
    <x v="0"/>
    <x v="6"/>
    <x v="0"/>
    <x v="0"/>
    <n v="3"/>
    <x v="1268"/>
    <s v="melissa.lara@yahoo.com"/>
    <s v="+256 251159823"/>
    <x v="2"/>
  </r>
  <r>
    <n v="1310"/>
    <s v="Joshua"/>
    <s v="Brewer"/>
    <x v="4"/>
    <s v="Assistant"/>
    <x v="1"/>
    <x v="1"/>
    <x v="6"/>
    <x v="0"/>
    <x v="0"/>
    <n v="3"/>
    <x v="1269"/>
    <s v="joshua.brewer@gmail.com"/>
    <s v="+256 227517047"/>
    <x v="2"/>
  </r>
  <r>
    <n v="1311"/>
    <s v="Christopher"/>
    <s v="Sims"/>
    <x v="3"/>
    <s v="Manager"/>
    <x v="1"/>
    <x v="0"/>
    <x v="1"/>
    <x v="0"/>
    <x v="0"/>
    <n v="9"/>
    <x v="1154"/>
    <s v="christopher.sims@gmail.com"/>
    <s v="+256 560358509"/>
    <x v="2"/>
  </r>
  <r>
    <n v="1313"/>
    <s v="Cynthia"/>
    <s v="Burgess"/>
    <x v="3"/>
    <s v="Assistant"/>
    <x v="0"/>
    <x v="2"/>
    <x v="3"/>
    <x v="2"/>
    <x v="2"/>
    <n v="4"/>
    <x v="1270"/>
    <s v="cynthia.burgess@hotmail.com"/>
    <s v="+256 838649750"/>
    <x v="1"/>
  </r>
  <r>
    <n v="1314"/>
    <s v="Jessica"/>
    <s v="Allen"/>
    <x v="1"/>
    <s v="Analyst"/>
    <x v="0"/>
    <x v="2"/>
    <x v="5"/>
    <x v="2"/>
    <x v="2"/>
    <n v="3"/>
    <x v="1271"/>
    <s v="jessica.allen@yahoo.com"/>
    <s v="+256 375225021"/>
    <x v="0"/>
  </r>
  <r>
    <n v="1315"/>
    <s v="Ryan"/>
    <s v="Nguyen"/>
    <x v="2"/>
    <s v="Executive"/>
    <x v="1"/>
    <x v="2"/>
    <x v="2"/>
    <x v="2"/>
    <x v="1"/>
    <n v="3"/>
    <x v="1272"/>
    <s v="ryan.nguyen@hotmail.com"/>
    <s v="+256 349749311"/>
    <x v="2"/>
  </r>
  <r>
    <n v="1316"/>
    <s v="Curtis"/>
    <s v="Juarez"/>
    <x v="5"/>
    <s v="Manager"/>
    <x v="1"/>
    <x v="1"/>
    <x v="6"/>
    <x v="0"/>
    <x v="0"/>
    <n v="3"/>
    <x v="1273"/>
    <s v="curtis.juarez@yahoo.com"/>
    <s v="+256 426229458"/>
    <x v="4"/>
  </r>
  <r>
    <n v="1317"/>
    <s v="Gregory"/>
    <s v="Travis"/>
    <x v="3"/>
    <s v="Manager"/>
    <x v="1"/>
    <x v="2"/>
    <x v="7"/>
    <x v="0"/>
    <x v="0"/>
    <n v="2"/>
    <x v="1274"/>
    <s v="gregory.travis@gmail.com"/>
    <s v="+256 627730878"/>
    <x v="1"/>
  </r>
  <r>
    <n v="1318"/>
    <s v="Devin"/>
    <s v="Gray"/>
    <x v="1"/>
    <s v="Analyst"/>
    <x v="1"/>
    <x v="0"/>
    <x v="7"/>
    <x v="0"/>
    <x v="0"/>
    <n v="2"/>
    <x v="1275"/>
    <s v="devin.gray@yahoo.com"/>
    <s v="+256 994055574"/>
    <x v="2"/>
  </r>
  <r>
    <n v="1319"/>
    <s v="Michelle"/>
    <s v="Fernandez"/>
    <x v="4"/>
    <s v="Executive"/>
    <x v="1"/>
    <x v="1"/>
    <x v="6"/>
    <x v="0"/>
    <x v="0"/>
    <n v="3"/>
    <x v="1276"/>
    <s v="michelle.fernandez@gmail.com"/>
    <s v="+256 040107261"/>
    <x v="4"/>
  </r>
  <r>
    <n v="1320"/>
    <s v="Cassandra"/>
    <s v="Anderson"/>
    <x v="1"/>
    <s v="Executive"/>
    <x v="1"/>
    <x v="0"/>
    <x v="4"/>
    <x v="0"/>
    <x v="0"/>
    <n v="1"/>
    <x v="1277"/>
    <s v="cassandra.anderson@hotmail.com"/>
    <s v="+256 259542909"/>
    <x v="4"/>
  </r>
  <r>
    <n v="1321"/>
    <s v="Kimberly"/>
    <s v="Marshall"/>
    <x v="2"/>
    <s v="Assistant"/>
    <x v="0"/>
    <x v="2"/>
    <x v="6"/>
    <x v="1"/>
    <x v="3"/>
    <n v="1"/>
    <x v="1278"/>
    <s v="kimberly.marshall@yahoo.com"/>
    <s v="+256 735695852"/>
    <x v="4"/>
  </r>
  <r>
    <n v="1322"/>
    <s v="Jacob"/>
    <s v="Miles"/>
    <x v="1"/>
    <s v="Analyst"/>
    <x v="1"/>
    <x v="1"/>
    <x v="8"/>
    <x v="0"/>
    <x v="0"/>
    <n v="7"/>
    <x v="1279"/>
    <s v="jacob.miles@yahoo.com"/>
    <s v="+256 150668313"/>
    <x v="2"/>
  </r>
  <r>
    <n v="1323"/>
    <s v="Michael"/>
    <s v="Rivers"/>
    <x v="5"/>
    <s v="Manager"/>
    <x v="0"/>
    <x v="0"/>
    <x v="8"/>
    <x v="0"/>
    <x v="0"/>
    <n v="7"/>
    <x v="1280"/>
    <s v="michael.rivers@yahoo.com"/>
    <s v="+256 970068730"/>
    <x v="2"/>
  </r>
  <r>
    <n v="1324"/>
    <s v="Kim"/>
    <s v="Greer"/>
    <x v="4"/>
    <s v="Manager"/>
    <x v="0"/>
    <x v="1"/>
    <x v="7"/>
    <x v="0"/>
    <x v="0"/>
    <n v="2"/>
    <x v="1281"/>
    <s v="kim.greer@gmail.com"/>
    <s v="+256 711329667"/>
    <x v="4"/>
  </r>
  <r>
    <n v="1325"/>
    <s v="Lisa"/>
    <s v="Villanueva"/>
    <x v="0"/>
    <s v="Executive"/>
    <x v="1"/>
    <x v="0"/>
    <x v="2"/>
    <x v="0"/>
    <x v="0"/>
    <n v="6"/>
    <x v="1282"/>
    <s v="lisa.villanueva@gmail.com"/>
    <s v="+256 745633910"/>
    <x v="0"/>
  </r>
  <r>
    <n v="1326"/>
    <s v="Daniel"/>
    <s v="Stewart"/>
    <x v="2"/>
    <s v="Executive"/>
    <x v="0"/>
    <x v="2"/>
    <x v="5"/>
    <x v="0"/>
    <x v="0"/>
    <n v="4"/>
    <x v="1283"/>
    <s v="daniel.stewart@hotmail.com"/>
    <s v="+256 121705430"/>
    <x v="4"/>
  </r>
  <r>
    <n v="1327"/>
    <s v="Mary"/>
    <s v="Rodriguez"/>
    <x v="4"/>
    <s v="Analyst"/>
    <x v="0"/>
    <x v="1"/>
    <x v="3"/>
    <x v="1"/>
    <x v="0"/>
    <n v="5"/>
    <x v="1284"/>
    <s v="mary.rodriguez@hotmail.com"/>
    <s v="+256 033955454"/>
    <x v="2"/>
  </r>
  <r>
    <n v="1328"/>
    <s v="Jeffrey"/>
    <s v="Ellison"/>
    <x v="3"/>
    <s v="Manager"/>
    <x v="1"/>
    <x v="2"/>
    <x v="5"/>
    <x v="0"/>
    <x v="0"/>
    <n v="4"/>
    <x v="1285"/>
    <s v="jeffrey.ellison@yahoo.com"/>
    <s v="+256 283730671"/>
    <x v="2"/>
  </r>
  <r>
    <n v="1329"/>
    <s v="Keith"/>
    <s v="Yang"/>
    <x v="1"/>
    <s v="Assistant"/>
    <x v="0"/>
    <x v="2"/>
    <x v="8"/>
    <x v="0"/>
    <x v="0"/>
    <n v="7"/>
    <x v="1286"/>
    <s v="keith.yang@hotmail.com"/>
    <s v="+256 158071112"/>
    <x v="1"/>
  </r>
  <r>
    <n v="1330"/>
    <s v="Kimberly"/>
    <s v="Bell"/>
    <x v="5"/>
    <s v="Analyst"/>
    <x v="1"/>
    <x v="1"/>
    <x v="9"/>
    <x v="0"/>
    <x v="0"/>
    <n v="10"/>
    <x v="1287"/>
    <s v="kimberly.bell@gmail.com"/>
    <s v="+256 152739508"/>
    <x v="1"/>
  </r>
  <r>
    <n v="1332"/>
    <s v="Pamela"/>
    <s v="Hunt"/>
    <x v="2"/>
    <s v="Coordinator"/>
    <x v="1"/>
    <x v="2"/>
    <x v="1"/>
    <x v="0"/>
    <x v="0"/>
    <n v="9"/>
    <x v="1288"/>
    <s v="pamela.hunt@gmail.com"/>
    <s v="Not Provided"/>
    <x v="0"/>
  </r>
  <r>
    <n v="1333"/>
    <s v="Misty"/>
    <s v="Harrell"/>
    <x v="3"/>
    <s v="Assistant"/>
    <x v="1"/>
    <x v="1"/>
    <x v="5"/>
    <x v="0"/>
    <x v="0"/>
    <n v="4"/>
    <x v="1289"/>
    <s v="misty.harrell@yahoo.com"/>
    <s v="+256 775760419"/>
    <x v="2"/>
  </r>
  <r>
    <n v="1334"/>
    <s v="Leonard"/>
    <s v="Edwards"/>
    <x v="0"/>
    <s v="Coordinator"/>
    <x v="0"/>
    <x v="0"/>
    <x v="7"/>
    <x v="0"/>
    <x v="0"/>
    <n v="2"/>
    <x v="1290"/>
    <s v="leonard.edwards@gmail.com"/>
    <s v="+256 423627431"/>
    <x v="2"/>
  </r>
  <r>
    <n v="1335"/>
    <s v="Kathy"/>
    <s v="Wells"/>
    <x v="3"/>
    <s v="Manager"/>
    <x v="1"/>
    <x v="0"/>
    <x v="6"/>
    <x v="0"/>
    <x v="0"/>
    <n v="3"/>
    <x v="1291"/>
    <s v="kathy.wells@hotmail.com"/>
    <s v="+256 111227867"/>
    <x v="2"/>
  </r>
  <r>
    <n v="1336"/>
    <s v="Alyssa"/>
    <s v="Rivers"/>
    <x v="0"/>
    <s v="Coordinator"/>
    <x v="0"/>
    <x v="0"/>
    <x v="3"/>
    <x v="0"/>
    <x v="0"/>
    <n v="5"/>
    <x v="1292"/>
    <s v="alyssa.rivers@hotmail.com"/>
    <s v="+256 314226918"/>
    <x v="1"/>
  </r>
  <r>
    <n v="1337"/>
    <s v="Andrea"/>
    <s v="Cole"/>
    <x v="0"/>
    <s v="Executive"/>
    <x v="1"/>
    <x v="1"/>
    <x v="5"/>
    <x v="0"/>
    <x v="0"/>
    <n v="4"/>
    <x v="1293"/>
    <s v="andrea.cole@gmail.com"/>
    <s v="+256 301343201"/>
    <x v="0"/>
  </r>
  <r>
    <n v="1338"/>
    <s v="Sherri"/>
    <s v="Williams"/>
    <x v="3"/>
    <s v="Coordinator"/>
    <x v="1"/>
    <x v="2"/>
    <x v="6"/>
    <x v="0"/>
    <x v="0"/>
    <n v="3"/>
    <x v="1294"/>
    <s v="sherri.williams@yahoo.com"/>
    <s v="+256 881151100"/>
    <x v="4"/>
  </r>
  <r>
    <n v="1339"/>
    <s v="Katherine"/>
    <s v="James"/>
    <x v="4"/>
    <s v="Executive"/>
    <x v="0"/>
    <x v="0"/>
    <x v="4"/>
    <x v="0"/>
    <x v="0"/>
    <n v="1"/>
    <x v="1295"/>
    <s v="katherine.james@gmail.com"/>
    <s v="+256 832507293"/>
    <x v="0"/>
  </r>
  <r>
    <n v="1340"/>
    <s v="Jacob"/>
    <s v="Nguyen"/>
    <x v="0"/>
    <s v="Coordinator"/>
    <x v="1"/>
    <x v="2"/>
    <x v="3"/>
    <x v="0"/>
    <x v="0"/>
    <n v="5"/>
    <x v="1296"/>
    <s v="jacob.nguyen@hotmail.com"/>
    <s v="+256 828722592"/>
    <x v="0"/>
  </r>
  <r>
    <n v="1341"/>
    <s v="Jodi"/>
    <s v="Gomez"/>
    <x v="5"/>
    <s v="Manager"/>
    <x v="0"/>
    <x v="2"/>
    <x v="6"/>
    <x v="1"/>
    <x v="3"/>
    <n v="1"/>
    <x v="1297"/>
    <s v="jodi.gomez@hotmail.com"/>
    <s v="+256 612272024"/>
    <x v="0"/>
  </r>
  <r>
    <n v="1342"/>
    <s v="Sarah"/>
    <s v="Wilson"/>
    <x v="1"/>
    <s v="Executive"/>
    <x v="1"/>
    <x v="1"/>
    <x v="0"/>
    <x v="0"/>
    <x v="0"/>
    <n v="8"/>
    <x v="1298"/>
    <s v="sarah.wilson@yahoo.com"/>
    <s v="+256 604660899"/>
    <x v="2"/>
  </r>
  <r>
    <n v="1343"/>
    <s v="Travis"/>
    <s v="Price"/>
    <x v="1"/>
    <s v="Coordinator"/>
    <x v="0"/>
    <x v="1"/>
    <x v="8"/>
    <x v="0"/>
    <x v="0"/>
    <n v="7"/>
    <x v="1299"/>
    <s v="travis.price@gmail.com"/>
    <s v="+256 680281404"/>
    <x v="4"/>
  </r>
  <r>
    <n v="1344"/>
    <s v="Alexa"/>
    <s v="Flores"/>
    <x v="5"/>
    <s v="Analyst"/>
    <x v="0"/>
    <x v="0"/>
    <x v="2"/>
    <x v="0"/>
    <x v="0"/>
    <n v="6"/>
    <x v="1300"/>
    <s v="alexa.flores@gmail.com"/>
    <s v="+256 376587199"/>
    <x v="0"/>
  </r>
  <r>
    <n v="1345"/>
    <s v="Pamela"/>
    <s v="Hicks"/>
    <x v="5"/>
    <s v="Executive"/>
    <x v="0"/>
    <x v="1"/>
    <x v="8"/>
    <x v="0"/>
    <x v="0"/>
    <n v="7"/>
    <x v="1301"/>
    <s v="pamela.hicks@hotmail.com"/>
    <s v="+256 177455031"/>
    <x v="1"/>
  </r>
  <r>
    <n v="1346"/>
    <s v="Christina"/>
    <s v="Maldonado"/>
    <x v="4"/>
    <s v="Executive"/>
    <x v="0"/>
    <x v="2"/>
    <x v="7"/>
    <x v="0"/>
    <x v="0"/>
    <n v="2"/>
    <x v="1302"/>
    <s v="christina.maldonado@yahoo.com"/>
    <s v="+256 210027087"/>
    <x v="0"/>
  </r>
  <r>
    <n v="1347"/>
    <s v="Tyler"/>
    <s v="Walker"/>
    <x v="1"/>
    <s v="Executive"/>
    <x v="1"/>
    <x v="2"/>
    <x v="3"/>
    <x v="0"/>
    <x v="0"/>
    <n v="5"/>
    <x v="1303"/>
    <s v="tyler.walker@gmail.com"/>
    <s v="+256 668424270"/>
    <x v="1"/>
  </r>
  <r>
    <n v="1348"/>
    <s v="Richard"/>
    <s v="Wood"/>
    <x v="0"/>
    <s v="Executive"/>
    <x v="1"/>
    <x v="0"/>
    <x v="2"/>
    <x v="0"/>
    <x v="0"/>
    <n v="6"/>
    <x v="1304"/>
    <s v="richard.wood@yahoo.com"/>
    <s v="+256 732051286"/>
    <x v="0"/>
  </r>
  <r>
    <n v="1349"/>
    <s v="Christopher"/>
    <s v="Singh"/>
    <x v="2"/>
    <s v="Executive"/>
    <x v="1"/>
    <x v="2"/>
    <x v="1"/>
    <x v="0"/>
    <x v="0"/>
    <n v="9"/>
    <x v="1305"/>
    <s v="christopher.singh@hotmail.com"/>
    <s v="+256 616246712"/>
    <x v="2"/>
  </r>
  <r>
    <n v="1350"/>
    <s v="Claudia"/>
    <s v="Strickland"/>
    <x v="2"/>
    <s v="Executive"/>
    <x v="0"/>
    <x v="0"/>
    <x v="2"/>
    <x v="0"/>
    <x v="0"/>
    <n v="6"/>
    <x v="1306"/>
    <s v="claudia.strickland@yahoo.com"/>
    <s v="+256 148103533"/>
    <x v="1"/>
  </r>
  <r>
    <n v="1351"/>
    <s v="Christopher"/>
    <s v="Porter"/>
    <x v="5"/>
    <s v="Manager"/>
    <x v="1"/>
    <x v="1"/>
    <x v="2"/>
    <x v="0"/>
    <x v="0"/>
    <n v="6"/>
    <x v="1307"/>
    <s v="christopher.porter@yahoo.com"/>
    <s v="+256 690403468"/>
    <x v="4"/>
  </r>
  <r>
    <n v="1352"/>
    <s v="Jeremy"/>
    <s v="Atkins"/>
    <x v="3"/>
    <s v="Coordinator"/>
    <x v="0"/>
    <x v="0"/>
    <x v="8"/>
    <x v="0"/>
    <x v="0"/>
    <n v="7"/>
    <x v="1308"/>
    <s v="jeremy.atkins@yahoo.com"/>
    <s v="+256 398423912"/>
    <x v="0"/>
  </r>
  <r>
    <n v="1353"/>
    <s v="Katie"/>
    <s v="Dillon"/>
    <x v="3"/>
    <s v="Assistant"/>
    <x v="1"/>
    <x v="2"/>
    <x v="6"/>
    <x v="0"/>
    <x v="0"/>
    <n v="3"/>
    <x v="1309"/>
    <s v="katie.dillon@gmail.com"/>
    <s v="+256 312130558"/>
    <x v="2"/>
  </r>
  <r>
    <n v="1354"/>
    <s v="Peter"/>
    <s v="Zimmerman"/>
    <x v="4"/>
    <s v="Analyst"/>
    <x v="1"/>
    <x v="0"/>
    <x v="7"/>
    <x v="1"/>
    <x v="2"/>
    <n v="1"/>
    <x v="1310"/>
    <s v="peter.zimmerman@yahoo.com"/>
    <s v="+256 844106017"/>
    <x v="0"/>
  </r>
  <r>
    <n v="1355"/>
    <s v="Kimberly"/>
    <s v="Ward"/>
    <x v="1"/>
    <s v="Coordinator"/>
    <x v="0"/>
    <x v="0"/>
    <x v="2"/>
    <x v="0"/>
    <x v="0"/>
    <n v="6"/>
    <x v="1311"/>
    <s v="kimberly.ward@hotmail.com"/>
    <s v="+256 421283096"/>
    <x v="0"/>
  </r>
  <r>
    <n v="1356"/>
    <s v="Jennifer"/>
    <s v="Carey"/>
    <x v="3"/>
    <s v="Analyst"/>
    <x v="1"/>
    <x v="2"/>
    <x v="5"/>
    <x v="0"/>
    <x v="0"/>
    <n v="4"/>
    <x v="1312"/>
    <s v="jennifer.carey@yahoo.com"/>
    <s v="+256 577655163"/>
    <x v="4"/>
  </r>
  <r>
    <n v="1357"/>
    <s v="Brandon"/>
    <s v="Reynolds"/>
    <x v="0"/>
    <s v="Assistant"/>
    <x v="0"/>
    <x v="0"/>
    <x v="6"/>
    <x v="0"/>
    <x v="0"/>
    <n v="3"/>
    <x v="1313"/>
    <s v="brandon.reynolds@gmail.com"/>
    <s v="+256 918887807"/>
    <x v="1"/>
  </r>
  <r>
    <n v="1358"/>
    <s v="Ryan"/>
    <s v="Patel"/>
    <x v="1"/>
    <s v="Analyst"/>
    <x v="1"/>
    <x v="1"/>
    <x v="1"/>
    <x v="0"/>
    <x v="0"/>
    <n v="9"/>
    <x v="1314"/>
    <s v="ryan.patel@yahoo.com"/>
    <s v="+256 562559599"/>
    <x v="2"/>
  </r>
  <r>
    <n v="1359"/>
    <s v="Jonathan"/>
    <s v="Sanchez"/>
    <x v="5"/>
    <s v="Analyst"/>
    <x v="1"/>
    <x v="0"/>
    <x v="3"/>
    <x v="0"/>
    <x v="0"/>
    <n v="5"/>
    <x v="1315"/>
    <s v="jonathan.sanchez@yahoo.com"/>
    <s v="+256 309921550"/>
    <x v="1"/>
  </r>
  <r>
    <n v="1360"/>
    <s v="Michael"/>
    <s v="Rodriguez"/>
    <x v="5"/>
    <s v="Analyst"/>
    <x v="1"/>
    <x v="2"/>
    <x v="7"/>
    <x v="0"/>
    <x v="0"/>
    <n v="2"/>
    <x v="1316"/>
    <s v="michael.rodriguez@yahoo.com"/>
    <s v="+256 224452479"/>
    <x v="0"/>
  </r>
  <r>
    <n v="1361"/>
    <s v="Antonio"/>
    <s v="Fitzgerald"/>
    <x v="1"/>
    <s v="Coordinator"/>
    <x v="0"/>
    <x v="2"/>
    <x v="9"/>
    <x v="0"/>
    <x v="0"/>
    <n v="10"/>
    <x v="1317"/>
    <s v="antonio.fitzgerald@hotmail.com"/>
    <s v="+256 905010762"/>
    <x v="0"/>
  </r>
  <r>
    <n v="1362"/>
    <s v="Lisa"/>
    <s v="Baker"/>
    <x v="0"/>
    <s v="Assistant"/>
    <x v="0"/>
    <x v="0"/>
    <x v="7"/>
    <x v="0"/>
    <x v="0"/>
    <n v="2"/>
    <x v="1318"/>
    <s v="lisa.baker@yahoo.com"/>
    <s v="+256 128312529"/>
    <x v="0"/>
  </r>
  <r>
    <n v="1363"/>
    <s v="Laurie"/>
    <s v="Hall"/>
    <x v="0"/>
    <s v="Executive"/>
    <x v="0"/>
    <x v="1"/>
    <x v="2"/>
    <x v="0"/>
    <x v="0"/>
    <n v="6"/>
    <x v="1319"/>
    <s v="laurie.hall@yahoo.com"/>
    <s v="+256 570761422"/>
    <x v="0"/>
  </r>
  <r>
    <n v="1364"/>
    <s v="Paul"/>
    <s v="Johnson"/>
    <x v="5"/>
    <s v="Manager"/>
    <x v="0"/>
    <x v="1"/>
    <x v="2"/>
    <x v="0"/>
    <x v="0"/>
    <n v="6"/>
    <x v="1320"/>
    <s v="paul.johnson@hotmail.com"/>
    <s v="+256 321913586"/>
    <x v="2"/>
  </r>
  <r>
    <n v="1365"/>
    <s v="Trevor"/>
    <s v="Bowman"/>
    <x v="3"/>
    <s v="Manager"/>
    <x v="0"/>
    <x v="1"/>
    <x v="3"/>
    <x v="0"/>
    <x v="0"/>
    <n v="5"/>
    <x v="1321"/>
    <s v="trevor.bowman@gmail.com"/>
    <s v="+256 951408775"/>
    <x v="2"/>
  </r>
  <r>
    <n v="1366"/>
    <s v="Robin"/>
    <s v="Porter"/>
    <x v="0"/>
    <s v="Analyst"/>
    <x v="1"/>
    <x v="2"/>
    <x v="0"/>
    <x v="0"/>
    <x v="0"/>
    <n v="8"/>
    <x v="1322"/>
    <s v="robin.porter@yahoo.com"/>
    <s v="+256 200769030"/>
    <x v="4"/>
  </r>
  <r>
    <n v="1367"/>
    <s v="Katherine"/>
    <s v="Castillo"/>
    <x v="1"/>
    <s v="Executive"/>
    <x v="1"/>
    <x v="2"/>
    <x v="6"/>
    <x v="0"/>
    <x v="0"/>
    <n v="3"/>
    <x v="1323"/>
    <s v="katherine.castillo@hotmail.com"/>
    <s v="+256 766316958"/>
    <x v="2"/>
  </r>
  <r>
    <n v="1368"/>
    <s v="Jessica"/>
    <s v="Hartman"/>
    <x v="5"/>
    <s v="Coordinator"/>
    <x v="1"/>
    <x v="0"/>
    <x v="6"/>
    <x v="1"/>
    <x v="1"/>
    <n v="0"/>
    <x v="1324"/>
    <s v="jessica.hartman@yahoo.com"/>
    <s v="+256 027367183"/>
    <x v="4"/>
  </r>
  <r>
    <n v="1369"/>
    <s v="Diane"/>
    <s v="Barron"/>
    <x v="0"/>
    <s v="Manager"/>
    <x v="1"/>
    <x v="0"/>
    <x v="2"/>
    <x v="0"/>
    <x v="0"/>
    <n v="6"/>
    <x v="1325"/>
    <s v="diane.barron@hotmail.com"/>
    <s v="+256 891480807"/>
    <x v="0"/>
  </r>
  <r>
    <n v="1370"/>
    <s v="Dwayne"/>
    <s v="Wilcox"/>
    <x v="1"/>
    <s v="Manager"/>
    <x v="1"/>
    <x v="2"/>
    <x v="7"/>
    <x v="0"/>
    <x v="0"/>
    <n v="2"/>
    <x v="1326"/>
    <s v="dwayne.wilcox@yahoo.com"/>
    <s v="+256 139733359"/>
    <x v="4"/>
  </r>
  <r>
    <n v="1371"/>
    <s v="Cody"/>
    <s v="Lawson"/>
    <x v="3"/>
    <s v="Coordinator"/>
    <x v="1"/>
    <x v="1"/>
    <x v="0"/>
    <x v="0"/>
    <x v="0"/>
    <n v="8"/>
    <x v="1327"/>
    <s v="cody.lawson@gmail.com"/>
    <s v="+256 005218476"/>
    <x v="1"/>
  </r>
  <r>
    <n v="1372"/>
    <s v="William"/>
    <s v="Baker"/>
    <x v="5"/>
    <s v="Manager"/>
    <x v="0"/>
    <x v="2"/>
    <x v="7"/>
    <x v="0"/>
    <x v="0"/>
    <n v="2"/>
    <x v="1328"/>
    <s v="william.baker@yahoo.com"/>
    <s v="+256 972534484"/>
    <x v="0"/>
  </r>
  <r>
    <n v="1373"/>
    <s v="Trevor"/>
    <s v="Carr"/>
    <x v="5"/>
    <s v="Coordinator"/>
    <x v="0"/>
    <x v="2"/>
    <x v="6"/>
    <x v="0"/>
    <x v="0"/>
    <n v="3"/>
    <x v="1329"/>
    <s v="trevor.carr@hotmail.com"/>
    <s v="+256 355086496"/>
    <x v="1"/>
  </r>
  <r>
    <n v="1374"/>
    <s v="Tracy"/>
    <s v="Green"/>
    <x v="3"/>
    <s v="Manager"/>
    <x v="0"/>
    <x v="1"/>
    <x v="0"/>
    <x v="0"/>
    <x v="0"/>
    <n v="8"/>
    <x v="1330"/>
    <s v="tracy.green@hotmail.com"/>
    <s v="+256 142508802"/>
    <x v="1"/>
  </r>
  <r>
    <n v="1375"/>
    <s v="Mark"/>
    <s v="Dawson"/>
    <x v="5"/>
    <s v="Assistant"/>
    <x v="1"/>
    <x v="2"/>
    <x v="1"/>
    <x v="0"/>
    <x v="0"/>
    <n v="9"/>
    <x v="1331"/>
    <s v="mark.dawson@yahoo.com"/>
    <s v="+256 128998870"/>
    <x v="1"/>
  </r>
  <r>
    <n v="1376"/>
    <s v="Krista"/>
    <s v="Glenn"/>
    <x v="3"/>
    <s v="Coordinator"/>
    <x v="0"/>
    <x v="0"/>
    <x v="5"/>
    <x v="1"/>
    <x v="6"/>
    <n v="0"/>
    <x v="1332"/>
    <s v="krista.glenn@yahoo.com"/>
    <s v="+256 710115409"/>
    <x v="0"/>
  </r>
  <r>
    <n v="1377"/>
    <s v="Lisa"/>
    <s v="Miller"/>
    <x v="0"/>
    <s v="Executive"/>
    <x v="1"/>
    <x v="2"/>
    <x v="2"/>
    <x v="0"/>
    <x v="0"/>
    <n v="6"/>
    <x v="1333"/>
    <s v="lisa.miller@gmail.com"/>
    <s v="+256 124653633"/>
    <x v="0"/>
  </r>
  <r>
    <n v="1378"/>
    <s v="Michelle"/>
    <s v="Murphy"/>
    <x v="5"/>
    <s v="Analyst"/>
    <x v="0"/>
    <x v="2"/>
    <x v="1"/>
    <x v="0"/>
    <x v="0"/>
    <n v="9"/>
    <x v="1334"/>
    <s v="michelle.murphy@hotmail.com"/>
    <s v="+256 363154324"/>
    <x v="3"/>
  </r>
  <r>
    <n v="1379"/>
    <s v="Patricia"/>
    <s v="Smith"/>
    <x v="1"/>
    <s v="Manager"/>
    <x v="1"/>
    <x v="1"/>
    <x v="5"/>
    <x v="0"/>
    <x v="0"/>
    <n v="4"/>
    <x v="1335"/>
    <s v="patricia.smith@hotmail.com"/>
    <s v="+256 375677417"/>
    <x v="2"/>
  </r>
  <r>
    <n v="1380"/>
    <s v="Jimmy"/>
    <s v="Gardner"/>
    <x v="1"/>
    <s v="Coordinator"/>
    <x v="0"/>
    <x v="2"/>
    <x v="5"/>
    <x v="0"/>
    <x v="0"/>
    <n v="4"/>
    <x v="1336"/>
    <s v="jimmy.gardner@hotmail.com"/>
    <s v="+256 632207911"/>
    <x v="0"/>
  </r>
  <r>
    <n v="1381"/>
    <s v="Bethany"/>
    <s v="Conner"/>
    <x v="1"/>
    <s v="Manager"/>
    <x v="0"/>
    <x v="1"/>
    <x v="6"/>
    <x v="0"/>
    <x v="0"/>
    <n v="3"/>
    <x v="1337"/>
    <s v="bethany.conner@yahoo.com"/>
    <s v="+256 184826454"/>
    <x v="2"/>
  </r>
  <r>
    <n v="1382"/>
    <s v="Patrick"/>
    <s v="Meadows"/>
    <x v="1"/>
    <s v="Executive"/>
    <x v="0"/>
    <x v="0"/>
    <x v="6"/>
    <x v="0"/>
    <x v="0"/>
    <n v="3"/>
    <x v="1338"/>
    <s v="patrick.meadows@gmail.com"/>
    <s v="+256 780583474"/>
    <x v="1"/>
  </r>
  <r>
    <n v="1383"/>
    <s v="Bethany"/>
    <s v="Griffin"/>
    <x v="5"/>
    <s v="Assistant"/>
    <x v="1"/>
    <x v="2"/>
    <x v="4"/>
    <x v="0"/>
    <x v="0"/>
    <n v="1"/>
    <x v="1339"/>
    <s v="bethany.griffin@hotmail.com"/>
    <s v="+256 239647313"/>
    <x v="4"/>
  </r>
  <r>
    <n v="1384"/>
    <s v="Melinda"/>
    <s v="Hernandez"/>
    <x v="1"/>
    <s v="Executive"/>
    <x v="0"/>
    <x v="2"/>
    <x v="0"/>
    <x v="0"/>
    <x v="0"/>
    <n v="8"/>
    <x v="1340"/>
    <s v="melinda.hernandez@yahoo.com"/>
    <s v="+256 882772339"/>
    <x v="3"/>
  </r>
  <r>
    <n v="1385"/>
    <s v="Nathan"/>
    <s v="Taylor"/>
    <x v="5"/>
    <s v="Coordinator"/>
    <x v="0"/>
    <x v="0"/>
    <x v="8"/>
    <x v="0"/>
    <x v="0"/>
    <n v="7"/>
    <x v="1341"/>
    <s v="nathan.taylor@gmail.com"/>
    <s v="+256 656151179"/>
    <x v="0"/>
  </r>
  <r>
    <n v="1386"/>
    <s v="Sue"/>
    <s v="Salinas"/>
    <x v="4"/>
    <s v="Executive"/>
    <x v="1"/>
    <x v="0"/>
    <x v="2"/>
    <x v="0"/>
    <x v="0"/>
    <n v="6"/>
    <x v="1342"/>
    <s v="sue.salinas@hotmail.com"/>
    <s v="+256 370631436"/>
    <x v="1"/>
  </r>
  <r>
    <n v="1387"/>
    <s v="Frank"/>
    <s v="Stone"/>
    <x v="2"/>
    <s v="Assistant"/>
    <x v="1"/>
    <x v="2"/>
    <x v="8"/>
    <x v="0"/>
    <x v="0"/>
    <n v="7"/>
    <x v="1343"/>
    <s v="frank.stone@gmail.com"/>
    <s v="+256 689910246"/>
    <x v="2"/>
  </r>
  <r>
    <n v="1388"/>
    <s v="Erica"/>
    <s v="Roberts"/>
    <x v="0"/>
    <s v="Manager"/>
    <x v="1"/>
    <x v="2"/>
    <x v="8"/>
    <x v="1"/>
    <x v="4"/>
    <n v="2"/>
    <x v="1344"/>
    <s v="erica.roberts@gmail.com"/>
    <s v="+256 137321688"/>
    <x v="0"/>
  </r>
  <r>
    <n v="1389"/>
    <s v="Laura"/>
    <s v="Knight"/>
    <x v="3"/>
    <s v="Analyst"/>
    <x v="1"/>
    <x v="2"/>
    <x v="7"/>
    <x v="0"/>
    <x v="0"/>
    <n v="2"/>
    <x v="1345"/>
    <s v="laura.knight@yahoo.com"/>
    <s v="+256 584980686"/>
    <x v="1"/>
  </r>
  <r>
    <n v="1390"/>
    <s v="Juan"/>
    <s v="Shannon"/>
    <x v="5"/>
    <s v="Manager"/>
    <x v="1"/>
    <x v="2"/>
    <x v="1"/>
    <x v="0"/>
    <x v="0"/>
    <n v="9"/>
    <x v="1346"/>
    <s v="juan.shannon@yahoo.com"/>
    <s v="+256 753711219"/>
    <x v="2"/>
  </r>
  <r>
    <n v="1391"/>
    <s v="Michelle"/>
    <s v="Kemp"/>
    <x v="3"/>
    <s v="Analyst"/>
    <x v="1"/>
    <x v="0"/>
    <x v="2"/>
    <x v="0"/>
    <x v="0"/>
    <n v="6"/>
    <x v="1347"/>
    <s v="michelle.kemp@yahoo.com"/>
    <s v="+256 640944914"/>
    <x v="0"/>
  </r>
  <r>
    <n v="1392"/>
    <s v="Kathryn"/>
    <s v="Noble"/>
    <x v="4"/>
    <s v="Executive"/>
    <x v="0"/>
    <x v="2"/>
    <x v="6"/>
    <x v="0"/>
    <x v="0"/>
    <n v="3"/>
    <x v="1348"/>
    <s v="kathryn.noble@hotmail.com"/>
    <s v="+256 821432964"/>
    <x v="1"/>
  </r>
  <r>
    <n v="1393"/>
    <s v="Melissa"/>
    <s v="Martinez"/>
    <x v="1"/>
    <s v="Assistant"/>
    <x v="1"/>
    <x v="2"/>
    <x v="3"/>
    <x v="2"/>
    <x v="6"/>
    <n v="1"/>
    <x v="1349"/>
    <s v="melissa.martinez@gmail.com"/>
    <s v="+256 655066051"/>
    <x v="3"/>
  </r>
  <r>
    <n v="1394"/>
    <s v="Diane"/>
    <s v="Sanford"/>
    <x v="2"/>
    <s v="Coordinator"/>
    <x v="1"/>
    <x v="1"/>
    <x v="6"/>
    <x v="0"/>
    <x v="0"/>
    <n v="3"/>
    <x v="1350"/>
    <s v="diane.sanford@hotmail.com"/>
    <s v="+256 166584049"/>
    <x v="1"/>
  </r>
  <r>
    <n v="1396"/>
    <s v="STEVEN"/>
    <s v="MORRIS"/>
    <x v="0"/>
    <s v="Analyst"/>
    <x v="0"/>
    <x v="2"/>
    <x v="6"/>
    <x v="0"/>
    <x v="0"/>
    <n v="3"/>
    <x v="1351"/>
    <s v="craig.francis@hotmail.com"/>
    <s v="+256 841657567"/>
    <x v="1"/>
  </r>
  <r>
    <n v="1397"/>
    <s v="Kaylee"/>
    <s v="Lewis"/>
    <x v="5"/>
    <s v="Manager"/>
    <x v="0"/>
    <x v="1"/>
    <x v="4"/>
    <x v="0"/>
    <x v="0"/>
    <n v="1"/>
    <x v="1352"/>
    <s v="kaylee.lewis@hotmail.com"/>
    <s v="+256 250233566"/>
    <x v="4"/>
  </r>
  <r>
    <n v="1398"/>
    <s v="Dean"/>
    <s v="Alvarez"/>
    <x v="1"/>
    <s v="Analyst"/>
    <x v="0"/>
    <x v="0"/>
    <x v="0"/>
    <x v="0"/>
    <x v="0"/>
    <n v="8"/>
    <x v="1353"/>
    <s v="dean.alvarez@gmail.com"/>
    <s v="+256 346490814"/>
    <x v="2"/>
  </r>
  <r>
    <n v="1399"/>
    <s v="Joshua"/>
    <s v="Weeks"/>
    <x v="1"/>
    <s v="Manager"/>
    <x v="1"/>
    <x v="2"/>
    <x v="8"/>
    <x v="0"/>
    <x v="0"/>
    <n v="7"/>
    <x v="1354"/>
    <s v="joshua.weeks@gmail.com"/>
    <s v="+256 796831757"/>
    <x v="2"/>
  </r>
  <r>
    <n v="1400"/>
    <s v="Rebecca"/>
    <s v="Gilmore"/>
    <x v="2"/>
    <s v="Manager"/>
    <x v="1"/>
    <x v="1"/>
    <x v="3"/>
    <x v="0"/>
    <x v="0"/>
    <n v="5"/>
    <x v="1355"/>
    <s v="rebecca.gilmore@gmail.com"/>
    <s v="+256 00228564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6F6330-4688-452F-AD70-9C7FD09A571B}" name="PivotTable30"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Departments" colHeaderCaption="Status">
  <location ref="I8:L16" firstHeaderRow="1" firstDataRow="2" firstDataCol="1"/>
  <pivotFields count="15">
    <pivotField dataField="1" showAll="0"/>
    <pivotField showAll="0"/>
    <pivotField showAll="0"/>
    <pivotField axis="axisRow" showAll="0">
      <items count="7">
        <item x="5"/>
        <item x="4"/>
        <item x="3"/>
        <item x="1"/>
        <item x="2"/>
        <item x="0"/>
        <item t="default"/>
      </items>
    </pivotField>
    <pivotField showAll="0"/>
    <pivotField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axis="axisCol" showAll="0">
      <items count="4">
        <item x="0"/>
        <item x="1"/>
        <item x="2"/>
        <item t="default"/>
      </items>
    </pivotField>
    <pivotField showAll="0"/>
    <pivotField showAll="0"/>
    <pivotField showAll="0"/>
    <pivotField showAll="0"/>
    <pivotField showAll="0"/>
    <pivotField showAll="0"/>
  </pivotFields>
  <rowFields count="1">
    <field x="3"/>
  </rowFields>
  <rowItems count="7">
    <i>
      <x/>
    </i>
    <i>
      <x v="1"/>
    </i>
    <i>
      <x v="2"/>
    </i>
    <i>
      <x v="3"/>
    </i>
    <i>
      <x v="4"/>
    </i>
    <i>
      <x v="5"/>
    </i>
    <i t="grand">
      <x/>
    </i>
  </rowItems>
  <colFields count="1">
    <field x="8"/>
  </colFields>
  <colItems count="3">
    <i>
      <x/>
    </i>
    <i>
      <x v="1"/>
    </i>
    <i>
      <x v="2"/>
    </i>
  </colItems>
  <dataFields count="1">
    <dataField name="Count of EmployeeID" fld="0" subtotal="count" baseField="3" baseItem="0" numFmtId="1"/>
  </dataFields>
  <formats count="2">
    <format dxfId="32">
      <pivotArea outline="0" collapsedLevelsAreSubtotals="1" fieldPosition="0"/>
    </format>
    <format dxfId="31">
      <pivotArea type="all" dataOnly="0" outline="0"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A6F332-4FC7-4527-A20C-3A64E3CB9AB0}" name="PivotTable10"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69:C76" firstHeaderRow="1" firstDataRow="1" firstDataCol="1"/>
  <pivotFields count="15">
    <pivotField showAll="0"/>
    <pivotField showAll="0"/>
    <pivotField showAll="0"/>
    <pivotField axis="axisRow" showAll="0">
      <items count="7">
        <item x="5"/>
        <item x="4"/>
        <item x="3"/>
        <item x="1"/>
        <item x="2"/>
        <item x="0"/>
        <item t="default"/>
      </items>
    </pivotField>
    <pivotField showAll="0"/>
    <pivotField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showAll="0">
      <items count="4">
        <item x="0"/>
        <item x="1"/>
        <item x="2"/>
        <item t="default"/>
      </items>
    </pivotField>
    <pivotField showAll="0"/>
    <pivotField dataField="1"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Average of YearofService" fld="10" subtotal="average" baseField="3"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56216D-01CB-443A-964A-9AC565B146E3}" name="PivotTable13"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B97:C101" firstHeaderRow="1" firstDataRow="1" firstDataCol="1"/>
  <pivotFields count="15">
    <pivotField dataField="1" showAll="0"/>
    <pivotField showAll="0"/>
    <pivotField showAll="0"/>
    <pivotField showAll="0">
      <items count="7">
        <item x="5"/>
        <item x="4"/>
        <item x="3"/>
        <item x="1"/>
        <item x="2"/>
        <item x="0"/>
        <item t="default"/>
      </items>
    </pivotField>
    <pivotField showAll="0"/>
    <pivotField showAll="0">
      <items count="3">
        <item x="0"/>
        <item x="1"/>
        <item t="default"/>
      </items>
    </pivotField>
    <pivotField axis="axisRow" showAll="0">
      <items count="4">
        <item x="1"/>
        <item x="0"/>
        <item x="2"/>
        <item t="default"/>
      </items>
    </pivotField>
    <pivotField showAll="0">
      <items count="11">
        <item x="9"/>
        <item x="1"/>
        <item x="0"/>
        <item x="8"/>
        <item x="2"/>
        <item x="3"/>
        <item x="5"/>
        <item x="6"/>
        <item x="7"/>
        <item x="4"/>
        <item t="default"/>
      </items>
    </pivotField>
    <pivotField showAll="0">
      <items count="4">
        <item x="0"/>
        <item x="1"/>
        <item x="2"/>
        <item t="default"/>
      </items>
    </pivotField>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EmployeeID" fld="0" subtotal="count" baseField="6" baseItem="0" numFmtId="1"/>
  </dataFields>
  <formats count="1">
    <format dxfId="16">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6" count="1" selected="0">
            <x v="0"/>
          </reference>
        </references>
      </pivotArea>
    </chartFormat>
    <chartFormat chart="4" format="7">
      <pivotArea type="data" outline="0" fieldPosition="0">
        <references count="2">
          <reference field="4294967294" count="1" selected="0">
            <x v="0"/>
          </reference>
          <reference field="6" count="1" selected="0">
            <x v="1"/>
          </reference>
        </references>
      </pivotArea>
    </chartFormat>
    <chartFormat chart="4"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5E3CDC-54A2-478D-91ED-2770B9CDE56E}" name="PivotTable17"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B115:D123" firstHeaderRow="1" firstDataRow="2" firstDataCol="1"/>
  <pivotFields count="15">
    <pivotField dataField="1" showAll="0"/>
    <pivotField showAll="0"/>
    <pivotField showAll="0"/>
    <pivotField axis="axisRow" showAll="0">
      <items count="7">
        <item x="5"/>
        <item x="4"/>
        <item x="3"/>
        <item x="1"/>
        <item x="2"/>
        <item x="0"/>
        <item t="default"/>
      </items>
    </pivotField>
    <pivotField showAll="0"/>
    <pivotField axis="axisCol"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showAll="0">
      <items count="4">
        <item x="0"/>
        <item x="1"/>
        <item x="2"/>
        <item t="default"/>
      </items>
    </pivotField>
    <pivotField showAll="0"/>
    <pivotField showAll="0"/>
    <pivotField showAll="0"/>
    <pivotField showAll="0"/>
    <pivotField showAll="0"/>
    <pivotField showAll="0"/>
  </pivotFields>
  <rowFields count="1">
    <field x="3"/>
  </rowFields>
  <rowItems count="7">
    <i>
      <x/>
    </i>
    <i>
      <x v="1"/>
    </i>
    <i>
      <x v="2"/>
    </i>
    <i>
      <x v="3"/>
    </i>
    <i>
      <x v="4"/>
    </i>
    <i>
      <x v="5"/>
    </i>
    <i t="grand">
      <x/>
    </i>
  </rowItems>
  <colFields count="1">
    <field x="5"/>
  </colFields>
  <colItems count="2">
    <i>
      <x/>
    </i>
    <i>
      <x v="1"/>
    </i>
  </colItems>
  <dataFields count="1">
    <dataField name="Count of EmployeeID" fld="0" subtotal="count" baseField="3"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F3D4008-5709-42EC-B7AF-F25C1E3AB1AC}" name="PivotTable18"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B127:E135" firstHeaderRow="1" firstDataRow="2" firstDataCol="1"/>
  <pivotFields count="15">
    <pivotField dataField="1" showAll="0"/>
    <pivotField showAll="0"/>
    <pivotField showAll="0"/>
    <pivotField axis="axisRow" showAll="0">
      <items count="7">
        <item x="5"/>
        <item x="4"/>
        <item x="3"/>
        <item x="1"/>
        <item x="2"/>
        <item x="0"/>
        <item t="default"/>
      </items>
    </pivotField>
    <pivotField showAll="0"/>
    <pivotField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axis="axisCol" showAll="0">
      <items count="4">
        <item x="0"/>
        <item x="1"/>
        <item x="2"/>
        <item t="default"/>
      </items>
    </pivotField>
    <pivotField showAll="0"/>
    <pivotField showAll="0"/>
    <pivotField showAll="0"/>
    <pivotField showAll="0"/>
    <pivotField showAll="0"/>
    <pivotField showAll="0"/>
  </pivotFields>
  <rowFields count="1">
    <field x="3"/>
  </rowFields>
  <rowItems count="7">
    <i>
      <x/>
    </i>
    <i>
      <x v="1"/>
    </i>
    <i>
      <x v="2"/>
    </i>
    <i>
      <x v="3"/>
    </i>
    <i>
      <x v="4"/>
    </i>
    <i>
      <x v="5"/>
    </i>
    <i t="grand">
      <x/>
    </i>
  </rowItems>
  <colFields count="1">
    <field x="8"/>
  </colFields>
  <colItems count="3">
    <i>
      <x/>
    </i>
    <i>
      <x v="1"/>
    </i>
    <i>
      <x v="2"/>
    </i>
  </colItems>
  <dataFields count="1">
    <dataField name="Count of EmployeeID" fld="0" subtotal="count" baseField="3" baseItem="0" numFmtId="1"/>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BE265D6-FC1A-4376-BC8A-7D6BBF9B9625}" name="PivotTable5"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B15:C26" firstHeaderRow="1" firstDataRow="1" firstDataCol="1"/>
  <pivotFields count="15">
    <pivotField dataField="1" showAll="0"/>
    <pivotField showAll="0"/>
    <pivotField showAll="0"/>
    <pivotField showAll="0">
      <items count="7">
        <item x="5"/>
        <item x="4"/>
        <item x="3"/>
        <item x="1"/>
        <item x="2"/>
        <item x="0"/>
        <item t="default"/>
      </items>
    </pivotField>
    <pivotField showAll="0"/>
    <pivotField showAll="0">
      <items count="3">
        <item x="0"/>
        <item x="1"/>
        <item t="default"/>
      </items>
    </pivotField>
    <pivotField showAll="0">
      <items count="4">
        <item x="1"/>
        <item x="0"/>
        <item x="2"/>
        <item t="default"/>
      </items>
    </pivotField>
    <pivotField axis="axisRow" showAll="0">
      <items count="11">
        <item x="9"/>
        <item x="1"/>
        <item x="0"/>
        <item x="8"/>
        <item x="2"/>
        <item x="3"/>
        <item x="5"/>
        <item x="6"/>
        <item x="7"/>
        <item x="4"/>
        <item t="default"/>
      </items>
    </pivotField>
    <pivotField showAll="0">
      <items count="4">
        <item x="0"/>
        <item x="1"/>
        <item x="2"/>
        <item t="default"/>
      </items>
    </pivotField>
    <pivotField showAll="0"/>
    <pivotField showAll="0"/>
    <pivotField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Count of EmployeeID" fld="0" subtotal="count" baseField="3" baseItem="0" numFmtId="1"/>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26A651-4C73-4C3B-88FF-87DA01E73B1A}" name="PivotTable3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48:F156" firstHeaderRow="1" firstDataRow="2" firstDataCol="1"/>
  <pivotFields count="15">
    <pivotField dataField="1" showAll="0"/>
    <pivotField showAll="0"/>
    <pivotField showAll="0"/>
    <pivotField axis="axisRow" showAll="0">
      <items count="7">
        <item x="5"/>
        <item x="4"/>
        <item x="3"/>
        <item x="1"/>
        <item x="2"/>
        <item x="0"/>
        <item t="default"/>
      </items>
    </pivotField>
    <pivotField showAll="0"/>
    <pivotField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axis="axisCol" showAll="0">
      <items count="4">
        <item x="0"/>
        <item x="1"/>
        <item x="2"/>
        <item t="default"/>
      </items>
    </pivotField>
    <pivotField showAll="0"/>
    <pivotField showAll="0"/>
    <pivotField showAll="0"/>
    <pivotField showAll="0"/>
    <pivotField showAll="0"/>
    <pivotField showAll="0"/>
  </pivotFields>
  <rowFields count="1">
    <field x="3"/>
  </rowFields>
  <rowItems count="7">
    <i>
      <x/>
    </i>
    <i>
      <x v="1"/>
    </i>
    <i>
      <x v="2"/>
    </i>
    <i>
      <x v="3"/>
    </i>
    <i>
      <x v="4"/>
    </i>
    <i>
      <x v="5"/>
    </i>
    <i t="grand">
      <x/>
    </i>
  </rowItems>
  <colFields count="1">
    <field x="8"/>
  </colFields>
  <colItems count="4">
    <i>
      <x/>
    </i>
    <i>
      <x v="1"/>
    </i>
    <i>
      <x v="2"/>
    </i>
    <i t="grand">
      <x/>
    </i>
  </colItems>
  <dataFields count="1">
    <dataField name="Count of EmployeeID" fld="0" subtotal="count" showDataAs="percentOfTotal" baseField="3" baseItem="0" numFmtId="165"/>
  </dataFields>
  <formats count="2">
    <format dxfId="21">
      <pivotArea outline="0" fieldPosition="0">
        <references count="1">
          <reference field="4294967294" count="1">
            <x v="0"/>
          </reference>
        </references>
      </pivotArea>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99DB7AB-08F3-4A3E-B841-6B9003429274}" name="PivotTable9"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58:D66" firstHeaderRow="1" firstDataRow="2" firstDataCol="1"/>
  <pivotFields count="15">
    <pivotField showAll="0"/>
    <pivotField showAll="0"/>
    <pivotField showAll="0"/>
    <pivotField axis="axisRow" showAll="0">
      <items count="7">
        <item x="5"/>
        <item x="4"/>
        <item x="3"/>
        <item x="1"/>
        <item x="2"/>
        <item x="0"/>
        <item t="default"/>
      </items>
    </pivotField>
    <pivotField showAll="0"/>
    <pivotField axis="axisCol"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showAll="0">
      <items count="4">
        <item x="0"/>
        <item x="1"/>
        <item x="2"/>
        <item t="default"/>
      </items>
    </pivotField>
    <pivotField showAll="0"/>
    <pivotField showAll="0"/>
    <pivotField dataField="1" showAll="0"/>
    <pivotField showAll="0"/>
    <pivotField showAll="0"/>
    <pivotField showAll="0"/>
  </pivotFields>
  <rowFields count="1">
    <field x="3"/>
  </rowFields>
  <rowItems count="7">
    <i>
      <x/>
    </i>
    <i>
      <x v="1"/>
    </i>
    <i>
      <x v="2"/>
    </i>
    <i>
      <x v="3"/>
    </i>
    <i>
      <x v="4"/>
    </i>
    <i>
      <x v="5"/>
    </i>
    <i t="grand">
      <x/>
    </i>
  </rowItems>
  <colFields count="1">
    <field x="5"/>
  </colFields>
  <colItems count="2">
    <i>
      <x/>
    </i>
    <i>
      <x v="1"/>
    </i>
  </colItems>
  <dataFields count="1">
    <dataField name="Average of MonthlySalary" fld="11" subtotal="average" baseField="3" baseItem="0" numFmtId="2"/>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DC8DC0-7E66-4BC8-A8FD-AA02C53C523D}" name="PivotTable11"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79:E84" firstHeaderRow="1" firstDataRow="2" firstDataCol="1"/>
  <pivotFields count="15">
    <pivotField dataField="1" showAll="0"/>
    <pivotField showAll="0"/>
    <pivotField showAll="0"/>
    <pivotField showAll="0">
      <items count="7">
        <item x="5"/>
        <item x="4"/>
        <item x="3"/>
        <item x="1"/>
        <item x="2"/>
        <item x="0"/>
        <item t="default"/>
      </items>
    </pivotField>
    <pivotField showAll="0"/>
    <pivotField showAll="0">
      <items count="3">
        <item x="0"/>
        <item x="1"/>
        <item t="default"/>
      </items>
    </pivotField>
    <pivotField axis="axisRow" showAll="0">
      <items count="4">
        <item x="1"/>
        <item x="0"/>
        <item x="2"/>
        <item t="default"/>
      </items>
    </pivotField>
    <pivotField showAll="0">
      <items count="11">
        <item x="9"/>
        <item x="1"/>
        <item x="0"/>
        <item x="8"/>
        <item x="2"/>
        <item x="3"/>
        <item x="5"/>
        <item x="6"/>
        <item x="7"/>
        <item x="4"/>
        <item t="default"/>
      </items>
    </pivotField>
    <pivotField axis="axisCol" showAll="0">
      <items count="4">
        <item x="0"/>
        <item x="1"/>
        <item x="2"/>
        <item t="default"/>
      </items>
    </pivotField>
    <pivotField showAll="0"/>
    <pivotField showAll="0"/>
    <pivotField showAll="0"/>
    <pivotField showAll="0"/>
    <pivotField showAll="0"/>
    <pivotField showAll="0"/>
  </pivotFields>
  <rowFields count="1">
    <field x="6"/>
  </rowFields>
  <rowItems count="4">
    <i>
      <x/>
    </i>
    <i>
      <x v="1"/>
    </i>
    <i>
      <x v="2"/>
    </i>
    <i t="grand">
      <x/>
    </i>
  </rowItems>
  <colFields count="1">
    <field x="8"/>
  </colFields>
  <colItems count="3">
    <i>
      <x/>
    </i>
    <i>
      <x v="1"/>
    </i>
    <i>
      <x v="2"/>
    </i>
  </colItems>
  <dataFields count="1">
    <dataField name="Count of EmployeeID" fld="0" subtotal="count" baseField="6" baseItem="0" numFmtId="1"/>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61120-3C80-44F4-9835-E896A8F17312}" name="PivotTable27"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B138:E145" firstHeaderRow="1" firstDataRow="2" firstDataCol="1"/>
  <pivotFields count="15">
    <pivotField showAll="0"/>
    <pivotField showAll="0"/>
    <pivotField showAll="0"/>
    <pivotField showAll="0">
      <items count="7">
        <item x="5"/>
        <item x="4"/>
        <item x="3"/>
        <item x="1"/>
        <item x="2"/>
        <item x="0"/>
        <item t="default"/>
      </items>
    </pivotField>
    <pivotField showAll="0"/>
    <pivotField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axis="axisCol" showAll="0">
      <items count="4">
        <item x="0"/>
        <item x="1"/>
        <item x="2"/>
        <item t="default"/>
      </items>
    </pivotField>
    <pivotField showAll="0"/>
    <pivotField showAll="0"/>
    <pivotField dataField="1" showAll="0">
      <items count="1357">
        <item x="15"/>
        <item x="1073"/>
        <item x="179"/>
        <item x="188"/>
        <item x="457"/>
        <item x="331"/>
        <item x="4"/>
        <item x="552"/>
        <item x="679"/>
        <item x="35"/>
        <item x="513"/>
        <item x="22"/>
        <item x="607"/>
        <item x="647"/>
        <item x="576"/>
        <item x="611"/>
        <item x="927"/>
        <item x="939"/>
        <item x="1117"/>
        <item x="462"/>
        <item x="820"/>
        <item x="1085"/>
        <item x="1340"/>
        <item x="146"/>
        <item x="222"/>
        <item x="231"/>
        <item x="420"/>
        <item x="191"/>
        <item x="979"/>
        <item x="66"/>
        <item x="731"/>
        <item x="349"/>
        <item x="531"/>
        <item x="1349"/>
        <item x="1156"/>
        <item x="83"/>
        <item x="33"/>
        <item x="1114"/>
        <item x="715"/>
        <item x="997"/>
        <item x="560"/>
        <item x="473"/>
        <item x="524"/>
        <item x="573"/>
        <item x="192"/>
        <item x="1229"/>
        <item x="581"/>
        <item x="525"/>
        <item x="663"/>
        <item x="1120"/>
        <item x="652"/>
        <item x="1010"/>
        <item x="1069"/>
        <item x="431"/>
        <item x="597"/>
        <item x="1095"/>
        <item x="692"/>
        <item x="1334"/>
        <item x="505"/>
        <item x="51"/>
        <item x="447"/>
        <item x="1182"/>
        <item x="1063"/>
        <item x="476"/>
        <item x="959"/>
        <item x="399"/>
        <item x="584"/>
        <item x="1094"/>
        <item x="171"/>
        <item x="1230"/>
        <item x="422"/>
        <item x="823"/>
        <item x="948"/>
        <item x="1036"/>
        <item x="419"/>
        <item x="287"/>
        <item x="1000"/>
        <item x="621"/>
        <item x="570"/>
        <item x="1279"/>
        <item x="1280"/>
        <item x="130"/>
        <item x="1145"/>
        <item x="917"/>
        <item x="368"/>
        <item x="812"/>
        <item x="580"/>
        <item x="1290"/>
        <item x="3"/>
        <item x="133"/>
        <item x="245"/>
        <item x="94"/>
        <item x="217"/>
        <item x="1289"/>
        <item x="866"/>
        <item x="163"/>
        <item x="637"/>
        <item x="686"/>
        <item x="688"/>
        <item x="758"/>
        <item x="480"/>
        <item x="1192"/>
        <item x="655"/>
        <item x="443"/>
        <item x="931"/>
        <item x="92"/>
        <item x="282"/>
        <item x="284"/>
        <item x="1185"/>
        <item x="761"/>
        <item x="1235"/>
        <item x="674"/>
        <item x="238"/>
        <item x="668"/>
        <item x="682"/>
        <item x="895"/>
        <item x="175"/>
        <item x="1008"/>
        <item x="334"/>
        <item x="386"/>
        <item x="719"/>
        <item x="1320"/>
        <item x="1014"/>
        <item x="201"/>
        <item x="311"/>
        <item x="738"/>
        <item x="118"/>
        <item x="1032"/>
        <item x="616"/>
        <item x="70"/>
        <item x="790"/>
        <item x="34"/>
        <item x="602"/>
        <item x="787"/>
        <item x="214"/>
        <item x="1107"/>
        <item x="708"/>
        <item x="1056"/>
        <item x="1216"/>
        <item x="716"/>
        <item x="804"/>
        <item x="320"/>
        <item x="332"/>
        <item x="472"/>
        <item x="1346"/>
        <item x="95"/>
        <item x="1162"/>
        <item x="1321"/>
        <item x="1211"/>
        <item x="253"/>
        <item x="922"/>
        <item x="706"/>
        <item x="233"/>
        <item x="945"/>
        <item x="1018"/>
        <item x="474"/>
        <item x="134"/>
        <item x="756"/>
        <item x="380"/>
        <item x="53"/>
        <item x="248"/>
        <item x="42"/>
        <item x="263"/>
        <item x="466"/>
        <item x="344"/>
        <item x="97"/>
        <item x="21"/>
        <item x="990"/>
        <item x="1009"/>
        <item x="827"/>
        <item x="539"/>
        <item x="291"/>
        <item x="124"/>
        <item x="102"/>
        <item x="871"/>
        <item x="459"/>
        <item x="762"/>
        <item x="791"/>
        <item x="618"/>
        <item x="1272"/>
        <item x="1285"/>
        <item x="633"/>
        <item x="589"/>
        <item x="528"/>
        <item x="56"/>
        <item x="203"/>
        <item x="1154"/>
        <item x="1298"/>
        <item x="837"/>
        <item x="1052"/>
        <item x="723"/>
        <item x="104"/>
        <item x="1247"/>
        <item x="226"/>
        <item x="783"/>
        <item x="507"/>
        <item x="1200"/>
        <item x="151"/>
        <item x="414"/>
        <item x="327"/>
        <item x="215"/>
        <item x="975"/>
        <item x="1323"/>
        <item x="1269"/>
        <item x="1210"/>
        <item x="886"/>
        <item x="337"/>
        <item x="1337"/>
        <item x="640"/>
        <item x="313"/>
        <item x="1343"/>
        <item x="303"/>
        <item x="251"/>
        <item x="848"/>
        <item x="1077"/>
        <item x="440"/>
        <item x="828"/>
        <item x="113"/>
        <item x="940"/>
        <item x="1220"/>
        <item x="1233"/>
        <item x="1354"/>
        <item x="988"/>
        <item x="1066"/>
        <item x="649"/>
        <item x="267"/>
        <item x="187"/>
        <item x="829"/>
        <item x="1102"/>
        <item x="890"/>
        <item x="963"/>
        <item x="733"/>
        <item x="1236"/>
        <item x="1091"/>
        <item x="792"/>
        <item x="976"/>
        <item x="308"/>
        <item x="681"/>
        <item x="595"/>
        <item x="553"/>
        <item x="763"/>
        <item x="1166"/>
        <item x="853"/>
        <item x="55"/>
        <item x="196"/>
        <item x="403"/>
        <item x="743"/>
        <item x="300"/>
        <item x="409"/>
        <item x="269"/>
        <item x="882"/>
        <item x="967"/>
        <item x="1035"/>
        <item x="219"/>
        <item x="700"/>
        <item x="470"/>
        <item x="190"/>
        <item x="153"/>
        <item x="10"/>
        <item x="322"/>
        <item x="362"/>
        <item x="547"/>
        <item x="972"/>
        <item x="995"/>
        <item x="1199"/>
        <item x="571"/>
        <item x="816"/>
        <item x="76"/>
        <item x="1161"/>
        <item x="872"/>
        <item x="561"/>
        <item x="717"/>
        <item x="974"/>
        <item x="326"/>
        <item x="496"/>
        <item x="371"/>
        <item x="832"/>
        <item x="180"/>
        <item x="1105"/>
        <item x="486"/>
        <item x="1265"/>
        <item x="844"/>
        <item x="1048"/>
        <item x="904"/>
        <item x="464"/>
        <item x="1110"/>
        <item x="1275"/>
        <item x="27"/>
        <item x="376"/>
        <item x="1353"/>
        <item x="867"/>
        <item x="318"/>
        <item x="846"/>
        <item x="450"/>
        <item x="157"/>
        <item x="540"/>
        <item x="430"/>
        <item x="928"/>
        <item x="685"/>
        <item x="1140"/>
        <item x="1098"/>
        <item x="852"/>
        <item x="986"/>
        <item x="1305"/>
        <item x="989"/>
        <item x="821"/>
        <item x="1203"/>
        <item x="865"/>
        <item x="343"/>
        <item x="456"/>
        <item x="91"/>
        <item x="397"/>
        <item x="748"/>
        <item x="956"/>
        <item x="1127"/>
        <item x="701"/>
        <item x="1291"/>
        <item x="534"/>
        <item x="1196"/>
        <item x="307"/>
        <item x="101"/>
        <item x="416"/>
        <item x="110"/>
        <item x="1335"/>
        <item x="1284"/>
        <item x="1042"/>
        <item x="1201"/>
        <item x="59"/>
        <item x="1122"/>
        <item x="902"/>
        <item x="1013"/>
        <item x="103"/>
        <item x="834"/>
        <item x="669"/>
        <item x="405"/>
        <item x="613"/>
        <item x="697"/>
        <item x="426"/>
        <item x="1314"/>
        <item x="329"/>
        <item x="119"/>
        <item x="1238"/>
        <item x="1224"/>
        <item x="915"/>
        <item x="1217"/>
        <item x="1202"/>
        <item x="345"/>
        <item x="148"/>
        <item x="785"/>
        <item x="1268"/>
        <item x="751"/>
        <item x="1111"/>
        <item x="776"/>
        <item x="1221"/>
        <item x="973"/>
        <item x="825"/>
        <item x="257"/>
        <item x="1128"/>
        <item x="365"/>
        <item x="1176"/>
        <item x="208"/>
        <item x="673"/>
        <item x="897"/>
        <item x="838"/>
        <item x="121"/>
        <item x="845"/>
        <item x="784"/>
        <item x="542"/>
        <item x="1097"/>
        <item x="774"/>
        <item x="455"/>
        <item x="1244"/>
        <item x="1047"/>
        <item x="358"/>
        <item x="1194"/>
        <item x="893"/>
        <item x="1227"/>
        <item x="1309"/>
        <item x="132"/>
        <item x="1121"/>
        <item x="374"/>
        <item x="1015"/>
        <item x="493"/>
        <item x="564"/>
        <item x="789"/>
        <item x="705"/>
        <item x="634"/>
        <item x="261"/>
        <item x="985"/>
        <item x="1023"/>
        <item x="1147"/>
        <item x="1245"/>
        <item x="591"/>
        <item x="340"/>
        <item x="75"/>
        <item x="955"/>
        <item x="1287"/>
        <item x="140"/>
        <item x="87"/>
        <item x="198"/>
        <item x="165"/>
        <item x="1205"/>
        <item x="593"/>
        <item x="315"/>
        <item x="1142"/>
        <item x="546"/>
        <item x="227"/>
        <item x="205"/>
        <item x="400"/>
        <item x="578"/>
        <item x="906"/>
        <item x="60"/>
        <item x="210"/>
        <item x="1237"/>
        <item x="278"/>
        <item x="88"/>
        <item x="911"/>
        <item x="873"/>
        <item x="435"/>
        <item x="1267"/>
        <item x="40"/>
        <item x="294"/>
        <item x="798"/>
        <item x="336"/>
        <item x="824"/>
        <item x="442"/>
        <item x="1030"/>
        <item x="305"/>
        <item x="623"/>
        <item x="453"/>
        <item x="916"/>
        <item x="870"/>
        <item x="728"/>
        <item x="428"/>
        <item x="1260"/>
        <item x="1331"/>
        <item x="406"/>
        <item x="690"/>
        <item x="463"/>
        <item x="592"/>
        <item x="725"/>
        <item x="310"/>
        <item x="919"/>
        <item x="1135"/>
        <item x="125"/>
        <item x="582"/>
        <item x="1190"/>
        <item x="894"/>
        <item x="953"/>
        <item x="768"/>
        <item x="722"/>
        <item x="1264"/>
        <item x="36"/>
        <item x="772"/>
        <item x="468"/>
        <item x="1225"/>
        <item x="246"/>
        <item x="1274"/>
        <item x="1123"/>
        <item x="535"/>
        <item x="388"/>
        <item x="817"/>
        <item x="710"/>
        <item x="11"/>
        <item x="646"/>
        <item x="379"/>
        <item x="1338"/>
        <item x="966"/>
        <item x="750"/>
        <item x="1197"/>
        <item x="693"/>
        <item x="38"/>
        <item x="1022"/>
        <item x="182"/>
        <item x="63"/>
        <item x="5"/>
        <item x="58"/>
        <item x="275"/>
        <item x="123"/>
        <item x="557"/>
        <item x="412"/>
        <item x="1113"/>
        <item x="937"/>
        <item x="189"/>
        <item x="213"/>
        <item x="23"/>
        <item x="957"/>
        <item x="565"/>
        <item x="1104"/>
        <item x="475"/>
        <item x="1189"/>
        <item x="446"/>
        <item x="342"/>
        <item x="209"/>
        <item x="387"/>
        <item x="298"/>
        <item x="628"/>
        <item x="333"/>
        <item x="600"/>
        <item x="877"/>
        <item x="815"/>
        <item x="766"/>
        <item x="657"/>
        <item x="77"/>
        <item x="1270"/>
        <item x="1301"/>
        <item x="577"/>
        <item x="64"/>
        <item x="737"/>
        <item x="883"/>
        <item x="538"/>
        <item x="1286"/>
        <item x="377"/>
        <item x="898"/>
        <item x="234"/>
        <item x="1065"/>
        <item x="1016"/>
        <item x="1193"/>
        <item x="1112"/>
        <item x="727"/>
        <item x="1303"/>
        <item x="1050"/>
        <item x="50"/>
        <item x="819"/>
        <item x="742"/>
        <item x="1262"/>
        <item x="585"/>
        <item x="1159"/>
        <item x="994"/>
        <item x="642"/>
        <item x="143"/>
        <item x="793"/>
        <item x="1075"/>
        <item x="901"/>
        <item x="1141"/>
        <item x="854"/>
        <item x="796"/>
        <item x="1003"/>
        <item x="558"/>
        <item x="359"/>
        <item x="1001"/>
        <item x="141"/>
        <item x="735"/>
        <item x="562"/>
        <item x="1086"/>
        <item x="85"/>
        <item x="1044"/>
        <item x="961"/>
        <item x="1258"/>
        <item x="1130"/>
        <item x="465"/>
        <item x="39"/>
        <item x="49"/>
        <item x="30"/>
        <item x="900"/>
        <item x="711"/>
        <item x="676"/>
        <item x="242"/>
        <item x="128"/>
        <item x="1191"/>
        <item x="445"/>
        <item x="1186"/>
        <item x="830"/>
        <item x="206"/>
        <item x="1350"/>
        <item x="497"/>
        <item x="239"/>
        <item x="293"/>
        <item x="393"/>
        <item x="1157"/>
        <item x="81"/>
        <item x="1184"/>
        <item x="1006"/>
        <item x="1108"/>
        <item x="1306"/>
        <item x="773"/>
        <item x="818"/>
        <item x="1092"/>
        <item x="609"/>
        <item x="266"/>
        <item x="361"/>
        <item x="427"/>
        <item x="938"/>
        <item x="891"/>
        <item x="433"/>
        <item x="512"/>
        <item x="1038"/>
        <item x="382"/>
        <item x="1043"/>
        <item x="478"/>
        <item x="1109"/>
        <item x="444"/>
        <item x="193"/>
        <item x="1074"/>
        <item x="273"/>
        <item x="71"/>
        <item x="754"/>
        <item x="499"/>
        <item x="1138"/>
        <item x="958"/>
        <item x="350"/>
        <item x="880"/>
        <item x="224"/>
        <item x="184"/>
        <item x="1134"/>
        <item x="366"/>
        <item x="626"/>
        <item x="569"/>
        <item x="1188"/>
        <item x="1115"/>
        <item x="520"/>
        <item x="936"/>
        <item x="935"/>
        <item x="752"/>
        <item x="903"/>
        <item x="954"/>
        <item x="1351"/>
        <item x="288"/>
        <item x="338"/>
        <item x="1330"/>
        <item x="629"/>
        <item x="1164"/>
        <item x="760"/>
        <item x="835"/>
        <item x="1031"/>
        <item x="1028"/>
        <item x="1223"/>
        <item x="1257"/>
        <item x="1234"/>
        <item x="695"/>
        <item x="855"/>
        <item x="314"/>
        <item x="1149"/>
        <item x="225"/>
        <item x="241"/>
        <item x="617"/>
        <item x="325"/>
        <item x="283"/>
        <item x="859"/>
        <item x="736"/>
        <item x="449"/>
        <item x="639"/>
        <item x="432"/>
        <item x="173"/>
        <item x="614"/>
        <item x="1348"/>
        <item x="786"/>
        <item x="604"/>
        <item x="346"/>
        <item x="619"/>
        <item x="590"/>
        <item x="1144"/>
        <item x="274"/>
        <item x="1020"/>
        <item x="810"/>
        <item x="780"/>
        <item x="909"/>
        <item x="914"/>
        <item x="1329"/>
        <item x="527"/>
        <item x="117"/>
        <item x="1327"/>
        <item x="44"/>
        <item x="921"/>
        <item x="889"/>
        <item x="301"/>
        <item x="1313"/>
        <item x="1132"/>
        <item x="729"/>
        <item x="1315"/>
        <item x="330"/>
        <item x="654"/>
        <item x="112"/>
        <item x="2"/>
        <item x="477"/>
        <item x="295"/>
        <item x="483"/>
        <item x="680"/>
        <item x="775"/>
        <item x="1160"/>
        <item x="543"/>
        <item x="490"/>
        <item x="1226"/>
        <item x="1079"/>
        <item x="7"/>
        <item x="8"/>
        <item x="594"/>
        <item x="747"/>
        <item x="1081"/>
        <item x="197"/>
        <item x="297"/>
        <item x="1070"/>
        <item x="993"/>
        <item x="259"/>
        <item x="632"/>
        <item x="152"/>
        <item x="797"/>
        <item x="806"/>
        <item x="9"/>
        <item x="536"/>
        <item x="145"/>
        <item x="1345"/>
        <item x="730"/>
        <item x="90"/>
        <item x="635"/>
        <item x="1168"/>
        <item x="356"/>
        <item x="1072"/>
        <item x="969"/>
        <item x="162"/>
        <item x="131"/>
        <item x="436"/>
        <item x="448"/>
        <item x="749"/>
        <item x="17"/>
        <item x="1342"/>
        <item x="1133"/>
        <item x="1039"/>
        <item x="489"/>
        <item x="1119"/>
        <item x="236"/>
        <item x="1292"/>
        <item x="811"/>
        <item x="47"/>
        <item x="402"/>
        <item x="164"/>
        <item x="204"/>
        <item x="170"/>
        <item x="1080"/>
        <item x="142"/>
        <item x="61"/>
        <item x="574"/>
        <item x="290"/>
        <item x="69"/>
        <item x="930"/>
        <item x="933"/>
        <item x="127"/>
        <item x="1263"/>
        <item x="1061"/>
        <item x="1308"/>
        <item x="99"/>
        <item x="1169"/>
        <item x="551"/>
        <item x="869"/>
        <item x="159"/>
        <item x="429"/>
        <item x="1232"/>
        <item x="1248"/>
        <item x="861"/>
        <item x="410"/>
        <item x="964"/>
        <item x="659"/>
        <item x="665"/>
        <item x="1183"/>
        <item x="1261"/>
        <item x="280"/>
        <item x="745"/>
        <item x="879"/>
        <item x="260"/>
        <item x="601"/>
        <item x="394"/>
        <item x="946"/>
        <item x="778"/>
        <item x="1319"/>
        <item x="1124"/>
        <item x="1344"/>
        <item x="858"/>
        <item x="202"/>
        <item x="1017"/>
        <item x="272"/>
        <item x="587"/>
        <item x="116"/>
        <item x="1179"/>
        <item x="292"/>
        <item x="319"/>
        <item x="913"/>
        <item x="1195"/>
        <item x="586"/>
        <item x="1266"/>
        <item x="1254"/>
        <item x="1170"/>
        <item x="1060"/>
        <item x="1083"/>
        <item x="32"/>
        <item x="1282"/>
        <item x="317"/>
        <item x="482"/>
        <item x="1136"/>
        <item x="424"/>
        <item x="1295"/>
        <item x="1027"/>
        <item x="229"/>
        <item x="312"/>
        <item x="868"/>
        <item x="276"/>
        <item x="1311"/>
        <item x="1207"/>
        <item x="369"/>
        <item x="782"/>
        <item x="1033"/>
        <item x="437"/>
        <item x="155"/>
        <item x="316"/>
        <item x="518"/>
        <item x="324"/>
        <item x="978"/>
        <item x="549"/>
        <item x="1239"/>
        <item x="862"/>
        <item x="759"/>
        <item x="212"/>
        <item x="770"/>
        <item x="1187"/>
        <item x="608"/>
        <item x="1209"/>
        <item x="1"/>
        <item x="1158"/>
        <item x="1206"/>
        <item x="849"/>
        <item x="281"/>
        <item x="302"/>
        <item x="19"/>
        <item x="264"/>
        <item x="169"/>
        <item x="247"/>
        <item x="795"/>
        <item x="599"/>
        <item x="52"/>
        <item x="934"/>
        <item x="984"/>
        <item x="243"/>
        <item x="144"/>
        <item x="411"/>
        <item x="1088"/>
        <item x="908"/>
        <item x="160"/>
        <item x="1049"/>
        <item x="920"/>
        <item x="799"/>
        <item x="1252"/>
        <item x="1297"/>
        <item x="1332"/>
        <item x="1271"/>
        <item x="666"/>
        <item x="254"/>
        <item x="1064"/>
        <item x="660"/>
        <item x="721"/>
        <item x="1242"/>
        <item x="1152"/>
        <item x="567"/>
        <item x="1057"/>
        <item x="96"/>
        <item x="905"/>
        <item x="467"/>
        <item x="813"/>
        <item x="43"/>
        <item x="511"/>
        <item x="223"/>
        <item x="265"/>
        <item x="1143"/>
        <item x="26"/>
        <item x="154"/>
        <item x="884"/>
        <item x="385"/>
        <item x="610"/>
        <item x="136"/>
        <item x="1355"/>
        <item x="1204"/>
        <item x="1068"/>
        <item x="1215"/>
        <item x="360"/>
        <item x="720"/>
        <item x="1243"/>
        <item x="744"/>
        <item x="107"/>
        <item x="504"/>
        <item x="1034"/>
        <item x="658"/>
        <item x="161"/>
        <item x="1222"/>
        <item x="1076"/>
        <item x="199"/>
        <item x="1212"/>
        <item x="598"/>
        <item x="1246"/>
        <item x="1100"/>
        <item x="135"/>
        <item x="228"/>
        <item x="1011"/>
        <item x="678"/>
        <item x="1317"/>
        <item x="1177"/>
        <item x="1071"/>
        <item x="522"/>
        <item x="1155"/>
        <item x="341"/>
        <item x="415"/>
        <item x="992"/>
        <item x="1093"/>
        <item x="1208"/>
        <item x="28"/>
        <item x="671"/>
        <item x="1090"/>
        <item x="351"/>
        <item x="942"/>
        <item x="31"/>
        <item x="509"/>
        <item x="401"/>
        <item x="644"/>
        <item x="1328"/>
        <item x="699"/>
        <item x="408"/>
        <item x="115"/>
        <item x="73"/>
        <item x="826"/>
        <item x="515"/>
        <item x="572"/>
        <item x="392"/>
        <item x="1167"/>
        <item x="878"/>
        <item x="726"/>
        <item x="896"/>
        <item x="638"/>
        <item x="41"/>
        <item x="1316"/>
        <item x="800"/>
        <item x="533"/>
        <item x="279"/>
        <item x="167"/>
        <item x="807"/>
        <item x="421"/>
        <item x="771"/>
        <item x="650"/>
        <item x="1181"/>
        <item x="881"/>
        <item x="1002"/>
        <item x="221"/>
        <item x="1296"/>
        <item x="932"/>
        <item x="559"/>
        <item x="479"/>
        <item x="372"/>
        <item x="1336"/>
        <item x="54"/>
        <item x="556"/>
        <item x="1101"/>
        <item x="1041"/>
        <item x="1310"/>
        <item x="1163"/>
        <item x="220"/>
        <item x="323"/>
        <item x="1067"/>
        <item x="106"/>
        <item x="277"/>
        <item x="767"/>
        <item x="1304"/>
        <item x="548"/>
        <item x="860"/>
        <item x="6"/>
        <item x="46"/>
        <item x="20"/>
        <item x="704"/>
        <item x="1218"/>
        <item x="1214"/>
        <item x="235"/>
        <item x="488"/>
        <item x="840"/>
        <item x="977"/>
        <item x="1131"/>
        <item x="441"/>
        <item x="174"/>
        <item x="78"/>
        <item x="240"/>
        <item x="503"/>
        <item x="836"/>
        <item x="999"/>
        <item x="258"/>
        <item x="998"/>
        <item x="172"/>
        <item x="1293"/>
        <item x="698"/>
        <item x="255"/>
        <item x="363"/>
        <item x="352"/>
        <item x="987"/>
        <item x="438"/>
        <item x="885"/>
        <item x="74"/>
        <item x="1302"/>
        <item x="100"/>
        <item x="851"/>
        <item x="714"/>
        <item x="777"/>
        <item x="1139"/>
        <item x="1253"/>
        <item x="68"/>
        <item x="389"/>
        <item x="1347"/>
        <item x="495"/>
        <item x="529"/>
        <item x="1318"/>
        <item x="156"/>
        <item x="1300"/>
        <item x="404"/>
        <item x="484"/>
        <item x="1341"/>
        <item x="1096"/>
        <item x="677"/>
        <item x="335"/>
        <item x="648"/>
        <item x="1333"/>
        <item x="625"/>
        <item x="494"/>
        <item x="383"/>
        <item x="1171"/>
        <item x="423"/>
        <item x="299"/>
        <item x="178"/>
        <item x="687"/>
        <item x="375"/>
        <item x="801"/>
        <item x="645"/>
        <item x="207"/>
        <item x="177"/>
        <item x="158"/>
        <item x="0"/>
        <item x="353"/>
        <item x="67"/>
        <item x="875"/>
        <item x="328"/>
        <item x="555"/>
        <item x="746"/>
        <item x="1325"/>
        <item x="25"/>
        <item x="48"/>
        <item x="641"/>
        <item x="651"/>
        <item x="82"/>
        <item x="856"/>
        <item x="407"/>
        <item x="1180"/>
        <item x="176"/>
        <item x="951"/>
        <item x="452"/>
        <item x="1174"/>
        <item x="630"/>
        <item x="200"/>
        <item x="185"/>
        <item x="996"/>
        <item x="712"/>
        <item x="413"/>
        <item x="615"/>
        <item x="18"/>
        <item x="1288"/>
        <item x="769"/>
        <item x="1118"/>
        <item x="355"/>
        <item x="949"/>
        <item x="887"/>
        <item x="532"/>
        <item x="568"/>
        <item x="1352"/>
        <item x="1175"/>
        <item x="1256"/>
        <item x="271"/>
        <item x="962"/>
        <item x="86"/>
        <item x="418"/>
        <item x="970"/>
        <item x="289"/>
        <item x="612"/>
        <item x="888"/>
        <item x="186"/>
        <item x="354"/>
        <item x="150"/>
        <item x="492"/>
        <item x="98"/>
        <item x="670"/>
        <item x="1153"/>
        <item x="57"/>
        <item x="1082"/>
        <item x="550"/>
        <item x="563"/>
        <item x="129"/>
        <item x="348"/>
        <item x="45"/>
        <item x="1103"/>
        <item x="653"/>
        <item x="1173"/>
        <item x="530"/>
        <item x="244"/>
        <item x="230"/>
        <item x="218"/>
        <item x="943"/>
        <item x="262"/>
        <item x="950"/>
        <item x="912"/>
        <item x="395"/>
        <item x="194"/>
        <item x="1278"/>
        <item x="268"/>
        <item x="1198"/>
        <item x="1087"/>
        <item x="84"/>
        <item x="1004"/>
        <item x="1283"/>
        <item x="1307"/>
        <item x="521"/>
        <item x="232"/>
        <item x="739"/>
        <item x="707"/>
        <item x="1029"/>
        <item x="672"/>
        <item x="373"/>
        <item x="847"/>
        <item x="451"/>
        <item x="841"/>
        <item x="471"/>
        <item x="863"/>
        <item x="809"/>
        <item x="910"/>
        <item x="1051"/>
        <item x="876"/>
        <item x="664"/>
        <item x="1046"/>
        <item x="1178"/>
        <item x="968"/>
        <item x="689"/>
        <item x="321"/>
        <item x="1172"/>
        <item x="980"/>
        <item x="1137"/>
        <item x="982"/>
        <item x="166"/>
        <item x="741"/>
        <item x="237"/>
        <item x="37"/>
        <item x="109"/>
        <item x="1276"/>
        <item x="605"/>
        <item x="523"/>
        <item x="1150"/>
        <item x="526"/>
        <item x="1058"/>
        <item x="16"/>
        <item x="461"/>
        <item x="627"/>
        <item x="519"/>
        <item x="514"/>
        <item x="596"/>
        <item x="1007"/>
        <item x="843"/>
        <item x="381"/>
        <item x="120"/>
        <item x="662"/>
        <item x="481"/>
        <item x="510"/>
        <item x="378"/>
        <item x="603"/>
        <item x="24"/>
        <item x="764"/>
        <item x="364"/>
        <item x="1024"/>
        <item x="822"/>
        <item x="1241"/>
        <item x="732"/>
        <item x="439"/>
        <item x="1165"/>
        <item x="981"/>
        <item x="718"/>
        <item x="458"/>
        <item x="554"/>
        <item x="779"/>
        <item x="12"/>
        <item x="126"/>
        <item x="1089"/>
        <item x="850"/>
        <item x="1116"/>
        <item x="1053"/>
        <item x="636"/>
        <item x="583"/>
        <item x="181"/>
        <item x="918"/>
        <item x="502"/>
        <item x="624"/>
        <item x="339"/>
        <item x="947"/>
        <item x="1322"/>
        <item x="544"/>
        <item x="794"/>
        <item x="138"/>
        <item x="137"/>
        <item x="1045"/>
        <item x="211"/>
        <item x="1255"/>
        <item x="839"/>
        <item x="384"/>
        <item x="256"/>
        <item x="304"/>
        <item x="709"/>
        <item x="79"/>
        <item x="983"/>
        <item x="1025"/>
        <item x="788"/>
        <item x="661"/>
        <item x="516"/>
        <item x="1250"/>
        <item x="434"/>
        <item x="588"/>
        <item x="579"/>
        <item x="93"/>
        <item x="1129"/>
        <item x="696"/>
        <item x="643"/>
        <item x="1078"/>
        <item x="684"/>
        <item x="1084"/>
        <item x="757"/>
        <item x="1299"/>
        <item x="1312"/>
        <item x="122"/>
        <item x="755"/>
        <item x="753"/>
        <item x="108"/>
        <item x="925"/>
        <item x="929"/>
        <item x="72"/>
        <item x="13"/>
        <item x="1106"/>
        <item x="1219"/>
        <item x="1277"/>
        <item x="390"/>
        <item x="485"/>
        <item x="620"/>
        <item x="833"/>
        <item x="216"/>
        <item x="694"/>
        <item x="702"/>
        <item x="971"/>
        <item x="80"/>
        <item x="469"/>
        <item x="899"/>
        <item x="537"/>
        <item x="814"/>
        <item x="734"/>
        <item x="713"/>
        <item x="631"/>
        <item x="391"/>
        <item x="500"/>
        <item x="575"/>
        <item x="498"/>
        <item x="874"/>
        <item x="802"/>
        <item x="1054"/>
        <item x="1231"/>
        <item x="944"/>
        <item x="1281"/>
        <item x="808"/>
        <item x="1055"/>
        <item x="460"/>
        <item x="1339"/>
        <item x="724"/>
        <item x="29"/>
        <item x="703"/>
        <item x="111"/>
        <item x="139"/>
        <item x="425"/>
        <item x="454"/>
        <item x="965"/>
        <item x="1249"/>
        <item x="1059"/>
        <item x="740"/>
        <item x="923"/>
        <item x="65"/>
        <item x="149"/>
        <item x="781"/>
        <item x="831"/>
        <item x="805"/>
        <item x="1259"/>
        <item x="296"/>
        <item x="347"/>
        <item x="545"/>
        <item x="683"/>
        <item x="857"/>
        <item x="14"/>
        <item x="864"/>
        <item x="1148"/>
        <item x="367"/>
        <item x="370"/>
        <item x="1037"/>
        <item x="1273"/>
        <item x="396"/>
        <item x="309"/>
        <item x="566"/>
        <item x="1326"/>
        <item x="508"/>
        <item x="606"/>
        <item x="952"/>
        <item x="398"/>
        <item x="285"/>
        <item x="541"/>
        <item x="1099"/>
        <item x="306"/>
        <item x="357"/>
        <item x="114"/>
        <item x="417"/>
        <item x="960"/>
        <item x="1005"/>
        <item x="501"/>
        <item x="1062"/>
        <item x="195"/>
        <item x="667"/>
        <item x="168"/>
        <item x="924"/>
        <item x="1021"/>
        <item x="1126"/>
        <item x="487"/>
        <item x="1125"/>
        <item x="506"/>
        <item x="941"/>
        <item x="842"/>
        <item x="765"/>
        <item x="656"/>
        <item x="803"/>
        <item x="183"/>
        <item x="1146"/>
        <item x="105"/>
        <item x="675"/>
        <item x="691"/>
        <item x="1012"/>
        <item x="926"/>
        <item x="1251"/>
        <item x="1213"/>
        <item x="249"/>
        <item x="89"/>
        <item x="1151"/>
        <item x="252"/>
        <item x="892"/>
        <item x="907"/>
        <item x="1040"/>
        <item x="1019"/>
        <item x="147"/>
        <item x="517"/>
        <item x="1240"/>
        <item x="1294"/>
        <item x="991"/>
        <item x="1228"/>
        <item x="1026"/>
        <item x="250"/>
        <item x="1324"/>
        <item x="622"/>
        <item x="286"/>
        <item x="62"/>
        <item x="491"/>
        <item x="270"/>
        <item t="default"/>
      </items>
    </pivotField>
    <pivotField showAll="0"/>
    <pivotField showAll="0"/>
    <pivotField axis="axisRow" showAll="0">
      <items count="6">
        <item x="3"/>
        <item x="2"/>
        <item x="1"/>
        <item x="0"/>
        <item x="4"/>
        <item t="default"/>
      </items>
    </pivotField>
  </pivotFields>
  <rowFields count="1">
    <field x="14"/>
  </rowFields>
  <rowItems count="6">
    <i>
      <x/>
    </i>
    <i>
      <x v="1"/>
    </i>
    <i>
      <x v="2"/>
    </i>
    <i>
      <x v="3"/>
    </i>
    <i>
      <x v="4"/>
    </i>
    <i t="grand">
      <x/>
    </i>
  </rowItems>
  <colFields count="1">
    <field x="8"/>
  </colFields>
  <colItems count="3">
    <i>
      <x/>
    </i>
    <i>
      <x v="1"/>
    </i>
    <i>
      <x v="2"/>
    </i>
  </colItems>
  <dataFields count="1">
    <dataField name="Sum of MonthlySalary" fld="11" baseField="0" baseItem="0"/>
  </dataFields>
  <formats count="1">
    <format dxfId="8">
      <pivotArea outline="0" collapsedLevelsAreSubtotals="1" fieldPosition="0"/>
    </format>
  </formats>
  <chartFormats count="14">
    <chartFormat chart="9" format="6" series="1">
      <pivotArea type="data" outline="0" fieldPosition="0">
        <references count="1">
          <reference field="8" count="1" selected="0">
            <x v="0"/>
          </reference>
        </references>
      </pivotArea>
    </chartFormat>
    <chartFormat chart="9" format="7" series="1">
      <pivotArea type="data" outline="0" fieldPosition="0">
        <references count="1">
          <reference field="8" count="1" selected="0">
            <x v="1"/>
          </reference>
        </references>
      </pivotArea>
    </chartFormat>
    <chartFormat chart="9" format="8" series="1">
      <pivotArea type="data" outline="0" fieldPosition="0">
        <references count="1">
          <reference field="8" count="1" selected="0">
            <x v="2"/>
          </reference>
        </references>
      </pivotArea>
    </chartFormat>
    <chartFormat chart="5" format="4" series="1">
      <pivotArea type="data" outline="0" fieldPosition="0">
        <references count="1">
          <reference field="8" count="1" selected="0">
            <x v="0"/>
          </reference>
        </references>
      </pivotArea>
    </chartFormat>
    <chartFormat chart="5" format="5" series="1">
      <pivotArea type="data" outline="0" fieldPosition="0">
        <references count="1">
          <reference field="8" count="1" selected="0">
            <x v="1"/>
          </reference>
        </references>
      </pivotArea>
    </chartFormat>
    <chartFormat chart="5" format="6" series="1">
      <pivotArea type="data" outline="0" fieldPosition="0">
        <references count="1">
          <reference field="8" count="1" selected="0">
            <x v="2"/>
          </reference>
        </references>
      </pivotArea>
    </chartFormat>
    <chartFormat chart="5" format="7" series="1">
      <pivotArea type="data" outline="0" fieldPosition="0">
        <references count="2">
          <reference field="4294967294" count="1" selected="0">
            <x v="0"/>
          </reference>
          <reference field="8" count="1" selected="0">
            <x v="0"/>
          </reference>
        </references>
      </pivotArea>
    </chartFormat>
    <chartFormat chart="5" format="8" series="1">
      <pivotArea type="data" outline="0" fieldPosition="0">
        <references count="2">
          <reference field="4294967294" count="1" selected="0">
            <x v="0"/>
          </reference>
          <reference field="8" count="1" selected="0">
            <x v="1"/>
          </reference>
        </references>
      </pivotArea>
    </chartFormat>
    <chartFormat chart="5" format="9" series="1">
      <pivotArea type="data" outline="0" fieldPosition="0">
        <references count="2">
          <reference field="4294967294" count="1" selected="0">
            <x v="0"/>
          </reference>
          <reference field="8" count="1" selected="0">
            <x v="2"/>
          </reference>
        </references>
      </pivotArea>
    </chartFormat>
    <chartFormat chart="9" format="9" series="1">
      <pivotArea type="data" outline="0" fieldPosition="0">
        <references count="2">
          <reference field="4294967294" count="1" selected="0">
            <x v="0"/>
          </reference>
          <reference field="8" count="1" selected="0">
            <x v="0"/>
          </reference>
        </references>
      </pivotArea>
    </chartFormat>
    <chartFormat chart="9" format="10" series="1">
      <pivotArea type="data" outline="0" fieldPosition="0">
        <references count="2">
          <reference field="4294967294" count="1" selected="0">
            <x v="0"/>
          </reference>
          <reference field="8" count="1" selected="0">
            <x v="1"/>
          </reference>
        </references>
      </pivotArea>
    </chartFormat>
    <chartFormat chart="9" format="11" series="1">
      <pivotArea type="data" outline="0" fieldPosition="0">
        <references count="2">
          <reference field="4294967294" count="1" selected="0">
            <x v="0"/>
          </reference>
          <reference field="8" count="1" selected="0">
            <x v="2"/>
          </reference>
        </references>
      </pivotArea>
    </chartFormat>
    <chartFormat chart="5" format="1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57B1F7-CFCB-4804-BB01-D1EDD220379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7" firstHeaderRow="0" firstDataRow="1" firstDataCol="1"/>
  <pivotFields count="15">
    <pivotField dataField="1" showAll="0"/>
    <pivotField showAll="0"/>
    <pivotField showAll="0"/>
    <pivotField showAll="0">
      <items count="7">
        <item x="5"/>
        <item x="4"/>
        <item x="3"/>
        <item x="1"/>
        <item x="2"/>
        <item x="0"/>
        <item t="default"/>
      </items>
    </pivotField>
    <pivotField showAll="0"/>
    <pivotField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axis="axisRow" showAll="0">
      <items count="4">
        <item x="0"/>
        <item x="1"/>
        <item x="2"/>
        <item t="default"/>
      </items>
    </pivotField>
    <pivotField showAll="0"/>
    <pivotField dataField="1" showAll="0"/>
    <pivotField dataField="1" showAll="0"/>
    <pivotField showAll="0"/>
    <pivotField showAll="0"/>
    <pivotField showAll="0"/>
  </pivotFields>
  <rowFields count="1">
    <field x="8"/>
  </rowFields>
  <rowItems count="4">
    <i>
      <x/>
    </i>
    <i>
      <x v="1"/>
    </i>
    <i>
      <x v="2"/>
    </i>
    <i t="grand">
      <x/>
    </i>
  </rowItems>
  <colFields count="1">
    <field x="-2"/>
  </colFields>
  <colItems count="3">
    <i>
      <x/>
    </i>
    <i i="1">
      <x v="1"/>
    </i>
    <i i="2">
      <x v="2"/>
    </i>
  </colItems>
  <dataFields count="3">
    <dataField name="Count of EmployeeID" fld="0" subtotal="count" baseField="8" baseItem="0"/>
    <dataField name="Average of MonthlySalary" fld="11" subtotal="average" baseField="8" baseItem="0" numFmtId="164"/>
    <dataField name="Average of YearofService" fld="10" subtotal="average" baseField="8" baseItem="0" numFmtId="2"/>
  </dataFields>
  <formats count="3">
    <format dxfId="11">
      <pivotArea collapsedLevelsAreSubtotals="1" fieldPosition="0">
        <references count="2">
          <reference field="4294967294" count="1" selected="0">
            <x v="1"/>
          </reference>
          <reference field="8" count="1">
            <x v="0"/>
          </reference>
        </references>
      </pivotArea>
    </format>
    <format dxfId="10">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BD10BE-F2B6-42EE-A631-30BAB04C6050}" name="PivotTable6"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B29:C40" firstHeaderRow="1" firstDataRow="1" firstDataCol="1"/>
  <pivotFields count="15">
    <pivotField dataField="1" showAll="0"/>
    <pivotField showAll="0"/>
    <pivotField showAll="0"/>
    <pivotField showAll="0">
      <items count="7">
        <item x="5"/>
        <item x="4"/>
        <item x="3"/>
        <item x="1"/>
        <item x="2"/>
        <item x="0"/>
        <item t="default"/>
      </items>
    </pivotField>
    <pivotField showAll="0"/>
    <pivotField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showAll="0">
      <items count="4">
        <item x="0"/>
        <item x="1"/>
        <item x="2"/>
        <item t="default"/>
      </items>
    </pivotField>
    <pivotField axis="axisRow" showAll="0">
      <items count="11">
        <item x="7"/>
        <item x="8"/>
        <item x="9"/>
        <item x="5"/>
        <item x="4"/>
        <item x="6"/>
        <item x="1"/>
        <item x="3"/>
        <item x="2"/>
        <item x="0"/>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ount of EmployeeID" fld="0" subtotal="count" baseField="3" baseItem="0" numFmtId="1"/>
  </dataFields>
  <formats count="1">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7F430E-ECBB-4628-A2D4-96C92A689F02}" name="PivotTable14"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B105:C112" firstHeaderRow="1" firstDataRow="1" firstDataCol="1"/>
  <pivotFields count="15">
    <pivotField showAll="0"/>
    <pivotField showAll="0"/>
    <pivotField showAll="0"/>
    <pivotField axis="axisRow" showAll="0" sortType="descending">
      <items count="7">
        <item x="5"/>
        <item x="4"/>
        <item x="3"/>
        <item x="1"/>
        <item x="2"/>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showAll="0">
      <items count="4">
        <item x="0"/>
        <item x="1"/>
        <item x="2"/>
        <item t="default"/>
      </items>
    </pivotField>
    <pivotField showAll="0"/>
    <pivotField showAll="0"/>
    <pivotField dataField="1" showAll="0"/>
    <pivotField showAll="0"/>
    <pivotField showAll="0"/>
    <pivotField showAll="0"/>
  </pivotFields>
  <rowFields count="1">
    <field x="3"/>
  </rowFields>
  <rowItems count="7">
    <i>
      <x v="2"/>
    </i>
    <i>
      <x/>
    </i>
    <i>
      <x v="5"/>
    </i>
    <i>
      <x v="1"/>
    </i>
    <i>
      <x v="3"/>
    </i>
    <i>
      <x v="4"/>
    </i>
    <i t="grand">
      <x/>
    </i>
  </rowItems>
  <colItems count="1">
    <i/>
  </colItems>
  <dataFields count="1">
    <dataField name="Sum of MonthlySalary" fld="11" baseField="0" baseItem="0" numFmtId="2"/>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CFCB37-917B-4A91-A57B-921755E25D1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12" firstHeaderRow="1" firstDataRow="1" firstDataCol="1"/>
  <pivotFields count="15">
    <pivotField dataField="1" showAll="0"/>
    <pivotField showAll="0"/>
    <pivotField showAll="0"/>
    <pivotField showAll="0">
      <items count="7">
        <item x="5"/>
        <item x="4"/>
        <item x="3"/>
        <item x="1"/>
        <item x="2"/>
        <item x="0"/>
        <item t="default"/>
      </items>
    </pivotField>
    <pivotField showAll="0"/>
    <pivotField axis="axisRow"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showAll="0">
      <items count="4">
        <item x="0"/>
        <item x="1"/>
        <item x="2"/>
        <item t="default"/>
      </items>
    </pivotField>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EmployeeID"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61DC14-4757-4532-9D82-A4A4DEAE2A1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3:D55" firstHeaderRow="0" firstDataRow="1" firstDataCol="1"/>
  <pivotFields count="3">
    <pivotField axis="axisRow" showAll="0">
      <items count="12">
        <item x="0"/>
        <item x="1"/>
        <item x="2"/>
        <item x="3"/>
        <item x="4"/>
        <item x="5"/>
        <item x="6"/>
        <item x="7"/>
        <item x="8"/>
        <item x="9"/>
        <item x="10"/>
        <item t="default"/>
      </items>
    </pivotField>
    <pivotField dataField="1" showAll="0"/>
    <pivotField dataField="1" showAl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Sum of Hires" fld="1" baseField="0" baseItem="0"/>
    <dataField name="Sum of Exit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EC9918-964F-45F6-A99C-4B655A6147A1}" name="PivotTable12"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87:C94" firstHeaderRow="1" firstDataRow="1" firstDataCol="1"/>
  <pivotFields count="15">
    <pivotField showAll="0"/>
    <pivotField showAll="0"/>
    <pivotField showAll="0"/>
    <pivotField axis="axisRow" showAll="0">
      <items count="7">
        <item x="5"/>
        <item x="4"/>
        <item x="3"/>
        <item x="1"/>
        <item x="2"/>
        <item x="0"/>
        <item t="default"/>
      </items>
    </pivotField>
    <pivotField showAll="0"/>
    <pivotField showAll="0">
      <items count="3">
        <item x="0"/>
        <item x="1"/>
        <item t="default"/>
      </items>
    </pivotField>
    <pivotField showAll="0">
      <items count="4">
        <item x="1"/>
        <item x="0"/>
        <item x="2"/>
        <item t="default"/>
      </items>
    </pivotField>
    <pivotField showAll="0">
      <items count="11">
        <item x="9"/>
        <item x="1"/>
        <item x="0"/>
        <item x="8"/>
        <item x="2"/>
        <item x="3"/>
        <item x="5"/>
        <item x="6"/>
        <item x="7"/>
        <item x="4"/>
        <item t="default"/>
      </items>
    </pivotField>
    <pivotField showAll="0">
      <items count="4">
        <item x="0"/>
        <item x="1"/>
        <item x="2"/>
        <item t="default"/>
      </items>
    </pivotField>
    <pivotField showAll="0"/>
    <pivotField showAll="0"/>
    <pivotField dataField="1" showAll="0"/>
    <pivotField showAll="0"/>
    <pivotField showAll="0"/>
    <pivotField showAll="0"/>
  </pivotFields>
  <rowFields count="1">
    <field x="3"/>
  </rowFields>
  <rowItems count="7">
    <i>
      <x/>
    </i>
    <i>
      <x v="1"/>
    </i>
    <i>
      <x v="2"/>
    </i>
    <i>
      <x v="3"/>
    </i>
    <i>
      <x v="4"/>
    </i>
    <i>
      <x v="5"/>
    </i>
    <i t="grand">
      <x/>
    </i>
  </rowItems>
  <colItems count="1">
    <i/>
  </colItems>
  <dataFields count="1">
    <dataField name="Sum of MonthlySalary" fld="11" baseField="0" baseItem="0" numFmtId="2"/>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96DE27-364B-49F2-A6D5-78BE26E8857E}" autoFormatId="16" applyNumberFormats="0" applyBorderFormats="0" applyFontFormats="0" applyPatternFormats="0" applyAlignmentFormats="0" applyWidthHeightFormats="0">
  <queryTableRefresh nextId="16">
    <queryTableFields count="15">
      <queryTableField id="1" name="EmployeeID" tableColumnId="1"/>
      <queryTableField id="2" name="FirstName" tableColumnId="2"/>
      <queryTableField id="3" name="LastName" tableColumnId="3"/>
      <queryTableField id="4" name="Department" tableColumnId="4"/>
      <queryTableField id="5" name="Position" tableColumnId="5"/>
      <queryTableField id="6" name="Gender" tableColumnId="6"/>
      <queryTableField id="7" name="EmploymentType" tableColumnId="7"/>
      <queryTableField id="8" name="HireYear" tableColumnId="8"/>
      <queryTableField id="9" name="Status" tableColumnId="9"/>
      <queryTableField id="10" name="ExitYear" tableColumnId="10"/>
      <queryTableField id="11" name="YearofService" tableColumnId="11"/>
      <queryTableField id="12" name="MonthlySalary" tableColumnId="12"/>
      <queryTableField id="13" name="Email" tableColumnId="13"/>
      <queryTableField id="14" name="Phone" tableColumnId="14"/>
      <queryTableField id="15" name="SalaryBand"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 xr16:uid="{F1332365-ECF3-4CBD-A6E5-0FBD7A64E3C5}" autoFormatId="16" applyNumberFormats="0" applyBorderFormats="0" applyFontFormats="0" applyPatternFormats="0" applyAlignmentFormats="0" applyWidthHeightFormats="0">
  <queryTableRefresh nextId="4">
    <queryTableFields count="3">
      <queryTableField id="1" name="Year" tableColumnId="1"/>
      <queryTableField id="2" name="Hires" tableColumnId="2"/>
      <queryTableField id="3" name="Exits"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69C45563-3B08-4670-9186-4B5D06ABD4AA}" autoFormatId="16" applyNumberFormats="0" applyBorderFormats="0" applyFontFormats="0" applyPatternFormats="0" applyAlignmentFormats="0" applyWidthHeightFormats="0">
  <queryTableRefresh nextId="7">
    <queryTableFields count="6">
      <queryTableField id="1" name="EmployeeID" tableColumnId="1"/>
      <queryTableField id="2" name="FirstName" tableColumnId="2"/>
      <queryTableField id="3" name="LastName" tableColumnId="3"/>
      <queryTableField id="4" name="HireYear" tableColumnId="4"/>
      <queryTableField id="5" name="Status" tableColumnId="5"/>
      <queryTableField id="6" name="MonthlySalary"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6" xr16:uid="{15D4EB51-AA43-4BBA-A010-5AAF45C00124}" autoFormatId="16" applyNumberFormats="0" applyBorderFormats="0" applyFontFormats="0" applyPatternFormats="0" applyAlignmentFormats="0" applyWidthHeightFormats="0">
  <queryTableRefresh nextId="7">
    <queryTableFields count="6">
      <queryTableField id="1" name="EmployeeID" tableColumnId="1"/>
      <queryTableField id="2" name="FirstName" tableColumnId="2"/>
      <queryTableField id="3" name="LastName" tableColumnId="3"/>
      <queryTableField id="4" name="Department" tableColumnId="4"/>
      <queryTableField id="5" name="ExitYear" tableColumnId="5"/>
      <queryTableField id="6" name="YearofService"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2" xr16:uid="{342345DD-1761-4DF2-83EA-6F08FDD1F9D3}" autoFormatId="16" applyNumberFormats="0" applyBorderFormats="0" applyFontFormats="0" applyPatternFormats="0" applyAlignmentFormats="0" applyWidthHeightFormats="0">
  <queryTableRefresh nextId="3">
    <queryTableFields count="2">
      <queryTableField id="1" name="ExitYear" tableColumnId="1"/>
      <queryTableField id="2" name="Count"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4" xr16:uid="{70C21B78-063B-47AF-8C0B-15EB8C6F550D}" autoFormatId="16" applyNumberFormats="0" applyBorderFormats="0" applyFontFormats="0" applyPatternFormats="0" applyAlignmentFormats="0" applyWidthHeightFormats="0">
  <queryTableRefresh nextId="5">
    <queryTableFields count="4">
      <queryTableField id="1" name="HireYear" tableColumnId="1"/>
      <queryTableField id="2" name="Count" tableColumnId="2"/>
      <queryTableField id="3" name="Exits.ExitYear" tableColumnId="3"/>
      <queryTableField id="4" name="Exits.Coun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88019E5-C925-4ECF-82E4-4CE3CE596271}" sourceName="Department">
  <pivotTables>
    <pivotTable tabId="3" name="PivotTable5"/>
    <pivotTable tabId="3" name="PivotTable1"/>
    <pivotTable tabId="3" name="PivotTable10"/>
    <pivotTable tabId="3" name="PivotTable11"/>
    <pivotTable tabId="3" name="PivotTable12"/>
    <pivotTable tabId="3" name="PivotTable13"/>
    <pivotTable tabId="3" name="PivotTable14"/>
    <pivotTable tabId="3" name="PivotTable17"/>
    <pivotTable tabId="3" name="PivotTable3"/>
    <pivotTable tabId="3" name="PivotTable6"/>
    <pivotTable tabId="3" name="PivotTable9"/>
    <pivotTable tabId="3" name="PivotTable18"/>
    <pivotTable tabId="3" name="PivotTable27"/>
    <pivotTable tabId="4" name="PivotTable30"/>
    <pivotTable tabId="3" name="PivotTable33"/>
  </pivotTables>
  <data>
    <tabular pivotCacheId="2075073262">
      <items count="6">
        <i x="5" s="1"/>
        <i x="4" s="1"/>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DA4E2AFD-CBE9-40BD-A441-636C264CBF36}" sourceName="Status">
  <pivotTables>
    <pivotTable tabId="3" name="PivotTable5"/>
    <pivotTable tabId="3" name="PivotTable1"/>
    <pivotTable tabId="3" name="PivotTable10"/>
    <pivotTable tabId="3" name="PivotTable11"/>
    <pivotTable tabId="3" name="PivotTable12"/>
    <pivotTable tabId="3" name="PivotTable13"/>
    <pivotTable tabId="3" name="PivotTable14"/>
    <pivotTable tabId="3" name="PivotTable17"/>
    <pivotTable tabId="3" name="PivotTable3"/>
    <pivotTable tabId="3" name="PivotTable6"/>
    <pivotTable tabId="3" name="PivotTable9"/>
    <pivotTable tabId="3" name="PivotTable18"/>
    <pivotTable tabId="3" name="PivotTable27"/>
    <pivotTable tabId="4" name="PivotTable30"/>
    <pivotTable tabId="3" name="PivotTable33"/>
  </pivotTables>
  <data>
    <tabular pivotCacheId="207507326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49C41C8-D3EA-4194-BF27-9C16DA1FFC70}" sourceName="Gender">
  <pivotTables>
    <pivotTable tabId="3" name="PivotTable5"/>
    <pivotTable tabId="3" name="PivotTable1"/>
    <pivotTable tabId="3" name="PivotTable10"/>
    <pivotTable tabId="3" name="PivotTable11"/>
    <pivotTable tabId="3" name="PivotTable12"/>
    <pivotTable tabId="3" name="PivotTable13"/>
    <pivotTable tabId="3" name="PivotTable14"/>
    <pivotTable tabId="3" name="PivotTable17"/>
    <pivotTable tabId="3" name="PivotTable3"/>
    <pivotTable tabId="3" name="PivotTable6"/>
    <pivotTable tabId="3" name="PivotTable9"/>
    <pivotTable tabId="3" name="PivotTable18"/>
    <pivotTable tabId="3" name="PivotTable27"/>
    <pivotTable tabId="4" name="PivotTable30"/>
    <pivotTable tabId="3" name="PivotTable33"/>
  </pivotTables>
  <data>
    <tabular pivotCacheId="207507326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08FC3ACD-7EE6-4EA1-B4EA-0D8C4974B6D8}" sourceName="EmploymentType">
  <pivotTables>
    <pivotTable tabId="3" name="PivotTable5"/>
    <pivotTable tabId="3" name="PivotTable1"/>
    <pivotTable tabId="3" name="PivotTable10"/>
    <pivotTable tabId="3" name="PivotTable11"/>
    <pivotTable tabId="3" name="PivotTable12"/>
    <pivotTable tabId="3" name="PivotTable13"/>
    <pivotTable tabId="3" name="PivotTable14"/>
    <pivotTable tabId="3" name="PivotTable17"/>
    <pivotTable tabId="3" name="PivotTable3"/>
    <pivotTable tabId="3" name="PivotTable6"/>
    <pivotTable tabId="3" name="PivotTable9"/>
    <pivotTable tabId="3" name="PivotTable18"/>
    <pivotTable tabId="3" name="PivotTable27"/>
    <pivotTable tabId="4" name="PivotTable30"/>
    <pivotTable tabId="3" name="PivotTable33"/>
  </pivotTables>
  <data>
    <tabular pivotCacheId="2075073262">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Year" xr10:uid="{405628F3-ED71-4186-8646-4518842FAD79}" sourceName="HireYear">
  <pivotTables>
    <pivotTable tabId="3" name="PivotTable5"/>
    <pivotTable tabId="3" name="PivotTable1"/>
    <pivotTable tabId="3" name="PivotTable10"/>
    <pivotTable tabId="3" name="PivotTable11"/>
    <pivotTable tabId="3" name="PivotTable12"/>
    <pivotTable tabId="3" name="PivotTable13"/>
    <pivotTable tabId="3" name="PivotTable14"/>
    <pivotTable tabId="3" name="PivotTable17"/>
    <pivotTable tabId="3" name="PivotTable3"/>
    <pivotTable tabId="3" name="PivotTable6"/>
    <pivotTable tabId="3" name="PivotTable9"/>
    <pivotTable tabId="3" name="PivotTable18"/>
    <pivotTable tabId="3" name="PivotTable27"/>
    <pivotTable tabId="4" name="PivotTable30"/>
    <pivotTable tabId="3" name="PivotTable33"/>
  </pivotTables>
  <data>
    <tabular pivotCacheId="2075073262">
      <items count="10">
        <i x="9" s="1"/>
        <i x="1" s="1"/>
        <i x="0" s="1"/>
        <i x="8" s="1"/>
        <i x="2" s="1"/>
        <i x="3" s="1"/>
        <i x="5" s="1"/>
        <i x="6" s="1"/>
        <i x="7"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BBC01D5-7410-40CD-A758-E5F87E51F512}" cache="Slicer_Department" caption="Department" style="SlicerStyleLight6" rowHeight="241300"/>
  <slicer name="Status" xr10:uid="{6F2B19C0-30DE-4846-9764-48166AE4B759}" cache="Slicer_Status" caption="Status" style="SlicerStyleLight6" rowHeight="241300"/>
  <slicer name="Gender" xr10:uid="{670645D3-DB76-4635-AC67-C0A6F8441F41}" cache="Slicer_Gender" caption="Gender" style="SlicerStyleLight4" rowHeight="241300"/>
  <slicer name="EmploymentType" xr10:uid="{E4411CA3-5BAA-49E3-BC3F-8116440E1414}" cache="Slicer_EmploymentType" caption="EmploymentType" style="SlicerStyleLight4" rowHeight="241300"/>
  <slicer name="HireYear" xr10:uid="{C953B9FD-E9C3-4188-AAA8-A14C6BFAB948}" cache="Slicer_HireYear" caption="HireYear"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00F348-CC8A-41EA-A0FF-75386B697F0F}" name="Clean_Dataset" displayName="Clean_Dataset" ref="A1:O1361" tableType="queryTable" totalsRowShown="0">
  <autoFilter ref="A1:O1361" xr:uid="{8800F348-CC8A-41EA-A0FF-75386B697F0F}"/>
  <tableColumns count="15">
    <tableColumn id="1" xr3:uid="{C589605F-9539-4B60-9C08-6F13C95EBDE9}" uniqueName="1" name="EmployeeID" queryTableFieldId="1"/>
    <tableColumn id="2" xr3:uid="{05AFB33F-1BBF-4997-8C56-FC5A796D2729}" uniqueName="2" name="FirstName" queryTableFieldId="2" dataDxfId="30"/>
    <tableColumn id="3" xr3:uid="{BE236F8C-5A91-4154-888F-12950AF5942C}" uniqueName="3" name="LastName" queryTableFieldId="3" dataDxfId="29"/>
    <tableColumn id="4" xr3:uid="{0C5D3748-0E75-4BD9-AA4C-6DCF4EB32166}" uniqueName="4" name="Department" queryTableFieldId="4" dataDxfId="28"/>
    <tableColumn id="5" xr3:uid="{817F81F2-A519-43CD-BB33-DF0548501424}" uniqueName="5" name="Position" queryTableFieldId="5" dataDxfId="27"/>
    <tableColumn id="6" xr3:uid="{DFD589C5-A94B-444A-85F4-3E6257411C0D}" uniqueName="6" name="Gender" queryTableFieldId="6" dataDxfId="26"/>
    <tableColumn id="7" xr3:uid="{3D6FF7EF-19F3-46AB-B44A-4C854CE5D622}" uniqueName="7" name="EmploymentType" queryTableFieldId="7" dataDxfId="25"/>
    <tableColumn id="8" xr3:uid="{9329CFB2-49CC-482C-994A-9C7D792D3275}" uniqueName="8" name="HireYear" queryTableFieldId="8"/>
    <tableColumn id="9" xr3:uid="{2897A3D3-EA1F-4306-86C6-059E9DEA3D97}" uniqueName="9" name="Status" queryTableFieldId="9" dataDxfId="24"/>
    <tableColumn id="10" xr3:uid="{45ECD517-AD5E-4EF4-874C-38C0B42D32C0}" uniqueName="10" name="ExitYear" queryTableFieldId="10"/>
    <tableColumn id="11" xr3:uid="{E151A401-30DE-46EA-840D-D7562E7D66A7}" uniqueName="11" name="YearofService" queryTableFieldId="11"/>
    <tableColumn id="12" xr3:uid="{E310C0C8-66E6-4AA7-A571-6309066D2AB3}" uniqueName="12" name="MonthlySalary" queryTableFieldId="12"/>
    <tableColumn id="13" xr3:uid="{2A038AB4-6D87-4F8C-B39E-28FE3D4CCE10}" uniqueName="13" name="Email" queryTableFieldId="13" dataDxfId="23"/>
    <tableColumn id="14" xr3:uid="{05CD2A74-2698-46F1-8494-8C18926D9593}" uniqueName="14" name="Phone" queryTableFieldId="14"/>
    <tableColumn id="15" xr3:uid="{B327AA59-B7BA-4BC1-8E26-6B30AB794A47}" uniqueName="15" name="SalaryBand"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25E1B6-0C4D-4728-8759-CFD8DF9AA8A6}" name="HireExit_Table" displayName="HireExit_Table" ref="A1:C12" tableType="queryTable" totalsRowShown="0">
  <autoFilter ref="A1:C12" xr:uid="{FA25E1B6-0C4D-4728-8759-CFD8DF9AA8A6}"/>
  <tableColumns count="3">
    <tableColumn id="1" xr3:uid="{ABA40CA9-AC3C-4400-B474-199545CFA0A4}" uniqueName="1" name="Year" queryTableFieldId="1"/>
    <tableColumn id="2" xr3:uid="{0B93FA3D-BCCA-4B5B-AFB8-9E41321AA8C6}" uniqueName="2" name="Hires" queryTableFieldId="2"/>
    <tableColumn id="3" xr3:uid="{874A404D-95C4-4591-BD60-C51B652F7C14}" uniqueName="3" name="Exits"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39E895-659B-4119-B787-6DA440092EBA}" name="Question_20" displayName="Question_20" ref="A1:F241" tableType="queryTable" totalsRowShown="0">
  <autoFilter ref="A1:F241" xr:uid="{B139E895-659B-4119-B787-6DA440092EBA}"/>
  <tableColumns count="6">
    <tableColumn id="1" xr3:uid="{66BA2757-84CC-493F-B9C6-6C3CD56A1060}" uniqueName="1" name="EmployeeID" queryTableFieldId="1"/>
    <tableColumn id="2" xr3:uid="{05BC7A82-E22E-44AE-A72F-319E16A7DEDF}" uniqueName="2" name="FirstName" queryTableFieldId="2" dataDxfId="6"/>
    <tableColumn id="3" xr3:uid="{B00D6B59-92BB-4A9F-8E30-9C48ECC7A786}" uniqueName="3" name="LastName" queryTableFieldId="3" dataDxfId="5"/>
    <tableColumn id="4" xr3:uid="{FDDBFE17-256D-4B43-A45B-501EA68F036B}" uniqueName="4" name="HireYear" queryTableFieldId="4"/>
    <tableColumn id="5" xr3:uid="{4552E908-FC1D-4D8E-9F05-7139914952E8}" uniqueName="5" name="Status" queryTableFieldId="5" dataDxfId="4"/>
    <tableColumn id="6" xr3:uid="{EAE62AE7-EAC5-4BDB-B6BB-17530B850499}" uniqueName="6" name="MonthlySalary"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7F08397-C69F-4506-842D-0AB41307D2D0}" name="Question_21" displayName="Question_21" ref="A1:F190" tableType="queryTable" totalsRowShown="0">
  <autoFilter ref="A1:F190" xr:uid="{D7F08397-C69F-4506-842D-0AB41307D2D0}"/>
  <tableColumns count="6">
    <tableColumn id="1" xr3:uid="{C401293B-4D74-4A7B-A643-A3ED603DDE7F}" uniqueName="1" name="EmployeeID" queryTableFieldId="1"/>
    <tableColumn id="2" xr3:uid="{5B1B6FCC-A96F-48CD-9B48-D867AB19D6C4}" uniqueName="2" name="FirstName" queryTableFieldId="2" dataDxfId="3"/>
    <tableColumn id="3" xr3:uid="{35AF5DD8-05A8-47F6-9EE8-3AC100B32CF8}" uniqueName="3" name="LastName" queryTableFieldId="3" dataDxfId="2"/>
    <tableColumn id="4" xr3:uid="{E5EC9233-93D7-4B34-AB25-AD02E8E6F594}" uniqueName="4" name="Department" queryTableFieldId="4" dataDxfId="1"/>
    <tableColumn id="5" xr3:uid="{453ADCA0-0662-497C-993C-0BDA77B1C73A}" uniqueName="5" name="ExitYear" queryTableFieldId="5"/>
    <tableColumn id="6" xr3:uid="{781453A9-5F5C-4871-AD69-2CBB00F3EE2A}" uniqueName="6" name="YearofService"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13585D-BC69-44D9-84F6-8A712BC32BD2}" name="Exits" displayName="Exits" ref="A1:B11" tableType="queryTable" totalsRowShown="0">
  <autoFilter ref="A1:B11" xr:uid="{5813585D-BC69-44D9-84F6-8A712BC32BD2}"/>
  <tableColumns count="2">
    <tableColumn id="1" xr3:uid="{88C77390-88B7-408C-B48C-55736E5B8722}" uniqueName="1" name="ExitYear" queryTableFieldId="1"/>
    <tableColumn id="2" xr3:uid="{894E691E-2886-4ECD-B960-8A4B196BED46}" uniqueName="2" name="Count"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5C4570-1149-450B-864B-ED787DD867B4}" name="Hires" displayName="Hires" ref="A1:D12" tableType="queryTable" totalsRowShown="0">
  <autoFilter ref="A1:D12" xr:uid="{105C4570-1149-450B-864B-ED787DD867B4}"/>
  <tableColumns count="4">
    <tableColumn id="1" xr3:uid="{2AB54ACB-FB21-4B5D-98B5-AC0DDC8765DD}" uniqueName="1" name="HireYear" queryTableFieldId="1"/>
    <tableColumn id="2" xr3:uid="{86982471-07C2-4245-8131-179A1E2C1C98}" uniqueName="2" name="Count" queryTableFieldId="2"/>
    <tableColumn id="3" xr3:uid="{113F2687-312A-497D-B3E4-CF7E7F5D09B5}" uniqueName="3" name="Exits.ExitYear" queryTableFieldId="3"/>
    <tableColumn id="4" xr3:uid="{CA82C1E0-FA16-40A8-9659-9268FD266D52}" uniqueName="4" name="Exits.Count"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DA0750-028B-4934-AD73-8797776D4CA8}" name="Table1" displayName="Table1" ref="A1:L1411" totalsRowShown="0">
  <autoFilter ref="A1:L1411" xr:uid="{60DA0750-028B-4934-AD73-8797776D4CA8}"/>
  <tableColumns count="12">
    <tableColumn id="1" xr3:uid="{0EF7A37D-3767-4C6A-929D-A62615CBE584}" name="EmployeeID"/>
    <tableColumn id="2" xr3:uid="{D918130C-8DD2-4608-BFF3-724A40B160AE}" name="FullName"/>
    <tableColumn id="3" xr3:uid="{8F9F8B6D-9818-471A-ACD7-0252EB234ED9}" name="Department"/>
    <tableColumn id="4" xr3:uid="{E0DE1B15-37C0-4500-93C1-96BFD0E19E9B}" name="Position"/>
    <tableColumn id="5" xr3:uid="{BF8016E7-9A87-4AB3-A753-7521BBDEECC5}" name="Gender"/>
    <tableColumn id="6" xr3:uid="{6BB1E493-B3DC-46E8-A073-4993D40C499A}" name="EmploymentType"/>
    <tableColumn id="7" xr3:uid="{BB628CD7-DDD0-4E99-B40E-437794113F23}" name="HireDate" dataDxfId="0"/>
    <tableColumn id="8" xr3:uid="{4CE9EFE9-2A3A-4E66-92AE-495521ABFADD}" name="Status"/>
    <tableColumn id="9" xr3:uid="{19153B93-4B82-4E8D-B4AC-195892B17219}" name="ExitDate"/>
    <tableColumn id="10" xr3:uid="{06B5B09D-29DD-4473-9131-37FB27B30EED}" name="MonthlySalary"/>
    <tableColumn id="11" xr3:uid="{9E870FF8-4C9B-4C12-B57D-175CC5347C44}" name="Email"/>
    <tableColumn id="12" xr3:uid="{90BB6DC5-4D75-4DD9-BF55-EA01013BE2DD}" name="Ph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6" Type="http://schemas.openxmlformats.org/officeDocument/2006/relationships/drawing" Target="../drawings/drawing2.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55567-88A9-4C14-AFE8-ADEFDBBAB351}">
  <dimension ref="A1:P16"/>
  <sheetViews>
    <sheetView showGridLines="0" tabSelected="1" zoomScale="106" zoomScaleNormal="106" workbookViewId="0">
      <selection activeCell="R4" sqref="R4"/>
    </sheetView>
  </sheetViews>
  <sheetFormatPr defaultRowHeight="15" x14ac:dyDescent="0.25"/>
  <cols>
    <col min="1" max="4" width="9.140625" style="2"/>
    <col min="5" max="5" width="1.7109375" style="2" customWidth="1"/>
    <col min="6" max="8" width="9.140625" style="2"/>
    <col min="9" max="9" width="20" style="2" bestFit="1" customWidth="1"/>
    <col min="10" max="10" width="8.7109375" style="2" bestFit="1" customWidth="1"/>
    <col min="11" max="11" width="9.140625" style="2" customWidth="1"/>
    <col min="12" max="12" width="11.28515625" style="2" bestFit="1" customWidth="1"/>
    <col min="13" max="13" width="10.28515625" style="2" customWidth="1"/>
    <col min="14" max="15" width="9.140625" style="2"/>
    <col min="16" max="16" width="5.140625" style="2" customWidth="1"/>
    <col min="17" max="16384" width="9.140625" style="2"/>
  </cols>
  <sheetData>
    <row r="1" spans="1:16" ht="15" customHeight="1" x14ac:dyDescent="0.25">
      <c r="A1" s="22" t="s">
        <v>6314</v>
      </c>
      <c r="B1" s="22"/>
      <c r="C1" s="22"/>
      <c r="D1" s="22"/>
      <c r="E1" s="22"/>
      <c r="F1" s="22"/>
      <c r="G1" s="22"/>
      <c r="H1" s="22"/>
      <c r="I1" s="22"/>
      <c r="J1" s="22"/>
      <c r="K1" s="22"/>
      <c r="L1" s="22"/>
      <c r="M1" s="22"/>
      <c r="N1" s="22"/>
      <c r="O1" s="22"/>
      <c r="P1" s="22"/>
    </row>
    <row r="2" spans="1:16" ht="15" customHeight="1" x14ac:dyDescent="0.25">
      <c r="A2" s="22"/>
      <c r="B2" s="22"/>
      <c r="C2" s="22"/>
      <c r="D2" s="22"/>
      <c r="E2" s="22"/>
      <c r="F2" s="22"/>
      <c r="G2" s="22"/>
      <c r="H2" s="22"/>
      <c r="I2" s="22"/>
      <c r="J2" s="22"/>
      <c r="K2" s="22"/>
      <c r="L2" s="22"/>
      <c r="M2" s="22"/>
      <c r="N2" s="22"/>
      <c r="O2" s="22"/>
      <c r="P2" s="22"/>
    </row>
    <row r="3" spans="1:16" ht="30.75" customHeight="1" x14ac:dyDescent="0.25">
      <c r="A3" s="24" t="s">
        <v>6286</v>
      </c>
      <c r="B3" s="24"/>
      <c r="C3" s="24" t="s">
        <v>6287</v>
      </c>
      <c r="D3" s="24"/>
      <c r="F3" s="24" t="s">
        <v>6288</v>
      </c>
      <c r="G3" s="24"/>
      <c r="H3" s="24" t="s">
        <v>6289</v>
      </c>
      <c r="I3" s="24"/>
      <c r="J3" s="7" t="s">
        <v>6290</v>
      </c>
      <c r="K3" s="7" t="s">
        <v>15</v>
      </c>
    </row>
    <row r="4" spans="1:16" ht="18.75" customHeight="1" x14ac:dyDescent="0.25">
      <c r="A4" s="2">
        <f>GETPIVOTDATA("Count of EmployeeID",'Pivot Table'!$B$3)</f>
        <v>1360</v>
      </c>
      <c r="C4" s="2">
        <f>GETPIVOTDATA("Count of EmployeeID",'Pivot Table'!$B$3,"Status","Active")</f>
        <v>1171</v>
      </c>
      <c r="F4" s="16">
        <f>GETPIVOTDATA("Average of MonthlySalary",'Pivot Table'!$B$3)</f>
        <v>2877.1555882352918</v>
      </c>
      <c r="H4" s="6">
        <f>GETPIVOTDATA("Average of YearofService",'Pivot Table'!$B$3)</f>
        <v>5.0955882352941178</v>
      </c>
      <c r="J4" s="2">
        <f>GETPIVOTDATA("EmployeeID",'Pivot Table'!$B$9,"Gender","Male")</f>
        <v>674</v>
      </c>
      <c r="K4" s="2">
        <f>GETPIVOTDATA("EmployeeID",'Pivot Table'!$B$9,"Gender","Female")</f>
        <v>686</v>
      </c>
    </row>
    <row r="6" spans="1:16" ht="15.75" customHeight="1" x14ac:dyDescent="0.25">
      <c r="I6" s="23" t="s">
        <v>6306</v>
      </c>
      <c r="J6" s="23"/>
      <c r="K6" s="23"/>
      <c r="L6" s="23"/>
    </row>
    <row r="7" spans="1:16" ht="15" customHeight="1" x14ac:dyDescent="0.25">
      <c r="I7" s="9"/>
      <c r="J7" s="9"/>
      <c r="K7" s="9"/>
      <c r="L7" s="9"/>
    </row>
    <row r="8" spans="1:16" x14ac:dyDescent="0.25">
      <c r="I8" s="11" t="s">
        <v>6293</v>
      </c>
      <c r="J8" s="11" t="s">
        <v>7</v>
      </c>
      <c r="K8" s="12"/>
      <c r="L8" s="12"/>
    </row>
    <row r="9" spans="1:16" x14ac:dyDescent="0.25">
      <c r="I9" s="11" t="s">
        <v>6313</v>
      </c>
      <c r="J9" s="12" t="s">
        <v>17</v>
      </c>
      <c r="K9" s="12" t="s">
        <v>77</v>
      </c>
      <c r="L9" s="12" t="s">
        <v>298</v>
      </c>
    </row>
    <row r="10" spans="1:16" x14ac:dyDescent="0.25">
      <c r="I10" s="13" t="s">
        <v>76</v>
      </c>
      <c r="J10" s="14">
        <v>212</v>
      </c>
      <c r="K10" s="14">
        <v>19</v>
      </c>
      <c r="L10" s="14">
        <v>11</v>
      </c>
    </row>
    <row r="11" spans="1:16" x14ac:dyDescent="0.25">
      <c r="I11" s="13" t="s">
        <v>60</v>
      </c>
      <c r="J11" s="14">
        <v>206</v>
      </c>
      <c r="K11" s="14">
        <v>20</v>
      </c>
      <c r="L11" s="14">
        <v>12</v>
      </c>
    </row>
    <row r="12" spans="1:16" x14ac:dyDescent="0.25">
      <c r="I12" s="13" t="s">
        <v>47</v>
      </c>
      <c r="J12" s="14">
        <v>211</v>
      </c>
      <c r="K12" s="14">
        <v>22</v>
      </c>
      <c r="L12" s="14">
        <v>18</v>
      </c>
    </row>
    <row r="13" spans="1:16" x14ac:dyDescent="0.25">
      <c r="I13" s="13" t="s">
        <v>21</v>
      </c>
      <c r="J13" s="14">
        <v>169</v>
      </c>
      <c r="K13" s="14">
        <v>19</v>
      </c>
      <c r="L13" s="14">
        <v>14</v>
      </c>
    </row>
    <row r="14" spans="1:16" x14ac:dyDescent="0.25">
      <c r="I14" s="13" t="s">
        <v>25</v>
      </c>
      <c r="J14" s="14">
        <v>176</v>
      </c>
      <c r="K14" s="14">
        <v>14</v>
      </c>
      <c r="L14" s="14">
        <v>13</v>
      </c>
    </row>
    <row r="15" spans="1:16" x14ac:dyDescent="0.25">
      <c r="I15" s="13" t="s">
        <v>13</v>
      </c>
      <c r="J15" s="14">
        <v>197</v>
      </c>
      <c r="K15" s="14">
        <v>9</v>
      </c>
      <c r="L15" s="14">
        <v>18</v>
      </c>
    </row>
    <row r="16" spans="1:16" x14ac:dyDescent="0.25">
      <c r="I16" s="13" t="s">
        <v>6292</v>
      </c>
      <c r="J16" s="14">
        <v>1171</v>
      </c>
      <c r="K16" s="14">
        <v>103</v>
      </c>
      <c r="L16" s="14">
        <v>86</v>
      </c>
    </row>
  </sheetData>
  <mergeCells count="6">
    <mergeCell ref="A1:P2"/>
    <mergeCell ref="I6:L6"/>
    <mergeCell ref="A3:B3"/>
    <mergeCell ref="C3:D3"/>
    <mergeCell ref="F3:G3"/>
    <mergeCell ref="H3:I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FEBB-C9F5-453E-9B77-1DCAB8EC6D11}">
  <dimension ref="A1:L1411"/>
  <sheetViews>
    <sheetView workbookViewId="0">
      <selection sqref="A1:L1411"/>
    </sheetView>
  </sheetViews>
  <sheetFormatPr defaultRowHeight="15" x14ac:dyDescent="0.25"/>
  <cols>
    <col min="1" max="1" width="13.85546875" customWidth="1"/>
    <col min="2" max="2" width="21.140625" bestFit="1" customWidth="1"/>
    <col min="3" max="3" width="13.85546875" customWidth="1"/>
    <col min="4" max="4" width="11.5703125" bestFit="1" customWidth="1"/>
    <col min="5" max="5" width="9.85546875" customWidth="1"/>
    <col min="6" max="6" width="18.7109375" customWidth="1"/>
    <col min="7" max="7" width="11" customWidth="1"/>
    <col min="8" max="8" width="11.28515625" bestFit="1" customWidth="1"/>
    <col min="9" max="9" width="10.7109375" bestFit="1" customWidth="1"/>
    <col min="10" max="10" width="16" customWidth="1"/>
    <col min="11" max="11" width="33.85546875" bestFit="1" customWidth="1"/>
    <col min="12" max="12" width="22.5703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t="s">
        <v>15</v>
      </c>
      <c r="F2" t="s">
        <v>16</v>
      </c>
      <c r="G2" s="1">
        <v>42981</v>
      </c>
      <c r="H2" t="s">
        <v>17</v>
      </c>
      <c r="J2">
        <v>3920.53</v>
      </c>
      <c r="K2" t="s">
        <v>18</v>
      </c>
      <c r="L2" t="s">
        <v>19</v>
      </c>
    </row>
    <row r="3" spans="1:12" x14ac:dyDescent="0.25">
      <c r="A3">
        <v>2</v>
      </c>
      <c r="B3" t="s">
        <v>20</v>
      </c>
      <c r="C3" t="s">
        <v>21</v>
      </c>
      <c r="D3" t="s">
        <v>14</v>
      </c>
      <c r="E3" t="s">
        <v>15</v>
      </c>
      <c r="F3" t="s">
        <v>22</v>
      </c>
      <c r="G3" s="1">
        <v>42723</v>
      </c>
      <c r="H3" t="s">
        <v>17</v>
      </c>
      <c r="J3">
        <v>3276.58</v>
      </c>
      <c r="K3" t="s">
        <v>23</v>
      </c>
      <c r="L3">
        <f>1-707-385-3355</f>
        <v>-4446</v>
      </c>
    </row>
    <row r="4" spans="1:12" x14ac:dyDescent="0.25">
      <c r="A4">
        <v>3</v>
      </c>
      <c r="B4" t="s">
        <v>24</v>
      </c>
      <c r="C4" t="s">
        <v>25</v>
      </c>
      <c r="D4" t="s">
        <v>26</v>
      </c>
      <c r="E4" t="s">
        <v>15</v>
      </c>
      <c r="F4" t="s">
        <v>27</v>
      </c>
      <c r="G4" s="1">
        <v>42398</v>
      </c>
      <c r="H4" t="s">
        <v>17</v>
      </c>
      <c r="J4">
        <v>2887.82</v>
      </c>
      <c r="K4" t="s">
        <v>28</v>
      </c>
      <c r="L4" t="s">
        <v>29</v>
      </c>
    </row>
    <row r="5" spans="1:12" x14ac:dyDescent="0.25">
      <c r="A5">
        <v>4</v>
      </c>
      <c r="B5" t="s">
        <v>30</v>
      </c>
      <c r="C5" t="s">
        <v>13</v>
      </c>
      <c r="D5" t="s">
        <v>31</v>
      </c>
      <c r="E5" t="s">
        <v>32</v>
      </c>
      <c r="F5" t="s">
        <v>22</v>
      </c>
      <c r="G5" s="1">
        <v>43630</v>
      </c>
      <c r="H5" t="s">
        <v>17</v>
      </c>
      <c r="J5">
        <v>1050.6600000000001</v>
      </c>
      <c r="K5" t="s">
        <v>33</v>
      </c>
      <c r="L5" t="s">
        <v>34</v>
      </c>
    </row>
    <row r="6" spans="1:12" x14ac:dyDescent="0.25">
      <c r="A6">
        <v>5</v>
      </c>
      <c r="B6" t="s">
        <v>35</v>
      </c>
      <c r="C6" t="s">
        <v>25</v>
      </c>
      <c r="D6" t="s">
        <v>26</v>
      </c>
      <c r="E6" t="s">
        <v>32</v>
      </c>
      <c r="F6" t="s">
        <v>27</v>
      </c>
      <c r="G6" s="1">
        <v>42430</v>
      </c>
      <c r="H6" t="s">
        <v>17</v>
      </c>
      <c r="J6">
        <v>820.34</v>
      </c>
      <c r="K6" t="s">
        <v>36</v>
      </c>
      <c r="L6">
        <f>1-338-217-6707</f>
        <v>-7261</v>
      </c>
    </row>
    <row r="7" spans="1:12" x14ac:dyDescent="0.25">
      <c r="A7">
        <v>6</v>
      </c>
      <c r="B7" t="s">
        <v>37</v>
      </c>
      <c r="C7" t="s">
        <v>25</v>
      </c>
      <c r="D7" t="s">
        <v>14</v>
      </c>
      <c r="E7" t="s">
        <v>15</v>
      </c>
      <c r="F7" t="s">
        <v>16</v>
      </c>
      <c r="G7" s="1">
        <v>44032</v>
      </c>
      <c r="H7" t="s">
        <v>17</v>
      </c>
      <c r="J7">
        <v>2297.88</v>
      </c>
      <c r="K7" t="s">
        <v>38</v>
      </c>
      <c r="L7">
        <v>156958429</v>
      </c>
    </row>
    <row r="8" spans="1:12" x14ac:dyDescent="0.25">
      <c r="A8">
        <v>7</v>
      </c>
      <c r="B8" t="s">
        <v>39</v>
      </c>
      <c r="C8" t="s">
        <v>13</v>
      </c>
      <c r="D8" t="s">
        <v>40</v>
      </c>
      <c r="E8" t="s">
        <v>15</v>
      </c>
      <c r="F8" t="s">
        <v>27</v>
      </c>
      <c r="G8" s="1">
        <v>42515</v>
      </c>
      <c r="H8" t="s">
        <v>17</v>
      </c>
      <c r="J8">
        <v>3707.7</v>
      </c>
      <c r="K8" t="s">
        <v>41</v>
      </c>
      <c r="L8" t="s">
        <v>42</v>
      </c>
    </row>
    <row r="9" spans="1:12" x14ac:dyDescent="0.25">
      <c r="A9">
        <v>8</v>
      </c>
      <c r="B9" t="s">
        <v>43</v>
      </c>
      <c r="C9" t="s">
        <v>25</v>
      </c>
      <c r="D9" t="s">
        <v>26</v>
      </c>
      <c r="E9" t="s">
        <v>32</v>
      </c>
      <c r="F9" t="s">
        <v>27</v>
      </c>
      <c r="G9" s="1">
        <v>43071</v>
      </c>
      <c r="H9" t="s">
        <v>17</v>
      </c>
      <c r="J9">
        <v>2911.01</v>
      </c>
      <c r="K9" t="s">
        <v>44</v>
      </c>
      <c r="L9" t="s">
        <v>45</v>
      </c>
    </row>
    <row r="10" spans="1:12" x14ac:dyDescent="0.25">
      <c r="A10">
        <v>9</v>
      </c>
      <c r="B10" t="s">
        <v>46</v>
      </c>
      <c r="C10" t="s">
        <v>47</v>
      </c>
      <c r="D10" t="s">
        <v>14</v>
      </c>
      <c r="E10" t="s">
        <v>15</v>
      </c>
      <c r="F10" t="s">
        <v>22</v>
      </c>
      <c r="G10" s="1">
        <v>45357</v>
      </c>
      <c r="H10" t="s">
        <v>17</v>
      </c>
      <c r="J10">
        <v>2911.51</v>
      </c>
      <c r="K10" t="s">
        <v>48</v>
      </c>
      <c r="L10" t="s">
        <v>49</v>
      </c>
    </row>
    <row r="11" spans="1:12" x14ac:dyDescent="0.25">
      <c r="A11">
        <v>10</v>
      </c>
      <c r="B11" t="s">
        <v>50</v>
      </c>
      <c r="C11" t="s">
        <v>13</v>
      </c>
      <c r="D11" t="s">
        <v>26</v>
      </c>
      <c r="E11" t="s">
        <v>32</v>
      </c>
      <c r="F11" t="s">
        <v>22</v>
      </c>
      <c r="G11" s="1">
        <v>43800</v>
      </c>
      <c r="H11" t="s">
        <v>17</v>
      </c>
      <c r="J11">
        <v>2942.54</v>
      </c>
      <c r="K11" t="s">
        <v>51</v>
      </c>
      <c r="L11" t="s">
        <v>52</v>
      </c>
    </row>
    <row r="12" spans="1:12" x14ac:dyDescent="0.25">
      <c r="A12">
        <v>11</v>
      </c>
      <c r="B12" t="s">
        <v>53</v>
      </c>
      <c r="C12" t="s">
        <v>13</v>
      </c>
      <c r="D12" t="s">
        <v>54</v>
      </c>
      <c r="E12" t="s">
        <v>32</v>
      </c>
      <c r="F12" t="s">
        <v>27</v>
      </c>
      <c r="G12" s="1">
        <v>42839</v>
      </c>
      <c r="H12" t="s">
        <v>17</v>
      </c>
      <c r="J12">
        <v>1570.86</v>
      </c>
      <c r="K12" t="s">
        <v>55</v>
      </c>
      <c r="L12">
        <v>4536455043</v>
      </c>
    </row>
    <row r="13" spans="1:12" x14ac:dyDescent="0.25">
      <c r="A13">
        <v>12</v>
      </c>
      <c r="B13" t="s">
        <v>56</v>
      </c>
      <c r="C13" t="s">
        <v>21</v>
      </c>
      <c r="D13" t="s">
        <v>31</v>
      </c>
      <c r="E13" t="s">
        <v>32</v>
      </c>
      <c r="F13" t="s">
        <v>27</v>
      </c>
      <c r="G13" s="1">
        <v>45409</v>
      </c>
      <c r="H13" t="s">
        <v>17</v>
      </c>
      <c r="J13">
        <v>2267.31</v>
      </c>
      <c r="K13" t="s">
        <v>57</v>
      </c>
      <c r="L13" t="s">
        <v>58</v>
      </c>
    </row>
    <row r="14" spans="1:12" x14ac:dyDescent="0.25">
      <c r="A14">
        <v>13</v>
      </c>
      <c r="B14" t="s">
        <v>59</v>
      </c>
      <c r="C14" t="s">
        <v>60</v>
      </c>
      <c r="D14" t="s">
        <v>54</v>
      </c>
      <c r="E14" t="s">
        <v>32</v>
      </c>
      <c r="F14" t="s">
        <v>16</v>
      </c>
      <c r="G14" s="1">
        <v>44401</v>
      </c>
      <c r="H14" t="s">
        <v>17</v>
      </c>
      <c r="J14">
        <v>4414.43</v>
      </c>
      <c r="K14" t="s">
        <v>61</v>
      </c>
      <c r="L14" t="s">
        <v>62</v>
      </c>
    </row>
    <row r="15" spans="1:12" x14ac:dyDescent="0.25">
      <c r="A15">
        <v>14</v>
      </c>
      <c r="B15" t="s">
        <v>63</v>
      </c>
      <c r="C15" t="s">
        <v>60</v>
      </c>
      <c r="D15" t="s">
        <v>54</v>
      </c>
      <c r="E15" t="s">
        <v>15</v>
      </c>
      <c r="F15" t="s">
        <v>16</v>
      </c>
      <c r="G15" s="1">
        <v>44688</v>
      </c>
      <c r="H15" t="s">
        <v>17</v>
      </c>
      <c r="J15">
        <v>4597.2</v>
      </c>
      <c r="K15" t="s">
        <v>64</v>
      </c>
      <c r="L15" t="s">
        <v>65</v>
      </c>
    </row>
    <row r="16" spans="1:12" x14ac:dyDescent="0.25">
      <c r="A16">
        <v>15</v>
      </c>
      <c r="B16" t="s">
        <v>66</v>
      </c>
      <c r="C16" t="s">
        <v>21</v>
      </c>
      <c r="D16" t="s">
        <v>14</v>
      </c>
      <c r="E16" t="s">
        <v>15</v>
      </c>
      <c r="F16" t="s">
        <v>27</v>
      </c>
      <c r="G16" s="1">
        <v>43580</v>
      </c>
      <c r="H16" t="s">
        <v>17</v>
      </c>
      <c r="J16">
        <v>4780.05</v>
      </c>
      <c r="K16" t="s">
        <v>67</v>
      </c>
      <c r="L16" t="s">
        <v>68</v>
      </c>
    </row>
    <row r="17" spans="1:12" x14ac:dyDescent="0.25">
      <c r="A17">
        <v>16</v>
      </c>
      <c r="B17" t="s">
        <v>69</v>
      </c>
      <c r="C17" t="s">
        <v>60</v>
      </c>
      <c r="D17" t="s">
        <v>26</v>
      </c>
      <c r="E17" t="s">
        <v>15</v>
      </c>
      <c r="F17" t="s">
        <v>22</v>
      </c>
      <c r="G17" s="1">
        <v>45263</v>
      </c>
      <c r="H17" t="s">
        <v>17</v>
      </c>
      <c r="J17">
        <v>803.12</v>
      </c>
      <c r="K17" t="s">
        <v>70</v>
      </c>
      <c r="L17" t="s">
        <v>71</v>
      </c>
    </row>
    <row r="18" spans="1:12" x14ac:dyDescent="0.25">
      <c r="A18">
        <v>17</v>
      </c>
      <c r="B18" t="s">
        <v>72</v>
      </c>
      <c r="C18" t="s">
        <v>13</v>
      </c>
      <c r="D18" t="s">
        <v>31</v>
      </c>
      <c r="E18" t="s">
        <v>32</v>
      </c>
      <c r="F18" t="s">
        <v>16</v>
      </c>
      <c r="G18" s="1">
        <v>44353</v>
      </c>
      <c r="H18" t="s">
        <v>17</v>
      </c>
      <c r="J18">
        <v>4332.13</v>
      </c>
      <c r="K18" t="s">
        <v>73</v>
      </c>
      <c r="L18" t="s">
        <v>74</v>
      </c>
    </row>
    <row r="19" spans="1:12" x14ac:dyDescent="0.25">
      <c r="A19">
        <v>18</v>
      </c>
      <c r="B19" t="s">
        <v>75</v>
      </c>
      <c r="C19" t="s">
        <v>76</v>
      </c>
      <c r="D19" t="s">
        <v>54</v>
      </c>
      <c r="E19" t="s">
        <v>15</v>
      </c>
      <c r="F19" t="s">
        <v>22</v>
      </c>
      <c r="G19" s="1">
        <v>42480</v>
      </c>
      <c r="H19" t="s">
        <v>77</v>
      </c>
      <c r="I19" s="1">
        <v>44879</v>
      </c>
      <c r="J19">
        <v>2979.72</v>
      </c>
      <c r="K19" t="s">
        <v>78</v>
      </c>
      <c r="L19">
        <v>5275981097</v>
      </c>
    </row>
    <row r="20" spans="1:12" x14ac:dyDescent="0.25">
      <c r="A20">
        <v>19</v>
      </c>
      <c r="B20" t="s">
        <v>79</v>
      </c>
      <c r="C20" t="s">
        <v>13</v>
      </c>
      <c r="D20" t="s">
        <v>26</v>
      </c>
      <c r="E20" t="s">
        <v>15</v>
      </c>
      <c r="F20" t="s">
        <v>22</v>
      </c>
      <c r="G20" s="1">
        <v>44471</v>
      </c>
      <c r="H20" t="s">
        <v>17</v>
      </c>
      <c r="J20">
        <v>3992.83</v>
      </c>
      <c r="K20" t="s">
        <v>80</v>
      </c>
      <c r="L20" t="s">
        <v>81</v>
      </c>
    </row>
    <row r="21" spans="1:12" x14ac:dyDescent="0.25">
      <c r="A21">
        <v>20</v>
      </c>
      <c r="B21" t="s">
        <v>82</v>
      </c>
      <c r="C21" t="s">
        <v>76</v>
      </c>
      <c r="D21" t="s">
        <v>40</v>
      </c>
      <c r="E21" t="s">
        <v>15</v>
      </c>
      <c r="F21" t="s">
        <v>22</v>
      </c>
      <c r="G21" s="1">
        <v>43923</v>
      </c>
      <c r="H21" t="s">
        <v>17</v>
      </c>
      <c r="J21">
        <v>3284.64</v>
      </c>
      <c r="K21" t="s">
        <v>83</v>
      </c>
      <c r="L21" t="s">
        <v>84</v>
      </c>
    </row>
    <row r="22" spans="1:12" x14ac:dyDescent="0.25">
      <c r="A22">
        <v>21</v>
      </c>
      <c r="B22" t="s">
        <v>85</v>
      </c>
      <c r="C22" t="s">
        <v>13</v>
      </c>
      <c r="D22" t="s">
        <v>54</v>
      </c>
      <c r="E22" t="s">
        <v>32</v>
      </c>
      <c r="F22" t="s">
        <v>22</v>
      </c>
      <c r="G22" s="1">
        <v>43134</v>
      </c>
      <c r="H22" t="s">
        <v>17</v>
      </c>
      <c r="J22">
        <v>1916.77</v>
      </c>
      <c r="K22" t="s">
        <v>86</v>
      </c>
    </row>
    <row r="23" spans="1:12" x14ac:dyDescent="0.25">
      <c r="A23">
        <v>22</v>
      </c>
      <c r="B23" t="s">
        <v>87</v>
      </c>
      <c r="C23" t="s">
        <v>47</v>
      </c>
      <c r="D23" t="s">
        <v>31</v>
      </c>
      <c r="E23" t="s">
        <v>32</v>
      </c>
      <c r="F23" t="s">
        <v>16</v>
      </c>
      <c r="G23" s="1">
        <v>43556</v>
      </c>
      <c r="H23" t="s">
        <v>17</v>
      </c>
      <c r="J23">
        <v>3726.28</v>
      </c>
      <c r="K23" t="s">
        <v>88</v>
      </c>
      <c r="L23" t="s">
        <v>89</v>
      </c>
    </row>
    <row r="24" spans="1:12" x14ac:dyDescent="0.25">
      <c r="A24">
        <v>23</v>
      </c>
      <c r="B24" t="s">
        <v>90</v>
      </c>
      <c r="C24" t="s">
        <v>60</v>
      </c>
      <c r="D24" t="s">
        <v>54</v>
      </c>
      <c r="E24" t="s">
        <v>15</v>
      </c>
      <c r="F24" t="s">
        <v>27</v>
      </c>
      <c r="G24" s="1">
        <v>44577</v>
      </c>
      <c r="H24" t="s">
        <v>17</v>
      </c>
      <c r="J24">
        <v>1291.3599999999999</v>
      </c>
      <c r="K24" t="s">
        <v>91</v>
      </c>
      <c r="L24" t="s">
        <v>92</v>
      </c>
    </row>
    <row r="25" spans="1:12" x14ac:dyDescent="0.25">
      <c r="A25">
        <v>24</v>
      </c>
      <c r="B25" t="s">
        <v>93</v>
      </c>
      <c r="C25" t="s">
        <v>60</v>
      </c>
      <c r="D25" t="s">
        <v>31</v>
      </c>
      <c r="E25" t="s">
        <v>15</v>
      </c>
      <c r="F25" t="s">
        <v>16</v>
      </c>
      <c r="G25" s="1">
        <v>45430</v>
      </c>
      <c r="H25" t="s">
        <v>17</v>
      </c>
      <c r="J25">
        <v>831.96</v>
      </c>
      <c r="K25" t="s">
        <v>94</v>
      </c>
      <c r="L25" t="s">
        <v>95</v>
      </c>
    </row>
    <row r="26" spans="1:12" x14ac:dyDescent="0.25">
      <c r="A26">
        <v>25</v>
      </c>
      <c r="B26" t="s">
        <v>96</v>
      </c>
      <c r="C26" t="s">
        <v>76</v>
      </c>
      <c r="D26" t="s">
        <v>54</v>
      </c>
      <c r="E26" t="s">
        <v>32</v>
      </c>
      <c r="F26" t="s">
        <v>22</v>
      </c>
      <c r="G26" s="1">
        <v>44042</v>
      </c>
      <c r="H26" t="s">
        <v>17</v>
      </c>
      <c r="J26">
        <v>2334.59</v>
      </c>
      <c r="K26" t="s">
        <v>97</v>
      </c>
      <c r="L26" t="s">
        <v>98</v>
      </c>
    </row>
    <row r="27" spans="1:12" x14ac:dyDescent="0.25">
      <c r="A27">
        <v>26</v>
      </c>
      <c r="B27" t="s">
        <v>99</v>
      </c>
      <c r="C27" t="s">
        <v>47</v>
      </c>
      <c r="D27" t="s">
        <v>26</v>
      </c>
      <c r="E27" t="s">
        <v>15</v>
      </c>
      <c r="F27" t="s">
        <v>16</v>
      </c>
      <c r="G27" s="1">
        <v>44689</v>
      </c>
      <c r="H27" t="s">
        <v>17</v>
      </c>
      <c r="J27">
        <v>4377.84</v>
      </c>
      <c r="K27" t="s">
        <v>100</v>
      </c>
      <c r="L27" t="s">
        <v>101</v>
      </c>
    </row>
    <row r="28" spans="1:12" x14ac:dyDescent="0.25">
      <c r="A28">
        <v>27</v>
      </c>
      <c r="B28" t="s">
        <v>102</v>
      </c>
      <c r="C28" t="s">
        <v>13</v>
      </c>
      <c r="D28" t="s">
        <v>26</v>
      </c>
      <c r="E28" t="s">
        <v>15</v>
      </c>
      <c r="F28" t="s">
        <v>16</v>
      </c>
      <c r="G28" s="1">
        <v>44104</v>
      </c>
      <c r="H28" t="s">
        <v>17</v>
      </c>
      <c r="J28">
        <v>3938.49</v>
      </c>
      <c r="K28" t="s">
        <v>103</v>
      </c>
      <c r="L28" t="s">
        <v>104</v>
      </c>
    </row>
    <row r="29" spans="1:12" x14ac:dyDescent="0.25">
      <c r="A29">
        <v>28</v>
      </c>
      <c r="B29" t="s">
        <v>105</v>
      </c>
      <c r="C29" t="s">
        <v>13</v>
      </c>
      <c r="D29" t="s">
        <v>26</v>
      </c>
      <c r="E29" t="s">
        <v>15</v>
      </c>
      <c r="F29" t="s">
        <v>27</v>
      </c>
      <c r="G29" s="1">
        <v>43376</v>
      </c>
      <c r="H29" t="s">
        <v>17</v>
      </c>
      <c r="J29">
        <v>3402.06</v>
      </c>
      <c r="K29" t="s">
        <v>106</v>
      </c>
      <c r="L29" t="s">
        <v>107</v>
      </c>
    </row>
    <row r="30" spans="1:12" x14ac:dyDescent="0.25">
      <c r="A30">
        <v>29</v>
      </c>
      <c r="B30" t="s">
        <v>108</v>
      </c>
      <c r="C30" t="s">
        <v>60</v>
      </c>
      <c r="D30" t="s">
        <v>40</v>
      </c>
      <c r="E30" t="s">
        <v>32</v>
      </c>
      <c r="F30" t="s">
        <v>22</v>
      </c>
      <c r="G30" s="1">
        <v>42689</v>
      </c>
      <c r="H30" t="s">
        <v>17</v>
      </c>
      <c r="J30">
        <v>1699.79</v>
      </c>
      <c r="K30" t="s">
        <v>109</v>
      </c>
      <c r="L30" t="s">
        <v>110</v>
      </c>
    </row>
    <row r="31" spans="1:12" x14ac:dyDescent="0.25">
      <c r="A31">
        <v>30</v>
      </c>
      <c r="B31" t="s">
        <v>111</v>
      </c>
      <c r="C31" t="s">
        <v>21</v>
      </c>
      <c r="D31" t="s">
        <v>54</v>
      </c>
      <c r="E31" t="s">
        <v>15</v>
      </c>
      <c r="F31" t="s">
        <v>27</v>
      </c>
      <c r="G31" s="1">
        <v>44022</v>
      </c>
      <c r="H31" t="s">
        <v>17</v>
      </c>
      <c r="J31">
        <v>3548.9</v>
      </c>
      <c r="K31" t="s">
        <v>112</v>
      </c>
      <c r="L31" t="s">
        <v>113</v>
      </c>
    </row>
    <row r="32" spans="1:12" x14ac:dyDescent="0.25">
      <c r="A32">
        <v>31</v>
      </c>
      <c r="B32" t="s">
        <v>114</v>
      </c>
      <c r="C32" t="s">
        <v>13</v>
      </c>
      <c r="D32" t="s">
        <v>31</v>
      </c>
      <c r="E32" t="s">
        <v>15</v>
      </c>
      <c r="F32" t="s">
        <v>27</v>
      </c>
      <c r="G32" s="1">
        <v>45123</v>
      </c>
      <c r="H32" t="s">
        <v>17</v>
      </c>
      <c r="J32">
        <v>4713.4399999999996</v>
      </c>
      <c r="K32" t="s">
        <v>115</v>
      </c>
      <c r="L32" t="s">
        <v>116</v>
      </c>
    </row>
    <row r="33" spans="1:12" x14ac:dyDescent="0.25">
      <c r="A33">
        <v>32</v>
      </c>
      <c r="B33" t="s">
        <v>117</v>
      </c>
      <c r="C33" t="s">
        <v>25</v>
      </c>
      <c r="D33" t="s">
        <v>40</v>
      </c>
      <c r="E33" t="s">
        <v>15</v>
      </c>
      <c r="F33" t="s">
        <v>16</v>
      </c>
      <c r="G33" s="1">
        <v>44312</v>
      </c>
      <c r="H33" t="s">
        <v>17</v>
      </c>
      <c r="J33">
        <v>1455.59</v>
      </c>
      <c r="K33" t="s">
        <v>118</v>
      </c>
    </row>
    <row r="34" spans="1:12" x14ac:dyDescent="0.25">
      <c r="A34">
        <v>33</v>
      </c>
      <c r="B34" t="s">
        <v>119</v>
      </c>
      <c r="C34" t="s">
        <v>60</v>
      </c>
      <c r="D34" t="s">
        <v>14</v>
      </c>
      <c r="E34" t="s">
        <v>32</v>
      </c>
      <c r="F34" t="s">
        <v>27</v>
      </c>
      <c r="G34" s="1">
        <v>44578</v>
      </c>
      <c r="H34" t="s">
        <v>17</v>
      </c>
      <c r="J34">
        <v>2519.34</v>
      </c>
      <c r="K34" t="s">
        <v>120</v>
      </c>
      <c r="L34" t="s">
        <v>121</v>
      </c>
    </row>
    <row r="35" spans="1:12" x14ac:dyDescent="0.25">
      <c r="A35">
        <v>34</v>
      </c>
      <c r="B35" t="s">
        <v>122</v>
      </c>
      <c r="C35" t="s">
        <v>60</v>
      </c>
      <c r="D35" t="s">
        <v>54</v>
      </c>
      <c r="E35" t="s">
        <v>15</v>
      </c>
      <c r="F35" t="s">
        <v>16</v>
      </c>
      <c r="G35" s="1">
        <v>45383</v>
      </c>
      <c r="H35" t="s">
        <v>17</v>
      </c>
      <c r="J35">
        <v>3563.87</v>
      </c>
      <c r="K35" t="s">
        <v>123</v>
      </c>
      <c r="L35" t="s">
        <v>124</v>
      </c>
    </row>
    <row r="36" spans="1:12" x14ac:dyDescent="0.25">
      <c r="A36">
        <v>35</v>
      </c>
      <c r="B36" t="s">
        <v>125</v>
      </c>
      <c r="C36" t="s">
        <v>60</v>
      </c>
      <c r="D36" t="s">
        <v>26</v>
      </c>
      <c r="E36" t="s">
        <v>15</v>
      </c>
      <c r="F36" t="s">
        <v>22</v>
      </c>
      <c r="G36" s="1">
        <v>44972</v>
      </c>
      <c r="H36" t="s">
        <v>17</v>
      </c>
      <c r="J36">
        <v>3177.59</v>
      </c>
      <c r="K36" t="s">
        <v>126</v>
      </c>
      <c r="L36" t="s">
        <v>127</v>
      </c>
    </row>
    <row r="37" spans="1:12" x14ac:dyDescent="0.25">
      <c r="A37">
        <v>36</v>
      </c>
      <c r="B37" t="s">
        <v>128</v>
      </c>
      <c r="C37" t="s">
        <v>60</v>
      </c>
      <c r="D37" t="s">
        <v>26</v>
      </c>
      <c r="E37" t="s">
        <v>15</v>
      </c>
      <c r="F37" t="s">
        <v>22</v>
      </c>
      <c r="G37" s="1">
        <v>42766</v>
      </c>
      <c r="H37" t="s">
        <v>17</v>
      </c>
      <c r="J37">
        <v>903.13</v>
      </c>
      <c r="K37" t="s">
        <v>129</v>
      </c>
      <c r="L37" t="s">
        <v>130</v>
      </c>
    </row>
    <row r="38" spans="1:12" x14ac:dyDescent="0.25">
      <c r="A38">
        <v>37</v>
      </c>
      <c r="B38" t="s">
        <v>131</v>
      </c>
      <c r="C38" t="s">
        <v>76</v>
      </c>
      <c r="D38" t="s">
        <v>14</v>
      </c>
      <c r="E38" t="s">
        <v>15</v>
      </c>
      <c r="F38" t="s">
        <v>22</v>
      </c>
      <c r="G38" s="1">
        <v>43305</v>
      </c>
      <c r="H38" t="s">
        <v>17</v>
      </c>
      <c r="J38">
        <v>1183.74</v>
      </c>
      <c r="K38" t="s">
        <v>132</v>
      </c>
      <c r="L38" t="s">
        <v>133</v>
      </c>
    </row>
    <row r="39" spans="1:12" x14ac:dyDescent="0.25">
      <c r="A39">
        <v>38</v>
      </c>
      <c r="B39" t="s">
        <v>134</v>
      </c>
      <c r="C39" t="s">
        <v>60</v>
      </c>
      <c r="D39" t="s">
        <v>14</v>
      </c>
      <c r="E39" t="s">
        <v>32</v>
      </c>
      <c r="F39" t="s">
        <v>22</v>
      </c>
      <c r="G39" s="1">
        <v>43332</v>
      </c>
      <c r="H39" t="s">
        <v>17</v>
      </c>
      <c r="J39">
        <v>824.72</v>
      </c>
      <c r="K39" t="s">
        <v>135</v>
      </c>
      <c r="L39" t="s">
        <v>136</v>
      </c>
    </row>
    <row r="40" spans="1:12" x14ac:dyDescent="0.25">
      <c r="A40">
        <v>39</v>
      </c>
      <c r="B40" t="s">
        <v>137</v>
      </c>
      <c r="C40" t="s">
        <v>13</v>
      </c>
      <c r="D40" t="s">
        <v>54</v>
      </c>
      <c r="E40" t="s">
        <v>15</v>
      </c>
      <c r="F40" t="s">
        <v>16</v>
      </c>
      <c r="G40" s="1">
        <v>44042</v>
      </c>
      <c r="H40" t="s">
        <v>77</v>
      </c>
      <c r="I40" s="1">
        <v>45301</v>
      </c>
      <c r="J40">
        <v>2218.6</v>
      </c>
      <c r="K40" t="s">
        <v>138</v>
      </c>
      <c r="L40" t="s">
        <v>139</v>
      </c>
    </row>
    <row r="41" spans="1:12" x14ac:dyDescent="0.25">
      <c r="A41">
        <v>40</v>
      </c>
      <c r="B41" t="s">
        <v>140</v>
      </c>
      <c r="C41" t="s">
        <v>21</v>
      </c>
      <c r="D41" t="s">
        <v>40</v>
      </c>
      <c r="E41" t="s">
        <v>32</v>
      </c>
      <c r="F41" t="s">
        <v>27</v>
      </c>
      <c r="G41" s="1">
        <v>43893</v>
      </c>
      <c r="H41" t="s">
        <v>17</v>
      </c>
      <c r="J41">
        <v>4307.16</v>
      </c>
      <c r="K41" t="s">
        <v>141</v>
      </c>
      <c r="L41" t="s">
        <v>142</v>
      </c>
    </row>
    <row r="42" spans="1:12" x14ac:dyDescent="0.25">
      <c r="A42">
        <v>41</v>
      </c>
      <c r="B42" t="s">
        <v>143</v>
      </c>
      <c r="C42" t="s">
        <v>76</v>
      </c>
      <c r="D42" t="s">
        <v>31</v>
      </c>
      <c r="E42" t="s">
        <v>32</v>
      </c>
      <c r="F42" t="s">
        <v>22</v>
      </c>
      <c r="G42" s="1">
        <v>45354</v>
      </c>
      <c r="H42" t="s">
        <v>77</v>
      </c>
      <c r="I42" s="1">
        <v>45679</v>
      </c>
      <c r="J42">
        <v>2284.64</v>
      </c>
      <c r="K42" t="s">
        <v>144</v>
      </c>
      <c r="L42" t="s">
        <v>145</v>
      </c>
    </row>
    <row r="43" spans="1:12" x14ac:dyDescent="0.25">
      <c r="A43">
        <v>42</v>
      </c>
      <c r="B43" t="s">
        <v>146</v>
      </c>
      <c r="C43" t="s">
        <v>13</v>
      </c>
      <c r="D43" t="s">
        <v>26</v>
      </c>
      <c r="E43" t="s">
        <v>15</v>
      </c>
      <c r="F43" t="s">
        <v>27</v>
      </c>
      <c r="G43" s="1">
        <v>42985</v>
      </c>
      <c r="H43" t="s">
        <v>17</v>
      </c>
      <c r="J43">
        <v>2509.0100000000002</v>
      </c>
      <c r="K43" t="s">
        <v>147</v>
      </c>
      <c r="L43" t="s">
        <v>148</v>
      </c>
    </row>
    <row r="44" spans="1:12" x14ac:dyDescent="0.25">
      <c r="A44">
        <v>43</v>
      </c>
      <c r="B44" t="s">
        <v>149</v>
      </c>
      <c r="C44" t="s">
        <v>150</v>
      </c>
      <c r="D44" t="s">
        <v>14</v>
      </c>
      <c r="E44" t="s">
        <v>15</v>
      </c>
      <c r="F44" t="s">
        <v>27</v>
      </c>
      <c r="G44" s="1">
        <v>42921</v>
      </c>
      <c r="H44" t="s">
        <v>17</v>
      </c>
      <c r="J44">
        <v>2112.7800000000002</v>
      </c>
      <c r="K44" t="s">
        <v>151</v>
      </c>
      <c r="L44">
        <v>8934083920</v>
      </c>
    </row>
    <row r="45" spans="1:12" x14ac:dyDescent="0.25">
      <c r="A45">
        <v>44</v>
      </c>
      <c r="B45" t="s">
        <v>152</v>
      </c>
      <c r="C45" t="s">
        <v>76</v>
      </c>
      <c r="D45" t="s">
        <v>31</v>
      </c>
      <c r="E45" t="s">
        <v>15</v>
      </c>
      <c r="F45" t="s">
        <v>16</v>
      </c>
      <c r="G45" s="1">
        <v>44894</v>
      </c>
      <c r="H45" t="s">
        <v>17</v>
      </c>
      <c r="J45">
        <v>3603.24</v>
      </c>
      <c r="K45" t="s">
        <v>153</v>
      </c>
      <c r="L45" t="s">
        <v>154</v>
      </c>
    </row>
    <row r="46" spans="1:12" x14ac:dyDescent="0.25">
      <c r="A46">
        <v>45</v>
      </c>
      <c r="B46" t="s">
        <v>155</v>
      </c>
      <c r="C46" t="s">
        <v>47</v>
      </c>
      <c r="D46" t="s">
        <v>14</v>
      </c>
      <c r="E46" t="s">
        <v>32</v>
      </c>
      <c r="F46" t="s">
        <v>27</v>
      </c>
      <c r="G46" s="1">
        <v>43333</v>
      </c>
      <c r="H46" t="s">
        <v>17</v>
      </c>
      <c r="J46">
        <v>1280.1199999999999</v>
      </c>
      <c r="K46" t="s">
        <v>156</v>
      </c>
      <c r="L46" t="s">
        <v>157</v>
      </c>
    </row>
    <row r="47" spans="1:12" x14ac:dyDescent="0.25">
      <c r="A47">
        <v>46</v>
      </c>
      <c r="B47" t="s">
        <v>158</v>
      </c>
      <c r="C47" t="s">
        <v>47</v>
      </c>
      <c r="D47" t="s">
        <v>54</v>
      </c>
      <c r="E47" t="s">
        <v>32</v>
      </c>
      <c r="F47" t="s">
        <v>16</v>
      </c>
      <c r="G47" s="1">
        <v>45098</v>
      </c>
      <c r="H47" t="s">
        <v>17</v>
      </c>
      <c r="J47">
        <v>3389.74</v>
      </c>
      <c r="K47" t="s">
        <v>159</v>
      </c>
      <c r="L47" t="s">
        <v>160</v>
      </c>
    </row>
    <row r="48" spans="1:12" x14ac:dyDescent="0.25">
      <c r="A48">
        <v>47</v>
      </c>
      <c r="B48" t="s">
        <v>161</v>
      </c>
      <c r="C48" t="s">
        <v>60</v>
      </c>
      <c r="D48" t="s">
        <v>14</v>
      </c>
      <c r="E48" t="s">
        <v>15</v>
      </c>
      <c r="F48" t="s">
        <v>16</v>
      </c>
      <c r="G48" s="1">
        <v>45279</v>
      </c>
      <c r="H48" t="s">
        <v>17</v>
      </c>
      <c r="J48">
        <v>2830.87</v>
      </c>
      <c r="K48" t="s">
        <v>162</v>
      </c>
      <c r="L48" t="s">
        <v>163</v>
      </c>
    </row>
    <row r="49" spans="1:12" x14ac:dyDescent="0.25">
      <c r="A49">
        <v>48</v>
      </c>
      <c r="B49" t="s">
        <v>164</v>
      </c>
      <c r="C49" t="s">
        <v>13</v>
      </c>
      <c r="D49" t="s">
        <v>54</v>
      </c>
      <c r="E49" t="s">
        <v>15</v>
      </c>
      <c r="F49" t="s">
        <v>16</v>
      </c>
      <c r="G49" s="1">
        <v>44936</v>
      </c>
      <c r="H49" t="s">
        <v>17</v>
      </c>
      <c r="J49">
        <v>4091.23</v>
      </c>
      <c r="K49" t="s">
        <v>165</v>
      </c>
      <c r="L49" t="s">
        <v>166</v>
      </c>
    </row>
    <row r="50" spans="1:12" x14ac:dyDescent="0.25">
      <c r="A50">
        <v>49</v>
      </c>
      <c r="B50" t="s">
        <v>167</v>
      </c>
      <c r="C50" t="s">
        <v>25</v>
      </c>
      <c r="D50" t="s">
        <v>54</v>
      </c>
      <c r="E50" t="s">
        <v>32</v>
      </c>
      <c r="F50" t="s">
        <v>16</v>
      </c>
      <c r="G50" s="1">
        <v>42310</v>
      </c>
      <c r="H50" t="s">
        <v>77</v>
      </c>
      <c r="I50" s="1">
        <v>44892</v>
      </c>
      <c r="J50">
        <v>3711.99</v>
      </c>
      <c r="K50" t="s">
        <v>168</v>
      </c>
      <c r="L50">
        <v>4515153342</v>
      </c>
    </row>
    <row r="51" spans="1:12" x14ac:dyDescent="0.25">
      <c r="A51">
        <v>50</v>
      </c>
      <c r="B51" t="s">
        <v>169</v>
      </c>
      <c r="C51" t="s">
        <v>76</v>
      </c>
      <c r="D51" t="s">
        <v>54</v>
      </c>
      <c r="E51" t="s">
        <v>32</v>
      </c>
      <c r="F51" t="s">
        <v>16</v>
      </c>
      <c r="G51" s="1">
        <v>42600</v>
      </c>
      <c r="H51" t="s">
        <v>17</v>
      </c>
      <c r="J51">
        <v>3000.87</v>
      </c>
      <c r="K51" t="s">
        <v>170</v>
      </c>
      <c r="L51" t="s">
        <v>171</v>
      </c>
    </row>
    <row r="52" spans="1:12" x14ac:dyDescent="0.25">
      <c r="A52">
        <v>51</v>
      </c>
      <c r="B52" t="s">
        <v>172</v>
      </c>
      <c r="C52" t="s">
        <v>13</v>
      </c>
      <c r="D52" t="s">
        <v>40</v>
      </c>
      <c r="E52" t="s">
        <v>15</v>
      </c>
      <c r="F52" t="s">
        <v>16</v>
      </c>
      <c r="G52" s="1">
        <v>42382</v>
      </c>
      <c r="H52" t="s">
        <v>17</v>
      </c>
      <c r="J52">
        <v>3939.12</v>
      </c>
      <c r="K52" t="s">
        <v>173</v>
      </c>
      <c r="L52" t="s">
        <v>174</v>
      </c>
    </row>
    <row r="53" spans="1:12" x14ac:dyDescent="0.25">
      <c r="A53">
        <v>52</v>
      </c>
      <c r="B53" t="s">
        <v>175</v>
      </c>
      <c r="C53" t="s">
        <v>13</v>
      </c>
      <c r="D53" t="s">
        <v>14</v>
      </c>
      <c r="E53" t="s">
        <v>32</v>
      </c>
      <c r="F53" t="s">
        <v>16</v>
      </c>
      <c r="G53" s="1">
        <v>42243</v>
      </c>
      <c r="H53" t="s">
        <v>17</v>
      </c>
      <c r="J53">
        <v>2513.9299999999998</v>
      </c>
      <c r="K53" t="s">
        <v>176</v>
      </c>
      <c r="L53" t="s">
        <v>177</v>
      </c>
    </row>
    <row r="54" spans="1:12" x14ac:dyDescent="0.25">
      <c r="A54">
        <v>53</v>
      </c>
      <c r="B54" t="s">
        <v>178</v>
      </c>
      <c r="C54" t="s">
        <v>21</v>
      </c>
      <c r="D54" t="s">
        <v>40</v>
      </c>
      <c r="E54" t="s">
        <v>32</v>
      </c>
      <c r="F54" t="s">
        <v>22</v>
      </c>
      <c r="G54" s="1">
        <v>43642</v>
      </c>
      <c r="H54" t="s">
        <v>17</v>
      </c>
      <c r="J54">
        <v>2429.73</v>
      </c>
      <c r="K54" t="s">
        <v>179</v>
      </c>
      <c r="L54" t="s">
        <v>180</v>
      </c>
    </row>
    <row r="55" spans="1:12" x14ac:dyDescent="0.25">
      <c r="A55">
        <v>54</v>
      </c>
      <c r="B55" t="s">
        <v>181</v>
      </c>
      <c r="C55" t="s">
        <v>25</v>
      </c>
      <c r="D55" t="s">
        <v>14</v>
      </c>
      <c r="E55" t="s">
        <v>32</v>
      </c>
      <c r="F55" t="s">
        <v>22</v>
      </c>
      <c r="G55" s="1">
        <v>44371</v>
      </c>
      <c r="H55" t="s">
        <v>17</v>
      </c>
      <c r="J55">
        <v>980.24</v>
      </c>
      <c r="K55" t="s">
        <v>182</v>
      </c>
      <c r="L55" t="s">
        <v>183</v>
      </c>
    </row>
    <row r="56" spans="1:12" x14ac:dyDescent="0.25">
      <c r="A56">
        <v>55</v>
      </c>
      <c r="B56" t="s">
        <v>184</v>
      </c>
      <c r="C56" t="s">
        <v>21</v>
      </c>
      <c r="D56" t="s">
        <v>14</v>
      </c>
      <c r="E56" t="s">
        <v>15</v>
      </c>
      <c r="F56" t="s">
        <v>27</v>
      </c>
      <c r="G56" s="1">
        <v>42759</v>
      </c>
      <c r="H56" t="s">
        <v>77</v>
      </c>
      <c r="I56" s="1">
        <v>45379</v>
      </c>
      <c r="J56">
        <v>3302.39</v>
      </c>
      <c r="K56" t="s">
        <v>185</v>
      </c>
      <c r="L56" t="s">
        <v>186</v>
      </c>
    </row>
    <row r="57" spans="1:12" x14ac:dyDescent="0.25">
      <c r="A57">
        <v>56</v>
      </c>
      <c r="B57" t="s">
        <v>187</v>
      </c>
      <c r="C57" t="s">
        <v>47</v>
      </c>
      <c r="D57" t="s">
        <v>26</v>
      </c>
      <c r="E57" t="s">
        <v>32</v>
      </c>
      <c r="F57" t="s">
        <v>22</v>
      </c>
      <c r="G57" s="1">
        <v>44841</v>
      </c>
      <c r="H57" t="s">
        <v>17</v>
      </c>
      <c r="J57">
        <v>1275.8800000000001</v>
      </c>
      <c r="K57" t="s">
        <v>188</v>
      </c>
      <c r="L57" t="s">
        <v>189</v>
      </c>
    </row>
    <row r="58" spans="1:12" x14ac:dyDescent="0.25">
      <c r="A58">
        <v>57</v>
      </c>
      <c r="B58" t="s">
        <v>190</v>
      </c>
      <c r="C58" t="s">
        <v>13</v>
      </c>
      <c r="D58" t="s">
        <v>26</v>
      </c>
      <c r="E58" t="s">
        <v>32</v>
      </c>
      <c r="F58" t="s">
        <v>27</v>
      </c>
      <c r="G58" s="1">
        <v>44684</v>
      </c>
      <c r="H58" t="s">
        <v>17</v>
      </c>
      <c r="J58">
        <v>3685.85</v>
      </c>
      <c r="K58" t="s">
        <v>191</v>
      </c>
      <c r="L58" t="s">
        <v>192</v>
      </c>
    </row>
    <row r="59" spans="1:12" x14ac:dyDescent="0.25">
      <c r="A59">
        <v>58</v>
      </c>
      <c r="B59" t="s">
        <v>193</v>
      </c>
      <c r="C59" t="s">
        <v>47</v>
      </c>
      <c r="D59" t="s">
        <v>54</v>
      </c>
      <c r="E59" t="s">
        <v>15</v>
      </c>
      <c r="F59" t="s">
        <v>22</v>
      </c>
      <c r="G59" s="1">
        <v>44980</v>
      </c>
      <c r="H59" t="s">
        <v>17</v>
      </c>
      <c r="J59">
        <v>1532.21</v>
      </c>
      <c r="K59" t="s">
        <v>194</v>
      </c>
      <c r="L59" t="s">
        <v>195</v>
      </c>
    </row>
    <row r="60" spans="1:12" x14ac:dyDescent="0.25">
      <c r="A60">
        <v>59</v>
      </c>
      <c r="B60" t="s">
        <v>196</v>
      </c>
      <c r="C60" t="s">
        <v>76</v>
      </c>
      <c r="D60" t="s">
        <v>31</v>
      </c>
      <c r="E60" t="s">
        <v>15</v>
      </c>
      <c r="F60" t="s">
        <v>16</v>
      </c>
      <c r="G60" s="1">
        <v>43071</v>
      </c>
      <c r="H60" t="s">
        <v>17</v>
      </c>
      <c r="J60">
        <v>1362.56</v>
      </c>
      <c r="K60" t="s">
        <v>197</v>
      </c>
      <c r="L60" t="s">
        <v>198</v>
      </c>
    </row>
    <row r="61" spans="1:12" x14ac:dyDescent="0.25">
      <c r="A61">
        <v>60</v>
      </c>
      <c r="B61" t="s">
        <v>199</v>
      </c>
      <c r="C61" t="s">
        <v>76</v>
      </c>
      <c r="D61" t="s">
        <v>26</v>
      </c>
      <c r="E61" t="s">
        <v>15</v>
      </c>
      <c r="F61" t="s">
        <v>22</v>
      </c>
      <c r="G61" s="1">
        <v>43729</v>
      </c>
      <c r="H61" t="s">
        <v>17</v>
      </c>
      <c r="J61">
        <v>4072.48</v>
      </c>
      <c r="K61" t="s">
        <v>200</v>
      </c>
      <c r="L61" t="s">
        <v>201</v>
      </c>
    </row>
    <row r="62" spans="1:12" x14ac:dyDescent="0.25">
      <c r="A62">
        <v>61</v>
      </c>
      <c r="B62" t="s">
        <v>202</v>
      </c>
      <c r="C62" t="s">
        <v>21</v>
      </c>
      <c r="D62" t="s">
        <v>26</v>
      </c>
      <c r="E62" t="s">
        <v>32</v>
      </c>
      <c r="F62" t="s">
        <v>16</v>
      </c>
      <c r="G62" s="1">
        <v>43622</v>
      </c>
      <c r="H62" t="s">
        <v>17</v>
      </c>
      <c r="J62">
        <v>2299.52</v>
      </c>
      <c r="K62" t="s">
        <v>203</v>
      </c>
      <c r="L62" t="s">
        <v>204</v>
      </c>
    </row>
    <row r="63" spans="1:12" x14ac:dyDescent="0.25">
      <c r="A63">
        <v>62</v>
      </c>
      <c r="B63" t="s">
        <v>205</v>
      </c>
      <c r="C63" t="s">
        <v>21</v>
      </c>
      <c r="D63" t="s">
        <v>40</v>
      </c>
      <c r="E63" t="s">
        <v>15</v>
      </c>
      <c r="F63" t="s">
        <v>22</v>
      </c>
      <c r="G63" s="1">
        <v>44957</v>
      </c>
      <c r="H63" t="s">
        <v>17</v>
      </c>
      <c r="J63">
        <v>1828.18</v>
      </c>
      <c r="K63" t="s">
        <v>206</v>
      </c>
      <c r="L63" t="s">
        <v>207</v>
      </c>
    </row>
    <row r="64" spans="1:12" x14ac:dyDescent="0.25">
      <c r="A64">
        <v>63</v>
      </c>
      <c r="B64" t="s">
        <v>208</v>
      </c>
      <c r="C64" t="s">
        <v>60</v>
      </c>
      <c r="D64" t="s">
        <v>26</v>
      </c>
      <c r="E64" t="s">
        <v>15</v>
      </c>
      <c r="F64" t="s">
        <v>22</v>
      </c>
      <c r="G64" s="1">
        <v>44830</v>
      </c>
      <c r="H64" t="s">
        <v>17</v>
      </c>
      <c r="J64">
        <v>2078.75</v>
      </c>
      <c r="K64" t="s">
        <v>209</v>
      </c>
      <c r="L64" t="s">
        <v>210</v>
      </c>
    </row>
    <row r="65" spans="1:12" x14ac:dyDescent="0.25">
      <c r="A65">
        <v>64</v>
      </c>
      <c r="B65" t="s">
        <v>211</v>
      </c>
      <c r="C65" t="s">
        <v>47</v>
      </c>
      <c r="D65" t="s">
        <v>14</v>
      </c>
      <c r="E65" t="s">
        <v>32</v>
      </c>
      <c r="F65" t="s">
        <v>22</v>
      </c>
      <c r="G65" s="1">
        <v>44397</v>
      </c>
      <c r="H65" t="s">
        <v>17</v>
      </c>
      <c r="J65">
        <v>3015.94</v>
      </c>
      <c r="K65" t="s">
        <v>212</v>
      </c>
      <c r="L65" t="s">
        <v>213</v>
      </c>
    </row>
    <row r="66" spans="1:12" x14ac:dyDescent="0.25">
      <c r="A66">
        <v>65</v>
      </c>
      <c r="B66" t="s">
        <v>214</v>
      </c>
      <c r="C66" t="s">
        <v>13</v>
      </c>
      <c r="D66" t="s">
        <v>14</v>
      </c>
      <c r="E66" t="s">
        <v>15</v>
      </c>
      <c r="F66" t="s">
        <v>16</v>
      </c>
      <c r="G66" s="1">
        <v>44535</v>
      </c>
      <c r="H66" t="s">
        <v>17</v>
      </c>
      <c r="J66">
        <v>4984.67</v>
      </c>
      <c r="K66" t="s">
        <v>215</v>
      </c>
      <c r="L66" t="s">
        <v>216</v>
      </c>
    </row>
    <row r="67" spans="1:12" x14ac:dyDescent="0.25">
      <c r="A67">
        <v>66</v>
      </c>
      <c r="B67" t="s">
        <v>217</v>
      </c>
      <c r="C67" t="s">
        <v>21</v>
      </c>
      <c r="D67" t="s">
        <v>54</v>
      </c>
      <c r="E67" t="s">
        <v>32</v>
      </c>
      <c r="F67" t="s">
        <v>27</v>
      </c>
      <c r="G67" s="1">
        <v>44662</v>
      </c>
      <c r="H67" t="s">
        <v>17</v>
      </c>
      <c r="J67">
        <v>2294.7800000000002</v>
      </c>
      <c r="K67" t="s">
        <v>218</v>
      </c>
      <c r="L67" t="s">
        <v>219</v>
      </c>
    </row>
    <row r="68" spans="1:12" x14ac:dyDescent="0.25">
      <c r="A68">
        <v>67</v>
      </c>
      <c r="B68" t="s">
        <v>220</v>
      </c>
      <c r="C68" t="s">
        <v>13</v>
      </c>
      <c r="D68" t="s">
        <v>40</v>
      </c>
      <c r="E68" t="s">
        <v>15</v>
      </c>
      <c r="F68" t="s">
        <v>22</v>
      </c>
      <c r="G68" s="1">
        <v>43265</v>
      </c>
      <c r="H68" t="s">
        <v>17</v>
      </c>
      <c r="J68">
        <v>2391.77</v>
      </c>
      <c r="K68" t="s">
        <v>221</v>
      </c>
      <c r="L68" t="s">
        <v>222</v>
      </c>
    </row>
    <row r="69" spans="1:12" x14ac:dyDescent="0.25">
      <c r="A69">
        <v>68</v>
      </c>
      <c r="B69" t="s">
        <v>223</v>
      </c>
      <c r="C69" t="s">
        <v>25</v>
      </c>
      <c r="D69" t="s">
        <v>40</v>
      </c>
      <c r="E69" t="s">
        <v>15</v>
      </c>
      <c r="F69" t="s">
        <v>16</v>
      </c>
      <c r="G69" s="1">
        <v>44508</v>
      </c>
      <c r="H69" t="s">
        <v>17</v>
      </c>
      <c r="J69">
        <v>4749.6499999999996</v>
      </c>
      <c r="K69" t="s">
        <v>224</v>
      </c>
      <c r="L69">
        <f>1-595-307-3824</f>
        <v>-4725</v>
      </c>
    </row>
    <row r="70" spans="1:12" x14ac:dyDescent="0.25">
      <c r="A70">
        <v>69</v>
      </c>
      <c r="B70" t="s">
        <v>225</v>
      </c>
      <c r="C70" t="s">
        <v>21</v>
      </c>
      <c r="D70" t="s">
        <v>26</v>
      </c>
      <c r="E70" t="s">
        <v>32</v>
      </c>
      <c r="F70" t="s">
        <v>27</v>
      </c>
      <c r="G70" s="1">
        <v>44710</v>
      </c>
      <c r="H70" t="s">
        <v>17</v>
      </c>
      <c r="J70">
        <v>895.16</v>
      </c>
      <c r="K70" t="s">
        <v>226</v>
      </c>
      <c r="L70" t="s">
        <v>227</v>
      </c>
    </row>
    <row r="71" spans="1:12" x14ac:dyDescent="0.25">
      <c r="A71">
        <v>70</v>
      </c>
      <c r="B71" t="s">
        <v>228</v>
      </c>
      <c r="C71" t="s">
        <v>76</v>
      </c>
      <c r="D71" t="s">
        <v>31</v>
      </c>
      <c r="E71" t="s">
        <v>32</v>
      </c>
      <c r="F71" t="s">
        <v>27</v>
      </c>
      <c r="G71" s="1">
        <v>43971</v>
      </c>
      <c r="H71" t="s">
        <v>17</v>
      </c>
      <c r="J71">
        <v>3922.48</v>
      </c>
      <c r="K71" t="s">
        <v>229</v>
      </c>
      <c r="L71" t="s">
        <v>230</v>
      </c>
    </row>
    <row r="72" spans="1:12" x14ac:dyDescent="0.25">
      <c r="A72">
        <v>71</v>
      </c>
      <c r="B72" t="s">
        <v>231</v>
      </c>
      <c r="C72" t="s">
        <v>21</v>
      </c>
      <c r="D72" t="s">
        <v>31</v>
      </c>
      <c r="E72" t="s">
        <v>32</v>
      </c>
      <c r="F72" t="s">
        <v>16</v>
      </c>
      <c r="G72" s="1">
        <v>42232</v>
      </c>
      <c r="H72" t="s">
        <v>17</v>
      </c>
      <c r="J72">
        <v>2612.19</v>
      </c>
      <c r="L72" t="s">
        <v>232</v>
      </c>
    </row>
    <row r="73" spans="1:12" x14ac:dyDescent="0.25">
      <c r="A73">
        <v>72</v>
      </c>
      <c r="B73" t="s">
        <v>233</v>
      </c>
      <c r="C73" t="s">
        <v>76</v>
      </c>
      <c r="D73" t="s">
        <v>31</v>
      </c>
      <c r="E73" t="s">
        <v>15</v>
      </c>
      <c r="F73" t="s">
        <v>22</v>
      </c>
      <c r="G73" s="1">
        <v>44143</v>
      </c>
      <c r="H73" t="s">
        <v>17</v>
      </c>
      <c r="J73">
        <v>3847.52</v>
      </c>
      <c r="K73" t="s">
        <v>234</v>
      </c>
      <c r="L73" t="s">
        <v>235</v>
      </c>
    </row>
    <row r="74" spans="1:12" x14ac:dyDescent="0.25">
      <c r="A74">
        <v>73</v>
      </c>
      <c r="B74" t="s">
        <v>236</v>
      </c>
      <c r="C74" t="s">
        <v>25</v>
      </c>
      <c r="D74" t="s">
        <v>26</v>
      </c>
      <c r="E74" t="s">
        <v>32</v>
      </c>
      <c r="F74" t="s">
        <v>16</v>
      </c>
      <c r="G74" s="1">
        <v>44654</v>
      </c>
      <c r="H74" t="s">
        <v>17</v>
      </c>
      <c r="J74">
        <v>3024.59</v>
      </c>
      <c r="K74" t="s">
        <v>237</v>
      </c>
      <c r="L74">
        <v>8850623170</v>
      </c>
    </row>
    <row r="75" spans="1:12" x14ac:dyDescent="0.25">
      <c r="A75">
        <v>74</v>
      </c>
      <c r="B75" t="s">
        <v>238</v>
      </c>
      <c r="C75" t="s">
        <v>25</v>
      </c>
      <c r="D75" t="s">
        <v>40</v>
      </c>
      <c r="E75" t="s">
        <v>15</v>
      </c>
      <c r="F75" t="s">
        <v>22</v>
      </c>
      <c r="G75" s="1">
        <v>43132</v>
      </c>
      <c r="H75" t="s">
        <v>17</v>
      </c>
      <c r="J75">
        <v>1175.9100000000001</v>
      </c>
      <c r="K75" t="s">
        <v>239</v>
      </c>
      <c r="L75" t="s">
        <v>240</v>
      </c>
    </row>
    <row r="76" spans="1:12" x14ac:dyDescent="0.25">
      <c r="A76">
        <v>75</v>
      </c>
      <c r="B76" t="s">
        <v>241</v>
      </c>
      <c r="C76" t="s">
        <v>25</v>
      </c>
      <c r="D76" t="s">
        <v>54</v>
      </c>
      <c r="E76" t="s">
        <v>32</v>
      </c>
      <c r="F76" t="s">
        <v>27</v>
      </c>
      <c r="G76" s="1">
        <v>45153</v>
      </c>
      <c r="H76" t="s">
        <v>17</v>
      </c>
      <c r="J76">
        <v>2644.9</v>
      </c>
      <c r="K76" t="s">
        <v>242</v>
      </c>
      <c r="L76" t="s">
        <v>243</v>
      </c>
    </row>
    <row r="77" spans="1:12" x14ac:dyDescent="0.25">
      <c r="A77">
        <v>76</v>
      </c>
      <c r="B77" t="s">
        <v>244</v>
      </c>
      <c r="C77" t="s">
        <v>60</v>
      </c>
      <c r="D77" t="s">
        <v>31</v>
      </c>
      <c r="E77" t="s">
        <v>32</v>
      </c>
      <c r="F77" t="s">
        <v>16</v>
      </c>
      <c r="G77" s="1">
        <v>43060</v>
      </c>
      <c r="H77" t="s">
        <v>17</v>
      </c>
      <c r="J77">
        <v>4593.92</v>
      </c>
      <c r="K77" t="s">
        <v>245</v>
      </c>
      <c r="L77" t="s">
        <v>246</v>
      </c>
    </row>
    <row r="78" spans="1:12" x14ac:dyDescent="0.25">
      <c r="A78">
        <v>77</v>
      </c>
      <c r="B78" t="s">
        <v>247</v>
      </c>
      <c r="C78" t="s">
        <v>60</v>
      </c>
      <c r="D78" t="s">
        <v>40</v>
      </c>
      <c r="E78" t="s">
        <v>32</v>
      </c>
      <c r="F78" t="s">
        <v>22</v>
      </c>
      <c r="G78" s="1">
        <v>45094</v>
      </c>
      <c r="H78" t="s">
        <v>17</v>
      </c>
      <c r="J78">
        <v>3580.42</v>
      </c>
      <c r="K78" t="s">
        <v>248</v>
      </c>
      <c r="L78" t="s">
        <v>249</v>
      </c>
    </row>
    <row r="79" spans="1:12" x14ac:dyDescent="0.25">
      <c r="A79">
        <v>78</v>
      </c>
      <c r="B79" t="s">
        <v>250</v>
      </c>
      <c r="C79" t="s">
        <v>47</v>
      </c>
      <c r="D79" t="s">
        <v>54</v>
      </c>
      <c r="E79" t="s">
        <v>15</v>
      </c>
      <c r="F79" t="s">
        <v>16</v>
      </c>
      <c r="G79" s="1">
        <v>45329</v>
      </c>
      <c r="H79" t="s">
        <v>17</v>
      </c>
      <c r="J79">
        <v>3818.66</v>
      </c>
      <c r="K79" t="s">
        <v>251</v>
      </c>
      <c r="L79">
        <f>1-832-623-9573</f>
        <v>-11027</v>
      </c>
    </row>
    <row r="80" spans="1:12" x14ac:dyDescent="0.25">
      <c r="A80">
        <v>79</v>
      </c>
      <c r="B80" t="s">
        <v>252</v>
      </c>
      <c r="C80" t="s">
        <v>47</v>
      </c>
      <c r="D80" t="s">
        <v>40</v>
      </c>
      <c r="E80" t="s">
        <v>15</v>
      </c>
      <c r="F80" t="s">
        <v>27</v>
      </c>
      <c r="G80" s="1">
        <v>43680</v>
      </c>
      <c r="H80" t="s">
        <v>17</v>
      </c>
      <c r="J80">
        <v>2037.34</v>
      </c>
      <c r="K80" t="s">
        <v>253</v>
      </c>
      <c r="L80" t="s">
        <v>254</v>
      </c>
    </row>
    <row r="81" spans="1:12" x14ac:dyDescent="0.25">
      <c r="A81">
        <v>80</v>
      </c>
      <c r="B81" t="s">
        <v>255</v>
      </c>
      <c r="C81" t="s">
        <v>25</v>
      </c>
      <c r="D81" t="s">
        <v>14</v>
      </c>
      <c r="E81" t="s">
        <v>15</v>
      </c>
      <c r="F81" t="s">
        <v>16</v>
      </c>
      <c r="G81" s="1">
        <v>44017</v>
      </c>
      <c r="H81" t="s">
        <v>17</v>
      </c>
      <c r="J81">
        <v>1610.61</v>
      </c>
      <c r="K81" t="s">
        <v>256</v>
      </c>
      <c r="L81" t="s">
        <v>257</v>
      </c>
    </row>
    <row r="82" spans="1:12" x14ac:dyDescent="0.25">
      <c r="A82">
        <v>81</v>
      </c>
      <c r="B82" t="s">
        <v>258</v>
      </c>
      <c r="C82" t="s">
        <v>60</v>
      </c>
      <c r="D82" t="s">
        <v>40</v>
      </c>
      <c r="E82" t="s">
        <v>32</v>
      </c>
      <c r="F82" t="s">
        <v>16</v>
      </c>
      <c r="G82" s="1">
        <v>44389</v>
      </c>
      <c r="H82" t="s">
        <v>17</v>
      </c>
      <c r="J82">
        <v>2376.69</v>
      </c>
      <c r="K82" t="s">
        <v>259</v>
      </c>
      <c r="L82">
        <v>1255681480</v>
      </c>
    </row>
    <row r="83" spans="1:12" x14ac:dyDescent="0.25">
      <c r="A83">
        <v>82</v>
      </c>
      <c r="B83" t="s">
        <v>260</v>
      </c>
      <c r="C83" t="s">
        <v>76</v>
      </c>
      <c r="D83" t="s">
        <v>14</v>
      </c>
      <c r="E83" t="s">
        <v>15</v>
      </c>
      <c r="F83" t="s">
        <v>27</v>
      </c>
      <c r="G83" s="1">
        <v>45410</v>
      </c>
      <c r="H83" t="s">
        <v>17</v>
      </c>
      <c r="J83">
        <v>3767.55</v>
      </c>
      <c r="K83" t="s">
        <v>261</v>
      </c>
      <c r="L83" t="s">
        <v>262</v>
      </c>
    </row>
    <row r="84" spans="1:12" x14ac:dyDescent="0.25">
      <c r="A84">
        <v>83</v>
      </c>
      <c r="B84" t="s">
        <v>263</v>
      </c>
      <c r="C84" t="s">
        <v>13</v>
      </c>
      <c r="D84" t="s">
        <v>14</v>
      </c>
      <c r="E84" t="s">
        <v>32</v>
      </c>
      <c r="F84" t="s">
        <v>27</v>
      </c>
      <c r="G84" s="1">
        <v>43947</v>
      </c>
      <c r="H84" t="s">
        <v>17</v>
      </c>
      <c r="J84">
        <v>4516.4799999999996</v>
      </c>
      <c r="K84" t="s">
        <v>264</v>
      </c>
      <c r="L84" t="s">
        <v>265</v>
      </c>
    </row>
    <row r="85" spans="1:12" x14ac:dyDescent="0.25">
      <c r="A85">
        <v>84</v>
      </c>
      <c r="B85" t="s">
        <v>266</v>
      </c>
      <c r="C85" t="s">
        <v>21</v>
      </c>
      <c r="D85" t="s">
        <v>31</v>
      </c>
      <c r="E85" t="s">
        <v>15</v>
      </c>
      <c r="F85" t="s">
        <v>22</v>
      </c>
      <c r="G85" s="1">
        <v>44436</v>
      </c>
      <c r="H85" t="s">
        <v>17</v>
      </c>
      <c r="J85">
        <v>4627.3500000000004</v>
      </c>
      <c r="K85" t="s">
        <v>267</v>
      </c>
      <c r="L85">
        <f>1-357-533-7715</f>
        <v>-8604</v>
      </c>
    </row>
    <row r="86" spans="1:12" x14ac:dyDescent="0.25">
      <c r="A86">
        <v>85</v>
      </c>
      <c r="B86" t="s">
        <v>268</v>
      </c>
      <c r="C86" t="s">
        <v>60</v>
      </c>
      <c r="D86" t="s">
        <v>31</v>
      </c>
      <c r="E86" t="s">
        <v>32</v>
      </c>
      <c r="F86" t="s">
        <v>22</v>
      </c>
      <c r="G86" s="1">
        <v>44805</v>
      </c>
      <c r="H86" t="s">
        <v>17</v>
      </c>
      <c r="J86">
        <v>2561.61</v>
      </c>
      <c r="K86" t="s">
        <v>269</v>
      </c>
      <c r="L86" t="s">
        <v>270</v>
      </c>
    </row>
    <row r="87" spans="1:12" x14ac:dyDescent="0.25">
      <c r="A87">
        <v>86</v>
      </c>
      <c r="B87" t="s">
        <v>271</v>
      </c>
      <c r="C87" t="s">
        <v>13</v>
      </c>
      <c r="D87" t="s">
        <v>31</v>
      </c>
      <c r="E87" t="s">
        <v>32</v>
      </c>
      <c r="F87" t="s">
        <v>22</v>
      </c>
      <c r="G87" s="1">
        <v>44883</v>
      </c>
      <c r="H87" t="s">
        <v>17</v>
      </c>
      <c r="J87">
        <v>3958.19</v>
      </c>
      <c r="K87" t="s">
        <v>272</v>
      </c>
      <c r="L87" t="s">
        <v>273</v>
      </c>
    </row>
    <row r="88" spans="1:12" x14ac:dyDescent="0.25">
      <c r="A88">
        <v>87</v>
      </c>
      <c r="B88" t="s">
        <v>274</v>
      </c>
      <c r="C88" t="s">
        <v>76</v>
      </c>
      <c r="D88" t="s">
        <v>31</v>
      </c>
      <c r="E88" t="s">
        <v>32</v>
      </c>
      <c r="F88" t="s">
        <v>22</v>
      </c>
      <c r="G88" s="1">
        <v>44263</v>
      </c>
      <c r="H88" t="s">
        <v>17</v>
      </c>
      <c r="J88">
        <v>901.29</v>
      </c>
      <c r="K88" t="s">
        <v>275</v>
      </c>
      <c r="L88" t="s">
        <v>276</v>
      </c>
    </row>
    <row r="89" spans="1:12" x14ac:dyDescent="0.25">
      <c r="A89">
        <v>88</v>
      </c>
      <c r="B89" t="s">
        <v>277</v>
      </c>
      <c r="C89" t="s">
        <v>47</v>
      </c>
      <c r="D89" t="s">
        <v>14</v>
      </c>
      <c r="E89" t="s">
        <v>32</v>
      </c>
      <c r="F89" t="s">
        <v>22</v>
      </c>
      <c r="G89" s="1">
        <v>43664</v>
      </c>
      <c r="H89" t="s">
        <v>17</v>
      </c>
      <c r="J89">
        <v>4161.3</v>
      </c>
      <c r="K89" t="s">
        <v>278</v>
      </c>
      <c r="L89" t="s">
        <v>279</v>
      </c>
    </row>
    <row r="90" spans="1:12" x14ac:dyDescent="0.25">
      <c r="A90">
        <v>89</v>
      </c>
      <c r="B90" t="s">
        <v>280</v>
      </c>
      <c r="C90" t="s">
        <v>60</v>
      </c>
      <c r="D90" t="s">
        <v>54</v>
      </c>
      <c r="E90" t="s">
        <v>32</v>
      </c>
      <c r="F90" t="s">
        <v>27</v>
      </c>
      <c r="G90" s="1">
        <v>44405</v>
      </c>
      <c r="H90" t="s">
        <v>17</v>
      </c>
      <c r="J90">
        <v>2501.31</v>
      </c>
      <c r="K90" t="s">
        <v>281</v>
      </c>
      <c r="L90" t="s">
        <v>282</v>
      </c>
    </row>
    <row r="91" spans="1:12" x14ac:dyDescent="0.25">
      <c r="A91">
        <v>90</v>
      </c>
      <c r="B91" t="s">
        <v>283</v>
      </c>
      <c r="C91" t="s">
        <v>13</v>
      </c>
      <c r="D91" t="s">
        <v>40</v>
      </c>
      <c r="E91" t="s">
        <v>32</v>
      </c>
      <c r="F91" t="s">
        <v>27</v>
      </c>
      <c r="G91" s="1">
        <v>44039</v>
      </c>
      <c r="H91" t="s">
        <v>17</v>
      </c>
      <c r="J91">
        <v>4019.23</v>
      </c>
      <c r="K91" t="s">
        <v>284</v>
      </c>
      <c r="L91" t="s">
        <v>285</v>
      </c>
    </row>
    <row r="92" spans="1:12" x14ac:dyDescent="0.25">
      <c r="A92">
        <v>91</v>
      </c>
      <c r="B92" t="s">
        <v>286</v>
      </c>
      <c r="C92" t="s">
        <v>21</v>
      </c>
      <c r="D92" t="s">
        <v>40</v>
      </c>
      <c r="E92" t="s">
        <v>15</v>
      </c>
      <c r="F92" t="s">
        <v>22</v>
      </c>
      <c r="G92" s="1">
        <v>42738</v>
      </c>
      <c r="H92" t="s">
        <v>17</v>
      </c>
      <c r="J92">
        <v>2044.49</v>
      </c>
      <c r="K92" t="s">
        <v>287</v>
      </c>
      <c r="L92" t="s">
        <v>288</v>
      </c>
    </row>
    <row r="93" spans="1:12" x14ac:dyDescent="0.25">
      <c r="A93">
        <v>92</v>
      </c>
      <c r="B93" t="s">
        <v>289</v>
      </c>
      <c r="C93" t="s">
        <v>13</v>
      </c>
      <c r="D93" t="s">
        <v>40</v>
      </c>
      <c r="E93" t="s">
        <v>32</v>
      </c>
      <c r="F93" t="s">
        <v>22</v>
      </c>
      <c r="G93" s="1">
        <v>45003</v>
      </c>
      <c r="H93" t="s">
        <v>17</v>
      </c>
      <c r="J93">
        <v>2084.6</v>
      </c>
      <c r="K93" t="s">
        <v>290</v>
      </c>
      <c r="L93" t="s">
        <v>291</v>
      </c>
    </row>
    <row r="94" spans="1:12" x14ac:dyDescent="0.25">
      <c r="A94">
        <v>93</v>
      </c>
      <c r="B94" t="s">
        <v>292</v>
      </c>
      <c r="C94" t="s">
        <v>13</v>
      </c>
      <c r="D94" t="s">
        <v>26</v>
      </c>
      <c r="E94" t="s">
        <v>15</v>
      </c>
      <c r="F94" t="s">
        <v>16</v>
      </c>
      <c r="G94" s="1">
        <v>43033</v>
      </c>
      <c r="H94" t="s">
        <v>17</v>
      </c>
      <c r="J94">
        <v>4932.18</v>
      </c>
      <c r="K94" t="s">
        <v>293</v>
      </c>
      <c r="L94">
        <f>1-945-464-6656</f>
        <v>-8064</v>
      </c>
    </row>
    <row r="95" spans="1:12" x14ac:dyDescent="0.25">
      <c r="A95">
        <v>94</v>
      </c>
      <c r="B95" t="s">
        <v>294</v>
      </c>
      <c r="C95" t="s">
        <v>21</v>
      </c>
      <c r="D95" t="s">
        <v>14</v>
      </c>
      <c r="E95" t="s">
        <v>32</v>
      </c>
      <c r="F95" t="s">
        <v>27</v>
      </c>
      <c r="G95" s="1">
        <v>44877</v>
      </c>
      <c r="H95" t="s">
        <v>17</v>
      </c>
      <c r="J95">
        <v>2956.07</v>
      </c>
      <c r="K95" t="s">
        <v>295</v>
      </c>
      <c r="L95" t="s">
        <v>296</v>
      </c>
    </row>
    <row r="96" spans="1:12" x14ac:dyDescent="0.25">
      <c r="A96">
        <v>95</v>
      </c>
      <c r="B96" t="s">
        <v>297</v>
      </c>
      <c r="C96" t="s">
        <v>47</v>
      </c>
      <c r="D96" t="s">
        <v>31</v>
      </c>
      <c r="E96" t="s">
        <v>15</v>
      </c>
      <c r="F96" t="s">
        <v>27</v>
      </c>
      <c r="G96" s="1">
        <v>44249</v>
      </c>
      <c r="H96" t="s">
        <v>298</v>
      </c>
      <c r="I96" s="1">
        <v>45646</v>
      </c>
      <c r="J96">
        <v>1788</v>
      </c>
      <c r="K96" t="s">
        <v>299</v>
      </c>
      <c r="L96" t="s">
        <v>300</v>
      </c>
    </row>
    <row r="97" spans="1:12" x14ac:dyDescent="0.25">
      <c r="A97">
        <v>96</v>
      </c>
      <c r="B97" t="s">
        <v>301</v>
      </c>
      <c r="C97" t="s">
        <v>60</v>
      </c>
      <c r="D97" t="s">
        <v>31</v>
      </c>
      <c r="E97" t="s">
        <v>15</v>
      </c>
      <c r="F97" t="s">
        <v>16</v>
      </c>
      <c r="G97" s="1">
        <v>44006</v>
      </c>
      <c r="H97" t="s">
        <v>17</v>
      </c>
      <c r="J97">
        <v>1094.01</v>
      </c>
      <c r="K97" t="s">
        <v>302</v>
      </c>
      <c r="L97" t="s">
        <v>303</v>
      </c>
    </row>
    <row r="98" spans="1:12" x14ac:dyDescent="0.25">
      <c r="A98">
        <v>97</v>
      </c>
      <c r="B98" t="s">
        <v>304</v>
      </c>
      <c r="C98" t="s">
        <v>47</v>
      </c>
      <c r="D98" t="s">
        <v>40</v>
      </c>
      <c r="E98" t="s">
        <v>15</v>
      </c>
      <c r="F98" t="s">
        <v>27</v>
      </c>
      <c r="G98" s="1">
        <v>42723</v>
      </c>
      <c r="H98" t="s">
        <v>17</v>
      </c>
      <c r="J98">
        <v>4541.3599999999997</v>
      </c>
      <c r="K98" t="s">
        <v>305</v>
      </c>
      <c r="L98" t="s">
        <v>306</v>
      </c>
    </row>
    <row r="99" spans="1:12" x14ac:dyDescent="0.25">
      <c r="A99">
        <v>98</v>
      </c>
      <c r="B99" t="s">
        <v>307</v>
      </c>
      <c r="C99" t="s">
        <v>25</v>
      </c>
      <c r="D99" t="s">
        <v>14</v>
      </c>
      <c r="E99" t="s">
        <v>32</v>
      </c>
      <c r="F99" t="s">
        <v>22</v>
      </c>
      <c r="G99" s="1">
        <v>43869</v>
      </c>
      <c r="H99" t="s">
        <v>17</v>
      </c>
      <c r="J99">
        <v>1058.8599999999999</v>
      </c>
      <c r="K99" t="s">
        <v>308</v>
      </c>
      <c r="L99" t="s">
        <v>309</v>
      </c>
    </row>
    <row r="100" spans="1:12" x14ac:dyDescent="0.25">
      <c r="A100">
        <v>99</v>
      </c>
      <c r="B100" t="s">
        <v>310</v>
      </c>
      <c r="C100" t="s">
        <v>25</v>
      </c>
      <c r="D100" t="s">
        <v>26</v>
      </c>
      <c r="E100" t="s">
        <v>32</v>
      </c>
      <c r="F100" t="s">
        <v>27</v>
      </c>
      <c r="G100" s="1">
        <v>43985</v>
      </c>
      <c r="H100" t="s">
        <v>17</v>
      </c>
      <c r="J100">
        <v>1219.8</v>
      </c>
      <c r="K100" t="s">
        <v>311</v>
      </c>
      <c r="L100" t="s">
        <v>312</v>
      </c>
    </row>
    <row r="101" spans="1:12" x14ac:dyDescent="0.25">
      <c r="A101">
        <v>100</v>
      </c>
      <c r="B101" t="s">
        <v>313</v>
      </c>
      <c r="C101" t="s">
        <v>21</v>
      </c>
      <c r="D101" t="s">
        <v>54</v>
      </c>
      <c r="E101" t="s">
        <v>32</v>
      </c>
      <c r="F101" t="s">
        <v>16</v>
      </c>
      <c r="G101" s="1">
        <v>44841</v>
      </c>
      <c r="H101" t="s">
        <v>17</v>
      </c>
      <c r="J101">
        <v>3382</v>
      </c>
      <c r="K101" t="s">
        <v>314</v>
      </c>
      <c r="L101" t="s">
        <v>315</v>
      </c>
    </row>
    <row r="102" spans="1:12" x14ac:dyDescent="0.25">
      <c r="A102">
        <v>101</v>
      </c>
      <c r="B102" t="s">
        <v>316</v>
      </c>
      <c r="C102" t="s">
        <v>47</v>
      </c>
      <c r="D102" t="s">
        <v>54</v>
      </c>
      <c r="E102" t="s">
        <v>15</v>
      </c>
      <c r="F102" t="s">
        <v>16</v>
      </c>
      <c r="G102" s="1">
        <v>43145</v>
      </c>
      <c r="H102" t="s">
        <v>17</v>
      </c>
      <c r="J102">
        <v>1288.1500000000001</v>
      </c>
      <c r="K102" t="s">
        <v>317</v>
      </c>
      <c r="L102">
        <f>1-24-354-4236</f>
        <v>-4613</v>
      </c>
    </row>
    <row r="103" spans="1:12" x14ac:dyDescent="0.25">
      <c r="A103">
        <v>102</v>
      </c>
      <c r="B103" t="s">
        <v>318</v>
      </c>
      <c r="C103" t="s">
        <v>13</v>
      </c>
      <c r="D103" t="s">
        <v>31</v>
      </c>
      <c r="E103" t="s">
        <v>15</v>
      </c>
      <c r="F103" t="s">
        <v>27</v>
      </c>
      <c r="G103" s="1">
        <v>44552</v>
      </c>
      <c r="H103" t="s">
        <v>17</v>
      </c>
      <c r="J103">
        <v>4055.98</v>
      </c>
      <c r="K103" t="s">
        <v>319</v>
      </c>
      <c r="L103" t="s">
        <v>320</v>
      </c>
    </row>
    <row r="104" spans="1:12" x14ac:dyDescent="0.25">
      <c r="A104">
        <v>103</v>
      </c>
      <c r="B104" t="s">
        <v>321</v>
      </c>
      <c r="C104" t="s">
        <v>76</v>
      </c>
      <c r="D104" t="s">
        <v>26</v>
      </c>
      <c r="E104" t="s">
        <v>15</v>
      </c>
      <c r="F104" t="s">
        <v>16</v>
      </c>
      <c r="G104" s="1">
        <v>44492</v>
      </c>
      <c r="H104" t="s">
        <v>17</v>
      </c>
      <c r="J104">
        <v>3046.63</v>
      </c>
      <c r="K104" t="s">
        <v>322</v>
      </c>
      <c r="L104" t="s">
        <v>323</v>
      </c>
    </row>
    <row r="105" spans="1:12" x14ac:dyDescent="0.25">
      <c r="A105">
        <v>104</v>
      </c>
      <c r="B105" t="s">
        <v>324</v>
      </c>
      <c r="C105" t="s">
        <v>76</v>
      </c>
      <c r="D105" t="s">
        <v>14</v>
      </c>
      <c r="E105" t="s">
        <v>32</v>
      </c>
      <c r="F105" t="s">
        <v>22</v>
      </c>
      <c r="G105" s="1">
        <v>43845</v>
      </c>
      <c r="H105" t="s">
        <v>17</v>
      </c>
      <c r="J105">
        <v>3827.02</v>
      </c>
      <c r="K105" t="s">
        <v>325</v>
      </c>
      <c r="L105" t="s">
        <v>326</v>
      </c>
    </row>
    <row r="106" spans="1:12" x14ac:dyDescent="0.25">
      <c r="A106">
        <v>105</v>
      </c>
      <c r="B106" t="s">
        <v>327</v>
      </c>
      <c r="C106" t="s">
        <v>25</v>
      </c>
      <c r="D106" t="s">
        <v>26</v>
      </c>
      <c r="E106" t="s">
        <v>15</v>
      </c>
      <c r="F106" t="s">
        <v>27</v>
      </c>
      <c r="G106" s="1">
        <v>45176</v>
      </c>
      <c r="H106" t="s">
        <v>17</v>
      </c>
      <c r="J106">
        <v>1814.61</v>
      </c>
      <c r="K106" t="s">
        <v>328</v>
      </c>
      <c r="L106" t="s">
        <v>329</v>
      </c>
    </row>
    <row r="107" spans="1:12" x14ac:dyDescent="0.25">
      <c r="A107">
        <v>106</v>
      </c>
      <c r="B107" t="s">
        <v>330</v>
      </c>
      <c r="C107" t="s">
        <v>60</v>
      </c>
      <c r="D107" t="s">
        <v>14</v>
      </c>
      <c r="E107" t="s">
        <v>32</v>
      </c>
      <c r="F107" t="s">
        <v>16</v>
      </c>
      <c r="G107" s="1">
        <v>42817</v>
      </c>
      <c r="H107" t="s">
        <v>17</v>
      </c>
      <c r="J107">
        <v>1313.2</v>
      </c>
      <c r="K107" t="s">
        <v>331</v>
      </c>
      <c r="L107" t="s">
        <v>332</v>
      </c>
    </row>
    <row r="108" spans="1:12" x14ac:dyDescent="0.25">
      <c r="A108">
        <v>107</v>
      </c>
      <c r="B108" t="s">
        <v>333</v>
      </c>
      <c r="C108" t="s">
        <v>76</v>
      </c>
      <c r="D108" t="s">
        <v>31</v>
      </c>
      <c r="E108" t="s">
        <v>15</v>
      </c>
      <c r="F108" t="s">
        <v>16</v>
      </c>
      <c r="G108" s="1">
        <v>44001</v>
      </c>
      <c r="H108" t="s">
        <v>17</v>
      </c>
      <c r="J108">
        <v>1837.43</v>
      </c>
      <c r="K108" t="s">
        <v>334</v>
      </c>
      <c r="L108" t="s">
        <v>335</v>
      </c>
    </row>
    <row r="109" spans="1:12" x14ac:dyDescent="0.25">
      <c r="A109">
        <v>108</v>
      </c>
      <c r="B109" t="s">
        <v>336</v>
      </c>
      <c r="C109" t="s">
        <v>76</v>
      </c>
      <c r="D109" t="s">
        <v>14</v>
      </c>
      <c r="E109" t="s">
        <v>15</v>
      </c>
      <c r="F109" t="s">
        <v>27</v>
      </c>
      <c r="G109" s="1">
        <v>44720</v>
      </c>
      <c r="H109" t="s">
        <v>17</v>
      </c>
      <c r="J109">
        <v>1376.65</v>
      </c>
      <c r="K109" t="s">
        <v>337</v>
      </c>
      <c r="L109" t="s">
        <v>338</v>
      </c>
    </row>
    <row r="110" spans="1:12" x14ac:dyDescent="0.25">
      <c r="A110">
        <v>109</v>
      </c>
      <c r="B110" t="s">
        <v>339</v>
      </c>
      <c r="C110" t="s">
        <v>60</v>
      </c>
      <c r="D110" t="s">
        <v>26</v>
      </c>
      <c r="E110" t="s">
        <v>15</v>
      </c>
      <c r="F110" t="s">
        <v>27</v>
      </c>
      <c r="G110" s="1">
        <v>44867</v>
      </c>
      <c r="H110" t="s">
        <v>17</v>
      </c>
      <c r="J110">
        <v>4900.63</v>
      </c>
      <c r="K110" t="s">
        <v>340</v>
      </c>
      <c r="L110" t="s">
        <v>341</v>
      </c>
    </row>
    <row r="111" spans="1:12" x14ac:dyDescent="0.25">
      <c r="A111">
        <v>110</v>
      </c>
      <c r="B111" t="s">
        <v>342</v>
      </c>
      <c r="C111" t="s">
        <v>60</v>
      </c>
      <c r="D111" t="s">
        <v>40</v>
      </c>
      <c r="E111" t="s">
        <v>15</v>
      </c>
      <c r="F111" t="s">
        <v>16</v>
      </c>
      <c r="G111" s="1">
        <v>42885</v>
      </c>
      <c r="H111" t="s">
        <v>17</v>
      </c>
      <c r="J111">
        <v>3701.04</v>
      </c>
      <c r="K111" t="s">
        <v>343</v>
      </c>
      <c r="L111" t="s">
        <v>344</v>
      </c>
    </row>
    <row r="112" spans="1:12" x14ac:dyDescent="0.25">
      <c r="A112">
        <v>111</v>
      </c>
      <c r="B112" t="s">
        <v>345</v>
      </c>
      <c r="C112" t="s">
        <v>47</v>
      </c>
      <c r="D112" t="s">
        <v>40</v>
      </c>
      <c r="E112" t="s">
        <v>15</v>
      </c>
      <c r="F112" t="s">
        <v>22</v>
      </c>
      <c r="G112" s="1">
        <v>45431</v>
      </c>
      <c r="H112" t="s">
        <v>17</v>
      </c>
      <c r="J112">
        <v>3846.71</v>
      </c>
      <c r="K112" t="s">
        <v>346</v>
      </c>
    </row>
    <row r="113" spans="1:12" x14ac:dyDescent="0.25">
      <c r="A113">
        <v>112</v>
      </c>
      <c r="B113" t="s">
        <v>347</v>
      </c>
      <c r="C113" t="s">
        <v>60</v>
      </c>
      <c r="D113" t="s">
        <v>40</v>
      </c>
      <c r="E113" t="s">
        <v>15</v>
      </c>
      <c r="F113" t="s">
        <v>22</v>
      </c>
      <c r="G113" s="1">
        <v>45369</v>
      </c>
      <c r="H113" t="s">
        <v>17</v>
      </c>
      <c r="J113">
        <v>3476.77</v>
      </c>
      <c r="K113" t="s">
        <v>348</v>
      </c>
      <c r="L113" t="s">
        <v>349</v>
      </c>
    </row>
    <row r="114" spans="1:12" x14ac:dyDescent="0.25">
      <c r="A114">
        <v>113</v>
      </c>
      <c r="B114" t="s">
        <v>350</v>
      </c>
      <c r="C114" t="s">
        <v>60</v>
      </c>
      <c r="D114" t="s">
        <v>54</v>
      </c>
      <c r="E114" t="s">
        <v>15</v>
      </c>
      <c r="F114" t="s">
        <v>27</v>
      </c>
      <c r="G114" s="1">
        <v>43997</v>
      </c>
      <c r="H114" t="s">
        <v>17</v>
      </c>
      <c r="J114">
        <v>4588.01</v>
      </c>
      <c r="K114" t="s">
        <v>351</v>
      </c>
      <c r="L114" t="s">
        <v>352</v>
      </c>
    </row>
    <row r="115" spans="1:12" x14ac:dyDescent="0.25">
      <c r="A115">
        <v>114</v>
      </c>
      <c r="B115" t="s">
        <v>353</v>
      </c>
      <c r="C115" t="s">
        <v>13</v>
      </c>
      <c r="D115" t="s">
        <v>26</v>
      </c>
      <c r="E115" t="s">
        <v>15</v>
      </c>
      <c r="F115" t="s">
        <v>16</v>
      </c>
      <c r="G115" s="1">
        <v>44477</v>
      </c>
      <c r="H115" t="s">
        <v>17</v>
      </c>
      <c r="J115">
        <v>4313.42</v>
      </c>
      <c r="K115" t="s">
        <v>354</v>
      </c>
      <c r="L115" t="s">
        <v>355</v>
      </c>
    </row>
    <row r="116" spans="1:12" x14ac:dyDescent="0.25">
      <c r="A116">
        <v>115</v>
      </c>
      <c r="B116" t="s">
        <v>356</v>
      </c>
      <c r="C116" t="s">
        <v>13</v>
      </c>
      <c r="D116" t="s">
        <v>31</v>
      </c>
      <c r="E116" t="s">
        <v>15</v>
      </c>
      <c r="F116" t="s">
        <v>22</v>
      </c>
      <c r="G116" s="1">
        <v>43659</v>
      </c>
      <c r="H116" t="s">
        <v>17</v>
      </c>
      <c r="J116">
        <v>1816.41</v>
      </c>
      <c r="K116" t="s">
        <v>357</v>
      </c>
      <c r="L116" t="s">
        <v>358</v>
      </c>
    </row>
    <row r="117" spans="1:12" x14ac:dyDescent="0.25">
      <c r="A117">
        <v>116</v>
      </c>
      <c r="B117" t="s">
        <v>359</v>
      </c>
      <c r="C117" t="s">
        <v>25</v>
      </c>
      <c r="D117" t="s">
        <v>26</v>
      </c>
      <c r="E117" t="s">
        <v>15</v>
      </c>
      <c r="F117" t="s">
        <v>22</v>
      </c>
      <c r="G117" s="1">
        <v>44083</v>
      </c>
      <c r="H117" t="s">
        <v>298</v>
      </c>
      <c r="I117" s="1">
        <v>45076</v>
      </c>
      <c r="J117">
        <v>4714.78</v>
      </c>
      <c r="K117" t="s">
        <v>360</v>
      </c>
      <c r="L117" t="s">
        <v>361</v>
      </c>
    </row>
    <row r="118" spans="1:12" x14ac:dyDescent="0.25">
      <c r="A118">
        <v>117</v>
      </c>
      <c r="B118" t="s">
        <v>362</v>
      </c>
      <c r="C118" t="s">
        <v>47</v>
      </c>
      <c r="D118" t="s">
        <v>31</v>
      </c>
      <c r="E118" t="s">
        <v>32</v>
      </c>
      <c r="F118" t="s">
        <v>27</v>
      </c>
      <c r="G118" s="1">
        <v>44231</v>
      </c>
      <c r="H118" t="s">
        <v>17</v>
      </c>
      <c r="J118">
        <v>2883.57</v>
      </c>
      <c r="K118" t="s">
        <v>363</v>
      </c>
      <c r="L118" t="s">
        <v>364</v>
      </c>
    </row>
    <row r="119" spans="1:12" x14ac:dyDescent="0.25">
      <c r="A119">
        <v>118</v>
      </c>
      <c r="B119" t="s">
        <v>365</v>
      </c>
      <c r="C119" t="s">
        <v>21</v>
      </c>
      <c r="D119" t="s">
        <v>31</v>
      </c>
      <c r="E119" t="s">
        <v>15</v>
      </c>
      <c r="F119" t="s">
        <v>27</v>
      </c>
      <c r="G119" s="1">
        <v>43989</v>
      </c>
      <c r="H119" t="s">
        <v>17</v>
      </c>
      <c r="J119">
        <v>1441.75</v>
      </c>
      <c r="K119" t="s">
        <v>366</v>
      </c>
      <c r="L119" t="s">
        <v>367</v>
      </c>
    </row>
    <row r="120" spans="1:12" x14ac:dyDescent="0.25">
      <c r="A120">
        <v>119</v>
      </c>
      <c r="B120" t="s">
        <v>368</v>
      </c>
      <c r="C120" t="s">
        <v>60</v>
      </c>
      <c r="D120" t="s">
        <v>40</v>
      </c>
      <c r="E120" t="s">
        <v>15</v>
      </c>
      <c r="F120" t="s">
        <v>22</v>
      </c>
      <c r="G120" s="1">
        <v>43256</v>
      </c>
      <c r="H120" t="s">
        <v>17</v>
      </c>
      <c r="J120">
        <v>4846.8599999999997</v>
      </c>
      <c r="K120" t="s">
        <v>369</v>
      </c>
      <c r="L120" t="s">
        <v>370</v>
      </c>
    </row>
    <row r="121" spans="1:12" x14ac:dyDescent="0.25">
      <c r="A121">
        <v>120</v>
      </c>
      <c r="B121" t="s">
        <v>371</v>
      </c>
      <c r="C121" t="s">
        <v>13</v>
      </c>
      <c r="D121" t="s">
        <v>26</v>
      </c>
      <c r="E121" t="s">
        <v>32</v>
      </c>
      <c r="F121" t="s">
        <v>16</v>
      </c>
      <c r="G121" s="1">
        <v>42672</v>
      </c>
      <c r="H121" t="s">
        <v>17</v>
      </c>
      <c r="J121">
        <v>3571.41</v>
      </c>
      <c r="K121" t="s">
        <v>372</v>
      </c>
      <c r="L121" t="s">
        <v>373</v>
      </c>
    </row>
    <row r="122" spans="1:12" x14ac:dyDescent="0.25">
      <c r="A122">
        <v>121</v>
      </c>
      <c r="B122" t="s">
        <v>374</v>
      </c>
      <c r="C122" t="s">
        <v>47</v>
      </c>
      <c r="D122" t="s">
        <v>14</v>
      </c>
      <c r="E122" t="s">
        <v>32</v>
      </c>
      <c r="F122" t="s">
        <v>16</v>
      </c>
      <c r="G122" s="1">
        <v>42728</v>
      </c>
      <c r="H122" t="s">
        <v>17</v>
      </c>
      <c r="J122">
        <v>3146.59</v>
      </c>
      <c r="K122" t="s">
        <v>375</v>
      </c>
      <c r="L122" t="s">
        <v>376</v>
      </c>
    </row>
    <row r="123" spans="1:12" x14ac:dyDescent="0.25">
      <c r="A123">
        <v>122</v>
      </c>
      <c r="B123" t="s">
        <v>377</v>
      </c>
      <c r="C123" t="s">
        <v>21</v>
      </c>
      <c r="D123" t="s">
        <v>40</v>
      </c>
      <c r="E123" t="s">
        <v>15</v>
      </c>
      <c r="F123" t="s">
        <v>22</v>
      </c>
      <c r="G123" s="1">
        <v>42353</v>
      </c>
      <c r="H123" t="s">
        <v>17</v>
      </c>
      <c r="J123">
        <v>2828.06</v>
      </c>
      <c r="K123" t="s">
        <v>378</v>
      </c>
      <c r="L123" t="s">
        <v>379</v>
      </c>
    </row>
    <row r="124" spans="1:12" x14ac:dyDescent="0.25">
      <c r="A124">
        <v>123</v>
      </c>
      <c r="B124" t="s">
        <v>380</v>
      </c>
      <c r="C124" t="s">
        <v>21</v>
      </c>
      <c r="D124" t="s">
        <v>14</v>
      </c>
      <c r="E124" t="s">
        <v>32</v>
      </c>
      <c r="F124" t="s">
        <v>16</v>
      </c>
      <c r="G124" s="1">
        <v>44660</v>
      </c>
      <c r="H124" t="s">
        <v>17</v>
      </c>
      <c r="J124">
        <v>1155.3399999999999</v>
      </c>
      <c r="K124" t="s">
        <v>381</v>
      </c>
      <c r="L124" t="s">
        <v>382</v>
      </c>
    </row>
    <row r="125" spans="1:12" x14ac:dyDescent="0.25">
      <c r="A125">
        <v>124</v>
      </c>
      <c r="B125" t="s">
        <v>383</v>
      </c>
      <c r="C125" t="s">
        <v>76</v>
      </c>
      <c r="D125" t="s">
        <v>40</v>
      </c>
      <c r="E125" t="s">
        <v>32</v>
      </c>
      <c r="F125" t="s">
        <v>22</v>
      </c>
      <c r="G125" s="1">
        <v>44785</v>
      </c>
      <c r="H125" t="s">
        <v>17</v>
      </c>
      <c r="J125">
        <v>2564.66</v>
      </c>
      <c r="L125" t="s">
        <v>384</v>
      </c>
    </row>
    <row r="126" spans="1:12" x14ac:dyDescent="0.25">
      <c r="A126">
        <v>125</v>
      </c>
      <c r="B126" t="s">
        <v>385</v>
      </c>
      <c r="C126" t="s">
        <v>386</v>
      </c>
      <c r="D126" t="s">
        <v>31</v>
      </c>
      <c r="E126" t="s">
        <v>32</v>
      </c>
      <c r="F126" t="s">
        <v>27</v>
      </c>
      <c r="G126" s="1">
        <v>42554</v>
      </c>
      <c r="H126" t="s">
        <v>17</v>
      </c>
      <c r="J126">
        <v>1852.08</v>
      </c>
      <c r="K126" t="s">
        <v>387</v>
      </c>
      <c r="L126" t="s">
        <v>388</v>
      </c>
    </row>
    <row r="127" spans="1:12" x14ac:dyDescent="0.25">
      <c r="A127">
        <v>126</v>
      </c>
      <c r="B127" t="s">
        <v>389</v>
      </c>
      <c r="C127" t="s">
        <v>76</v>
      </c>
      <c r="D127" t="s">
        <v>31</v>
      </c>
      <c r="E127" t="s">
        <v>15</v>
      </c>
      <c r="F127" t="s">
        <v>27</v>
      </c>
      <c r="G127" s="1">
        <v>44922</v>
      </c>
      <c r="H127" t="s">
        <v>77</v>
      </c>
      <c r="I127" s="1">
        <v>45048</v>
      </c>
      <c r="J127">
        <v>4360.08</v>
      </c>
      <c r="K127" t="s">
        <v>390</v>
      </c>
      <c r="L127">
        <v>1096860925</v>
      </c>
    </row>
    <row r="128" spans="1:12" x14ac:dyDescent="0.25">
      <c r="A128">
        <v>127</v>
      </c>
      <c r="B128" t="s">
        <v>391</v>
      </c>
      <c r="C128" t="s">
        <v>76</v>
      </c>
      <c r="D128" t="s">
        <v>54</v>
      </c>
      <c r="E128" t="s">
        <v>15</v>
      </c>
      <c r="F128" t="s">
        <v>27</v>
      </c>
      <c r="G128" s="1">
        <v>44779</v>
      </c>
      <c r="H128" t="s">
        <v>17</v>
      </c>
      <c r="J128">
        <v>1917.99</v>
      </c>
      <c r="K128" t="s">
        <v>392</v>
      </c>
      <c r="L128" t="s">
        <v>393</v>
      </c>
    </row>
    <row r="129" spans="1:12" x14ac:dyDescent="0.25">
      <c r="A129">
        <v>128</v>
      </c>
      <c r="B129" t="s">
        <v>394</v>
      </c>
      <c r="C129" t="s">
        <v>13</v>
      </c>
      <c r="D129" t="s">
        <v>54</v>
      </c>
      <c r="E129" t="s">
        <v>15</v>
      </c>
      <c r="F129" t="s">
        <v>16</v>
      </c>
      <c r="G129" s="1">
        <v>45115</v>
      </c>
      <c r="H129" t="s">
        <v>17</v>
      </c>
      <c r="J129">
        <v>4586.12</v>
      </c>
      <c r="K129" t="s">
        <v>395</v>
      </c>
      <c r="L129" t="s">
        <v>396</v>
      </c>
    </row>
    <row r="130" spans="1:12" x14ac:dyDescent="0.25">
      <c r="A130">
        <v>129</v>
      </c>
      <c r="B130" t="s">
        <v>397</v>
      </c>
      <c r="C130" t="s">
        <v>76</v>
      </c>
      <c r="D130" t="s">
        <v>40</v>
      </c>
      <c r="E130" t="s">
        <v>15</v>
      </c>
      <c r="F130" t="s">
        <v>16</v>
      </c>
      <c r="G130" s="1">
        <v>45105</v>
      </c>
      <c r="H130" t="s">
        <v>298</v>
      </c>
      <c r="I130" s="1">
        <v>45509</v>
      </c>
      <c r="J130">
        <v>2312.48</v>
      </c>
      <c r="K130" t="s">
        <v>398</v>
      </c>
      <c r="L130" t="s">
        <v>399</v>
      </c>
    </row>
    <row r="131" spans="1:12" x14ac:dyDescent="0.25">
      <c r="A131">
        <v>130</v>
      </c>
      <c r="B131" t="s">
        <v>400</v>
      </c>
      <c r="C131" t="s">
        <v>25</v>
      </c>
      <c r="D131" t="s">
        <v>14</v>
      </c>
      <c r="E131" t="s">
        <v>32</v>
      </c>
      <c r="F131" t="s">
        <v>27</v>
      </c>
      <c r="G131" s="1">
        <v>44181</v>
      </c>
      <c r="H131" t="s">
        <v>17</v>
      </c>
      <c r="J131">
        <v>1312.89</v>
      </c>
      <c r="K131" t="s">
        <v>401</v>
      </c>
      <c r="L131" t="s">
        <v>402</v>
      </c>
    </row>
    <row r="132" spans="1:12" x14ac:dyDescent="0.25">
      <c r="A132">
        <v>131</v>
      </c>
      <c r="B132" t="s">
        <v>403</v>
      </c>
      <c r="C132" t="s">
        <v>21</v>
      </c>
      <c r="D132" t="s">
        <v>31</v>
      </c>
      <c r="E132" t="s">
        <v>32</v>
      </c>
      <c r="F132" t="s">
        <v>27</v>
      </c>
      <c r="G132" s="1">
        <v>44213</v>
      </c>
      <c r="H132" t="s">
        <v>17</v>
      </c>
      <c r="J132">
        <v>2199.91</v>
      </c>
      <c r="K132" t="s">
        <v>404</v>
      </c>
      <c r="L132" t="s">
        <v>405</v>
      </c>
    </row>
    <row r="133" spans="1:12" x14ac:dyDescent="0.25">
      <c r="A133">
        <v>132</v>
      </c>
      <c r="B133" t="s">
        <v>406</v>
      </c>
      <c r="C133" t="s">
        <v>25</v>
      </c>
      <c r="D133" t="s">
        <v>31</v>
      </c>
      <c r="E133" t="s">
        <v>32</v>
      </c>
      <c r="F133" t="s">
        <v>27</v>
      </c>
      <c r="G133" s="1">
        <v>43040</v>
      </c>
      <c r="H133" t="s">
        <v>17</v>
      </c>
      <c r="J133">
        <v>4415.92</v>
      </c>
      <c r="K133" t="s">
        <v>407</v>
      </c>
      <c r="L133" t="s">
        <v>408</v>
      </c>
    </row>
    <row r="134" spans="1:12" x14ac:dyDescent="0.25">
      <c r="A134">
        <v>133</v>
      </c>
      <c r="B134" t="s">
        <v>409</v>
      </c>
      <c r="C134" t="s">
        <v>60</v>
      </c>
      <c r="D134" t="s">
        <v>40</v>
      </c>
      <c r="E134" t="s">
        <v>32</v>
      </c>
      <c r="F134" t="s">
        <v>27</v>
      </c>
      <c r="G134" s="1">
        <v>44699</v>
      </c>
      <c r="H134" t="s">
        <v>17</v>
      </c>
      <c r="J134">
        <v>3032.92</v>
      </c>
      <c r="K134" t="s">
        <v>410</v>
      </c>
      <c r="L134">
        <v>84484819</v>
      </c>
    </row>
    <row r="135" spans="1:12" x14ac:dyDescent="0.25">
      <c r="A135">
        <v>134</v>
      </c>
      <c r="B135" t="s">
        <v>411</v>
      </c>
      <c r="C135" t="s">
        <v>21</v>
      </c>
      <c r="D135" t="s">
        <v>14</v>
      </c>
      <c r="E135" t="s">
        <v>32</v>
      </c>
      <c r="F135" t="s">
        <v>27</v>
      </c>
      <c r="G135" s="1">
        <v>42874</v>
      </c>
      <c r="H135" t="s">
        <v>17</v>
      </c>
      <c r="J135">
        <v>2532.25</v>
      </c>
      <c r="K135" t="s">
        <v>412</v>
      </c>
      <c r="L135">
        <f>1-29-184-2007</f>
        <v>-2219</v>
      </c>
    </row>
    <row r="136" spans="1:12" x14ac:dyDescent="0.25">
      <c r="A136">
        <v>135</v>
      </c>
      <c r="B136" t="s">
        <v>413</v>
      </c>
      <c r="C136" t="s">
        <v>60</v>
      </c>
      <c r="D136" t="s">
        <v>31</v>
      </c>
      <c r="E136" t="s">
        <v>15</v>
      </c>
      <c r="F136" t="s">
        <v>22</v>
      </c>
      <c r="G136" s="1">
        <v>43969</v>
      </c>
      <c r="H136" t="s">
        <v>17</v>
      </c>
      <c r="J136">
        <v>4084.68</v>
      </c>
      <c r="K136" t="s">
        <v>414</v>
      </c>
      <c r="L136" t="s">
        <v>415</v>
      </c>
    </row>
    <row r="137" spans="1:12" x14ac:dyDescent="0.25">
      <c r="A137">
        <v>136</v>
      </c>
      <c r="B137" t="s">
        <v>416</v>
      </c>
      <c r="C137" t="s">
        <v>47</v>
      </c>
      <c r="D137" t="s">
        <v>40</v>
      </c>
      <c r="E137" t="s">
        <v>32</v>
      </c>
      <c r="F137" t="s">
        <v>16</v>
      </c>
      <c r="G137" s="1">
        <v>44845</v>
      </c>
      <c r="H137" t="s">
        <v>17</v>
      </c>
      <c r="J137">
        <v>1037.55</v>
      </c>
      <c r="K137" t="s">
        <v>417</v>
      </c>
      <c r="L137" t="s">
        <v>418</v>
      </c>
    </row>
    <row r="138" spans="1:12" x14ac:dyDescent="0.25">
      <c r="A138">
        <v>137</v>
      </c>
      <c r="B138" t="s">
        <v>419</v>
      </c>
      <c r="C138" t="s">
        <v>60</v>
      </c>
      <c r="D138" t="s">
        <v>14</v>
      </c>
      <c r="E138" t="s">
        <v>15</v>
      </c>
      <c r="F138" t="s">
        <v>16</v>
      </c>
      <c r="G138" s="1">
        <v>42860</v>
      </c>
      <c r="H138" t="s">
        <v>17</v>
      </c>
      <c r="J138">
        <v>2972.06</v>
      </c>
      <c r="K138" t="s">
        <v>420</v>
      </c>
      <c r="L138" t="s">
        <v>421</v>
      </c>
    </row>
    <row r="139" spans="1:12" x14ac:dyDescent="0.25">
      <c r="A139">
        <v>138</v>
      </c>
      <c r="B139" t="s">
        <v>422</v>
      </c>
      <c r="C139" t="s">
        <v>60</v>
      </c>
      <c r="D139" t="s">
        <v>26</v>
      </c>
      <c r="E139" t="s">
        <v>15</v>
      </c>
      <c r="F139" t="s">
        <v>27</v>
      </c>
      <c r="G139" s="1">
        <v>43199</v>
      </c>
      <c r="H139" t="s">
        <v>17</v>
      </c>
      <c r="J139">
        <v>1977.29</v>
      </c>
      <c r="K139" t="s">
        <v>423</v>
      </c>
      <c r="L139" t="s">
        <v>424</v>
      </c>
    </row>
    <row r="140" spans="1:12" x14ac:dyDescent="0.25">
      <c r="A140">
        <v>139</v>
      </c>
      <c r="B140" t="s">
        <v>425</v>
      </c>
      <c r="C140" t="s">
        <v>21</v>
      </c>
      <c r="D140" t="s">
        <v>31</v>
      </c>
      <c r="E140" t="s">
        <v>15</v>
      </c>
      <c r="F140" t="s">
        <v>16</v>
      </c>
      <c r="G140" s="1">
        <v>44074</v>
      </c>
      <c r="H140" t="s">
        <v>17</v>
      </c>
      <c r="J140">
        <v>1055.3399999999999</v>
      </c>
      <c r="K140" t="s">
        <v>426</v>
      </c>
      <c r="L140" t="s">
        <v>427</v>
      </c>
    </row>
    <row r="141" spans="1:12" x14ac:dyDescent="0.25">
      <c r="A141">
        <v>140</v>
      </c>
      <c r="B141" t="s">
        <v>428</v>
      </c>
      <c r="C141" t="s">
        <v>13</v>
      </c>
      <c r="D141" t="s">
        <v>31</v>
      </c>
      <c r="E141" t="s">
        <v>15</v>
      </c>
      <c r="F141" t="s">
        <v>22</v>
      </c>
      <c r="G141" s="1">
        <v>42800</v>
      </c>
      <c r="H141" t="s">
        <v>298</v>
      </c>
      <c r="I141" s="1">
        <v>44771</v>
      </c>
      <c r="J141">
        <v>1270.22</v>
      </c>
      <c r="K141" t="s">
        <v>429</v>
      </c>
      <c r="L141" t="s">
        <v>430</v>
      </c>
    </row>
    <row r="142" spans="1:12" x14ac:dyDescent="0.25">
      <c r="A142">
        <v>141</v>
      </c>
      <c r="B142" t="s">
        <v>431</v>
      </c>
      <c r="C142" t="s">
        <v>47</v>
      </c>
      <c r="D142" t="s">
        <v>31</v>
      </c>
      <c r="E142" t="s">
        <v>32</v>
      </c>
      <c r="F142" t="s">
        <v>16</v>
      </c>
      <c r="G142" s="1">
        <v>42203</v>
      </c>
      <c r="H142" t="s">
        <v>17</v>
      </c>
      <c r="J142">
        <v>3504.45</v>
      </c>
      <c r="K142" t="s">
        <v>432</v>
      </c>
      <c r="L142" t="s">
        <v>433</v>
      </c>
    </row>
    <row r="143" spans="1:12" x14ac:dyDescent="0.25">
      <c r="A143">
        <v>142</v>
      </c>
      <c r="B143" t="s">
        <v>434</v>
      </c>
      <c r="C143" t="s">
        <v>13</v>
      </c>
      <c r="D143" t="s">
        <v>14</v>
      </c>
      <c r="E143" t="s">
        <v>15</v>
      </c>
      <c r="F143" t="s">
        <v>16</v>
      </c>
      <c r="G143" s="1">
        <v>42978</v>
      </c>
      <c r="H143" t="s">
        <v>17</v>
      </c>
      <c r="J143">
        <v>3425.37</v>
      </c>
      <c r="K143" t="s">
        <v>435</v>
      </c>
      <c r="L143" t="s">
        <v>436</v>
      </c>
    </row>
    <row r="144" spans="1:12" x14ac:dyDescent="0.25">
      <c r="A144">
        <v>143</v>
      </c>
      <c r="B144" t="s">
        <v>437</v>
      </c>
      <c r="C144" t="s">
        <v>21</v>
      </c>
      <c r="D144" t="s">
        <v>26</v>
      </c>
      <c r="E144" t="s">
        <v>32</v>
      </c>
      <c r="F144" t="s">
        <v>27</v>
      </c>
      <c r="G144" s="1">
        <v>44059</v>
      </c>
      <c r="H144" t="s">
        <v>17</v>
      </c>
      <c r="J144">
        <v>2009.1</v>
      </c>
      <c r="L144" t="s">
        <v>438</v>
      </c>
    </row>
    <row r="145" spans="1:12" x14ac:dyDescent="0.25">
      <c r="A145">
        <v>144</v>
      </c>
      <c r="B145" t="s">
        <v>439</v>
      </c>
      <c r="C145" t="s">
        <v>21</v>
      </c>
      <c r="D145" t="s">
        <v>31</v>
      </c>
      <c r="E145" t="s">
        <v>15</v>
      </c>
      <c r="F145" t="s">
        <v>22</v>
      </c>
      <c r="G145" s="1">
        <v>43675</v>
      </c>
      <c r="H145" t="s">
        <v>17</v>
      </c>
      <c r="J145">
        <v>4490.9399999999996</v>
      </c>
      <c r="K145" t="s">
        <v>440</v>
      </c>
      <c r="L145" t="s">
        <v>441</v>
      </c>
    </row>
    <row r="146" spans="1:12" x14ac:dyDescent="0.25">
      <c r="A146">
        <v>145</v>
      </c>
      <c r="B146" t="s">
        <v>442</v>
      </c>
      <c r="C146" t="s">
        <v>47</v>
      </c>
      <c r="D146" t="s">
        <v>26</v>
      </c>
      <c r="E146" t="s">
        <v>15</v>
      </c>
      <c r="F146" t="s">
        <v>22</v>
      </c>
      <c r="G146" s="1">
        <v>44567</v>
      </c>
      <c r="H146" t="s">
        <v>17</v>
      </c>
      <c r="J146">
        <v>2408.4899999999998</v>
      </c>
      <c r="L146" t="s">
        <v>443</v>
      </c>
    </row>
    <row r="147" spans="1:12" x14ac:dyDescent="0.25">
      <c r="A147">
        <v>146</v>
      </c>
      <c r="B147" t="s">
        <v>444</v>
      </c>
      <c r="C147" t="s">
        <v>25</v>
      </c>
      <c r="D147" t="s">
        <v>31</v>
      </c>
      <c r="E147" t="s">
        <v>32</v>
      </c>
      <c r="F147" t="s">
        <v>16</v>
      </c>
      <c r="G147" s="1">
        <v>44597</v>
      </c>
      <c r="H147" t="s">
        <v>17</v>
      </c>
      <c r="J147">
        <v>4462.33</v>
      </c>
      <c r="L147" t="s">
        <v>445</v>
      </c>
    </row>
    <row r="148" spans="1:12" x14ac:dyDescent="0.25">
      <c r="A148">
        <v>147</v>
      </c>
      <c r="B148" t="s">
        <v>446</v>
      </c>
      <c r="C148" t="s">
        <v>76</v>
      </c>
      <c r="D148" t="s">
        <v>31</v>
      </c>
      <c r="E148" t="s">
        <v>32</v>
      </c>
      <c r="F148" t="s">
        <v>22</v>
      </c>
      <c r="G148" s="1">
        <v>45097</v>
      </c>
      <c r="H148" t="s">
        <v>77</v>
      </c>
      <c r="I148" s="1">
        <v>45667</v>
      </c>
      <c r="J148">
        <v>4490.6499999999996</v>
      </c>
      <c r="K148" t="s">
        <v>447</v>
      </c>
      <c r="L148" t="s">
        <v>448</v>
      </c>
    </row>
    <row r="149" spans="1:12" x14ac:dyDescent="0.25">
      <c r="A149">
        <v>148</v>
      </c>
      <c r="B149" t="s">
        <v>449</v>
      </c>
      <c r="C149" t="s">
        <v>47</v>
      </c>
      <c r="D149" t="s">
        <v>26</v>
      </c>
      <c r="E149" t="s">
        <v>32</v>
      </c>
      <c r="F149" t="s">
        <v>22</v>
      </c>
      <c r="G149" s="1">
        <v>43166</v>
      </c>
      <c r="H149" t="s">
        <v>17</v>
      </c>
      <c r="J149">
        <v>4722.6000000000004</v>
      </c>
      <c r="K149" t="s">
        <v>450</v>
      </c>
      <c r="L149" t="s">
        <v>451</v>
      </c>
    </row>
    <row r="150" spans="1:12" x14ac:dyDescent="0.25">
      <c r="A150">
        <v>149</v>
      </c>
      <c r="B150" t="s">
        <v>452</v>
      </c>
      <c r="C150" t="s">
        <v>60</v>
      </c>
      <c r="D150" t="s">
        <v>31</v>
      </c>
      <c r="E150" t="s">
        <v>32</v>
      </c>
      <c r="F150" t="s">
        <v>22</v>
      </c>
      <c r="G150" s="1">
        <v>45249</v>
      </c>
      <c r="H150" t="s">
        <v>17</v>
      </c>
      <c r="J150">
        <v>2042.88</v>
      </c>
      <c r="K150" t="s">
        <v>453</v>
      </c>
      <c r="L150" t="s">
        <v>454</v>
      </c>
    </row>
    <row r="151" spans="1:12" x14ac:dyDescent="0.25">
      <c r="A151">
        <v>150</v>
      </c>
      <c r="B151" t="s">
        <v>455</v>
      </c>
      <c r="C151" t="s">
        <v>13</v>
      </c>
      <c r="D151" t="s">
        <v>40</v>
      </c>
      <c r="E151" t="s">
        <v>15</v>
      </c>
      <c r="F151" t="s">
        <v>22</v>
      </c>
      <c r="G151" s="1">
        <v>44061</v>
      </c>
      <c r="H151" t="s">
        <v>298</v>
      </c>
      <c r="I151" s="1">
        <v>44088</v>
      </c>
      <c r="J151">
        <v>2486.7600000000002</v>
      </c>
      <c r="K151" t="s">
        <v>456</v>
      </c>
      <c r="L151" t="s">
        <v>457</v>
      </c>
    </row>
    <row r="152" spans="1:12" x14ac:dyDescent="0.25">
      <c r="A152">
        <v>151</v>
      </c>
      <c r="B152" t="s">
        <v>458</v>
      </c>
      <c r="C152" t="s">
        <v>21</v>
      </c>
      <c r="D152" t="s">
        <v>31</v>
      </c>
      <c r="E152" t="s">
        <v>15</v>
      </c>
      <c r="F152" t="s">
        <v>16</v>
      </c>
      <c r="G152" s="1">
        <v>43283</v>
      </c>
      <c r="H152" t="s">
        <v>17</v>
      </c>
      <c r="J152">
        <v>3015.24</v>
      </c>
      <c r="K152" t="s">
        <v>459</v>
      </c>
      <c r="L152" t="s">
        <v>460</v>
      </c>
    </row>
    <row r="153" spans="1:12" x14ac:dyDescent="0.25">
      <c r="A153">
        <v>152</v>
      </c>
      <c r="B153" t="s">
        <v>461</v>
      </c>
      <c r="C153" t="s">
        <v>25</v>
      </c>
      <c r="D153" t="s">
        <v>26</v>
      </c>
      <c r="E153" t="s">
        <v>32</v>
      </c>
      <c r="F153" t="s">
        <v>27</v>
      </c>
      <c r="G153" s="1">
        <v>42378</v>
      </c>
      <c r="H153" t="s">
        <v>17</v>
      </c>
      <c r="J153">
        <v>2462.77</v>
      </c>
      <c r="K153" t="s">
        <v>462</v>
      </c>
      <c r="L153" t="s">
        <v>463</v>
      </c>
    </row>
    <row r="154" spans="1:12" x14ac:dyDescent="0.25">
      <c r="A154">
        <v>153</v>
      </c>
      <c r="B154" t="s">
        <v>464</v>
      </c>
      <c r="C154" t="s">
        <v>13</v>
      </c>
      <c r="D154" t="s">
        <v>31</v>
      </c>
      <c r="E154" t="s">
        <v>15</v>
      </c>
      <c r="F154" t="s">
        <v>22</v>
      </c>
      <c r="G154" s="1">
        <v>44245</v>
      </c>
      <c r="H154" t="s">
        <v>17</v>
      </c>
      <c r="J154">
        <v>1562.89</v>
      </c>
      <c r="K154" t="s">
        <v>465</v>
      </c>
    </row>
    <row r="155" spans="1:12" x14ac:dyDescent="0.25">
      <c r="A155">
        <v>154</v>
      </c>
      <c r="B155" t="s">
        <v>466</v>
      </c>
      <c r="C155" t="s">
        <v>76</v>
      </c>
      <c r="D155" t="s">
        <v>14</v>
      </c>
      <c r="E155" t="s">
        <v>32</v>
      </c>
      <c r="F155" t="s">
        <v>22</v>
      </c>
      <c r="G155" s="1">
        <v>42381</v>
      </c>
      <c r="H155" t="s">
        <v>17</v>
      </c>
      <c r="J155">
        <v>3313.2</v>
      </c>
      <c r="K155" t="s">
        <v>467</v>
      </c>
      <c r="L155" t="s">
        <v>468</v>
      </c>
    </row>
    <row r="156" spans="1:12" x14ac:dyDescent="0.25">
      <c r="A156">
        <v>155</v>
      </c>
      <c r="B156" t="s">
        <v>469</v>
      </c>
      <c r="C156" t="s">
        <v>21</v>
      </c>
      <c r="D156" t="s">
        <v>31</v>
      </c>
      <c r="E156" t="s">
        <v>15</v>
      </c>
      <c r="F156" t="s">
        <v>16</v>
      </c>
      <c r="G156" s="1">
        <v>43243</v>
      </c>
      <c r="H156" t="s">
        <v>17</v>
      </c>
      <c r="J156">
        <v>2948.84</v>
      </c>
      <c r="K156" t="s">
        <v>470</v>
      </c>
      <c r="L156" t="s">
        <v>471</v>
      </c>
    </row>
    <row r="157" spans="1:12" x14ac:dyDescent="0.25">
      <c r="A157">
        <v>156</v>
      </c>
      <c r="B157" t="s">
        <v>472</v>
      </c>
      <c r="C157" t="s">
        <v>60</v>
      </c>
      <c r="D157" t="s">
        <v>26</v>
      </c>
      <c r="E157" t="s">
        <v>32</v>
      </c>
      <c r="F157" t="s">
        <v>22</v>
      </c>
      <c r="G157" s="1">
        <v>42319</v>
      </c>
      <c r="H157" t="s">
        <v>17</v>
      </c>
      <c r="J157">
        <v>874.26</v>
      </c>
      <c r="K157" t="s">
        <v>473</v>
      </c>
      <c r="L157" t="s">
        <v>474</v>
      </c>
    </row>
    <row r="158" spans="1:12" x14ac:dyDescent="0.25">
      <c r="A158">
        <v>157</v>
      </c>
      <c r="B158" t="s">
        <v>475</v>
      </c>
      <c r="C158" t="s">
        <v>13</v>
      </c>
      <c r="D158" t="s">
        <v>31</v>
      </c>
      <c r="E158" t="s">
        <v>15</v>
      </c>
      <c r="F158" t="s">
        <v>16</v>
      </c>
      <c r="G158" s="1">
        <v>45008</v>
      </c>
      <c r="H158" t="s">
        <v>17</v>
      </c>
      <c r="J158">
        <v>4949.46</v>
      </c>
      <c r="K158" t="s">
        <v>476</v>
      </c>
      <c r="L158" t="s">
        <v>477</v>
      </c>
    </row>
    <row r="159" spans="1:12" x14ac:dyDescent="0.25">
      <c r="A159">
        <v>158</v>
      </c>
      <c r="B159" t="s">
        <v>478</v>
      </c>
      <c r="C159" t="s">
        <v>13</v>
      </c>
      <c r="D159" t="s">
        <v>26</v>
      </c>
      <c r="E159" t="s">
        <v>32</v>
      </c>
      <c r="F159" t="s">
        <v>27</v>
      </c>
      <c r="G159" s="1">
        <v>44706</v>
      </c>
      <c r="H159" t="s">
        <v>17</v>
      </c>
      <c r="J159">
        <v>1864.5</v>
      </c>
      <c r="K159" t="s">
        <v>479</v>
      </c>
      <c r="L159" t="s">
        <v>480</v>
      </c>
    </row>
    <row r="160" spans="1:12" x14ac:dyDescent="0.25">
      <c r="A160">
        <v>159</v>
      </c>
      <c r="B160" t="s">
        <v>481</v>
      </c>
      <c r="C160" t="s">
        <v>76</v>
      </c>
      <c r="D160" t="s">
        <v>14</v>
      </c>
      <c r="E160" t="s">
        <v>15</v>
      </c>
      <c r="F160" t="s">
        <v>16</v>
      </c>
      <c r="G160" s="1">
        <v>43567</v>
      </c>
      <c r="H160" t="s">
        <v>17</v>
      </c>
      <c r="J160">
        <v>4752.8599999999997</v>
      </c>
      <c r="K160" t="s">
        <v>482</v>
      </c>
      <c r="L160" t="s">
        <v>483</v>
      </c>
    </row>
    <row r="161" spans="1:12" x14ac:dyDescent="0.25">
      <c r="A161">
        <v>160</v>
      </c>
      <c r="B161" t="s">
        <v>484</v>
      </c>
      <c r="C161" t="s">
        <v>47</v>
      </c>
      <c r="D161" t="s">
        <v>40</v>
      </c>
      <c r="E161" t="s">
        <v>15</v>
      </c>
      <c r="F161" t="s">
        <v>22</v>
      </c>
      <c r="G161" s="1">
        <v>43196</v>
      </c>
      <c r="H161" t="s">
        <v>17</v>
      </c>
      <c r="J161">
        <v>4055.49</v>
      </c>
      <c r="K161" t="s">
        <v>485</v>
      </c>
      <c r="L161" t="s">
        <v>486</v>
      </c>
    </row>
    <row r="162" spans="1:12" x14ac:dyDescent="0.25">
      <c r="A162">
        <v>161</v>
      </c>
      <c r="B162" t="s">
        <v>487</v>
      </c>
      <c r="C162" t="s">
        <v>76</v>
      </c>
      <c r="D162" t="s">
        <v>40</v>
      </c>
      <c r="E162" t="s">
        <v>15</v>
      </c>
      <c r="F162" t="s">
        <v>16</v>
      </c>
      <c r="G162" s="1">
        <v>43999</v>
      </c>
      <c r="H162" t="s">
        <v>17</v>
      </c>
      <c r="J162">
        <v>1397.72</v>
      </c>
      <c r="K162" t="s">
        <v>488</v>
      </c>
      <c r="L162">
        <v>9774893980</v>
      </c>
    </row>
    <row r="163" spans="1:12" x14ac:dyDescent="0.25">
      <c r="A163">
        <v>162</v>
      </c>
      <c r="B163" t="s">
        <v>489</v>
      </c>
      <c r="C163" t="s">
        <v>25</v>
      </c>
      <c r="D163" t="s">
        <v>26</v>
      </c>
      <c r="E163" t="s">
        <v>32</v>
      </c>
      <c r="F163" t="s">
        <v>16</v>
      </c>
      <c r="G163" s="1">
        <v>43994</v>
      </c>
      <c r="H163" t="s">
        <v>17</v>
      </c>
      <c r="J163">
        <v>2938.72</v>
      </c>
      <c r="K163" t="s">
        <v>490</v>
      </c>
      <c r="L163" t="s">
        <v>491</v>
      </c>
    </row>
    <row r="164" spans="1:12" x14ac:dyDescent="0.25">
      <c r="A164">
        <v>163</v>
      </c>
      <c r="B164" t="s">
        <v>492</v>
      </c>
      <c r="C164" t="s">
        <v>47</v>
      </c>
      <c r="D164" t="s">
        <v>40</v>
      </c>
      <c r="E164" t="s">
        <v>32</v>
      </c>
      <c r="F164" t="s">
        <v>27</v>
      </c>
      <c r="G164" s="1">
        <v>44842</v>
      </c>
      <c r="H164" t="s">
        <v>17</v>
      </c>
      <c r="J164">
        <v>1569.88</v>
      </c>
      <c r="K164" t="s">
        <v>493</v>
      </c>
      <c r="L164">
        <v>9439876489</v>
      </c>
    </row>
    <row r="165" spans="1:12" x14ac:dyDescent="0.25">
      <c r="A165">
        <v>164</v>
      </c>
      <c r="B165" t="s">
        <v>494</v>
      </c>
      <c r="C165" t="s">
        <v>60</v>
      </c>
      <c r="D165" t="s">
        <v>26</v>
      </c>
      <c r="E165" t="s">
        <v>32</v>
      </c>
      <c r="F165" t="s">
        <v>27</v>
      </c>
      <c r="G165" s="1">
        <v>45472</v>
      </c>
      <c r="H165" t="s">
        <v>17</v>
      </c>
      <c r="J165">
        <v>3402.42</v>
      </c>
      <c r="K165" t="s">
        <v>495</v>
      </c>
      <c r="L165" t="s">
        <v>496</v>
      </c>
    </row>
    <row r="166" spans="1:12" x14ac:dyDescent="0.25">
      <c r="A166">
        <v>165</v>
      </c>
      <c r="B166" t="s">
        <v>497</v>
      </c>
      <c r="C166" t="s">
        <v>60</v>
      </c>
      <c r="D166" t="s">
        <v>54</v>
      </c>
      <c r="E166" t="s">
        <v>32</v>
      </c>
      <c r="F166" t="s">
        <v>27</v>
      </c>
      <c r="G166" s="1">
        <v>43144</v>
      </c>
      <c r="H166" t="s">
        <v>17</v>
      </c>
      <c r="J166">
        <v>3236.63</v>
      </c>
      <c r="K166" t="s">
        <v>498</v>
      </c>
      <c r="L166" t="s">
        <v>499</v>
      </c>
    </row>
    <row r="167" spans="1:12" x14ac:dyDescent="0.25">
      <c r="A167">
        <v>166</v>
      </c>
      <c r="B167" t="s">
        <v>500</v>
      </c>
      <c r="C167" t="s">
        <v>25</v>
      </c>
      <c r="D167" t="s">
        <v>40</v>
      </c>
      <c r="E167" t="s">
        <v>15</v>
      </c>
      <c r="F167" t="s">
        <v>22</v>
      </c>
      <c r="G167" s="1">
        <v>44164</v>
      </c>
      <c r="H167" t="s">
        <v>17</v>
      </c>
      <c r="J167">
        <v>3867.57</v>
      </c>
      <c r="K167" t="s">
        <v>501</v>
      </c>
      <c r="L167" t="s">
        <v>502</v>
      </c>
    </row>
    <row r="168" spans="1:12" x14ac:dyDescent="0.25">
      <c r="A168">
        <v>167</v>
      </c>
      <c r="B168" t="s">
        <v>503</v>
      </c>
      <c r="C168" t="s">
        <v>60</v>
      </c>
      <c r="D168" t="s">
        <v>14</v>
      </c>
      <c r="E168" t="s">
        <v>32</v>
      </c>
      <c r="F168" t="s">
        <v>22</v>
      </c>
      <c r="G168" s="1">
        <v>44390</v>
      </c>
      <c r="H168" t="s">
        <v>17</v>
      </c>
      <c r="J168">
        <v>1733.36</v>
      </c>
      <c r="K168" t="s">
        <v>504</v>
      </c>
      <c r="L168" t="s">
        <v>505</v>
      </c>
    </row>
    <row r="169" spans="1:12" x14ac:dyDescent="0.25">
      <c r="A169">
        <v>168</v>
      </c>
      <c r="B169" t="s">
        <v>506</v>
      </c>
      <c r="C169" t="s">
        <v>60</v>
      </c>
      <c r="D169" t="s">
        <v>26</v>
      </c>
      <c r="E169" t="s">
        <v>15</v>
      </c>
      <c r="F169" t="s">
        <v>16</v>
      </c>
      <c r="G169" s="1">
        <v>44507</v>
      </c>
      <c r="H169" t="s">
        <v>17</v>
      </c>
      <c r="J169">
        <v>3918.19</v>
      </c>
      <c r="K169" t="s">
        <v>507</v>
      </c>
      <c r="L169" t="s">
        <v>508</v>
      </c>
    </row>
    <row r="170" spans="1:12" x14ac:dyDescent="0.25">
      <c r="A170">
        <v>169</v>
      </c>
      <c r="B170" t="s">
        <v>509</v>
      </c>
      <c r="C170" t="s">
        <v>47</v>
      </c>
      <c r="D170" t="s">
        <v>40</v>
      </c>
      <c r="E170" t="s">
        <v>32</v>
      </c>
      <c r="F170" t="s">
        <v>16</v>
      </c>
      <c r="G170" s="1">
        <v>42447</v>
      </c>
      <c r="H170" t="s">
        <v>17</v>
      </c>
      <c r="J170">
        <v>3055.56</v>
      </c>
      <c r="K170" t="s">
        <v>510</v>
      </c>
      <c r="L170" t="s">
        <v>511</v>
      </c>
    </row>
    <row r="171" spans="1:12" x14ac:dyDescent="0.25">
      <c r="A171">
        <v>170</v>
      </c>
      <c r="B171" t="s">
        <v>512</v>
      </c>
      <c r="C171" t="s">
        <v>47</v>
      </c>
      <c r="D171" t="s">
        <v>40</v>
      </c>
      <c r="E171" t="s">
        <v>32</v>
      </c>
      <c r="F171" t="s">
        <v>16</v>
      </c>
      <c r="G171" s="1">
        <v>43675</v>
      </c>
      <c r="H171" t="s">
        <v>17</v>
      </c>
      <c r="J171">
        <v>3317.86</v>
      </c>
      <c r="K171" t="s">
        <v>513</v>
      </c>
      <c r="L171" t="s">
        <v>514</v>
      </c>
    </row>
    <row r="172" spans="1:12" x14ac:dyDescent="0.25">
      <c r="A172">
        <v>171</v>
      </c>
      <c r="B172" t="s">
        <v>515</v>
      </c>
      <c r="C172" t="s">
        <v>47</v>
      </c>
      <c r="D172" t="s">
        <v>26</v>
      </c>
      <c r="E172" t="s">
        <v>32</v>
      </c>
      <c r="F172" t="s">
        <v>16</v>
      </c>
      <c r="G172" s="1">
        <v>44963</v>
      </c>
      <c r="H172" t="s">
        <v>17</v>
      </c>
      <c r="J172">
        <v>3481.71</v>
      </c>
      <c r="K172" t="s">
        <v>516</v>
      </c>
      <c r="L172" t="s">
        <v>517</v>
      </c>
    </row>
    <row r="173" spans="1:12" x14ac:dyDescent="0.25">
      <c r="A173">
        <v>172</v>
      </c>
      <c r="B173" t="s">
        <v>518</v>
      </c>
      <c r="C173" t="s">
        <v>60</v>
      </c>
      <c r="D173" t="s">
        <v>54</v>
      </c>
      <c r="E173" t="s">
        <v>15</v>
      </c>
      <c r="F173" t="s">
        <v>22</v>
      </c>
      <c r="G173" s="1">
        <v>44279</v>
      </c>
      <c r="H173" t="s">
        <v>298</v>
      </c>
      <c r="I173" s="1">
        <v>44942</v>
      </c>
      <c r="J173">
        <v>2970.2</v>
      </c>
      <c r="K173" t="s">
        <v>519</v>
      </c>
      <c r="L173" t="s">
        <v>520</v>
      </c>
    </row>
    <row r="174" spans="1:12" x14ac:dyDescent="0.25">
      <c r="A174">
        <v>173</v>
      </c>
      <c r="B174" t="s">
        <v>521</v>
      </c>
      <c r="C174" t="s">
        <v>25</v>
      </c>
      <c r="D174" t="s">
        <v>31</v>
      </c>
      <c r="E174" t="s">
        <v>15</v>
      </c>
      <c r="F174" t="s">
        <v>16</v>
      </c>
      <c r="G174" s="1">
        <v>45255</v>
      </c>
      <c r="H174" t="s">
        <v>17</v>
      </c>
      <c r="J174">
        <v>1075.05</v>
      </c>
      <c r="K174" t="s">
        <v>522</v>
      </c>
      <c r="L174">
        <f>1-339-18-6150</f>
        <v>-6506</v>
      </c>
    </row>
    <row r="175" spans="1:12" x14ac:dyDescent="0.25">
      <c r="A175">
        <v>174</v>
      </c>
      <c r="B175" t="s">
        <v>523</v>
      </c>
      <c r="C175" t="s">
        <v>21</v>
      </c>
      <c r="D175" t="s">
        <v>14</v>
      </c>
      <c r="E175" t="s">
        <v>15</v>
      </c>
      <c r="F175" t="s">
        <v>16</v>
      </c>
      <c r="G175" s="1">
        <v>43000</v>
      </c>
      <c r="H175" t="s">
        <v>17</v>
      </c>
      <c r="J175">
        <v>3001.65</v>
      </c>
      <c r="K175" t="s">
        <v>524</v>
      </c>
      <c r="L175">
        <v>3142928292</v>
      </c>
    </row>
    <row r="176" spans="1:12" x14ac:dyDescent="0.25">
      <c r="A176">
        <v>175</v>
      </c>
      <c r="B176" t="s">
        <v>525</v>
      </c>
      <c r="C176" t="s">
        <v>76</v>
      </c>
      <c r="D176" t="s">
        <v>26</v>
      </c>
      <c r="E176" t="s">
        <v>15</v>
      </c>
      <c r="F176" t="s">
        <v>22</v>
      </c>
      <c r="G176" s="1">
        <v>44639</v>
      </c>
      <c r="H176" t="s">
        <v>17</v>
      </c>
      <c r="J176">
        <v>2051.11</v>
      </c>
      <c r="K176" t="s">
        <v>526</v>
      </c>
      <c r="L176" t="s">
        <v>527</v>
      </c>
    </row>
    <row r="177" spans="1:12" x14ac:dyDescent="0.25">
      <c r="A177">
        <v>176</v>
      </c>
      <c r="B177" t="s">
        <v>528</v>
      </c>
      <c r="C177" t="s">
        <v>47</v>
      </c>
      <c r="D177" t="s">
        <v>54</v>
      </c>
      <c r="E177" t="s">
        <v>32</v>
      </c>
      <c r="F177" t="s">
        <v>22</v>
      </c>
      <c r="G177" s="1">
        <v>45111</v>
      </c>
      <c r="H177" t="s">
        <v>17</v>
      </c>
      <c r="J177">
        <v>4293.2700000000004</v>
      </c>
      <c r="K177" t="s">
        <v>529</v>
      </c>
      <c r="L177" t="s">
        <v>530</v>
      </c>
    </row>
    <row r="178" spans="1:12" x14ac:dyDescent="0.25">
      <c r="A178">
        <v>177</v>
      </c>
      <c r="B178" t="s">
        <v>531</v>
      </c>
      <c r="C178" t="s">
        <v>13</v>
      </c>
      <c r="D178" t="s">
        <v>14</v>
      </c>
      <c r="E178" t="s">
        <v>32</v>
      </c>
      <c r="F178" t="s">
        <v>27</v>
      </c>
      <c r="G178" s="1">
        <v>42452</v>
      </c>
      <c r="H178" t="s">
        <v>77</v>
      </c>
      <c r="I178" s="1">
        <v>44752</v>
      </c>
      <c r="J178">
        <v>2211.9</v>
      </c>
      <c r="K178" t="s">
        <v>532</v>
      </c>
    </row>
    <row r="179" spans="1:12" x14ac:dyDescent="0.25">
      <c r="A179">
        <v>178</v>
      </c>
      <c r="B179" t="s">
        <v>533</v>
      </c>
      <c r="C179" t="s">
        <v>60</v>
      </c>
      <c r="D179" t="s">
        <v>26</v>
      </c>
      <c r="E179" t="s">
        <v>15</v>
      </c>
      <c r="F179" t="s">
        <v>16</v>
      </c>
      <c r="G179" s="1">
        <v>44726</v>
      </c>
      <c r="H179" t="s">
        <v>17</v>
      </c>
      <c r="J179">
        <v>3628.55</v>
      </c>
      <c r="K179" t="s">
        <v>534</v>
      </c>
      <c r="L179" t="s">
        <v>535</v>
      </c>
    </row>
    <row r="180" spans="1:12" x14ac:dyDescent="0.25">
      <c r="A180">
        <v>179</v>
      </c>
      <c r="B180" t="s">
        <v>536</v>
      </c>
      <c r="C180" t="s">
        <v>13</v>
      </c>
      <c r="D180" t="s">
        <v>40</v>
      </c>
      <c r="E180" t="s">
        <v>32</v>
      </c>
      <c r="F180" t="s">
        <v>27</v>
      </c>
      <c r="G180" s="1">
        <v>42891</v>
      </c>
      <c r="H180" t="s">
        <v>17</v>
      </c>
      <c r="J180">
        <v>4873.6400000000003</v>
      </c>
      <c r="K180" t="s">
        <v>537</v>
      </c>
      <c r="L180" t="s">
        <v>538</v>
      </c>
    </row>
    <row r="181" spans="1:12" x14ac:dyDescent="0.25">
      <c r="A181">
        <v>180</v>
      </c>
      <c r="B181" t="s">
        <v>539</v>
      </c>
      <c r="C181" t="s">
        <v>76</v>
      </c>
      <c r="D181" t="s">
        <v>54</v>
      </c>
      <c r="E181" t="s">
        <v>32</v>
      </c>
      <c r="F181" t="s">
        <v>16</v>
      </c>
      <c r="G181" s="1">
        <v>44437</v>
      </c>
      <c r="H181" t="s">
        <v>17</v>
      </c>
      <c r="J181">
        <v>3291.8</v>
      </c>
      <c r="K181" t="s">
        <v>540</v>
      </c>
      <c r="L181" t="s">
        <v>541</v>
      </c>
    </row>
    <row r="182" spans="1:12" x14ac:dyDescent="0.25">
      <c r="A182">
        <v>181</v>
      </c>
      <c r="B182" t="s">
        <v>542</v>
      </c>
      <c r="C182" t="s">
        <v>21</v>
      </c>
      <c r="D182" t="s">
        <v>31</v>
      </c>
      <c r="E182" t="s">
        <v>32</v>
      </c>
      <c r="F182" t="s">
        <v>16</v>
      </c>
      <c r="G182" s="1">
        <v>42356</v>
      </c>
      <c r="H182" t="s">
        <v>77</v>
      </c>
      <c r="I182" s="1">
        <v>43475</v>
      </c>
      <c r="J182">
        <v>3005.22</v>
      </c>
      <c r="K182" t="s">
        <v>543</v>
      </c>
      <c r="L182" t="s">
        <v>544</v>
      </c>
    </row>
    <row r="183" spans="1:12" x14ac:dyDescent="0.25">
      <c r="A183">
        <v>182</v>
      </c>
      <c r="B183" t="s">
        <v>545</v>
      </c>
      <c r="C183" t="s">
        <v>76</v>
      </c>
      <c r="D183" t="s">
        <v>31</v>
      </c>
      <c r="E183" t="s">
        <v>32</v>
      </c>
      <c r="F183" t="s">
        <v>27</v>
      </c>
      <c r="G183" s="1">
        <v>43577</v>
      </c>
      <c r="H183" t="s">
        <v>17</v>
      </c>
      <c r="J183">
        <v>1005.33</v>
      </c>
      <c r="K183" t="s">
        <v>546</v>
      </c>
      <c r="L183" t="s">
        <v>547</v>
      </c>
    </row>
    <row r="184" spans="1:12" x14ac:dyDescent="0.25">
      <c r="A184">
        <v>183</v>
      </c>
      <c r="B184" t="s">
        <v>548</v>
      </c>
      <c r="C184" t="s">
        <v>47</v>
      </c>
      <c r="D184" t="s">
        <v>14</v>
      </c>
      <c r="E184" t="s">
        <v>32</v>
      </c>
      <c r="F184" t="s">
        <v>22</v>
      </c>
      <c r="G184" s="1">
        <v>45267</v>
      </c>
      <c r="H184" t="s">
        <v>17</v>
      </c>
      <c r="J184">
        <v>3781.67</v>
      </c>
      <c r="K184" t="s">
        <v>549</v>
      </c>
      <c r="L184">
        <v>8516677073</v>
      </c>
    </row>
    <row r="185" spans="1:12" x14ac:dyDescent="0.25">
      <c r="A185">
        <v>184</v>
      </c>
      <c r="B185" t="s">
        <v>550</v>
      </c>
      <c r="C185" t="s">
        <v>60</v>
      </c>
      <c r="D185" t="s">
        <v>14</v>
      </c>
      <c r="E185" t="s">
        <v>15</v>
      </c>
      <c r="F185" t="s">
        <v>22</v>
      </c>
      <c r="G185" s="1">
        <v>42608</v>
      </c>
      <c r="H185" t="s">
        <v>17</v>
      </c>
      <c r="J185">
        <v>2782.04</v>
      </c>
      <c r="K185" t="s">
        <v>551</v>
      </c>
      <c r="L185">
        <v>3203803172</v>
      </c>
    </row>
    <row r="186" spans="1:12" x14ac:dyDescent="0.25">
      <c r="A186">
        <v>185</v>
      </c>
      <c r="B186" t="s">
        <v>552</v>
      </c>
      <c r="C186" t="s">
        <v>60</v>
      </c>
      <c r="D186" t="s">
        <v>31</v>
      </c>
      <c r="E186" t="s">
        <v>15</v>
      </c>
      <c r="F186" t="s">
        <v>16</v>
      </c>
      <c r="G186" s="1">
        <v>42727</v>
      </c>
      <c r="H186" t="s">
        <v>17</v>
      </c>
      <c r="J186">
        <v>3763.57</v>
      </c>
      <c r="K186" t="s">
        <v>553</v>
      </c>
      <c r="L186">
        <f>1-615-567-7094</f>
        <v>-8275</v>
      </c>
    </row>
    <row r="187" spans="1:12" x14ac:dyDescent="0.25">
      <c r="A187">
        <v>186</v>
      </c>
      <c r="B187" t="s">
        <v>554</v>
      </c>
      <c r="C187" t="s">
        <v>13</v>
      </c>
      <c r="D187" t="s">
        <v>14</v>
      </c>
      <c r="E187" t="s">
        <v>32</v>
      </c>
      <c r="F187" t="s">
        <v>27</v>
      </c>
      <c r="G187" s="1">
        <v>43369</v>
      </c>
      <c r="H187" t="s">
        <v>298</v>
      </c>
      <c r="I187" s="1">
        <v>43900</v>
      </c>
      <c r="J187">
        <v>1128.07</v>
      </c>
      <c r="K187" t="s">
        <v>555</v>
      </c>
      <c r="L187">
        <f>1-926-802-1408</f>
        <v>-3135</v>
      </c>
    </row>
    <row r="188" spans="1:12" x14ac:dyDescent="0.25">
      <c r="A188">
        <v>187</v>
      </c>
      <c r="B188" t="s">
        <v>556</v>
      </c>
      <c r="C188" t="s">
        <v>47</v>
      </c>
      <c r="D188" t="s">
        <v>14</v>
      </c>
      <c r="E188" t="s">
        <v>32</v>
      </c>
      <c r="F188" t="s">
        <v>16</v>
      </c>
      <c r="G188" s="1">
        <v>44232</v>
      </c>
      <c r="H188" t="s">
        <v>17</v>
      </c>
      <c r="J188">
        <v>3971.87</v>
      </c>
      <c r="K188" t="s">
        <v>557</v>
      </c>
      <c r="L188">
        <v>6633258419</v>
      </c>
    </row>
    <row r="189" spans="1:12" x14ac:dyDescent="0.25">
      <c r="A189">
        <v>188</v>
      </c>
      <c r="B189" t="s">
        <v>558</v>
      </c>
      <c r="C189" t="s">
        <v>21</v>
      </c>
      <c r="D189" t="s">
        <v>14</v>
      </c>
      <c r="E189" t="s">
        <v>15</v>
      </c>
      <c r="F189" t="s">
        <v>16</v>
      </c>
      <c r="G189" s="1">
        <v>42449</v>
      </c>
      <c r="H189" t="s">
        <v>298</v>
      </c>
      <c r="I189" s="1">
        <v>45580</v>
      </c>
      <c r="J189">
        <v>3914.48</v>
      </c>
      <c r="K189" t="s">
        <v>559</v>
      </c>
      <c r="L189" t="s">
        <v>560</v>
      </c>
    </row>
    <row r="190" spans="1:12" x14ac:dyDescent="0.25">
      <c r="A190">
        <v>189</v>
      </c>
      <c r="B190" t="s">
        <v>561</v>
      </c>
      <c r="C190" t="s">
        <v>21</v>
      </c>
      <c r="D190" t="s">
        <v>14</v>
      </c>
      <c r="E190" t="s">
        <v>15</v>
      </c>
      <c r="F190" t="s">
        <v>27</v>
      </c>
      <c r="G190" s="1">
        <v>44710</v>
      </c>
      <c r="H190" t="s">
        <v>17</v>
      </c>
      <c r="J190">
        <v>3892.11</v>
      </c>
      <c r="K190" t="s">
        <v>562</v>
      </c>
      <c r="L190" t="s">
        <v>563</v>
      </c>
    </row>
    <row r="191" spans="1:12" x14ac:dyDescent="0.25">
      <c r="A191">
        <v>190</v>
      </c>
      <c r="B191" t="s">
        <v>564</v>
      </c>
      <c r="C191" t="s">
        <v>47</v>
      </c>
      <c r="D191" t="s">
        <v>40</v>
      </c>
      <c r="E191" t="s">
        <v>15</v>
      </c>
      <c r="F191" t="s">
        <v>16</v>
      </c>
      <c r="G191" s="1">
        <v>44728</v>
      </c>
      <c r="H191" t="s">
        <v>17</v>
      </c>
      <c r="J191">
        <v>804.23</v>
      </c>
      <c r="K191" t="s">
        <v>565</v>
      </c>
      <c r="L191" t="s">
        <v>566</v>
      </c>
    </row>
    <row r="192" spans="1:12" x14ac:dyDescent="0.25">
      <c r="A192">
        <v>191</v>
      </c>
      <c r="B192" t="s">
        <v>567</v>
      </c>
      <c r="C192" t="s">
        <v>60</v>
      </c>
      <c r="D192" t="s">
        <v>40</v>
      </c>
      <c r="E192" t="s">
        <v>32</v>
      </c>
      <c r="F192" t="s">
        <v>22</v>
      </c>
      <c r="G192" s="1">
        <v>43005</v>
      </c>
      <c r="H192" t="s">
        <v>17</v>
      </c>
      <c r="J192">
        <v>1661.19</v>
      </c>
      <c r="K192" t="s">
        <v>568</v>
      </c>
      <c r="L192" t="s">
        <v>569</v>
      </c>
    </row>
    <row r="193" spans="1:12" x14ac:dyDescent="0.25">
      <c r="A193">
        <v>192</v>
      </c>
      <c r="B193" t="s">
        <v>570</v>
      </c>
      <c r="C193" t="s">
        <v>76</v>
      </c>
      <c r="D193" t="s">
        <v>40</v>
      </c>
      <c r="E193" t="s">
        <v>32</v>
      </c>
      <c r="F193" t="s">
        <v>16</v>
      </c>
      <c r="G193" s="1">
        <v>43104</v>
      </c>
      <c r="H193" t="s">
        <v>77</v>
      </c>
      <c r="I193" s="1">
        <v>45268</v>
      </c>
      <c r="J193">
        <v>4462.6099999999997</v>
      </c>
      <c r="K193" t="s">
        <v>571</v>
      </c>
      <c r="L193" t="s">
        <v>572</v>
      </c>
    </row>
    <row r="194" spans="1:12" x14ac:dyDescent="0.25">
      <c r="A194">
        <v>193</v>
      </c>
      <c r="B194" t="s">
        <v>573</v>
      </c>
      <c r="C194" t="s">
        <v>25</v>
      </c>
      <c r="D194" t="s">
        <v>26</v>
      </c>
      <c r="E194" t="s">
        <v>32</v>
      </c>
      <c r="F194" t="s">
        <v>16</v>
      </c>
      <c r="G194" s="1">
        <v>43530</v>
      </c>
      <c r="H194" t="s">
        <v>17</v>
      </c>
      <c r="J194">
        <v>3385.01</v>
      </c>
      <c r="K194" t="s">
        <v>574</v>
      </c>
    </row>
    <row r="195" spans="1:12" x14ac:dyDescent="0.25">
      <c r="A195">
        <v>194</v>
      </c>
      <c r="B195" t="s">
        <v>575</v>
      </c>
      <c r="C195" t="s">
        <v>13</v>
      </c>
      <c r="D195" t="s">
        <v>40</v>
      </c>
      <c r="E195" t="s">
        <v>32</v>
      </c>
      <c r="F195" t="s">
        <v>27</v>
      </c>
      <c r="G195" s="1">
        <v>45157</v>
      </c>
      <c r="H195" t="s">
        <v>17</v>
      </c>
      <c r="J195">
        <v>2293.69</v>
      </c>
      <c r="K195" t="s">
        <v>576</v>
      </c>
      <c r="L195" t="s">
        <v>577</v>
      </c>
    </row>
    <row r="196" spans="1:12" x14ac:dyDescent="0.25">
      <c r="A196">
        <v>195</v>
      </c>
      <c r="B196" t="s">
        <v>578</v>
      </c>
      <c r="C196" t="s">
        <v>13</v>
      </c>
      <c r="D196" t="s">
        <v>26</v>
      </c>
      <c r="E196" t="s">
        <v>32</v>
      </c>
      <c r="F196" t="s">
        <v>27</v>
      </c>
      <c r="G196" s="1">
        <v>43662</v>
      </c>
      <c r="H196" t="s">
        <v>17</v>
      </c>
      <c r="J196">
        <v>4896.53</v>
      </c>
      <c r="K196" t="s">
        <v>579</v>
      </c>
      <c r="L196" t="s">
        <v>580</v>
      </c>
    </row>
    <row r="197" spans="1:12" x14ac:dyDescent="0.25">
      <c r="A197">
        <v>196</v>
      </c>
      <c r="B197" t="s">
        <v>581</v>
      </c>
      <c r="C197" t="s">
        <v>25</v>
      </c>
      <c r="D197" t="s">
        <v>40</v>
      </c>
      <c r="E197" t="s">
        <v>15</v>
      </c>
      <c r="F197" t="s">
        <v>16</v>
      </c>
      <c r="G197" s="1">
        <v>43556</v>
      </c>
      <c r="H197" t="s">
        <v>17</v>
      </c>
      <c r="J197">
        <v>2663.07</v>
      </c>
      <c r="K197" t="s">
        <v>582</v>
      </c>
      <c r="L197" t="s">
        <v>583</v>
      </c>
    </row>
    <row r="198" spans="1:12" x14ac:dyDescent="0.25">
      <c r="A198">
        <v>197</v>
      </c>
      <c r="B198" t="s">
        <v>584</v>
      </c>
      <c r="C198" t="s">
        <v>60</v>
      </c>
      <c r="D198" t="s">
        <v>40</v>
      </c>
      <c r="E198" t="s">
        <v>15</v>
      </c>
      <c r="F198" t="s">
        <v>22</v>
      </c>
      <c r="G198" s="1">
        <v>42958</v>
      </c>
      <c r="H198" t="s">
        <v>17</v>
      </c>
      <c r="J198">
        <v>3985.33</v>
      </c>
      <c r="K198" t="s">
        <v>585</v>
      </c>
      <c r="L198" t="s">
        <v>586</v>
      </c>
    </row>
    <row r="199" spans="1:12" x14ac:dyDescent="0.25">
      <c r="A199">
        <v>198</v>
      </c>
      <c r="B199" t="s">
        <v>587</v>
      </c>
      <c r="C199" t="s">
        <v>47</v>
      </c>
      <c r="D199" t="s">
        <v>40</v>
      </c>
      <c r="E199" t="s">
        <v>32</v>
      </c>
      <c r="F199" t="s">
        <v>16</v>
      </c>
      <c r="G199" s="1">
        <v>43375</v>
      </c>
      <c r="H199" t="s">
        <v>17</v>
      </c>
      <c r="J199">
        <v>2830.87</v>
      </c>
      <c r="K199" t="s">
        <v>588</v>
      </c>
      <c r="L199">
        <v>9434566381</v>
      </c>
    </row>
    <row r="200" spans="1:12" x14ac:dyDescent="0.25">
      <c r="A200">
        <v>199</v>
      </c>
      <c r="B200" t="s">
        <v>589</v>
      </c>
      <c r="C200" t="s">
        <v>25</v>
      </c>
      <c r="D200" t="s">
        <v>54</v>
      </c>
      <c r="E200" t="s">
        <v>32</v>
      </c>
      <c r="F200" t="s">
        <v>22</v>
      </c>
      <c r="G200" s="1">
        <v>42392</v>
      </c>
      <c r="H200" t="s">
        <v>17</v>
      </c>
      <c r="J200">
        <v>4030.14</v>
      </c>
      <c r="K200" t="s">
        <v>590</v>
      </c>
      <c r="L200" t="s">
        <v>591</v>
      </c>
    </row>
    <row r="201" spans="1:12" x14ac:dyDescent="0.25">
      <c r="A201">
        <v>200</v>
      </c>
      <c r="B201" t="s">
        <v>592</v>
      </c>
      <c r="C201" t="s">
        <v>76</v>
      </c>
      <c r="D201" t="s">
        <v>14</v>
      </c>
      <c r="E201" t="s">
        <v>15</v>
      </c>
      <c r="F201" t="s">
        <v>22</v>
      </c>
      <c r="G201" s="1">
        <v>44353</v>
      </c>
      <c r="H201" t="s">
        <v>17</v>
      </c>
      <c r="J201">
        <v>1479.37</v>
      </c>
      <c r="K201" t="s">
        <v>593</v>
      </c>
      <c r="L201" t="s">
        <v>594</v>
      </c>
    </row>
    <row r="202" spans="1:12" x14ac:dyDescent="0.25">
      <c r="A202">
        <v>201</v>
      </c>
      <c r="B202" t="s">
        <v>595</v>
      </c>
      <c r="C202" t="s">
        <v>60</v>
      </c>
      <c r="D202" t="s">
        <v>31</v>
      </c>
      <c r="E202" t="s">
        <v>32</v>
      </c>
      <c r="F202" t="s">
        <v>16</v>
      </c>
      <c r="G202" s="1">
        <v>44111</v>
      </c>
      <c r="H202" t="s">
        <v>17</v>
      </c>
      <c r="J202">
        <v>807.65</v>
      </c>
      <c r="K202" t="s">
        <v>596</v>
      </c>
      <c r="L202" t="s">
        <v>597</v>
      </c>
    </row>
    <row r="203" spans="1:12" x14ac:dyDescent="0.25">
      <c r="A203">
        <v>202</v>
      </c>
      <c r="B203" t="s">
        <v>598</v>
      </c>
      <c r="C203" t="s">
        <v>60</v>
      </c>
      <c r="D203" t="s">
        <v>31</v>
      </c>
      <c r="E203" t="s">
        <v>15</v>
      </c>
      <c r="F203" t="s">
        <v>27</v>
      </c>
      <c r="G203" s="1">
        <v>44276</v>
      </c>
      <c r="H203" t="s">
        <v>17</v>
      </c>
      <c r="J203">
        <v>2333.14</v>
      </c>
      <c r="K203" t="s">
        <v>599</v>
      </c>
      <c r="L203" t="s">
        <v>600</v>
      </c>
    </row>
    <row r="204" spans="1:12" x14ac:dyDescent="0.25">
      <c r="A204">
        <v>203</v>
      </c>
      <c r="B204" t="s">
        <v>601</v>
      </c>
      <c r="C204" t="s">
        <v>60</v>
      </c>
      <c r="D204" t="s">
        <v>31</v>
      </c>
      <c r="E204" t="s">
        <v>32</v>
      </c>
      <c r="F204" t="s">
        <v>22</v>
      </c>
      <c r="G204" s="1">
        <v>44794</v>
      </c>
      <c r="H204" t="s">
        <v>17</v>
      </c>
      <c r="J204">
        <v>1568.45</v>
      </c>
      <c r="K204" t="s">
        <v>602</v>
      </c>
      <c r="L204" t="s">
        <v>603</v>
      </c>
    </row>
    <row r="205" spans="1:12" x14ac:dyDescent="0.25">
      <c r="A205">
        <v>204</v>
      </c>
      <c r="B205" t="s">
        <v>604</v>
      </c>
      <c r="C205" t="s">
        <v>47</v>
      </c>
      <c r="D205" t="s">
        <v>26</v>
      </c>
      <c r="E205" t="s">
        <v>15</v>
      </c>
      <c r="F205" t="s">
        <v>27</v>
      </c>
      <c r="G205" s="1">
        <v>42310</v>
      </c>
      <c r="H205" t="s">
        <v>17</v>
      </c>
      <c r="J205">
        <v>894.41</v>
      </c>
      <c r="K205" t="s">
        <v>605</v>
      </c>
      <c r="L205" t="s">
        <v>606</v>
      </c>
    </row>
    <row r="206" spans="1:12" x14ac:dyDescent="0.25">
      <c r="A206">
        <v>205</v>
      </c>
      <c r="B206" t="s">
        <v>607</v>
      </c>
      <c r="C206" t="s">
        <v>25</v>
      </c>
      <c r="D206" t="s">
        <v>14</v>
      </c>
      <c r="E206" t="s">
        <v>32</v>
      </c>
      <c r="F206" t="s">
        <v>27</v>
      </c>
      <c r="G206" s="1">
        <v>43130</v>
      </c>
      <c r="H206" t="s">
        <v>17</v>
      </c>
      <c r="J206">
        <v>927.61</v>
      </c>
      <c r="K206" t="s">
        <v>608</v>
      </c>
      <c r="L206" t="s">
        <v>609</v>
      </c>
    </row>
    <row r="207" spans="1:12" x14ac:dyDescent="0.25">
      <c r="A207">
        <v>206</v>
      </c>
      <c r="B207" t="s">
        <v>610</v>
      </c>
      <c r="C207" t="s">
        <v>13</v>
      </c>
      <c r="D207" t="s">
        <v>14</v>
      </c>
      <c r="E207" t="s">
        <v>15</v>
      </c>
      <c r="F207" t="s">
        <v>22</v>
      </c>
      <c r="G207" s="1">
        <v>43597</v>
      </c>
      <c r="H207" t="s">
        <v>17</v>
      </c>
      <c r="J207">
        <v>2640.67</v>
      </c>
      <c r="K207" t="s">
        <v>611</v>
      </c>
      <c r="L207">
        <v>1509966695</v>
      </c>
    </row>
    <row r="208" spans="1:12" x14ac:dyDescent="0.25">
      <c r="A208">
        <v>207</v>
      </c>
      <c r="B208" t="s">
        <v>612</v>
      </c>
      <c r="C208" t="s">
        <v>47</v>
      </c>
      <c r="D208" t="s">
        <v>14</v>
      </c>
      <c r="E208" t="s">
        <v>32</v>
      </c>
      <c r="F208" t="s">
        <v>27</v>
      </c>
      <c r="G208" s="1">
        <v>44500</v>
      </c>
      <c r="H208" t="s">
        <v>17</v>
      </c>
      <c r="J208">
        <v>4133.6400000000003</v>
      </c>
      <c r="K208" t="s">
        <v>613</v>
      </c>
      <c r="L208" t="s">
        <v>614</v>
      </c>
    </row>
    <row r="209" spans="1:12" x14ac:dyDescent="0.25">
      <c r="A209">
        <v>208</v>
      </c>
      <c r="B209" t="s">
        <v>615</v>
      </c>
      <c r="C209" t="s">
        <v>76</v>
      </c>
      <c r="D209" t="s">
        <v>31</v>
      </c>
      <c r="E209" t="s">
        <v>32</v>
      </c>
      <c r="F209" t="s">
        <v>27</v>
      </c>
      <c r="G209" s="1">
        <v>45259</v>
      </c>
      <c r="H209" t="s">
        <v>17</v>
      </c>
      <c r="J209">
        <v>4869.6099999999997</v>
      </c>
      <c r="K209" t="s">
        <v>616</v>
      </c>
      <c r="L209">
        <v>5434927229</v>
      </c>
    </row>
    <row r="210" spans="1:12" x14ac:dyDescent="0.25">
      <c r="A210">
        <v>209</v>
      </c>
      <c r="B210" t="s">
        <v>617</v>
      </c>
      <c r="C210" t="s">
        <v>76</v>
      </c>
      <c r="D210" t="s">
        <v>26</v>
      </c>
      <c r="E210" t="s">
        <v>15</v>
      </c>
      <c r="F210" t="s">
        <v>22</v>
      </c>
      <c r="G210" s="1">
        <v>42712</v>
      </c>
      <c r="H210" t="s">
        <v>17</v>
      </c>
      <c r="J210">
        <v>1536.69</v>
      </c>
      <c r="K210" t="s">
        <v>618</v>
      </c>
      <c r="L210" t="s">
        <v>619</v>
      </c>
    </row>
    <row r="211" spans="1:12" x14ac:dyDescent="0.25">
      <c r="A211">
        <v>210</v>
      </c>
      <c r="B211" t="s">
        <v>620</v>
      </c>
      <c r="C211" t="s">
        <v>21</v>
      </c>
      <c r="D211" t="s">
        <v>26</v>
      </c>
      <c r="E211" t="s">
        <v>32</v>
      </c>
      <c r="F211" t="s">
        <v>16</v>
      </c>
      <c r="G211" s="1">
        <v>42487</v>
      </c>
      <c r="H211" t="s">
        <v>17</v>
      </c>
      <c r="J211">
        <v>2923.94</v>
      </c>
      <c r="K211" t="s">
        <v>621</v>
      </c>
      <c r="L211" t="s">
        <v>622</v>
      </c>
    </row>
    <row r="212" spans="1:12" x14ac:dyDescent="0.25">
      <c r="A212">
        <v>211</v>
      </c>
      <c r="B212" t="s">
        <v>623</v>
      </c>
      <c r="C212" t="s">
        <v>76</v>
      </c>
      <c r="D212" t="s">
        <v>31</v>
      </c>
      <c r="E212" t="s">
        <v>15</v>
      </c>
      <c r="F212" t="s">
        <v>22</v>
      </c>
      <c r="G212" s="1">
        <v>42534</v>
      </c>
      <c r="H212" t="s">
        <v>17</v>
      </c>
      <c r="J212">
        <v>2044.63</v>
      </c>
      <c r="K212" t="s">
        <v>624</v>
      </c>
      <c r="L212" t="s">
        <v>625</v>
      </c>
    </row>
    <row r="213" spans="1:12" x14ac:dyDescent="0.25">
      <c r="A213">
        <v>212</v>
      </c>
      <c r="B213" t="s">
        <v>626</v>
      </c>
      <c r="C213" t="s">
        <v>76</v>
      </c>
      <c r="D213" t="s">
        <v>14</v>
      </c>
      <c r="E213" t="s">
        <v>32</v>
      </c>
      <c r="F213" t="s">
        <v>22</v>
      </c>
      <c r="G213" s="1">
        <v>45368</v>
      </c>
      <c r="H213" t="s">
        <v>17</v>
      </c>
      <c r="J213">
        <v>3490.63</v>
      </c>
      <c r="K213" t="s">
        <v>627</v>
      </c>
      <c r="L213" t="s">
        <v>628</v>
      </c>
    </row>
    <row r="214" spans="1:12" x14ac:dyDescent="0.25">
      <c r="A214">
        <v>213</v>
      </c>
      <c r="B214" t="s">
        <v>629</v>
      </c>
      <c r="C214" t="s">
        <v>76</v>
      </c>
      <c r="D214" t="s">
        <v>26</v>
      </c>
      <c r="E214" t="s">
        <v>32</v>
      </c>
      <c r="F214" t="s">
        <v>22</v>
      </c>
      <c r="G214" s="1">
        <v>43219</v>
      </c>
      <c r="H214" t="s">
        <v>17</v>
      </c>
      <c r="J214">
        <v>3983.94</v>
      </c>
      <c r="K214" t="s">
        <v>630</v>
      </c>
      <c r="L214" t="s">
        <v>631</v>
      </c>
    </row>
    <row r="215" spans="1:12" x14ac:dyDescent="0.25">
      <c r="A215">
        <v>214</v>
      </c>
      <c r="B215" t="s">
        <v>632</v>
      </c>
      <c r="C215" t="s">
        <v>25</v>
      </c>
      <c r="D215" t="s">
        <v>14</v>
      </c>
      <c r="E215" t="s">
        <v>32</v>
      </c>
      <c r="F215" t="s">
        <v>27</v>
      </c>
      <c r="G215" s="1">
        <v>44044</v>
      </c>
      <c r="H215" t="s">
        <v>298</v>
      </c>
      <c r="I215" s="1">
        <v>44288</v>
      </c>
      <c r="J215">
        <v>1145.4000000000001</v>
      </c>
      <c r="K215" t="s">
        <v>633</v>
      </c>
      <c r="L215" t="s">
        <v>634</v>
      </c>
    </row>
    <row r="216" spans="1:12" x14ac:dyDescent="0.25">
      <c r="A216">
        <v>215</v>
      </c>
      <c r="B216" t="s">
        <v>635</v>
      </c>
      <c r="C216" t="s">
        <v>47</v>
      </c>
      <c r="D216" t="s">
        <v>14</v>
      </c>
      <c r="E216" t="s">
        <v>15</v>
      </c>
      <c r="F216" t="s">
        <v>16</v>
      </c>
      <c r="G216" s="1">
        <v>43937</v>
      </c>
      <c r="H216" t="s">
        <v>17</v>
      </c>
      <c r="J216">
        <v>3135.95</v>
      </c>
      <c r="K216" t="s">
        <v>636</v>
      </c>
      <c r="L216" t="s">
        <v>637</v>
      </c>
    </row>
    <row r="217" spans="1:12" x14ac:dyDescent="0.25">
      <c r="A217">
        <v>216</v>
      </c>
      <c r="B217" t="s">
        <v>638</v>
      </c>
      <c r="C217" t="s">
        <v>76</v>
      </c>
      <c r="D217" t="s">
        <v>14</v>
      </c>
      <c r="E217" t="s">
        <v>32</v>
      </c>
      <c r="F217" t="s">
        <v>22</v>
      </c>
      <c r="G217" s="1">
        <v>42525</v>
      </c>
      <c r="H217" t="s">
        <v>17</v>
      </c>
      <c r="J217">
        <v>1363.91</v>
      </c>
      <c r="K217" t="s">
        <v>639</v>
      </c>
      <c r="L217" t="s">
        <v>640</v>
      </c>
    </row>
    <row r="218" spans="1:12" x14ac:dyDescent="0.25">
      <c r="A218">
        <v>217</v>
      </c>
      <c r="B218" t="s">
        <v>641</v>
      </c>
      <c r="C218" t="s">
        <v>47</v>
      </c>
      <c r="D218" t="s">
        <v>31</v>
      </c>
      <c r="E218" t="s">
        <v>32</v>
      </c>
      <c r="F218" t="s">
        <v>27</v>
      </c>
      <c r="G218" s="1">
        <v>43411</v>
      </c>
      <c r="H218" t="s">
        <v>17</v>
      </c>
      <c r="J218">
        <v>3004.72</v>
      </c>
      <c r="K218" t="s">
        <v>642</v>
      </c>
      <c r="L218" t="s">
        <v>643</v>
      </c>
    </row>
    <row r="219" spans="1:12" x14ac:dyDescent="0.25">
      <c r="A219">
        <v>218</v>
      </c>
      <c r="B219" t="s">
        <v>644</v>
      </c>
      <c r="C219" t="s">
        <v>47</v>
      </c>
      <c r="D219" t="s">
        <v>31</v>
      </c>
      <c r="E219" t="s">
        <v>32</v>
      </c>
      <c r="F219" t="s">
        <v>16</v>
      </c>
      <c r="G219" s="1">
        <v>45033</v>
      </c>
      <c r="H219" t="s">
        <v>17</v>
      </c>
      <c r="J219">
        <v>2070.83</v>
      </c>
      <c r="K219" t="s">
        <v>645</v>
      </c>
      <c r="L219" t="s">
        <v>646</v>
      </c>
    </row>
    <row r="220" spans="1:12" x14ac:dyDescent="0.25">
      <c r="A220">
        <v>219</v>
      </c>
      <c r="B220" t="s">
        <v>647</v>
      </c>
      <c r="C220" t="s">
        <v>60</v>
      </c>
      <c r="D220" t="s">
        <v>31</v>
      </c>
      <c r="E220" t="s">
        <v>15</v>
      </c>
      <c r="F220" t="s">
        <v>27</v>
      </c>
      <c r="G220" s="1">
        <v>42486</v>
      </c>
      <c r="H220" t="s">
        <v>17</v>
      </c>
      <c r="J220">
        <v>2544.8200000000002</v>
      </c>
      <c r="K220" t="s">
        <v>648</v>
      </c>
      <c r="L220">
        <v>657719557</v>
      </c>
    </row>
    <row r="221" spans="1:12" x14ac:dyDescent="0.25">
      <c r="A221">
        <v>220</v>
      </c>
      <c r="B221" t="s">
        <v>649</v>
      </c>
      <c r="C221" t="s">
        <v>21</v>
      </c>
      <c r="D221" t="s">
        <v>26</v>
      </c>
      <c r="E221" t="s">
        <v>15</v>
      </c>
      <c r="F221" t="s">
        <v>16</v>
      </c>
      <c r="G221" s="1">
        <v>42800</v>
      </c>
      <c r="H221" t="s">
        <v>298</v>
      </c>
      <c r="I221" s="1">
        <v>43507</v>
      </c>
      <c r="J221">
        <v>3909.46</v>
      </c>
      <c r="K221" t="s">
        <v>650</v>
      </c>
      <c r="L221" t="s">
        <v>651</v>
      </c>
    </row>
    <row r="222" spans="1:12" x14ac:dyDescent="0.25">
      <c r="A222">
        <v>221</v>
      </c>
      <c r="B222" t="s">
        <v>652</v>
      </c>
      <c r="C222" t="s">
        <v>21</v>
      </c>
      <c r="D222" t="s">
        <v>31</v>
      </c>
      <c r="E222" t="s">
        <v>32</v>
      </c>
      <c r="F222" t="s">
        <v>27</v>
      </c>
      <c r="G222" s="1">
        <v>44441</v>
      </c>
      <c r="H222" t="s">
        <v>17</v>
      </c>
      <c r="J222">
        <v>1909.79</v>
      </c>
      <c r="K222" t="s">
        <v>653</v>
      </c>
      <c r="L222" t="s">
        <v>654</v>
      </c>
    </row>
    <row r="223" spans="1:12" x14ac:dyDescent="0.25">
      <c r="A223">
        <v>222</v>
      </c>
      <c r="B223" t="s">
        <v>655</v>
      </c>
      <c r="C223" t="s">
        <v>47</v>
      </c>
      <c r="D223" t="s">
        <v>54</v>
      </c>
      <c r="E223" t="s">
        <v>15</v>
      </c>
      <c r="F223" t="s">
        <v>27</v>
      </c>
      <c r="G223" s="1">
        <v>43090</v>
      </c>
      <c r="H223" t="s">
        <v>17</v>
      </c>
      <c r="J223">
        <v>2351.4699999999998</v>
      </c>
      <c r="K223" t="s">
        <v>656</v>
      </c>
      <c r="L223" t="s">
        <v>657</v>
      </c>
    </row>
    <row r="224" spans="1:12" x14ac:dyDescent="0.25">
      <c r="A224">
        <v>223</v>
      </c>
      <c r="B224" t="s">
        <v>658</v>
      </c>
      <c r="C224" t="s">
        <v>25</v>
      </c>
      <c r="D224" t="s">
        <v>14</v>
      </c>
      <c r="E224" t="s">
        <v>15</v>
      </c>
      <c r="F224" t="s">
        <v>27</v>
      </c>
      <c r="G224" s="1">
        <v>44827</v>
      </c>
      <c r="H224" t="s">
        <v>298</v>
      </c>
      <c r="I224" s="1">
        <v>45778</v>
      </c>
      <c r="J224">
        <v>2079.2199999999998</v>
      </c>
      <c r="K224" t="s">
        <v>659</v>
      </c>
      <c r="L224">
        <f>1-224-312-3088</f>
        <v>-3623</v>
      </c>
    </row>
    <row r="225" spans="1:12" x14ac:dyDescent="0.25">
      <c r="A225">
        <v>224</v>
      </c>
      <c r="B225" t="s">
        <v>660</v>
      </c>
      <c r="C225" t="s">
        <v>76</v>
      </c>
      <c r="D225" t="s">
        <v>14</v>
      </c>
      <c r="E225" t="s">
        <v>15</v>
      </c>
      <c r="F225" t="s">
        <v>22</v>
      </c>
      <c r="G225" s="1">
        <v>44260</v>
      </c>
      <c r="H225" t="s">
        <v>17</v>
      </c>
      <c r="J225">
        <v>4492.24</v>
      </c>
      <c r="K225" t="s">
        <v>661</v>
      </c>
      <c r="L225" t="s">
        <v>662</v>
      </c>
    </row>
    <row r="226" spans="1:12" x14ac:dyDescent="0.25">
      <c r="A226">
        <v>225</v>
      </c>
      <c r="B226" t="s">
        <v>663</v>
      </c>
      <c r="C226" t="s">
        <v>60</v>
      </c>
      <c r="D226" t="s">
        <v>26</v>
      </c>
      <c r="E226" t="s">
        <v>32</v>
      </c>
      <c r="F226" t="s">
        <v>22</v>
      </c>
      <c r="G226" s="1">
        <v>42577</v>
      </c>
      <c r="H226" t="s">
        <v>17</v>
      </c>
      <c r="J226">
        <v>3258.53</v>
      </c>
      <c r="K226" t="s">
        <v>664</v>
      </c>
      <c r="L226" t="s">
        <v>665</v>
      </c>
    </row>
    <row r="227" spans="1:12" x14ac:dyDescent="0.25">
      <c r="A227">
        <v>226</v>
      </c>
      <c r="B227" t="s">
        <v>666</v>
      </c>
      <c r="C227" t="s">
        <v>21</v>
      </c>
      <c r="D227" t="s">
        <v>31</v>
      </c>
      <c r="E227" t="s">
        <v>32</v>
      </c>
      <c r="F227" t="s">
        <v>16</v>
      </c>
      <c r="G227" s="1">
        <v>43752</v>
      </c>
      <c r="H227" t="s">
        <v>17</v>
      </c>
      <c r="J227">
        <v>2334.37</v>
      </c>
      <c r="K227" t="s">
        <v>667</v>
      </c>
      <c r="L227" t="s">
        <v>668</v>
      </c>
    </row>
    <row r="228" spans="1:12" x14ac:dyDescent="0.25">
      <c r="A228">
        <v>227</v>
      </c>
      <c r="B228" t="s">
        <v>669</v>
      </c>
      <c r="C228" t="s">
        <v>386</v>
      </c>
      <c r="D228" t="s">
        <v>31</v>
      </c>
      <c r="E228" t="s">
        <v>32</v>
      </c>
      <c r="F228" t="s">
        <v>27</v>
      </c>
      <c r="G228" s="1">
        <v>44882</v>
      </c>
      <c r="H228" t="s">
        <v>17</v>
      </c>
      <c r="J228">
        <v>1193.68</v>
      </c>
      <c r="K228" t="s">
        <v>670</v>
      </c>
      <c r="L228" t="s">
        <v>671</v>
      </c>
    </row>
    <row r="229" spans="1:12" x14ac:dyDescent="0.25">
      <c r="A229">
        <v>228</v>
      </c>
      <c r="B229" t="s">
        <v>672</v>
      </c>
      <c r="C229" t="s">
        <v>47</v>
      </c>
      <c r="D229" t="s">
        <v>31</v>
      </c>
      <c r="E229" t="s">
        <v>15</v>
      </c>
      <c r="F229" t="s">
        <v>22</v>
      </c>
      <c r="G229" s="1">
        <v>44779</v>
      </c>
      <c r="H229" t="s">
        <v>298</v>
      </c>
      <c r="I229" s="1">
        <v>45429</v>
      </c>
      <c r="J229">
        <v>1401.45</v>
      </c>
      <c r="K229" t="s">
        <v>673</v>
      </c>
      <c r="L229" t="s">
        <v>674</v>
      </c>
    </row>
    <row r="230" spans="1:12" x14ac:dyDescent="0.25">
      <c r="A230">
        <v>229</v>
      </c>
      <c r="B230" t="s">
        <v>675</v>
      </c>
      <c r="C230" t="s">
        <v>13</v>
      </c>
      <c r="D230" t="s">
        <v>26</v>
      </c>
      <c r="E230" t="s">
        <v>32</v>
      </c>
      <c r="F230" t="s">
        <v>22</v>
      </c>
      <c r="G230" s="1">
        <v>42297</v>
      </c>
      <c r="H230" t="s">
        <v>17</v>
      </c>
      <c r="J230">
        <v>4615.33</v>
      </c>
      <c r="K230" t="s">
        <v>676</v>
      </c>
      <c r="L230">
        <f>1-981-353-7087</f>
        <v>-8420</v>
      </c>
    </row>
    <row r="231" spans="1:12" x14ac:dyDescent="0.25">
      <c r="A231">
        <v>230</v>
      </c>
      <c r="B231" t="s">
        <v>677</v>
      </c>
      <c r="C231" t="s">
        <v>21</v>
      </c>
      <c r="D231" t="s">
        <v>26</v>
      </c>
      <c r="E231" t="s">
        <v>15</v>
      </c>
      <c r="F231" t="s">
        <v>16</v>
      </c>
      <c r="G231" s="1">
        <v>44199</v>
      </c>
      <c r="H231" t="s">
        <v>17</v>
      </c>
      <c r="J231">
        <v>1060.82</v>
      </c>
      <c r="K231" t="s">
        <v>678</v>
      </c>
      <c r="L231">
        <f>1-746-389-5869</f>
        <v>-7003</v>
      </c>
    </row>
    <row r="232" spans="1:12" x14ac:dyDescent="0.25">
      <c r="A232">
        <v>231</v>
      </c>
      <c r="B232" t="s">
        <v>679</v>
      </c>
      <c r="C232" t="s">
        <v>76</v>
      </c>
      <c r="D232" t="s">
        <v>54</v>
      </c>
      <c r="E232" t="s">
        <v>32</v>
      </c>
      <c r="F232" t="s">
        <v>22</v>
      </c>
      <c r="G232" s="1">
        <v>45046</v>
      </c>
      <c r="H232" t="s">
        <v>17</v>
      </c>
      <c r="J232">
        <v>4111.46</v>
      </c>
      <c r="K232" t="s">
        <v>680</v>
      </c>
      <c r="L232">
        <v>7313409140</v>
      </c>
    </row>
    <row r="233" spans="1:12" x14ac:dyDescent="0.25">
      <c r="A233">
        <v>232</v>
      </c>
      <c r="B233" t="s">
        <v>681</v>
      </c>
      <c r="C233" t="s">
        <v>13</v>
      </c>
      <c r="D233" t="s">
        <v>14</v>
      </c>
      <c r="E233" t="s">
        <v>15</v>
      </c>
      <c r="F233" t="s">
        <v>16</v>
      </c>
      <c r="G233" s="1">
        <v>44844</v>
      </c>
      <c r="H233" t="s">
        <v>17</v>
      </c>
      <c r="J233">
        <v>1561.43</v>
      </c>
      <c r="K233" t="s">
        <v>682</v>
      </c>
      <c r="L233" t="s">
        <v>683</v>
      </c>
    </row>
    <row r="234" spans="1:12" x14ac:dyDescent="0.25">
      <c r="A234">
        <v>233</v>
      </c>
      <c r="B234" t="s">
        <v>684</v>
      </c>
      <c r="C234" t="s">
        <v>47</v>
      </c>
      <c r="D234" t="s">
        <v>26</v>
      </c>
      <c r="E234" t="s">
        <v>32</v>
      </c>
      <c r="F234" t="s">
        <v>16</v>
      </c>
      <c r="G234" s="1">
        <v>42336</v>
      </c>
      <c r="H234" t="s">
        <v>298</v>
      </c>
      <c r="I234" s="1">
        <v>42420</v>
      </c>
      <c r="J234">
        <v>3697.08</v>
      </c>
      <c r="K234" t="s">
        <v>685</v>
      </c>
      <c r="L234" t="s">
        <v>686</v>
      </c>
    </row>
    <row r="235" spans="1:12" x14ac:dyDescent="0.25">
      <c r="A235">
        <v>234</v>
      </c>
      <c r="B235" t="s">
        <v>687</v>
      </c>
      <c r="C235" t="s">
        <v>47</v>
      </c>
      <c r="D235" t="s">
        <v>31</v>
      </c>
      <c r="E235" t="s">
        <v>32</v>
      </c>
      <c r="F235" t="s">
        <v>22</v>
      </c>
      <c r="G235" s="1">
        <v>42550</v>
      </c>
      <c r="H235" t="s">
        <v>17</v>
      </c>
      <c r="J235">
        <v>3654.25</v>
      </c>
      <c r="K235" t="s">
        <v>688</v>
      </c>
      <c r="L235" t="s">
        <v>689</v>
      </c>
    </row>
    <row r="236" spans="1:12" x14ac:dyDescent="0.25">
      <c r="A236">
        <v>235</v>
      </c>
      <c r="B236" t="s">
        <v>690</v>
      </c>
      <c r="C236" t="s">
        <v>13</v>
      </c>
      <c r="D236" t="s">
        <v>31</v>
      </c>
      <c r="E236" t="s">
        <v>32</v>
      </c>
      <c r="F236" t="s">
        <v>22</v>
      </c>
      <c r="G236" s="1">
        <v>43805</v>
      </c>
      <c r="H236" t="s">
        <v>17</v>
      </c>
      <c r="J236">
        <v>876.64</v>
      </c>
      <c r="K236" t="s">
        <v>691</v>
      </c>
      <c r="L236" t="s">
        <v>692</v>
      </c>
    </row>
    <row r="237" spans="1:12" x14ac:dyDescent="0.25">
      <c r="A237">
        <v>236</v>
      </c>
      <c r="B237" t="s">
        <v>693</v>
      </c>
      <c r="C237" t="s">
        <v>47</v>
      </c>
      <c r="D237" t="s">
        <v>40</v>
      </c>
      <c r="E237" t="s">
        <v>15</v>
      </c>
      <c r="F237" t="s">
        <v>16</v>
      </c>
      <c r="G237" s="1">
        <v>43951</v>
      </c>
      <c r="H237" t="s">
        <v>17</v>
      </c>
      <c r="J237">
        <v>3391.76</v>
      </c>
      <c r="K237" t="s">
        <v>694</v>
      </c>
      <c r="L237" t="s">
        <v>695</v>
      </c>
    </row>
    <row r="238" spans="1:12" x14ac:dyDescent="0.25">
      <c r="A238">
        <v>237</v>
      </c>
      <c r="B238" t="s">
        <v>696</v>
      </c>
      <c r="C238" t="s">
        <v>25</v>
      </c>
      <c r="D238" t="s">
        <v>31</v>
      </c>
      <c r="E238" t="s">
        <v>15</v>
      </c>
      <c r="F238" t="s">
        <v>27</v>
      </c>
      <c r="G238" s="1">
        <v>43246</v>
      </c>
      <c r="H238" t="s">
        <v>17</v>
      </c>
      <c r="J238">
        <v>2662.33</v>
      </c>
      <c r="K238" t="s">
        <v>697</v>
      </c>
      <c r="L238" t="s">
        <v>698</v>
      </c>
    </row>
    <row r="239" spans="1:12" x14ac:dyDescent="0.25">
      <c r="A239">
        <v>238</v>
      </c>
      <c r="B239" t="s">
        <v>699</v>
      </c>
      <c r="C239" t="s">
        <v>13</v>
      </c>
      <c r="D239" t="s">
        <v>40</v>
      </c>
      <c r="E239" t="s">
        <v>15</v>
      </c>
      <c r="F239" t="s">
        <v>27</v>
      </c>
      <c r="G239" s="1">
        <v>42722</v>
      </c>
      <c r="H239" t="s">
        <v>17</v>
      </c>
      <c r="J239">
        <v>2743.69</v>
      </c>
      <c r="K239" t="s">
        <v>700</v>
      </c>
      <c r="L239" t="s">
        <v>701</v>
      </c>
    </row>
    <row r="240" spans="1:12" x14ac:dyDescent="0.25">
      <c r="A240">
        <v>239</v>
      </c>
      <c r="B240" t="s">
        <v>702</v>
      </c>
      <c r="C240" t="s">
        <v>25</v>
      </c>
      <c r="D240" t="s">
        <v>26</v>
      </c>
      <c r="E240" t="s">
        <v>32</v>
      </c>
      <c r="F240" t="s">
        <v>22</v>
      </c>
      <c r="G240" s="1">
        <v>45142</v>
      </c>
      <c r="H240" t="s">
        <v>17</v>
      </c>
      <c r="J240">
        <v>1382.97</v>
      </c>
      <c r="K240" t="s">
        <v>703</v>
      </c>
      <c r="L240">
        <v>3851205472</v>
      </c>
    </row>
    <row r="241" spans="1:12" x14ac:dyDescent="0.25">
      <c r="A241">
        <v>240</v>
      </c>
      <c r="B241" t="s">
        <v>704</v>
      </c>
      <c r="C241" t="s">
        <v>60</v>
      </c>
      <c r="D241" t="s">
        <v>14</v>
      </c>
      <c r="E241" t="s">
        <v>32</v>
      </c>
      <c r="F241" t="s">
        <v>27</v>
      </c>
      <c r="G241" s="1">
        <v>44385</v>
      </c>
      <c r="H241" t="s">
        <v>17</v>
      </c>
      <c r="J241">
        <v>2070.65</v>
      </c>
      <c r="K241" t="s">
        <v>705</v>
      </c>
      <c r="L241" t="s">
        <v>706</v>
      </c>
    </row>
    <row r="242" spans="1:12" x14ac:dyDescent="0.25">
      <c r="A242">
        <v>241</v>
      </c>
      <c r="B242" t="s">
        <v>707</v>
      </c>
      <c r="C242" t="s">
        <v>13</v>
      </c>
      <c r="D242" t="s">
        <v>54</v>
      </c>
      <c r="E242" t="s">
        <v>32</v>
      </c>
      <c r="F242" t="s">
        <v>27</v>
      </c>
      <c r="G242" s="1">
        <v>45210</v>
      </c>
      <c r="H242" t="s">
        <v>17</v>
      </c>
      <c r="J242">
        <v>3510.57</v>
      </c>
      <c r="K242" t="s">
        <v>708</v>
      </c>
      <c r="L242" t="s">
        <v>709</v>
      </c>
    </row>
    <row r="243" spans="1:12" x14ac:dyDescent="0.25">
      <c r="A243">
        <v>242</v>
      </c>
      <c r="B243" t="s">
        <v>710</v>
      </c>
      <c r="C243" t="s">
        <v>13</v>
      </c>
      <c r="D243" t="s">
        <v>54</v>
      </c>
      <c r="E243" t="s">
        <v>32</v>
      </c>
      <c r="F243" t="s">
        <v>22</v>
      </c>
      <c r="G243" s="1">
        <v>43575</v>
      </c>
      <c r="H243" t="s">
        <v>17</v>
      </c>
      <c r="J243">
        <v>3203.92</v>
      </c>
      <c r="K243" t="s">
        <v>711</v>
      </c>
      <c r="L243" t="s">
        <v>712</v>
      </c>
    </row>
    <row r="244" spans="1:12" x14ac:dyDescent="0.25">
      <c r="A244">
        <v>243</v>
      </c>
      <c r="B244" t="s">
        <v>713</v>
      </c>
      <c r="C244" t="s">
        <v>21</v>
      </c>
      <c r="D244" t="s">
        <v>31</v>
      </c>
      <c r="E244" t="s">
        <v>32</v>
      </c>
      <c r="F244" t="s">
        <v>16</v>
      </c>
      <c r="G244" s="1">
        <v>43121</v>
      </c>
      <c r="H244" t="s">
        <v>17</v>
      </c>
      <c r="J244">
        <v>4110.6099999999997</v>
      </c>
      <c r="K244" t="s">
        <v>714</v>
      </c>
      <c r="L244" t="s">
        <v>715</v>
      </c>
    </row>
    <row r="245" spans="1:12" x14ac:dyDescent="0.25">
      <c r="A245">
        <v>244</v>
      </c>
      <c r="B245" t="s">
        <v>716</v>
      </c>
      <c r="C245" t="s">
        <v>13</v>
      </c>
      <c r="D245" t="s">
        <v>14</v>
      </c>
      <c r="E245" t="s">
        <v>15</v>
      </c>
      <c r="F245" t="s">
        <v>16</v>
      </c>
      <c r="G245" s="1">
        <v>42530</v>
      </c>
      <c r="H245" t="s">
        <v>17</v>
      </c>
      <c r="J245">
        <v>893.27</v>
      </c>
      <c r="K245" t="s">
        <v>717</v>
      </c>
      <c r="L245" t="s">
        <v>718</v>
      </c>
    </row>
    <row r="246" spans="1:12" x14ac:dyDescent="0.25">
      <c r="A246">
        <v>245</v>
      </c>
      <c r="B246" t="s">
        <v>719</v>
      </c>
      <c r="C246" t="s">
        <v>25</v>
      </c>
      <c r="D246" t="s">
        <v>31</v>
      </c>
      <c r="E246" t="s">
        <v>15</v>
      </c>
      <c r="F246" t="s">
        <v>22</v>
      </c>
      <c r="G246" s="1">
        <v>42510</v>
      </c>
      <c r="H246" t="s">
        <v>17</v>
      </c>
      <c r="J246">
        <v>4172.45</v>
      </c>
      <c r="K246" t="s">
        <v>720</v>
      </c>
      <c r="L246">
        <v>3471045806</v>
      </c>
    </row>
    <row r="247" spans="1:12" x14ac:dyDescent="0.25">
      <c r="A247">
        <v>246</v>
      </c>
      <c r="B247" t="s">
        <v>721</v>
      </c>
      <c r="C247" t="s">
        <v>76</v>
      </c>
      <c r="D247" t="s">
        <v>14</v>
      </c>
      <c r="E247" t="s">
        <v>15</v>
      </c>
      <c r="F247" t="s">
        <v>22</v>
      </c>
      <c r="G247" s="1">
        <v>43216</v>
      </c>
      <c r="H247" t="s">
        <v>298</v>
      </c>
      <c r="I247" s="1">
        <v>44980</v>
      </c>
      <c r="J247">
        <v>1254.51</v>
      </c>
      <c r="K247" t="s">
        <v>722</v>
      </c>
      <c r="L247" t="s">
        <v>723</v>
      </c>
    </row>
    <row r="248" spans="1:12" x14ac:dyDescent="0.25">
      <c r="A248">
        <v>247</v>
      </c>
      <c r="B248" t="s">
        <v>724</v>
      </c>
      <c r="C248" t="s">
        <v>76</v>
      </c>
      <c r="D248" t="s">
        <v>14</v>
      </c>
      <c r="E248" t="s">
        <v>15</v>
      </c>
      <c r="F248" t="s">
        <v>16</v>
      </c>
      <c r="G248" s="1">
        <v>42791</v>
      </c>
      <c r="H248" t="s">
        <v>17</v>
      </c>
      <c r="J248">
        <v>2421.0500000000002</v>
      </c>
      <c r="K248" t="s">
        <v>725</v>
      </c>
      <c r="L248" t="s">
        <v>726</v>
      </c>
    </row>
    <row r="249" spans="1:12" x14ac:dyDescent="0.25">
      <c r="A249">
        <v>248</v>
      </c>
      <c r="B249" t="s">
        <v>727</v>
      </c>
      <c r="C249" t="s">
        <v>76</v>
      </c>
      <c r="D249" t="s">
        <v>26</v>
      </c>
      <c r="E249" t="s">
        <v>32</v>
      </c>
      <c r="F249" t="s">
        <v>22</v>
      </c>
      <c r="G249" s="1">
        <v>44287</v>
      </c>
      <c r="H249" t="s">
        <v>17</v>
      </c>
      <c r="J249">
        <v>3748.89</v>
      </c>
      <c r="K249" t="s">
        <v>728</v>
      </c>
      <c r="L249" t="s">
        <v>729</v>
      </c>
    </row>
    <row r="250" spans="1:12" x14ac:dyDescent="0.25">
      <c r="A250">
        <v>249</v>
      </c>
      <c r="B250" t="s">
        <v>730</v>
      </c>
      <c r="C250" t="s">
        <v>13</v>
      </c>
      <c r="D250" t="s">
        <v>40</v>
      </c>
      <c r="E250" t="s">
        <v>15</v>
      </c>
      <c r="F250" t="s">
        <v>22</v>
      </c>
      <c r="G250" s="1">
        <v>43186</v>
      </c>
      <c r="H250" t="s">
        <v>17</v>
      </c>
      <c r="J250">
        <v>2992.02</v>
      </c>
      <c r="K250" t="s">
        <v>731</v>
      </c>
      <c r="L250" t="s">
        <v>732</v>
      </c>
    </row>
    <row r="251" spans="1:12" x14ac:dyDescent="0.25">
      <c r="A251">
        <v>250</v>
      </c>
      <c r="B251" t="s">
        <v>733</v>
      </c>
      <c r="C251" t="s">
        <v>13</v>
      </c>
      <c r="D251" t="s">
        <v>26</v>
      </c>
      <c r="E251" t="s">
        <v>15</v>
      </c>
      <c r="F251" t="s">
        <v>27</v>
      </c>
      <c r="G251" s="1">
        <v>45409</v>
      </c>
      <c r="H251" t="s">
        <v>17</v>
      </c>
      <c r="J251">
        <v>4305.5200000000004</v>
      </c>
      <c r="K251" t="s">
        <v>734</v>
      </c>
      <c r="L251" t="s">
        <v>735</v>
      </c>
    </row>
    <row r="252" spans="1:12" x14ac:dyDescent="0.25">
      <c r="A252">
        <v>251</v>
      </c>
      <c r="B252" t="s">
        <v>736</v>
      </c>
      <c r="C252" t="s">
        <v>13</v>
      </c>
      <c r="D252" t="s">
        <v>31</v>
      </c>
      <c r="E252" t="s">
        <v>32</v>
      </c>
      <c r="F252" t="s">
        <v>16</v>
      </c>
      <c r="G252" s="1">
        <v>43964</v>
      </c>
      <c r="H252" t="s">
        <v>17</v>
      </c>
      <c r="J252">
        <v>1109.42</v>
      </c>
      <c r="K252" t="s">
        <v>737</v>
      </c>
      <c r="L252" t="s">
        <v>738</v>
      </c>
    </row>
    <row r="253" spans="1:12" x14ac:dyDescent="0.25">
      <c r="A253">
        <v>252</v>
      </c>
      <c r="B253" t="s">
        <v>739</v>
      </c>
      <c r="C253" t="s">
        <v>47</v>
      </c>
      <c r="D253" t="s">
        <v>26</v>
      </c>
      <c r="E253" t="s">
        <v>15</v>
      </c>
      <c r="F253" t="s">
        <v>16</v>
      </c>
      <c r="G253" s="1">
        <v>44960</v>
      </c>
      <c r="H253" t="s">
        <v>17</v>
      </c>
      <c r="J253">
        <v>2551.96</v>
      </c>
      <c r="K253" t="s">
        <v>740</v>
      </c>
      <c r="L253" t="s">
        <v>741</v>
      </c>
    </row>
    <row r="254" spans="1:12" x14ac:dyDescent="0.25">
      <c r="A254">
        <v>253</v>
      </c>
      <c r="B254" t="s">
        <v>742</v>
      </c>
      <c r="C254" t="s">
        <v>76</v>
      </c>
      <c r="D254" t="s">
        <v>54</v>
      </c>
      <c r="E254" t="s">
        <v>32</v>
      </c>
      <c r="F254" t="s">
        <v>22</v>
      </c>
      <c r="G254" s="1">
        <v>42247</v>
      </c>
      <c r="H254" t="s">
        <v>77</v>
      </c>
      <c r="I254" s="1">
        <v>43660</v>
      </c>
      <c r="J254">
        <v>3768.95</v>
      </c>
      <c r="K254" t="s">
        <v>743</v>
      </c>
      <c r="L254" t="s">
        <v>744</v>
      </c>
    </row>
    <row r="255" spans="1:12" x14ac:dyDescent="0.25">
      <c r="A255">
        <v>254</v>
      </c>
      <c r="B255" t="s">
        <v>745</v>
      </c>
      <c r="C255" t="s">
        <v>47</v>
      </c>
      <c r="D255" t="s">
        <v>14</v>
      </c>
      <c r="E255" t="s">
        <v>32</v>
      </c>
      <c r="F255" t="s">
        <v>27</v>
      </c>
      <c r="G255" s="1">
        <v>43194</v>
      </c>
      <c r="H255" t="s">
        <v>17</v>
      </c>
      <c r="J255">
        <v>2749.33</v>
      </c>
      <c r="K255" t="s">
        <v>746</v>
      </c>
      <c r="L255" t="s">
        <v>747</v>
      </c>
    </row>
    <row r="256" spans="1:12" x14ac:dyDescent="0.25">
      <c r="A256">
        <v>255</v>
      </c>
      <c r="B256" t="s">
        <v>748</v>
      </c>
      <c r="C256" t="s">
        <v>60</v>
      </c>
      <c r="D256" t="s">
        <v>26</v>
      </c>
      <c r="E256" t="s">
        <v>15</v>
      </c>
      <c r="F256" t="s">
        <v>16</v>
      </c>
      <c r="G256" s="1">
        <v>45336</v>
      </c>
      <c r="H256" t="s">
        <v>17</v>
      </c>
      <c r="J256">
        <v>2529.15</v>
      </c>
      <c r="K256" t="s">
        <v>749</v>
      </c>
      <c r="L256" t="s">
        <v>750</v>
      </c>
    </row>
    <row r="257" spans="1:12" x14ac:dyDescent="0.25">
      <c r="A257">
        <v>256</v>
      </c>
      <c r="B257" t="s">
        <v>751</v>
      </c>
      <c r="C257" t="s">
        <v>25</v>
      </c>
      <c r="D257" t="s">
        <v>54</v>
      </c>
      <c r="E257" t="s">
        <v>15</v>
      </c>
      <c r="F257" t="s">
        <v>22</v>
      </c>
      <c r="G257" s="1">
        <v>43218</v>
      </c>
      <c r="H257" t="s">
        <v>17</v>
      </c>
      <c r="J257">
        <v>3310.81</v>
      </c>
      <c r="K257" t="s">
        <v>752</v>
      </c>
      <c r="L257" t="s">
        <v>753</v>
      </c>
    </row>
    <row r="258" spans="1:12" x14ac:dyDescent="0.25">
      <c r="A258">
        <v>257</v>
      </c>
      <c r="B258" t="s">
        <v>754</v>
      </c>
      <c r="C258" t="s">
        <v>25</v>
      </c>
      <c r="D258" t="s">
        <v>40</v>
      </c>
      <c r="E258" t="s">
        <v>15</v>
      </c>
      <c r="F258" t="s">
        <v>22</v>
      </c>
      <c r="G258" s="1">
        <v>43348</v>
      </c>
      <c r="H258" t="s">
        <v>17</v>
      </c>
      <c r="J258">
        <v>4109.49</v>
      </c>
      <c r="K258" t="s">
        <v>755</v>
      </c>
      <c r="L258" t="s">
        <v>756</v>
      </c>
    </row>
    <row r="259" spans="1:12" x14ac:dyDescent="0.25">
      <c r="A259">
        <v>258</v>
      </c>
      <c r="B259" t="s">
        <v>757</v>
      </c>
      <c r="C259" t="s">
        <v>47</v>
      </c>
      <c r="D259" t="s">
        <v>26</v>
      </c>
      <c r="E259" t="s">
        <v>32</v>
      </c>
      <c r="F259" t="s">
        <v>27</v>
      </c>
      <c r="G259" s="1">
        <v>44170</v>
      </c>
      <c r="H259" t="s">
        <v>17</v>
      </c>
      <c r="J259">
        <v>1055.67</v>
      </c>
      <c r="K259" t="s">
        <v>758</v>
      </c>
      <c r="L259" t="s">
        <v>759</v>
      </c>
    </row>
    <row r="260" spans="1:12" x14ac:dyDescent="0.25">
      <c r="A260">
        <v>259</v>
      </c>
      <c r="B260" t="s">
        <v>760</v>
      </c>
      <c r="C260" t="s">
        <v>60</v>
      </c>
      <c r="D260" t="s">
        <v>14</v>
      </c>
      <c r="E260" t="s">
        <v>15</v>
      </c>
      <c r="F260" t="s">
        <v>27</v>
      </c>
      <c r="G260" s="1">
        <v>45155</v>
      </c>
      <c r="H260" t="s">
        <v>17</v>
      </c>
      <c r="J260">
        <v>2233.1999999999998</v>
      </c>
      <c r="K260" t="s">
        <v>761</v>
      </c>
      <c r="L260" t="s">
        <v>762</v>
      </c>
    </row>
    <row r="261" spans="1:12" x14ac:dyDescent="0.25">
      <c r="A261">
        <v>260</v>
      </c>
      <c r="B261" t="s">
        <v>763</v>
      </c>
      <c r="C261" t="s">
        <v>76</v>
      </c>
      <c r="D261" t="s">
        <v>40</v>
      </c>
      <c r="E261" t="s">
        <v>32</v>
      </c>
      <c r="F261" t="s">
        <v>16</v>
      </c>
      <c r="G261" s="1">
        <v>44794</v>
      </c>
      <c r="H261" t="s">
        <v>17</v>
      </c>
      <c r="J261">
        <v>3293.96</v>
      </c>
      <c r="K261" t="s">
        <v>764</v>
      </c>
      <c r="L261" t="s">
        <v>765</v>
      </c>
    </row>
    <row r="262" spans="1:12" x14ac:dyDescent="0.25">
      <c r="A262">
        <v>261</v>
      </c>
      <c r="B262" t="s">
        <v>766</v>
      </c>
      <c r="C262" t="s">
        <v>60</v>
      </c>
      <c r="D262" t="s">
        <v>31</v>
      </c>
      <c r="E262" t="s">
        <v>32</v>
      </c>
      <c r="F262" t="s">
        <v>22</v>
      </c>
      <c r="G262" s="1">
        <v>43853</v>
      </c>
      <c r="H262" t="s">
        <v>17</v>
      </c>
      <c r="J262">
        <v>1278.6099999999999</v>
      </c>
      <c r="K262" t="s">
        <v>767</v>
      </c>
      <c r="L262">
        <f>1-431-2-3347</f>
        <v>-3779</v>
      </c>
    </row>
    <row r="263" spans="1:12" x14ac:dyDescent="0.25">
      <c r="A263">
        <v>262</v>
      </c>
      <c r="B263" t="s">
        <v>768</v>
      </c>
      <c r="C263" t="s">
        <v>25</v>
      </c>
      <c r="D263" t="s">
        <v>31</v>
      </c>
      <c r="E263" t="s">
        <v>32</v>
      </c>
      <c r="F263" t="s">
        <v>27</v>
      </c>
      <c r="G263" s="1">
        <v>43305</v>
      </c>
      <c r="H263" t="s">
        <v>17</v>
      </c>
      <c r="J263">
        <v>4923.12</v>
      </c>
      <c r="K263" t="s">
        <v>769</v>
      </c>
      <c r="L263">
        <v>9892786327</v>
      </c>
    </row>
    <row r="264" spans="1:12" x14ac:dyDescent="0.25">
      <c r="A264">
        <v>263</v>
      </c>
      <c r="B264" t="s">
        <v>770</v>
      </c>
      <c r="C264" t="s">
        <v>60</v>
      </c>
      <c r="D264" t="s">
        <v>14</v>
      </c>
      <c r="E264" t="s">
        <v>32</v>
      </c>
      <c r="F264" t="s">
        <v>16</v>
      </c>
      <c r="G264" s="1">
        <v>43479</v>
      </c>
      <c r="H264" t="s">
        <v>17</v>
      </c>
      <c r="J264">
        <v>4978.1000000000004</v>
      </c>
      <c r="K264" t="s">
        <v>771</v>
      </c>
      <c r="L264" t="s">
        <v>772</v>
      </c>
    </row>
    <row r="265" spans="1:12" x14ac:dyDescent="0.25">
      <c r="A265">
        <v>264</v>
      </c>
      <c r="B265" t="s">
        <v>773</v>
      </c>
      <c r="C265" t="s">
        <v>13</v>
      </c>
      <c r="D265" t="s">
        <v>26</v>
      </c>
      <c r="E265" t="s">
        <v>15</v>
      </c>
      <c r="F265" t="s">
        <v>22</v>
      </c>
      <c r="G265" s="1">
        <v>42902</v>
      </c>
      <c r="H265" t="s">
        <v>17</v>
      </c>
      <c r="J265">
        <v>1427.09</v>
      </c>
      <c r="K265" t="s">
        <v>774</v>
      </c>
      <c r="L265" t="s">
        <v>775</v>
      </c>
    </row>
    <row r="266" spans="1:12" x14ac:dyDescent="0.25">
      <c r="A266">
        <v>265</v>
      </c>
      <c r="B266" t="s">
        <v>776</v>
      </c>
      <c r="C266" t="s">
        <v>13</v>
      </c>
      <c r="D266" t="s">
        <v>31</v>
      </c>
      <c r="E266" t="s">
        <v>32</v>
      </c>
      <c r="F266" t="s">
        <v>16</v>
      </c>
      <c r="G266" s="1">
        <v>45477</v>
      </c>
      <c r="H266" t="s">
        <v>17</v>
      </c>
      <c r="J266">
        <v>4936.3900000000003</v>
      </c>
      <c r="K266" t="s">
        <v>777</v>
      </c>
      <c r="L266" t="s">
        <v>778</v>
      </c>
    </row>
    <row r="267" spans="1:12" x14ac:dyDescent="0.25">
      <c r="A267">
        <v>266</v>
      </c>
      <c r="B267" t="s">
        <v>779</v>
      </c>
      <c r="C267" t="s">
        <v>60</v>
      </c>
      <c r="D267" t="s">
        <v>54</v>
      </c>
      <c r="E267" t="s">
        <v>15</v>
      </c>
      <c r="F267" t="s">
        <v>27</v>
      </c>
      <c r="G267" s="1">
        <v>44783</v>
      </c>
      <c r="H267" t="s">
        <v>17</v>
      </c>
      <c r="J267">
        <v>1233.6099999999999</v>
      </c>
      <c r="K267" t="s">
        <v>780</v>
      </c>
      <c r="L267" t="s">
        <v>781</v>
      </c>
    </row>
    <row r="268" spans="1:12" x14ac:dyDescent="0.25">
      <c r="A268">
        <v>267</v>
      </c>
      <c r="B268" t="s">
        <v>782</v>
      </c>
      <c r="C268" t="s">
        <v>21</v>
      </c>
      <c r="D268" t="s">
        <v>54</v>
      </c>
      <c r="E268" t="s">
        <v>32</v>
      </c>
      <c r="F268" t="s">
        <v>16</v>
      </c>
      <c r="G268" s="1">
        <v>43520</v>
      </c>
      <c r="H268" t="s">
        <v>17</v>
      </c>
      <c r="J268">
        <v>3351.07</v>
      </c>
      <c r="K268" t="s">
        <v>783</v>
      </c>
      <c r="L268" t="s">
        <v>784</v>
      </c>
    </row>
    <row r="269" spans="1:12" x14ac:dyDescent="0.25">
      <c r="A269">
        <v>268</v>
      </c>
      <c r="B269" t="s">
        <v>785</v>
      </c>
      <c r="C269" t="s">
        <v>13</v>
      </c>
      <c r="D269" t="s">
        <v>54</v>
      </c>
      <c r="E269" t="s">
        <v>32</v>
      </c>
      <c r="F269" t="s">
        <v>22</v>
      </c>
      <c r="G269" s="1">
        <v>43459</v>
      </c>
      <c r="H269" t="s">
        <v>17</v>
      </c>
      <c r="J269">
        <v>3793.5</v>
      </c>
      <c r="K269" t="s">
        <v>786</v>
      </c>
      <c r="L269" t="s">
        <v>787</v>
      </c>
    </row>
    <row r="270" spans="1:12" x14ac:dyDescent="0.25">
      <c r="A270">
        <v>269</v>
      </c>
      <c r="B270" t="s">
        <v>788</v>
      </c>
      <c r="C270" t="s">
        <v>13</v>
      </c>
      <c r="D270" t="s">
        <v>54</v>
      </c>
      <c r="E270" t="s">
        <v>15</v>
      </c>
      <c r="F270" t="s">
        <v>27</v>
      </c>
      <c r="G270" s="1">
        <v>43119</v>
      </c>
      <c r="H270" t="s">
        <v>77</v>
      </c>
      <c r="I270" s="1">
        <v>43721</v>
      </c>
      <c r="J270">
        <v>4505.7299999999996</v>
      </c>
      <c r="K270" t="s">
        <v>789</v>
      </c>
      <c r="L270" t="s">
        <v>790</v>
      </c>
    </row>
    <row r="271" spans="1:12" x14ac:dyDescent="0.25">
      <c r="A271">
        <v>270</v>
      </c>
      <c r="B271" t="s">
        <v>791</v>
      </c>
      <c r="C271" t="s">
        <v>21</v>
      </c>
      <c r="D271" t="s">
        <v>54</v>
      </c>
      <c r="E271" t="s">
        <v>15</v>
      </c>
      <c r="F271" t="s">
        <v>16</v>
      </c>
      <c r="G271" s="1">
        <v>44670</v>
      </c>
      <c r="H271" t="s">
        <v>17</v>
      </c>
      <c r="J271">
        <v>1886.68</v>
      </c>
      <c r="K271" t="s">
        <v>792</v>
      </c>
      <c r="L271" t="s">
        <v>793</v>
      </c>
    </row>
    <row r="272" spans="1:12" x14ac:dyDescent="0.25">
      <c r="A272">
        <v>271</v>
      </c>
      <c r="B272" t="s">
        <v>794</v>
      </c>
      <c r="C272" t="s">
        <v>25</v>
      </c>
      <c r="D272" t="s">
        <v>40</v>
      </c>
      <c r="E272" t="s">
        <v>15</v>
      </c>
      <c r="F272" t="s">
        <v>16</v>
      </c>
      <c r="G272" s="1">
        <v>44101</v>
      </c>
      <c r="H272" t="s">
        <v>17</v>
      </c>
      <c r="J272">
        <v>3773.84</v>
      </c>
      <c r="K272" t="s">
        <v>795</v>
      </c>
      <c r="L272" t="s">
        <v>796</v>
      </c>
    </row>
    <row r="273" spans="1:12" x14ac:dyDescent="0.25">
      <c r="A273">
        <v>272</v>
      </c>
      <c r="B273" t="s">
        <v>797</v>
      </c>
      <c r="C273" t="s">
        <v>60</v>
      </c>
      <c r="D273" t="s">
        <v>54</v>
      </c>
      <c r="E273" t="s">
        <v>15</v>
      </c>
      <c r="F273" t="s">
        <v>22</v>
      </c>
      <c r="G273" s="1">
        <v>44979</v>
      </c>
      <c r="H273" t="s">
        <v>17</v>
      </c>
      <c r="J273">
        <v>2926.97</v>
      </c>
      <c r="K273" t="s">
        <v>798</v>
      </c>
      <c r="L273" t="s">
        <v>799</v>
      </c>
    </row>
    <row r="274" spans="1:12" x14ac:dyDescent="0.25">
      <c r="A274">
        <v>273</v>
      </c>
      <c r="B274" t="s">
        <v>800</v>
      </c>
      <c r="C274" t="s">
        <v>13</v>
      </c>
      <c r="D274" t="s">
        <v>54</v>
      </c>
      <c r="E274" t="s">
        <v>15</v>
      </c>
      <c r="F274" t="s">
        <v>27</v>
      </c>
      <c r="G274" s="1">
        <v>44734</v>
      </c>
      <c r="H274" t="s">
        <v>17</v>
      </c>
      <c r="J274">
        <v>3105.35</v>
      </c>
      <c r="K274" t="s">
        <v>801</v>
      </c>
      <c r="L274" t="s">
        <v>802</v>
      </c>
    </row>
    <row r="275" spans="1:12" x14ac:dyDescent="0.25">
      <c r="A275">
        <v>274</v>
      </c>
      <c r="B275" t="s">
        <v>803</v>
      </c>
      <c r="C275" t="s">
        <v>804</v>
      </c>
      <c r="D275" t="s">
        <v>26</v>
      </c>
      <c r="E275" t="s">
        <v>15</v>
      </c>
      <c r="F275" t="s">
        <v>27</v>
      </c>
      <c r="G275" s="1">
        <v>43502</v>
      </c>
      <c r="H275" t="s">
        <v>17</v>
      </c>
      <c r="J275">
        <v>2003.42</v>
      </c>
      <c r="K275" t="s">
        <v>805</v>
      </c>
      <c r="L275" t="s">
        <v>806</v>
      </c>
    </row>
    <row r="276" spans="1:12" x14ac:dyDescent="0.25">
      <c r="A276">
        <v>275</v>
      </c>
      <c r="B276" t="s">
        <v>807</v>
      </c>
      <c r="C276" t="s">
        <v>150</v>
      </c>
      <c r="D276" t="s">
        <v>54</v>
      </c>
      <c r="E276" t="s">
        <v>15</v>
      </c>
      <c r="F276" t="s">
        <v>16</v>
      </c>
      <c r="G276" s="1">
        <v>44122</v>
      </c>
      <c r="H276" t="s">
        <v>17</v>
      </c>
      <c r="J276">
        <v>4122.87</v>
      </c>
      <c r="K276" t="s">
        <v>808</v>
      </c>
      <c r="L276">
        <f>1-517-424-9997</f>
        <v>-10937</v>
      </c>
    </row>
    <row r="277" spans="1:12" x14ac:dyDescent="0.25">
      <c r="A277">
        <v>276</v>
      </c>
      <c r="B277" t="s">
        <v>809</v>
      </c>
      <c r="C277" t="s">
        <v>76</v>
      </c>
      <c r="D277" t="s">
        <v>14</v>
      </c>
      <c r="E277" t="s">
        <v>32</v>
      </c>
      <c r="F277" t="s">
        <v>16</v>
      </c>
      <c r="G277" s="1">
        <v>45349</v>
      </c>
      <c r="H277" t="s">
        <v>17</v>
      </c>
      <c r="J277">
        <v>2597.66</v>
      </c>
      <c r="L277">
        <v>2237447881</v>
      </c>
    </row>
    <row r="278" spans="1:12" x14ac:dyDescent="0.25">
      <c r="A278">
        <v>277</v>
      </c>
      <c r="B278" t="s">
        <v>810</v>
      </c>
      <c r="C278" t="s">
        <v>21</v>
      </c>
      <c r="D278" t="s">
        <v>14</v>
      </c>
      <c r="E278" t="s">
        <v>32</v>
      </c>
      <c r="F278" t="s">
        <v>22</v>
      </c>
      <c r="G278" s="1">
        <v>44126</v>
      </c>
      <c r="H278" t="s">
        <v>17</v>
      </c>
      <c r="J278">
        <v>1282.75</v>
      </c>
      <c r="K278" t="s">
        <v>811</v>
      </c>
      <c r="L278" t="s">
        <v>812</v>
      </c>
    </row>
    <row r="279" spans="1:12" x14ac:dyDescent="0.25">
      <c r="A279">
        <v>278</v>
      </c>
      <c r="B279" t="s">
        <v>813</v>
      </c>
      <c r="C279" t="s">
        <v>60</v>
      </c>
      <c r="D279" t="s">
        <v>14</v>
      </c>
      <c r="E279" t="s">
        <v>15</v>
      </c>
      <c r="F279" t="s">
        <v>27</v>
      </c>
      <c r="G279" s="1">
        <v>44462</v>
      </c>
      <c r="H279" t="s">
        <v>298</v>
      </c>
      <c r="I279" s="1">
        <v>45122</v>
      </c>
      <c r="J279">
        <v>3289.08</v>
      </c>
      <c r="K279" t="s">
        <v>814</v>
      </c>
      <c r="L279" t="s">
        <v>815</v>
      </c>
    </row>
    <row r="280" spans="1:12" x14ac:dyDescent="0.25">
      <c r="A280">
        <v>279</v>
      </c>
      <c r="B280" t="s">
        <v>409</v>
      </c>
      <c r="C280" t="s">
        <v>47</v>
      </c>
      <c r="D280" t="s">
        <v>31</v>
      </c>
      <c r="E280" t="s">
        <v>15</v>
      </c>
      <c r="F280" t="s">
        <v>16</v>
      </c>
      <c r="G280" s="1">
        <v>42995</v>
      </c>
      <c r="H280" t="s">
        <v>77</v>
      </c>
      <c r="I280" s="1">
        <v>45659</v>
      </c>
      <c r="J280">
        <v>3394.75</v>
      </c>
      <c r="K280" t="s">
        <v>816</v>
      </c>
      <c r="L280" t="s">
        <v>817</v>
      </c>
    </row>
    <row r="281" spans="1:12" x14ac:dyDescent="0.25">
      <c r="A281">
        <v>280</v>
      </c>
      <c r="B281" t="s">
        <v>818</v>
      </c>
      <c r="C281" t="s">
        <v>25</v>
      </c>
      <c r="D281" t="s">
        <v>26</v>
      </c>
      <c r="E281" t="s">
        <v>15</v>
      </c>
      <c r="F281" t="s">
        <v>27</v>
      </c>
      <c r="G281" s="1">
        <v>42416</v>
      </c>
      <c r="H281" t="s">
        <v>17</v>
      </c>
      <c r="J281">
        <v>2590.65</v>
      </c>
      <c r="K281" t="s">
        <v>819</v>
      </c>
      <c r="L281" t="s">
        <v>820</v>
      </c>
    </row>
    <row r="282" spans="1:12" x14ac:dyDescent="0.25">
      <c r="A282">
        <v>281</v>
      </c>
      <c r="B282" t="s">
        <v>821</v>
      </c>
      <c r="C282" t="s">
        <v>60</v>
      </c>
      <c r="D282" t="s">
        <v>26</v>
      </c>
      <c r="E282" t="s">
        <v>15</v>
      </c>
      <c r="F282" t="s">
        <v>27</v>
      </c>
      <c r="G282" s="1">
        <v>44240</v>
      </c>
      <c r="H282" t="s">
        <v>17</v>
      </c>
      <c r="J282">
        <v>1478.55</v>
      </c>
      <c r="K282" t="s">
        <v>822</v>
      </c>
      <c r="L282" t="s">
        <v>823</v>
      </c>
    </row>
    <row r="283" spans="1:12" x14ac:dyDescent="0.25">
      <c r="A283">
        <v>282</v>
      </c>
      <c r="B283" t="s">
        <v>824</v>
      </c>
      <c r="C283" t="s">
        <v>76</v>
      </c>
      <c r="D283" t="s">
        <v>26</v>
      </c>
      <c r="E283" t="s">
        <v>15</v>
      </c>
      <c r="F283" t="s">
        <v>16</v>
      </c>
      <c r="G283" s="1">
        <v>42265</v>
      </c>
      <c r="H283" t="s">
        <v>17</v>
      </c>
      <c r="J283">
        <v>4152.18</v>
      </c>
      <c r="K283" t="s">
        <v>825</v>
      </c>
      <c r="L283" t="s">
        <v>826</v>
      </c>
    </row>
    <row r="284" spans="1:12" x14ac:dyDescent="0.25">
      <c r="A284">
        <v>283</v>
      </c>
      <c r="B284" t="s">
        <v>827</v>
      </c>
      <c r="C284" t="s">
        <v>76</v>
      </c>
      <c r="D284" t="s">
        <v>26</v>
      </c>
      <c r="E284" t="s">
        <v>32</v>
      </c>
      <c r="F284" t="s">
        <v>27</v>
      </c>
      <c r="G284" s="1">
        <v>43557</v>
      </c>
      <c r="H284" t="s">
        <v>17</v>
      </c>
      <c r="J284">
        <v>1546.61</v>
      </c>
      <c r="K284" t="s">
        <v>828</v>
      </c>
      <c r="L284" t="s">
        <v>829</v>
      </c>
    </row>
    <row r="285" spans="1:12" x14ac:dyDescent="0.25">
      <c r="A285">
        <v>284</v>
      </c>
      <c r="B285" t="s">
        <v>830</v>
      </c>
      <c r="C285" t="s">
        <v>47</v>
      </c>
      <c r="D285" t="s">
        <v>14</v>
      </c>
      <c r="E285" t="s">
        <v>32</v>
      </c>
      <c r="F285" t="s">
        <v>22</v>
      </c>
      <c r="G285" s="1">
        <v>42579</v>
      </c>
      <c r="H285" t="s">
        <v>77</v>
      </c>
      <c r="I285" s="1">
        <v>45740</v>
      </c>
      <c r="J285">
        <v>4999.3500000000004</v>
      </c>
      <c r="K285" t="s">
        <v>831</v>
      </c>
      <c r="L285" t="s">
        <v>832</v>
      </c>
    </row>
    <row r="286" spans="1:12" x14ac:dyDescent="0.25">
      <c r="A286">
        <v>285</v>
      </c>
      <c r="B286" t="s">
        <v>46</v>
      </c>
      <c r="C286" t="s">
        <v>76</v>
      </c>
      <c r="D286" t="s">
        <v>54</v>
      </c>
      <c r="E286" t="s">
        <v>32</v>
      </c>
      <c r="F286" t="s">
        <v>22</v>
      </c>
      <c r="G286" s="1">
        <v>42646</v>
      </c>
      <c r="H286" t="s">
        <v>17</v>
      </c>
      <c r="J286">
        <v>4016.43</v>
      </c>
      <c r="K286" t="s">
        <v>833</v>
      </c>
      <c r="L286" t="s">
        <v>834</v>
      </c>
    </row>
    <row r="287" spans="1:12" x14ac:dyDescent="0.25">
      <c r="A287">
        <v>286</v>
      </c>
      <c r="B287" t="s">
        <v>835</v>
      </c>
      <c r="C287" t="s">
        <v>76</v>
      </c>
      <c r="D287" t="s">
        <v>54</v>
      </c>
      <c r="E287" t="s">
        <v>32</v>
      </c>
      <c r="F287" t="s">
        <v>22</v>
      </c>
      <c r="G287" s="1">
        <v>43606</v>
      </c>
      <c r="H287" t="s">
        <v>17</v>
      </c>
      <c r="J287">
        <v>3138.44</v>
      </c>
      <c r="K287" t="s">
        <v>836</v>
      </c>
      <c r="L287" t="s">
        <v>837</v>
      </c>
    </row>
    <row r="288" spans="1:12" x14ac:dyDescent="0.25">
      <c r="A288">
        <v>287</v>
      </c>
      <c r="B288" t="s">
        <v>838</v>
      </c>
      <c r="C288" t="s">
        <v>60</v>
      </c>
      <c r="D288" t="s">
        <v>31</v>
      </c>
      <c r="E288" t="s">
        <v>32</v>
      </c>
      <c r="F288" t="s">
        <v>22</v>
      </c>
      <c r="G288" s="1">
        <v>43269</v>
      </c>
      <c r="H288" t="s">
        <v>17</v>
      </c>
      <c r="J288">
        <v>2643.52</v>
      </c>
      <c r="K288" t="s">
        <v>839</v>
      </c>
      <c r="L288" t="s">
        <v>840</v>
      </c>
    </row>
    <row r="289" spans="1:12" x14ac:dyDescent="0.25">
      <c r="A289">
        <v>288</v>
      </c>
      <c r="B289" t="s">
        <v>841</v>
      </c>
      <c r="C289" t="s">
        <v>13</v>
      </c>
      <c r="D289" t="s">
        <v>14</v>
      </c>
      <c r="E289" t="s">
        <v>32</v>
      </c>
      <c r="F289" t="s">
        <v>22</v>
      </c>
      <c r="G289" s="1">
        <v>42810</v>
      </c>
      <c r="H289" t="s">
        <v>17</v>
      </c>
      <c r="J289">
        <v>2806.17</v>
      </c>
      <c r="K289" t="s">
        <v>842</v>
      </c>
      <c r="L289" t="s">
        <v>843</v>
      </c>
    </row>
    <row r="290" spans="1:12" x14ac:dyDescent="0.25">
      <c r="A290">
        <v>289</v>
      </c>
      <c r="B290" t="s">
        <v>844</v>
      </c>
      <c r="C290" t="s">
        <v>25</v>
      </c>
      <c r="D290" t="s">
        <v>26</v>
      </c>
      <c r="E290" t="s">
        <v>32</v>
      </c>
      <c r="F290" t="s">
        <v>22</v>
      </c>
      <c r="G290" s="1">
        <v>45207</v>
      </c>
      <c r="H290" t="s">
        <v>17</v>
      </c>
      <c r="J290">
        <v>2304.36</v>
      </c>
      <c r="K290" t="s">
        <v>845</v>
      </c>
      <c r="L290" t="s">
        <v>846</v>
      </c>
    </row>
    <row r="291" spans="1:12" x14ac:dyDescent="0.25">
      <c r="A291">
        <v>290</v>
      </c>
      <c r="B291" t="s">
        <v>847</v>
      </c>
      <c r="C291" t="s">
        <v>60</v>
      </c>
      <c r="D291" t="s">
        <v>26</v>
      </c>
      <c r="E291" t="s">
        <v>15</v>
      </c>
      <c r="F291" t="s">
        <v>16</v>
      </c>
      <c r="G291" s="1">
        <v>44899</v>
      </c>
      <c r="H291" t="s">
        <v>17</v>
      </c>
      <c r="J291">
        <v>3208.01</v>
      </c>
      <c r="K291" t="s">
        <v>848</v>
      </c>
      <c r="L291" t="s">
        <v>849</v>
      </c>
    </row>
    <row r="292" spans="1:12" x14ac:dyDescent="0.25">
      <c r="A292">
        <v>291</v>
      </c>
      <c r="B292" t="s">
        <v>850</v>
      </c>
      <c r="C292" t="s">
        <v>13</v>
      </c>
      <c r="D292" t="s">
        <v>54</v>
      </c>
      <c r="E292" t="s">
        <v>15</v>
      </c>
      <c r="F292" t="s">
        <v>27</v>
      </c>
      <c r="G292" s="1">
        <v>44907</v>
      </c>
      <c r="H292" t="s">
        <v>77</v>
      </c>
      <c r="I292" s="1">
        <v>44914</v>
      </c>
      <c r="J292">
        <v>3703.23</v>
      </c>
      <c r="K292" t="s">
        <v>851</v>
      </c>
      <c r="L292">
        <f>1-619-269-7512</f>
        <v>-8399</v>
      </c>
    </row>
    <row r="293" spans="1:12" x14ac:dyDescent="0.25">
      <c r="A293">
        <v>292</v>
      </c>
      <c r="B293" t="s">
        <v>852</v>
      </c>
      <c r="C293" t="s">
        <v>47</v>
      </c>
      <c r="D293" t="s">
        <v>31</v>
      </c>
      <c r="E293" t="s">
        <v>15</v>
      </c>
      <c r="F293" t="s">
        <v>22</v>
      </c>
      <c r="G293" s="1">
        <v>44569</v>
      </c>
      <c r="H293" t="s">
        <v>17</v>
      </c>
      <c r="J293">
        <v>2079.91</v>
      </c>
      <c r="K293" t="s">
        <v>853</v>
      </c>
      <c r="L293" t="s">
        <v>854</v>
      </c>
    </row>
    <row r="294" spans="1:12" x14ac:dyDescent="0.25">
      <c r="A294">
        <v>293</v>
      </c>
      <c r="B294" t="s">
        <v>855</v>
      </c>
      <c r="C294" t="s">
        <v>47</v>
      </c>
      <c r="D294" t="s">
        <v>31</v>
      </c>
      <c r="E294" t="s">
        <v>15</v>
      </c>
      <c r="F294" t="s">
        <v>16</v>
      </c>
      <c r="G294" s="1">
        <v>43228</v>
      </c>
      <c r="H294" t="s">
        <v>17</v>
      </c>
      <c r="J294">
        <v>3612.22</v>
      </c>
      <c r="K294" t="s">
        <v>856</v>
      </c>
      <c r="L294" t="s">
        <v>857</v>
      </c>
    </row>
    <row r="295" spans="1:12" x14ac:dyDescent="0.25">
      <c r="A295">
        <v>294</v>
      </c>
      <c r="B295" t="s">
        <v>858</v>
      </c>
      <c r="C295" t="s">
        <v>60</v>
      </c>
      <c r="D295" t="s">
        <v>26</v>
      </c>
      <c r="E295" t="s">
        <v>15</v>
      </c>
      <c r="F295" t="s">
        <v>16</v>
      </c>
      <c r="G295" s="1">
        <v>42666</v>
      </c>
      <c r="H295" t="s">
        <v>17</v>
      </c>
      <c r="J295">
        <v>3092.59</v>
      </c>
      <c r="K295" t="s">
        <v>859</v>
      </c>
      <c r="L295" t="s">
        <v>860</v>
      </c>
    </row>
    <row r="296" spans="1:12" x14ac:dyDescent="0.25">
      <c r="A296">
        <v>295</v>
      </c>
      <c r="B296" t="s">
        <v>861</v>
      </c>
      <c r="C296" t="s">
        <v>76</v>
      </c>
      <c r="D296" t="s">
        <v>26</v>
      </c>
      <c r="E296" t="s">
        <v>32</v>
      </c>
      <c r="F296" t="s">
        <v>27</v>
      </c>
      <c r="G296" s="1">
        <v>42234</v>
      </c>
      <c r="H296" t="s">
        <v>17</v>
      </c>
      <c r="J296">
        <v>3281.38</v>
      </c>
      <c r="K296" t="s">
        <v>862</v>
      </c>
      <c r="L296" t="s">
        <v>863</v>
      </c>
    </row>
    <row r="297" spans="1:12" x14ac:dyDescent="0.25">
      <c r="A297">
        <v>296</v>
      </c>
      <c r="B297" t="s">
        <v>864</v>
      </c>
      <c r="C297" t="s">
        <v>60</v>
      </c>
      <c r="D297" t="s">
        <v>40</v>
      </c>
      <c r="E297" t="s">
        <v>32</v>
      </c>
      <c r="F297" t="s">
        <v>16</v>
      </c>
      <c r="G297" s="1">
        <v>42458</v>
      </c>
      <c r="H297" t="s">
        <v>298</v>
      </c>
      <c r="I297" s="1">
        <v>45427</v>
      </c>
      <c r="J297">
        <v>1099.8900000000001</v>
      </c>
      <c r="K297" t="s">
        <v>865</v>
      </c>
      <c r="L297" t="s">
        <v>866</v>
      </c>
    </row>
    <row r="298" spans="1:12" x14ac:dyDescent="0.25">
      <c r="A298">
        <v>297</v>
      </c>
      <c r="B298" t="s">
        <v>867</v>
      </c>
      <c r="C298" t="s">
        <v>25</v>
      </c>
      <c r="D298" t="s">
        <v>14</v>
      </c>
      <c r="E298" t="s">
        <v>32</v>
      </c>
      <c r="F298" t="s">
        <v>22</v>
      </c>
      <c r="G298" s="1">
        <v>43186</v>
      </c>
      <c r="H298" t="s">
        <v>17</v>
      </c>
      <c r="J298">
        <v>2761.76</v>
      </c>
      <c r="K298" t="s">
        <v>868</v>
      </c>
      <c r="L298" t="s">
        <v>869</v>
      </c>
    </row>
    <row r="299" spans="1:12" x14ac:dyDescent="0.25">
      <c r="A299">
        <v>298</v>
      </c>
      <c r="B299" t="s">
        <v>870</v>
      </c>
      <c r="C299" t="s">
        <v>21</v>
      </c>
      <c r="D299" t="s">
        <v>54</v>
      </c>
      <c r="E299" t="s">
        <v>15</v>
      </c>
      <c r="F299" t="s">
        <v>27</v>
      </c>
      <c r="G299" s="1">
        <v>42783</v>
      </c>
      <c r="H299" t="s">
        <v>17</v>
      </c>
      <c r="J299">
        <v>1102.01</v>
      </c>
      <c r="K299" t="s">
        <v>871</v>
      </c>
      <c r="L299" t="s">
        <v>872</v>
      </c>
    </row>
    <row r="300" spans="1:12" x14ac:dyDescent="0.25">
      <c r="A300">
        <v>299</v>
      </c>
      <c r="B300" t="s">
        <v>873</v>
      </c>
      <c r="C300" t="s">
        <v>60</v>
      </c>
      <c r="D300" t="s">
        <v>14</v>
      </c>
      <c r="E300" t="s">
        <v>15</v>
      </c>
      <c r="F300" t="s">
        <v>16</v>
      </c>
      <c r="G300" s="1">
        <v>43520</v>
      </c>
      <c r="H300" t="s">
        <v>77</v>
      </c>
      <c r="I300" s="1">
        <v>45436</v>
      </c>
      <c r="J300">
        <v>4824.67</v>
      </c>
      <c r="K300" t="s">
        <v>874</v>
      </c>
      <c r="L300" t="s">
        <v>875</v>
      </c>
    </row>
    <row r="301" spans="1:12" x14ac:dyDescent="0.25">
      <c r="A301">
        <v>300</v>
      </c>
      <c r="B301" t="s">
        <v>876</v>
      </c>
      <c r="C301" t="s">
        <v>47</v>
      </c>
      <c r="D301" t="s">
        <v>31</v>
      </c>
      <c r="E301" t="s">
        <v>32</v>
      </c>
      <c r="F301" t="s">
        <v>22</v>
      </c>
      <c r="G301" s="1">
        <v>44598</v>
      </c>
      <c r="H301" t="s">
        <v>17</v>
      </c>
      <c r="J301">
        <v>4982.2</v>
      </c>
      <c r="K301" t="s">
        <v>877</v>
      </c>
      <c r="L301" t="s">
        <v>878</v>
      </c>
    </row>
    <row r="302" spans="1:12" x14ac:dyDescent="0.25">
      <c r="A302">
        <v>301</v>
      </c>
      <c r="B302" t="s">
        <v>879</v>
      </c>
      <c r="C302" t="s">
        <v>25</v>
      </c>
      <c r="D302" t="s">
        <v>40</v>
      </c>
      <c r="E302" t="s">
        <v>15</v>
      </c>
      <c r="F302" t="s">
        <v>16</v>
      </c>
      <c r="G302" s="1">
        <v>45368</v>
      </c>
      <c r="H302" t="s">
        <v>17</v>
      </c>
      <c r="J302">
        <v>1019.51</v>
      </c>
      <c r="K302" t="s">
        <v>880</v>
      </c>
      <c r="L302">
        <v>742964339</v>
      </c>
    </row>
    <row r="303" spans="1:12" x14ac:dyDescent="0.25">
      <c r="A303">
        <v>302</v>
      </c>
      <c r="B303" t="s">
        <v>881</v>
      </c>
      <c r="C303" t="s">
        <v>25</v>
      </c>
      <c r="D303" t="s">
        <v>31</v>
      </c>
      <c r="E303" t="s">
        <v>15</v>
      </c>
      <c r="F303" t="s">
        <v>27</v>
      </c>
      <c r="G303" s="1">
        <v>43768</v>
      </c>
      <c r="H303" t="s">
        <v>17</v>
      </c>
      <c r="J303">
        <v>2690.8</v>
      </c>
      <c r="K303" t="s">
        <v>882</v>
      </c>
      <c r="L303">
        <f>1-275-36-2244</f>
        <v>-2554</v>
      </c>
    </row>
    <row r="304" spans="1:12" x14ac:dyDescent="0.25">
      <c r="A304">
        <v>303</v>
      </c>
      <c r="B304" t="s">
        <v>883</v>
      </c>
      <c r="C304" t="s">
        <v>13</v>
      </c>
      <c r="D304" t="s">
        <v>54</v>
      </c>
      <c r="E304" t="s">
        <v>32</v>
      </c>
      <c r="F304" t="s">
        <v>22</v>
      </c>
      <c r="G304" s="1">
        <v>43968</v>
      </c>
      <c r="H304" t="s">
        <v>298</v>
      </c>
      <c r="I304" s="1">
        <v>44808</v>
      </c>
      <c r="J304">
        <v>4024.39</v>
      </c>
      <c r="K304" t="s">
        <v>884</v>
      </c>
      <c r="L304" t="s">
        <v>885</v>
      </c>
    </row>
    <row r="305" spans="1:12" x14ac:dyDescent="0.25">
      <c r="A305">
        <v>304</v>
      </c>
      <c r="B305" t="s">
        <v>886</v>
      </c>
      <c r="C305" t="s">
        <v>150</v>
      </c>
      <c r="D305" t="s">
        <v>40</v>
      </c>
      <c r="E305" t="s">
        <v>32</v>
      </c>
      <c r="F305" t="s">
        <v>16</v>
      </c>
      <c r="G305" s="1">
        <v>43160</v>
      </c>
      <c r="H305" t="s">
        <v>298</v>
      </c>
      <c r="I305" s="1">
        <v>44909</v>
      </c>
      <c r="J305">
        <v>3018.79</v>
      </c>
      <c r="K305" t="s">
        <v>887</v>
      </c>
      <c r="L305" t="s">
        <v>888</v>
      </c>
    </row>
    <row r="306" spans="1:12" x14ac:dyDescent="0.25">
      <c r="A306">
        <v>305</v>
      </c>
      <c r="B306" t="s">
        <v>889</v>
      </c>
      <c r="C306" t="s">
        <v>25</v>
      </c>
      <c r="D306" t="s">
        <v>31</v>
      </c>
      <c r="E306" t="s">
        <v>32</v>
      </c>
      <c r="F306" t="s">
        <v>16</v>
      </c>
      <c r="G306" s="1">
        <v>43040</v>
      </c>
      <c r="H306" t="s">
        <v>17</v>
      </c>
      <c r="J306">
        <v>1304.26</v>
      </c>
      <c r="K306" t="s">
        <v>890</v>
      </c>
      <c r="L306" t="s">
        <v>891</v>
      </c>
    </row>
    <row r="307" spans="1:12" x14ac:dyDescent="0.25">
      <c r="A307">
        <v>306</v>
      </c>
      <c r="B307" t="s">
        <v>892</v>
      </c>
      <c r="C307" t="s">
        <v>13</v>
      </c>
      <c r="D307" t="s">
        <v>31</v>
      </c>
      <c r="E307" t="s">
        <v>15</v>
      </c>
      <c r="F307" t="s">
        <v>22</v>
      </c>
      <c r="G307" s="1">
        <v>42524</v>
      </c>
      <c r="H307" t="s">
        <v>17</v>
      </c>
      <c r="J307">
        <v>3151.73</v>
      </c>
      <c r="K307" t="s">
        <v>893</v>
      </c>
      <c r="L307" t="s">
        <v>894</v>
      </c>
    </row>
    <row r="308" spans="1:12" x14ac:dyDescent="0.25">
      <c r="A308">
        <v>307</v>
      </c>
      <c r="B308" t="s">
        <v>895</v>
      </c>
      <c r="C308" t="s">
        <v>60</v>
      </c>
      <c r="D308" t="s">
        <v>40</v>
      </c>
      <c r="E308" t="s">
        <v>32</v>
      </c>
      <c r="F308" t="s">
        <v>22</v>
      </c>
      <c r="G308" s="1">
        <v>43793</v>
      </c>
      <c r="H308" t="s">
        <v>77</v>
      </c>
      <c r="I308" s="1">
        <v>45123</v>
      </c>
      <c r="J308">
        <v>2554.41</v>
      </c>
      <c r="K308" t="s">
        <v>896</v>
      </c>
      <c r="L308" t="s">
        <v>897</v>
      </c>
    </row>
    <row r="309" spans="1:12" x14ac:dyDescent="0.25">
      <c r="A309">
        <v>308</v>
      </c>
      <c r="B309" t="s">
        <v>898</v>
      </c>
      <c r="C309" t="s">
        <v>47</v>
      </c>
      <c r="D309" t="s">
        <v>40</v>
      </c>
      <c r="E309" t="s">
        <v>15</v>
      </c>
      <c r="F309" t="s">
        <v>22</v>
      </c>
      <c r="G309" s="1">
        <v>43332</v>
      </c>
      <c r="H309" t="s">
        <v>17</v>
      </c>
      <c r="J309">
        <v>2114.15</v>
      </c>
      <c r="K309" t="s">
        <v>899</v>
      </c>
      <c r="L309" t="s">
        <v>900</v>
      </c>
    </row>
    <row r="310" spans="1:12" x14ac:dyDescent="0.25">
      <c r="A310">
        <v>309</v>
      </c>
      <c r="B310" t="s">
        <v>901</v>
      </c>
      <c r="C310" t="s">
        <v>13</v>
      </c>
      <c r="D310" t="s">
        <v>54</v>
      </c>
      <c r="E310" t="s">
        <v>32</v>
      </c>
      <c r="F310" t="s">
        <v>27</v>
      </c>
      <c r="G310" s="1">
        <v>43806</v>
      </c>
      <c r="H310" t="s">
        <v>17</v>
      </c>
      <c r="J310">
        <v>2890.52</v>
      </c>
      <c r="K310" t="s">
        <v>902</v>
      </c>
      <c r="L310" t="s">
        <v>903</v>
      </c>
    </row>
    <row r="311" spans="1:12" x14ac:dyDescent="0.25">
      <c r="A311">
        <v>310</v>
      </c>
      <c r="B311" t="s">
        <v>904</v>
      </c>
      <c r="C311" t="s">
        <v>13</v>
      </c>
      <c r="D311" t="s">
        <v>40</v>
      </c>
      <c r="E311" t="s">
        <v>32</v>
      </c>
      <c r="F311" t="s">
        <v>16</v>
      </c>
      <c r="G311" s="1">
        <v>42234</v>
      </c>
      <c r="H311" t="s">
        <v>17</v>
      </c>
      <c r="J311">
        <v>4766.99</v>
      </c>
      <c r="K311" t="s">
        <v>905</v>
      </c>
      <c r="L311" t="s">
        <v>906</v>
      </c>
    </row>
    <row r="312" spans="1:12" x14ac:dyDescent="0.25">
      <c r="A312">
        <v>311</v>
      </c>
      <c r="B312" t="s">
        <v>907</v>
      </c>
      <c r="C312" t="s">
        <v>47</v>
      </c>
      <c r="D312" t="s">
        <v>14</v>
      </c>
      <c r="E312" t="s">
        <v>32</v>
      </c>
      <c r="F312" t="s">
        <v>16</v>
      </c>
      <c r="G312" s="1">
        <v>45448</v>
      </c>
      <c r="H312" t="s">
        <v>77</v>
      </c>
      <c r="I312" s="1">
        <v>45510</v>
      </c>
      <c r="J312">
        <v>2924.14</v>
      </c>
      <c r="K312" t="s">
        <v>908</v>
      </c>
      <c r="L312" t="s">
        <v>909</v>
      </c>
    </row>
    <row r="313" spans="1:12" x14ac:dyDescent="0.25">
      <c r="A313">
        <v>312</v>
      </c>
      <c r="B313" t="s">
        <v>910</v>
      </c>
      <c r="C313" t="s">
        <v>76</v>
      </c>
      <c r="D313" t="s">
        <v>31</v>
      </c>
      <c r="E313" t="s">
        <v>32</v>
      </c>
      <c r="F313" t="s">
        <v>27</v>
      </c>
      <c r="G313" s="1">
        <v>45129</v>
      </c>
      <c r="H313" t="s">
        <v>17</v>
      </c>
      <c r="J313">
        <v>2353.69</v>
      </c>
      <c r="K313" t="s">
        <v>911</v>
      </c>
      <c r="L313" t="s">
        <v>912</v>
      </c>
    </row>
    <row r="314" spans="1:12" x14ac:dyDescent="0.25">
      <c r="A314">
        <v>313</v>
      </c>
      <c r="B314" t="s">
        <v>913</v>
      </c>
      <c r="C314" t="s">
        <v>21</v>
      </c>
      <c r="D314" t="s">
        <v>26</v>
      </c>
      <c r="E314" t="s">
        <v>15</v>
      </c>
      <c r="F314" t="s">
        <v>27</v>
      </c>
      <c r="G314" s="1">
        <v>43846</v>
      </c>
      <c r="H314" t="s">
        <v>17</v>
      </c>
      <c r="J314">
        <v>3892.03</v>
      </c>
      <c r="K314" t="s">
        <v>914</v>
      </c>
      <c r="L314" t="s">
        <v>915</v>
      </c>
    </row>
    <row r="315" spans="1:12" x14ac:dyDescent="0.25">
      <c r="A315">
        <v>314</v>
      </c>
      <c r="B315" t="s">
        <v>916</v>
      </c>
      <c r="C315" t="s">
        <v>25</v>
      </c>
      <c r="D315" t="s">
        <v>31</v>
      </c>
      <c r="E315" t="s">
        <v>32</v>
      </c>
      <c r="F315" t="s">
        <v>22</v>
      </c>
      <c r="G315" s="1">
        <v>44765</v>
      </c>
      <c r="H315" t="s">
        <v>17</v>
      </c>
      <c r="J315">
        <v>1541.78</v>
      </c>
      <c r="K315" t="s">
        <v>917</v>
      </c>
      <c r="L315" t="s">
        <v>918</v>
      </c>
    </row>
    <row r="316" spans="1:12" x14ac:dyDescent="0.25">
      <c r="A316">
        <v>315</v>
      </c>
      <c r="B316" t="s">
        <v>919</v>
      </c>
      <c r="C316" t="s">
        <v>13</v>
      </c>
      <c r="D316" t="s">
        <v>26</v>
      </c>
      <c r="E316" t="s">
        <v>15</v>
      </c>
      <c r="F316" t="s">
        <v>16</v>
      </c>
      <c r="G316" s="1">
        <v>44161</v>
      </c>
      <c r="H316" t="s">
        <v>17</v>
      </c>
      <c r="J316">
        <v>2834.14</v>
      </c>
      <c r="K316" t="s">
        <v>920</v>
      </c>
      <c r="L316" t="s">
        <v>921</v>
      </c>
    </row>
    <row r="317" spans="1:12" x14ac:dyDescent="0.25">
      <c r="A317">
        <v>316</v>
      </c>
      <c r="B317" t="s">
        <v>922</v>
      </c>
      <c r="C317" t="s">
        <v>76</v>
      </c>
      <c r="D317" t="s">
        <v>14</v>
      </c>
      <c r="E317" t="s">
        <v>15</v>
      </c>
      <c r="F317" t="s">
        <v>27</v>
      </c>
      <c r="G317" s="1">
        <v>44930</v>
      </c>
      <c r="H317" t="s">
        <v>298</v>
      </c>
      <c r="I317" s="1">
        <v>45478</v>
      </c>
      <c r="J317">
        <v>3282.36</v>
      </c>
      <c r="K317" t="s">
        <v>923</v>
      </c>
      <c r="L317" t="s">
        <v>924</v>
      </c>
    </row>
    <row r="318" spans="1:12" x14ac:dyDescent="0.25">
      <c r="A318">
        <v>317</v>
      </c>
      <c r="B318" t="s">
        <v>925</v>
      </c>
      <c r="C318" t="s">
        <v>25</v>
      </c>
      <c r="D318" t="s">
        <v>31</v>
      </c>
      <c r="E318" t="s">
        <v>32</v>
      </c>
      <c r="F318" t="s">
        <v>27</v>
      </c>
      <c r="G318" s="1">
        <v>42800</v>
      </c>
      <c r="H318" t="s">
        <v>17</v>
      </c>
      <c r="J318">
        <v>1426.62</v>
      </c>
      <c r="K318" t="s">
        <v>926</v>
      </c>
      <c r="L318" t="s">
        <v>927</v>
      </c>
    </row>
    <row r="319" spans="1:12" x14ac:dyDescent="0.25">
      <c r="A319">
        <v>318</v>
      </c>
      <c r="B319" t="s">
        <v>928</v>
      </c>
      <c r="C319" t="s">
        <v>21</v>
      </c>
      <c r="D319" t="s">
        <v>31</v>
      </c>
      <c r="E319" t="s">
        <v>15</v>
      </c>
      <c r="F319" t="s">
        <v>27</v>
      </c>
      <c r="G319" s="1">
        <v>42719</v>
      </c>
      <c r="H319" t="s">
        <v>17</v>
      </c>
      <c r="J319">
        <v>4511.79</v>
      </c>
      <c r="K319" t="s">
        <v>929</v>
      </c>
      <c r="L319">
        <v>6143143163</v>
      </c>
    </row>
    <row r="320" spans="1:12" x14ac:dyDescent="0.25">
      <c r="A320">
        <v>319</v>
      </c>
      <c r="B320" t="s">
        <v>930</v>
      </c>
      <c r="C320" t="s">
        <v>76</v>
      </c>
      <c r="D320" t="s">
        <v>54</v>
      </c>
      <c r="E320" t="s">
        <v>15</v>
      </c>
      <c r="F320" t="s">
        <v>22</v>
      </c>
      <c r="G320" s="1">
        <v>43255</v>
      </c>
      <c r="H320" t="s">
        <v>17</v>
      </c>
      <c r="J320">
        <v>2128.4499999999998</v>
      </c>
      <c r="K320" t="s">
        <v>931</v>
      </c>
      <c r="L320" t="s">
        <v>932</v>
      </c>
    </row>
    <row r="321" spans="1:12" x14ac:dyDescent="0.25">
      <c r="A321">
        <v>320</v>
      </c>
      <c r="B321" t="s">
        <v>933</v>
      </c>
      <c r="C321" t="s">
        <v>25</v>
      </c>
      <c r="D321" t="s">
        <v>54</v>
      </c>
      <c r="E321" t="s">
        <v>32</v>
      </c>
      <c r="F321" t="s">
        <v>27</v>
      </c>
      <c r="G321" s="1">
        <v>44484</v>
      </c>
      <c r="H321" t="s">
        <v>17</v>
      </c>
      <c r="J321">
        <v>4839.83</v>
      </c>
      <c r="K321" t="s">
        <v>934</v>
      </c>
      <c r="L321">
        <v>9758578914</v>
      </c>
    </row>
    <row r="322" spans="1:12" x14ac:dyDescent="0.25">
      <c r="A322">
        <v>321</v>
      </c>
      <c r="B322" t="s">
        <v>935</v>
      </c>
      <c r="C322" t="s">
        <v>47</v>
      </c>
      <c r="D322" t="s">
        <v>26</v>
      </c>
      <c r="E322" t="s">
        <v>32</v>
      </c>
      <c r="F322" t="s">
        <v>16</v>
      </c>
      <c r="G322" s="1">
        <v>44925</v>
      </c>
      <c r="H322" t="s">
        <v>77</v>
      </c>
      <c r="I322" s="1">
        <v>45023</v>
      </c>
      <c r="J322">
        <v>1809.65</v>
      </c>
      <c r="K322" t="s">
        <v>936</v>
      </c>
      <c r="L322" t="s">
        <v>937</v>
      </c>
    </row>
    <row r="323" spans="1:12" x14ac:dyDescent="0.25">
      <c r="A323">
        <v>322</v>
      </c>
      <c r="B323" t="s">
        <v>938</v>
      </c>
      <c r="C323" t="s">
        <v>25</v>
      </c>
      <c r="D323" t="s">
        <v>54</v>
      </c>
      <c r="E323" t="s">
        <v>15</v>
      </c>
      <c r="F323" t="s">
        <v>27</v>
      </c>
      <c r="G323" s="1">
        <v>42369</v>
      </c>
      <c r="H323" t="s">
        <v>17</v>
      </c>
      <c r="J323">
        <v>1512.14</v>
      </c>
      <c r="K323" t="s">
        <v>939</v>
      </c>
      <c r="L323" t="s">
        <v>940</v>
      </c>
    </row>
    <row r="324" spans="1:12" x14ac:dyDescent="0.25">
      <c r="A324">
        <v>323</v>
      </c>
      <c r="B324" t="s">
        <v>941</v>
      </c>
      <c r="C324" t="s">
        <v>76</v>
      </c>
      <c r="D324" t="s">
        <v>31</v>
      </c>
      <c r="E324" t="s">
        <v>15</v>
      </c>
      <c r="F324" t="s">
        <v>27</v>
      </c>
      <c r="G324" s="1">
        <v>42988</v>
      </c>
      <c r="H324" t="s">
        <v>17</v>
      </c>
      <c r="J324">
        <v>4804.28</v>
      </c>
      <c r="K324" t="s">
        <v>942</v>
      </c>
      <c r="L324" t="s">
        <v>943</v>
      </c>
    </row>
    <row r="325" spans="1:12" x14ac:dyDescent="0.25">
      <c r="A325">
        <v>324</v>
      </c>
      <c r="B325" t="s">
        <v>944</v>
      </c>
      <c r="C325" t="s">
        <v>60</v>
      </c>
      <c r="D325" t="s">
        <v>54</v>
      </c>
      <c r="E325" t="s">
        <v>15</v>
      </c>
      <c r="F325" t="s">
        <v>22</v>
      </c>
      <c r="G325" s="1">
        <v>43772</v>
      </c>
      <c r="H325" t="s">
        <v>17</v>
      </c>
      <c r="J325">
        <v>2197.42</v>
      </c>
      <c r="K325" t="s">
        <v>945</v>
      </c>
      <c r="L325" t="s">
        <v>946</v>
      </c>
    </row>
    <row r="326" spans="1:12" x14ac:dyDescent="0.25">
      <c r="A326">
        <v>325</v>
      </c>
      <c r="B326" t="s">
        <v>947</v>
      </c>
      <c r="C326" t="s">
        <v>804</v>
      </c>
      <c r="D326" t="s">
        <v>54</v>
      </c>
      <c r="E326" t="s">
        <v>15</v>
      </c>
      <c r="F326" t="s">
        <v>16</v>
      </c>
      <c r="G326" s="1">
        <v>44343</v>
      </c>
      <c r="H326" t="s">
        <v>17</v>
      </c>
      <c r="J326">
        <v>1147.23</v>
      </c>
      <c r="K326" t="s">
        <v>948</v>
      </c>
      <c r="L326" t="s">
        <v>949</v>
      </c>
    </row>
    <row r="327" spans="1:12" x14ac:dyDescent="0.25">
      <c r="A327">
        <v>326</v>
      </c>
      <c r="B327" t="s">
        <v>950</v>
      </c>
      <c r="C327" t="s">
        <v>13</v>
      </c>
      <c r="D327" t="s">
        <v>14</v>
      </c>
      <c r="E327" t="s">
        <v>15</v>
      </c>
      <c r="F327" t="s">
        <v>27</v>
      </c>
      <c r="G327" s="1">
        <v>43282</v>
      </c>
      <c r="H327" t="s">
        <v>17</v>
      </c>
      <c r="J327">
        <v>3207.8</v>
      </c>
      <c r="K327" t="s">
        <v>951</v>
      </c>
      <c r="L327">
        <v>2362476885</v>
      </c>
    </row>
    <row r="328" spans="1:12" x14ac:dyDescent="0.25">
      <c r="A328">
        <v>327</v>
      </c>
      <c r="B328" t="s">
        <v>952</v>
      </c>
      <c r="C328" t="s">
        <v>25</v>
      </c>
      <c r="D328" t="s">
        <v>40</v>
      </c>
      <c r="E328" t="s">
        <v>15</v>
      </c>
      <c r="F328" t="s">
        <v>27</v>
      </c>
      <c r="G328" s="1">
        <v>44311</v>
      </c>
      <c r="H328" t="s">
        <v>298</v>
      </c>
      <c r="I328" s="1">
        <v>44423</v>
      </c>
      <c r="J328">
        <v>1421.85</v>
      </c>
      <c r="K328" t="s">
        <v>953</v>
      </c>
      <c r="L328" t="s">
        <v>954</v>
      </c>
    </row>
    <row r="329" spans="1:12" x14ac:dyDescent="0.25">
      <c r="A329">
        <v>328</v>
      </c>
      <c r="B329" t="s">
        <v>955</v>
      </c>
      <c r="C329" t="s">
        <v>47</v>
      </c>
      <c r="D329" t="s">
        <v>40</v>
      </c>
      <c r="E329" t="s">
        <v>15</v>
      </c>
      <c r="F329" t="s">
        <v>22</v>
      </c>
      <c r="G329" s="1">
        <v>42694</v>
      </c>
      <c r="H329" t="s">
        <v>17</v>
      </c>
      <c r="J329">
        <v>2736.47</v>
      </c>
      <c r="K329" t="s">
        <v>956</v>
      </c>
      <c r="L329" t="s">
        <v>957</v>
      </c>
    </row>
    <row r="330" spans="1:12" x14ac:dyDescent="0.25">
      <c r="A330">
        <v>329</v>
      </c>
      <c r="B330" t="s">
        <v>958</v>
      </c>
      <c r="C330" t="s">
        <v>47</v>
      </c>
      <c r="D330" t="s">
        <v>31</v>
      </c>
      <c r="E330" t="s">
        <v>32</v>
      </c>
      <c r="F330" t="s">
        <v>22</v>
      </c>
      <c r="G330" s="1">
        <v>43678</v>
      </c>
      <c r="H330" t="s">
        <v>17</v>
      </c>
      <c r="J330">
        <v>4387.1899999999996</v>
      </c>
      <c r="L330">
        <f>1-660-976-9223</f>
        <v>-10858</v>
      </c>
    </row>
    <row r="331" spans="1:12" x14ac:dyDescent="0.25">
      <c r="A331">
        <v>330</v>
      </c>
      <c r="B331" t="s">
        <v>959</v>
      </c>
      <c r="C331" t="s">
        <v>13</v>
      </c>
      <c r="D331" t="s">
        <v>40</v>
      </c>
      <c r="E331" t="s">
        <v>15</v>
      </c>
      <c r="F331" t="s">
        <v>16</v>
      </c>
      <c r="G331" s="1">
        <v>45173</v>
      </c>
      <c r="H331" t="s">
        <v>17</v>
      </c>
      <c r="J331">
        <v>2062.8200000000002</v>
      </c>
      <c r="K331" t="s">
        <v>960</v>
      </c>
      <c r="L331" t="s">
        <v>961</v>
      </c>
    </row>
    <row r="332" spans="1:12" x14ac:dyDescent="0.25">
      <c r="A332">
        <v>331</v>
      </c>
      <c r="B332" t="s">
        <v>962</v>
      </c>
      <c r="C332" t="s">
        <v>47</v>
      </c>
      <c r="D332" t="s">
        <v>54</v>
      </c>
      <c r="E332" t="s">
        <v>15</v>
      </c>
      <c r="F332" t="s">
        <v>22</v>
      </c>
      <c r="G332" s="1">
        <v>43388</v>
      </c>
      <c r="H332" t="s">
        <v>298</v>
      </c>
      <c r="I332" s="1">
        <v>44814</v>
      </c>
      <c r="J332">
        <v>3237.05</v>
      </c>
      <c r="K332" t="s">
        <v>963</v>
      </c>
      <c r="L332" t="s">
        <v>964</v>
      </c>
    </row>
    <row r="333" spans="1:12" x14ac:dyDescent="0.25">
      <c r="A333">
        <v>332</v>
      </c>
      <c r="B333" t="s">
        <v>965</v>
      </c>
      <c r="C333" t="s">
        <v>60</v>
      </c>
      <c r="D333" t="s">
        <v>26</v>
      </c>
      <c r="E333" t="s">
        <v>15</v>
      </c>
      <c r="F333" t="s">
        <v>16</v>
      </c>
      <c r="G333" s="1">
        <v>43286</v>
      </c>
      <c r="H333" t="s">
        <v>17</v>
      </c>
      <c r="J333">
        <v>3180.36</v>
      </c>
      <c r="K333" t="s">
        <v>966</v>
      </c>
      <c r="L333" t="s">
        <v>967</v>
      </c>
    </row>
    <row r="334" spans="1:12" x14ac:dyDescent="0.25">
      <c r="A334">
        <v>333</v>
      </c>
      <c r="B334" t="s">
        <v>968</v>
      </c>
      <c r="C334" t="s">
        <v>76</v>
      </c>
      <c r="D334" t="s">
        <v>14</v>
      </c>
      <c r="E334" t="s">
        <v>32</v>
      </c>
      <c r="F334" t="s">
        <v>22</v>
      </c>
      <c r="G334" s="1">
        <v>44555</v>
      </c>
      <c r="H334" t="s">
        <v>17</v>
      </c>
      <c r="J334">
        <v>1712.33</v>
      </c>
      <c r="K334" t="s">
        <v>969</v>
      </c>
      <c r="L334" t="s">
        <v>970</v>
      </c>
    </row>
    <row r="335" spans="1:12" x14ac:dyDescent="0.25">
      <c r="A335">
        <v>334</v>
      </c>
      <c r="B335" t="s">
        <v>971</v>
      </c>
      <c r="C335" t="s">
        <v>76</v>
      </c>
      <c r="D335" t="s">
        <v>14</v>
      </c>
      <c r="E335" t="s">
        <v>32</v>
      </c>
      <c r="F335" t="s">
        <v>22</v>
      </c>
      <c r="G335" s="1">
        <v>44124</v>
      </c>
      <c r="H335" t="s">
        <v>17</v>
      </c>
      <c r="J335">
        <v>3152.9</v>
      </c>
      <c r="K335" t="s">
        <v>972</v>
      </c>
      <c r="L335" t="s">
        <v>973</v>
      </c>
    </row>
    <row r="336" spans="1:12" x14ac:dyDescent="0.25">
      <c r="A336">
        <v>335</v>
      </c>
      <c r="B336" t="s">
        <v>974</v>
      </c>
      <c r="C336" t="s">
        <v>21</v>
      </c>
      <c r="D336" t="s">
        <v>31</v>
      </c>
      <c r="E336" t="s">
        <v>15</v>
      </c>
      <c r="F336" t="s">
        <v>22</v>
      </c>
      <c r="G336" s="1">
        <v>44782</v>
      </c>
      <c r="H336" t="s">
        <v>77</v>
      </c>
      <c r="I336" s="1">
        <v>45258</v>
      </c>
      <c r="J336">
        <v>1210.99</v>
      </c>
      <c r="K336" t="s">
        <v>975</v>
      </c>
      <c r="L336" t="s">
        <v>976</v>
      </c>
    </row>
    <row r="337" spans="1:12" x14ac:dyDescent="0.25">
      <c r="A337">
        <v>336</v>
      </c>
      <c r="B337" t="s">
        <v>977</v>
      </c>
      <c r="C337" t="s">
        <v>25</v>
      </c>
      <c r="D337" t="s">
        <v>31</v>
      </c>
      <c r="E337" t="s">
        <v>32</v>
      </c>
      <c r="F337" t="s">
        <v>27</v>
      </c>
      <c r="G337" s="1">
        <v>42781</v>
      </c>
      <c r="H337" t="s">
        <v>17</v>
      </c>
      <c r="J337">
        <v>4272.99</v>
      </c>
      <c r="K337" t="s">
        <v>978</v>
      </c>
      <c r="L337" t="s">
        <v>979</v>
      </c>
    </row>
    <row r="338" spans="1:12" x14ac:dyDescent="0.25">
      <c r="A338">
        <v>337</v>
      </c>
      <c r="B338" t="s">
        <v>980</v>
      </c>
      <c r="C338" t="s">
        <v>76</v>
      </c>
      <c r="D338" t="s">
        <v>40</v>
      </c>
      <c r="E338" t="s">
        <v>15</v>
      </c>
      <c r="F338" t="s">
        <v>27</v>
      </c>
      <c r="G338" s="1">
        <v>44950</v>
      </c>
      <c r="H338" t="s">
        <v>17</v>
      </c>
      <c r="J338">
        <v>1572.01</v>
      </c>
      <c r="K338" t="s">
        <v>981</v>
      </c>
      <c r="L338" t="s">
        <v>982</v>
      </c>
    </row>
    <row r="339" spans="1:12" x14ac:dyDescent="0.25">
      <c r="A339">
        <v>338</v>
      </c>
      <c r="B339" t="s">
        <v>983</v>
      </c>
      <c r="C339" t="s">
        <v>25</v>
      </c>
      <c r="D339" t="s">
        <v>31</v>
      </c>
      <c r="E339" t="s">
        <v>32</v>
      </c>
      <c r="F339" t="s">
        <v>22</v>
      </c>
      <c r="G339" s="1">
        <v>44705</v>
      </c>
      <c r="H339" t="s">
        <v>17</v>
      </c>
      <c r="J339">
        <v>3699.89</v>
      </c>
      <c r="K339" t="s">
        <v>984</v>
      </c>
      <c r="L339">
        <f>1-208-397-5119</f>
        <v>-5723</v>
      </c>
    </row>
    <row r="340" spans="1:12" x14ac:dyDescent="0.25">
      <c r="A340">
        <v>339</v>
      </c>
      <c r="B340" t="s">
        <v>985</v>
      </c>
      <c r="C340" t="s">
        <v>21</v>
      </c>
      <c r="D340" t="s">
        <v>14</v>
      </c>
      <c r="E340" t="s">
        <v>32</v>
      </c>
      <c r="F340" t="s">
        <v>22</v>
      </c>
      <c r="G340" s="1">
        <v>42694</v>
      </c>
      <c r="H340" t="s">
        <v>298</v>
      </c>
      <c r="I340" s="1">
        <v>44164</v>
      </c>
      <c r="J340">
        <v>3240.29</v>
      </c>
      <c r="K340" t="s">
        <v>986</v>
      </c>
      <c r="L340" t="s">
        <v>987</v>
      </c>
    </row>
    <row r="341" spans="1:12" x14ac:dyDescent="0.25">
      <c r="A341">
        <v>340</v>
      </c>
      <c r="B341" t="s">
        <v>988</v>
      </c>
      <c r="C341" t="s">
        <v>76</v>
      </c>
      <c r="D341" t="s">
        <v>26</v>
      </c>
      <c r="E341" t="s">
        <v>32</v>
      </c>
      <c r="F341" t="s">
        <v>16</v>
      </c>
      <c r="G341" s="1">
        <v>43828</v>
      </c>
      <c r="H341" t="s">
        <v>17</v>
      </c>
      <c r="J341">
        <v>2757.83</v>
      </c>
      <c r="K341" t="s">
        <v>989</v>
      </c>
      <c r="L341" t="s">
        <v>990</v>
      </c>
    </row>
    <row r="342" spans="1:12" x14ac:dyDescent="0.25">
      <c r="A342">
        <v>341</v>
      </c>
      <c r="B342" t="s">
        <v>991</v>
      </c>
      <c r="C342" t="s">
        <v>76</v>
      </c>
      <c r="D342" t="s">
        <v>54</v>
      </c>
      <c r="E342" t="s">
        <v>15</v>
      </c>
      <c r="F342" t="s">
        <v>27</v>
      </c>
      <c r="G342" s="1">
        <v>42646</v>
      </c>
      <c r="H342" t="s">
        <v>77</v>
      </c>
      <c r="I342" s="1">
        <v>44702</v>
      </c>
      <c r="J342">
        <v>1644.87</v>
      </c>
      <c r="K342" t="s">
        <v>992</v>
      </c>
      <c r="L342" t="s">
        <v>993</v>
      </c>
    </row>
    <row r="343" spans="1:12" x14ac:dyDescent="0.25">
      <c r="A343">
        <v>342</v>
      </c>
      <c r="B343" t="s">
        <v>994</v>
      </c>
      <c r="C343" t="s">
        <v>25</v>
      </c>
      <c r="D343" t="s">
        <v>14</v>
      </c>
      <c r="E343" t="s">
        <v>32</v>
      </c>
      <c r="F343" t="s">
        <v>16</v>
      </c>
      <c r="G343" s="1">
        <v>44195</v>
      </c>
      <c r="H343" t="s">
        <v>17</v>
      </c>
      <c r="J343">
        <v>1401.25</v>
      </c>
      <c r="K343" t="s">
        <v>995</v>
      </c>
      <c r="L343" t="s">
        <v>996</v>
      </c>
    </row>
    <row r="344" spans="1:12" x14ac:dyDescent="0.25">
      <c r="A344">
        <v>343</v>
      </c>
      <c r="B344" t="s">
        <v>997</v>
      </c>
      <c r="C344" t="s">
        <v>21</v>
      </c>
      <c r="D344" t="s">
        <v>31</v>
      </c>
      <c r="E344" t="s">
        <v>32</v>
      </c>
      <c r="F344" t="s">
        <v>22</v>
      </c>
      <c r="G344" s="1">
        <v>45425</v>
      </c>
      <c r="H344" t="s">
        <v>17</v>
      </c>
      <c r="J344">
        <v>3928.94</v>
      </c>
      <c r="K344" t="s">
        <v>998</v>
      </c>
      <c r="L344" t="s">
        <v>999</v>
      </c>
    </row>
    <row r="345" spans="1:12" x14ac:dyDescent="0.25">
      <c r="A345">
        <v>344</v>
      </c>
      <c r="B345" t="s">
        <v>1000</v>
      </c>
      <c r="C345" t="s">
        <v>13</v>
      </c>
      <c r="D345" t="s">
        <v>54</v>
      </c>
      <c r="E345" t="s">
        <v>15</v>
      </c>
      <c r="F345" t="s">
        <v>27</v>
      </c>
      <c r="G345" s="1">
        <v>44350</v>
      </c>
      <c r="H345" t="s">
        <v>77</v>
      </c>
      <c r="I345" s="1">
        <v>45097</v>
      </c>
      <c r="J345">
        <v>1849.29</v>
      </c>
      <c r="K345" t="s">
        <v>1001</v>
      </c>
      <c r="L345" t="s">
        <v>1002</v>
      </c>
    </row>
    <row r="346" spans="1:12" x14ac:dyDescent="0.25">
      <c r="A346">
        <v>345</v>
      </c>
      <c r="B346" t="s">
        <v>1003</v>
      </c>
      <c r="C346" t="s">
        <v>13</v>
      </c>
      <c r="D346" t="s">
        <v>54</v>
      </c>
      <c r="E346" t="s">
        <v>32</v>
      </c>
      <c r="F346" t="s">
        <v>27</v>
      </c>
      <c r="G346" s="1">
        <v>44369</v>
      </c>
      <c r="H346" t="s">
        <v>17</v>
      </c>
      <c r="J346">
        <v>2881.85</v>
      </c>
      <c r="K346" t="s">
        <v>1004</v>
      </c>
      <c r="L346">
        <v>1886092208</v>
      </c>
    </row>
    <row r="347" spans="1:12" x14ac:dyDescent="0.25">
      <c r="A347">
        <v>346</v>
      </c>
      <c r="B347" t="s">
        <v>1005</v>
      </c>
      <c r="C347" t="s">
        <v>60</v>
      </c>
      <c r="D347" t="s">
        <v>54</v>
      </c>
      <c r="E347" t="s">
        <v>15</v>
      </c>
      <c r="F347" t="s">
        <v>22</v>
      </c>
      <c r="G347" s="1">
        <v>43138</v>
      </c>
      <c r="H347" t="s">
        <v>17</v>
      </c>
      <c r="J347">
        <v>818.63</v>
      </c>
      <c r="K347" t="s">
        <v>1006</v>
      </c>
      <c r="L347" t="s">
        <v>1007</v>
      </c>
    </row>
    <row r="348" spans="1:12" x14ac:dyDescent="0.25">
      <c r="A348">
        <v>347</v>
      </c>
      <c r="B348" t="s">
        <v>1008</v>
      </c>
      <c r="C348" t="s">
        <v>13</v>
      </c>
      <c r="D348" t="s">
        <v>40</v>
      </c>
      <c r="E348" t="s">
        <v>32</v>
      </c>
      <c r="F348" t="s">
        <v>22</v>
      </c>
      <c r="G348" s="1">
        <v>42788</v>
      </c>
      <c r="H348" t="s">
        <v>17</v>
      </c>
      <c r="J348">
        <v>1213.6300000000001</v>
      </c>
      <c r="K348" t="s">
        <v>1009</v>
      </c>
      <c r="L348" t="s">
        <v>1010</v>
      </c>
    </row>
    <row r="349" spans="1:12" x14ac:dyDescent="0.25">
      <c r="A349">
        <v>348</v>
      </c>
      <c r="B349" t="s">
        <v>1011</v>
      </c>
      <c r="C349" t="s">
        <v>76</v>
      </c>
      <c r="D349" t="s">
        <v>54</v>
      </c>
      <c r="E349" t="s">
        <v>15</v>
      </c>
      <c r="F349" t="s">
        <v>27</v>
      </c>
      <c r="G349" s="1">
        <v>45140</v>
      </c>
      <c r="H349" t="s">
        <v>17</v>
      </c>
      <c r="J349">
        <v>2365.69</v>
      </c>
      <c r="K349" t="s">
        <v>1012</v>
      </c>
      <c r="L349" t="s">
        <v>1013</v>
      </c>
    </row>
    <row r="350" spans="1:12" x14ac:dyDescent="0.25">
      <c r="A350">
        <v>349</v>
      </c>
      <c r="B350" t="s">
        <v>1014</v>
      </c>
      <c r="C350" t="s">
        <v>47</v>
      </c>
      <c r="D350" t="s">
        <v>54</v>
      </c>
      <c r="E350" t="s">
        <v>32</v>
      </c>
      <c r="F350" t="s">
        <v>27</v>
      </c>
      <c r="G350" s="1">
        <v>42967</v>
      </c>
      <c r="H350" t="s">
        <v>17</v>
      </c>
      <c r="J350">
        <v>1132.3</v>
      </c>
      <c r="K350" t="s">
        <v>1015</v>
      </c>
      <c r="L350" t="s">
        <v>1016</v>
      </c>
    </row>
    <row r="351" spans="1:12" x14ac:dyDescent="0.25">
      <c r="A351">
        <v>350</v>
      </c>
      <c r="B351" t="s">
        <v>1017</v>
      </c>
      <c r="C351" t="s">
        <v>60</v>
      </c>
      <c r="D351" t="s">
        <v>14</v>
      </c>
      <c r="E351" t="s">
        <v>15</v>
      </c>
      <c r="F351" t="s">
        <v>16</v>
      </c>
      <c r="G351" s="1">
        <v>44267</v>
      </c>
      <c r="H351" t="s">
        <v>17</v>
      </c>
      <c r="J351">
        <v>3880.92</v>
      </c>
      <c r="K351" t="s">
        <v>1018</v>
      </c>
      <c r="L351" t="s">
        <v>1019</v>
      </c>
    </row>
    <row r="352" spans="1:12" x14ac:dyDescent="0.25">
      <c r="A352">
        <v>351</v>
      </c>
      <c r="B352" t="s">
        <v>1020</v>
      </c>
      <c r="C352" t="s">
        <v>76</v>
      </c>
      <c r="D352" t="s">
        <v>14</v>
      </c>
      <c r="E352" t="s">
        <v>15</v>
      </c>
      <c r="F352" t="s">
        <v>27</v>
      </c>
      <c r="G352" s="1">
        <v>42336</v>
      </c>
      <c r="H352" t="s">
        <v>17</v>
      </c>
      <c r="J352">
        <v>2121.4899999999998</v>
      </c>
      <c r="K352" t="s">
        <v>1021</v>
      </c>
      <c r="L352" t="s">
        <v>1022</v>
      </c>
    </row>
    <row r="353" spans="1:12" x14ac:dyDescent="0.25">
      <c r="A353">
        <v>352</v>
      </c>
      <c r="B353" t="s">
        <v>1023</v>
      </c>
      <c r="C353" t="s">
        <v>60</v>
      </c>
      <c r="D353" t="s">
        <v>31</v>
      </c>
      <c r="E353" t="s">
        <v>32</v>
      </c>
      <c r="F353" t="s">
        <v>27</v>
      </c>
      <c r="G353" s="1">
        <v>44590</v>
      </c>
      <c r="H353" t="s">
        <v>17</v>
      </c>
      <c r="J353">
        <v>1411.22</v>
      </c>
      <c r="K353" t="s">
        <v>1024</v>
      </c>
      <c r="L353" t="s">
        <v>1025</v>
      </c>
    </row>
    <row r="354" spans="1:12" x14ac:dyDescent="0.25">
      <c r="A354">
        <v>353</v>
      </c>
      <c r="B354" t="s">
        <v>1026</v>
      </c>
      <c r="C354" t="s">
        <v>21</v>
      </c>
      <c r="D354" t="s">
        <v>14</v>
      </c>
      <c r="E354" t="s">
        <v>15</v>
      </c>
      <c r="F354" t="s">
        <v>16</v>
      </c>
      <c r="G354" s="1">
        <v>42633</v>
      </c>
      <c r="H354" t="s">
        <v>298</v>
      </c>
      <c r="I354" s="1">
        <v>44536</v>
      </c>
      <c r="J354">
        <v>2691.94</v>
      </c>
      <c r="K354" t="s">
        <v>1027</v>
      </c>
      <c r="L354" t="s">
        <v>1028</v>
      </c>
    </row>
    <row r="355" spans="1:12" x14ac:dyDescent="0.25">
      <c r="A355">
        <v>354</v>
      </c>
      <c r="B355" t="s">
        <v>1029</v>
      </c>
      <c r="C355" t="s">
        <v>76</v>
      </c>
      <c r="D355" t="s">
        <v>40</v>
      </c>
      <c r="E355" t="s">
        <v>15</v>
      </c>
      <c r="F355" t="s">
        <v>22</v>
      </c>
      <c r="G355" s="1">
        <v>44659</v>
      </c>
      <c r="H355" t="s">
        <v>17</v>
      </c>
      <c r="J355">
        <v>4470.09</v>
      </c>
      <c r="K355" t="s">
        <v>1030</v>
      </c>
      <c r="L355" t="s">
        <v>1031</v>
      </c>
    </row>
    <row r="356" spans="1:12" x14ac:dyDescent="0.25">
      <c r="A356">
        <v>355</v>
      </c>
      <c r="B356" t="s">
        <v>1032</v>
      </c>
      <c r="C356" t="s">
        <v>76</v>
      </c>
      <c r="D356" t="s">
        <v>31</v>
      </c>
      <c r="E356" t="s">
        <v>15</v>
      </c>
      <c r="F356" t="s">
        <v>27</v>
      </c>
      <c r="G356" s="1">
        <v>45058</v>
      </c>
      <c r="H356" t="s">
        <v>77</v>
      </c>
      <c r="I356" s="1">
        <v>45204</v>
      </c>
      <c r="J356">
        <v>2036.79</v>
      </c>
      <c r="K356" t="s">
        <v>1033</v>
      </c>
      <c r="L356" t="s">
        <v>1034</v>
      </c>
    </row>
    <row r="357" spans="1:12" x14ac:dyDescent="0.25">
      <c r="A357">
        <v>356</v>
      </c>
      <c r="B357" t="s">
        <v>1035</v>
      </c>
      <c r="C357" t="s">
        <v>25</v>
      </c>
      <c r="D357" t="s">
        <v>54</v>
      </c>
      <c r="E357" t="s">
        <v>15</v>
      </c>
      <c r="F357" t="s">
        <v>16</v>
      </c>
      <c r="G357" s="1">
        <v>44108</v>
      </c>
      <c r="H357" t="s">
        <v>17</v>
      </c>
      <c r="J357">
        <v>3539.08</v>
      </c>
      <c r="K357" t="s">
        <v>1036</v>
      </c>
      <c r="L357" t="s">
        <v>1037</v>
      </c>
    </row>
    <row r="358" spans="1:12" x14ac:dyDescent="0.25">
      <c r="A358">
        <v>357</v>
      </c>
      <c r="B358" t="s">
        <v>1038</v>
      </c>
      <c r="C358" t="s">
        <v>47</v>
      </c>
      <c r="D358" t="s">
        <v>31</v>
      </c>
      <c r="E358" t="s">
        <v>15</v>
      </c>
      <c r="F358" t="s">
        <v>16</v>
      </c>
      <c r="G358" s="1">
        <v>42462</v>
      </c>
      <c r="H358" t="s">
        <v>17</v>
      </c>
      <c r="J358">
        <v>2350.46</v>
      </c>
      <c r="K358" t="s">
        <v>1039</v>
      </c>
      <c r="L358">
        <v>1328221197</v>
      </c>
    </row>
    <row r="359" spans="1:12" x14ac:dyDescent="0.25">
      <c r="A359">
        <v>358</v>
      </c>
      <c r="B359" t="s">
        <v>1040</v>
      </c>
      <c r="C359" t="s">
        <v>47</v>
      </c>
      <c r="D359" t="s">
        <v>31</v>
      </c>
      <c r="E359" t="s">
        <v>32</v>
      </c>
      <c r="F359" t="s">
        <v>22</v>
      </c>
      <c r="G359" s="1">
        <v>43296</v>
      </c>
      <c r="H359" t="s">
        <v>77</v>
      </c>
      <c r="I359" s="1">
        <v>43700</v>
      </c>
      <c r="J359">
        <v>1785.26</v>
      </c>
      <c r="K359" t="s">
        <v>1041</v>
      </c>
      <c r="L359">
        <v>2739261076</v>
      </c>
    </row>
    <row r="360" spans="1:12" x14ac:dyDescent="0.25">
      <c r="A360">
        <v>359</v>
      </c>
      <c r="B360" t="s">
        <v>1042</v>
      </c>
      <c r="C360" t="s">
        <v>76</v>
      </c>
      <c r="D360" t="s">
        <v>40</v>
      </c>
      <c r="E360" t="s">
        <v>15</v>
      </c>
      <c r="F360" t="s">
        <v>22</v>
      </c>
      <c r="G360" s="1">
        <v>45403</v>
      </c>
      <c r="H360" t="s">
        <v>17</v>
      </c>
      <c r="J360">
        <v>1286.6199999999999</v>
      </c>
      <c r="K360" t="s">
        <v>1043</v>
      </c>
      <c r="L360" t="s">
        <v>1044</v>
      </c>
    </row>
    <row r="361" spans="1:12" x14ac:dyDescent="0.25">
      <c r="A361">
        <v>360</v>
      </c>
      <c r="B361" t="s">
        <v>1045</v>
      </c>
      <c r="C361" t="s">
        <v>76</v>
      </c>
      <c r="D361" t="s">
        <v>54</v>
      </c>
      <c r="E361" t="s">
        <v>32</v>
      </c>
      <c r="F361" t="s">
        <v>27</v>
      </c>
      <c r="G361" s="1">
        <v>45267</v>
      </c>
      <c r="H361" t="s">
        <v>17</v>
      </c>
      <c r="J361">
        <v>1861.9</v>
      </c>
      <c r="K361" t="s">
        <v>1046</v>
      </c>
      <c r="L361" t="s">
        <v>1047</v>
      </c>
    </row>
    <row r="362" spans="1:12" x14ac:dyDescent="0.25">
      <c r="A362">
        <v>361</v>
      </c>
      <c r="B362" t="s">
        <v>1048</v>
      </c>
      <c r="C362" t="s">
        <v>47</v>
      </c>
      <c r="D362" t="s">
        <v>40</v>
      </c>
      <c r="E362" t="s">
        <v>15</v>
      </c>
      <c r="F362" t="s">
        <v>16</v>
      </c>
      <c r="G362" s="1">
        <v>44207</v>
      </c>
      <c r="H362" t="s">
        <v>17</v>
      </c>
      <c r="J362">
        <v>2798.9</v>
      </c>
      <c r="K362" t="s">
        <v>1049</v>
      </c>
      <c r="L362" t="s">
        <v>1050</v>
      </c>
    </row>
    <row r="363" spans="1:12" x14ac:dyDescent="0.25">
      <c r="A363">
        <v>362</v>
      </c>
      <c r="B363" t="s">
        <v>1051</v>
      </c>
      <c r="C363" t="s">
        <v>13</v>
      </c>
      <c r="D363" t="s">
        <v>14</v>
      </c>
      <c r="E363" t="s">
        <v>15</v>
      </c>
      <c r="F363" t="s">
        <v>16</v>
      </c>
      <c r="G363" s="1">
        <v>44692</v>
      </c>
      <c r="H363" t="s">
        <v>17</v>
      </c>
      <c r="J363">
        <v>4767.1000000000004</v>
      </c>
      <c r="K363" t="s">
        <v>1052</v>
      </c>
      <c r="L363" t="s">
        <v>1053</v>
      </c>
    </row>
    <row r="364" spans="1:12" x14ac:dyDescent="0.25">
      <c r="A364">
        <v>363</v>
      </c>
      <c r="B364" t="s">
        <v>1054</v>
      </c>
      <c r="C364" t="s">
        <v>76</v>
      </c>
      <c r="D364" t="s">
        <v>40</v>
      </c>
      <c r="E364" t="s">
        <v>32</v>
      </c>
      <c r="F364" t="s">
        <v>22</v>
      </c>
      <c r="G364" s="1">
        <v>43992</v>
      </c>
      <c r="H364" t="s">
        <v>17</v>
      </c>
      <c r="J364">
        <v>4089.46</v>
      </c>
      <c r="K364" t="s">
        <v>1055</v>
      </c>
      <c r="L364" t="s">
        <v>1056</v>
      </c>
    </row>
    <row r="365" spans="1:12" x14ac:dyDescent="0.25">
      <c r="A365">
        <v>364</v>
      </c>
      <c r="B365" t="s">
        <v>1057</v>
      </c>
      <c r="C365" t="s">
        <v>13</v>
      </c>
      <c r="D365" t="s">
        <v>14</v>
      </c>
      <c r="E365" t="s">
        <v>32</v>
      </c>
      <c r="F365" t="s">
        <v>22</v>
      </c>
      <c r="G365" s="1">
        <v>44305</v>
      </c>
      <c r="H365" t="s">
        <v>17</v>
      </c>
      <c r="J365">
        <v>898.59</v>
      </c>
      <c r="K365" t="s">
        <v>1058</v>
      </c>
      <c r="L365">
        <v>7211380167</v>
      </c>
    </row>
    <row r="366" spans="1:12" x14ac:dyDescent="0.25">
      <c r="A366">
        <v>365</v>
      </c>
      <c r="B366" t="s">
        <v>1059</v>
      </c>
      <c r="C366" t="s">
        <v>25</v>
      </c>
      <c r="D366" t="s">
        <v>26</v>
      </c>
      <c r="E366" t="s">
        <v>32</v>
      </c>
      <c r="F366" t="s">
        <v>16</v>
      </c>
      <c r="G366" s="1">
        <v>45417</v>
      </c>
      <c r="H366" t="s">
        <v>77</v>
      </c>
      <c r="I366" s="1">
        <v>45485</v>
      </c>
      <c r="J366">
        <v>2658.82</v>
      </c>
      <c r="K366" t="s">
        <v>1060</v>
      </c>
      <c r="L366" t="s">
        <v>1061</v>
      </c>
    </row>
    <row r="367" spans="1:12" x14ac:dyDescent="0.25">
      <c r="A367">
        <v>366</v>
      </c>
      <c r="B367" t="s">
        <v>1062</v>
      </c>
      <c r="C367" t="s">
        <v>60</v>
      </c>
      <c r="D367" t="s">
        <v>31</v>
      </c>
      <c r="E367" t="s">
        <v>15</v>
      </c>
      <c r="F367" t="s">
        <v>22</v>
      </c>
      <c r="G367" s="1">
        <v>44701</v>
      </c>
      <c r="H367" t="s">
        <v>17</v>
      </c>
      <c r="J367">
        <v>3556.57</v>
      </c>
      <c r="K367" t="s">
        <v>1063</v>
      </c>
      <c r="L367" t="s">
        <v>1064</v>
      </c>
    </row>
    <row r="368" spans="1:12" x14ac:dyDescent="0.25">
      <c r="A368">
        <v>367</v>
      </c>
      <c r="B368" t="s">
        <v>1065</v>
      </c>
      <c r="C368" t="s">
        <v>47</v>
      </c>
      <c r="D368" t="s">
        <v>26</v>
      </c>
      <c r="E368" t="s">
        <v>15</v>
      </c>
      <c r="F368" t="s">
        <v>16</v>
      </c>
      <c r="G368" s="1">
        <v>43334</v>
      </c>
      <c r="H368" t="s">
        <v>17</v>
      </c>
      <c r="J368">
        <v>3797.33</v>
      </c>
      <c r="K368" t="s">
        <v>1066</v>
      </c>
      <c r="L368" t="s">
        <v>1067</v>
      </c>
    </row>
    <row r="369" spans="1:12" x14ac:dyDescent="0.25">
      <c r="A369">
        <v>368</v>
      </c>
      <c r="B369" t="s">
        <v>1068</v>
      </c>
      <c r="C369" t="s">
        <v>60</v>
      </c>
      <c r="D369" t="s">
        <v>40</v>
      </c>
      <c r="E369" t="s">
        <v>15</v>
      </c>
      <c r="F369" t="s">
        <v>16</v>
      </c>
      <c r="G369" s="1">
        <v>44436</v>
      </c>
      <c r="H369" t="s">
        <v>17</v>
      </c>
      <c r="J369">
        <v>3921.89</v>
      </c>
      <c r="K369" t="s">
        <v>1069</v>
      </c>
      <c r="L369" t="s">
        <v>1070</v>
      </c>
    </row>
    <row r="370" spans="1:12" x14ac:dyDescent="0.25">
      <c r="A370">
        <v>369</v>
      </c>
      <c r="B370" t="s">
        <v>1071</v>
      </c>
      <c r="C370" t="s">
        <v>47</v>
      </c>
      <c r="D370" t="s">
        <v>54</v>
      </c>
      <c r="E370" t="s">
        <v>15</v>
      </c>
      <c r="F370" t="s">
        <v>27</v>
      </c>
      <c r="G370" s="1">
        <v>42546</v>
      </c>
      <c r="H370" t="s">
        <v>17</v>
      </c>
      <c r="J370">
        <v>4047.88</v>
      </c>
      <c r="K370" t="s">
        <v>1072</v>
      </c>
      <c r="L370" t="s">
        <v>1073</v>
      </c>
    </row>
    <row r="371" spans="1:12" x14ac:dyDescent="0.25">
      <c r="A371">
        <v>370</v>
      </c>
      <c r="B371" t="s">
        <v>1074</v>
      </c>
      <c r="C371" t="s">
        <v>13</v>
      </c>
      <c r="D371" t="s">
        <v>26</v>
      </c>
      <c r="E371" t="s">
        <v>32</v>
      </c>
      <c r="F371" t="s">
        <v>27</v>
      </c>
      <c r="G371" s="1">
        <v>45256</v>
      </c>
      <c r="H371" t="s">
        <v>17</v>
      </c>
      <c r="J371">
        <v>4004.35</v>
      </c>
      <c r="K371" t="s">
        <v>1075</v>
      </c>
      <c r="L371" t="s">
        <v>1076</v>
      </c>
    </row>
    <row r="372" spans="1:12" x14ac:dyDescent="0.25">
      <c r="A372">
        <v>371</v>
      </c>
      <c r="B372" t="s">
        <v>1077</v>
      </c>
      <c r="C372" t="s">
        <v>47</v>
      </c>
      <c r="D372" t="s">
        <v>26</v>
      </c>
      <c r="E372" t="s">
        <v>32</v>
      </c>
      <c r="F372" t="s">
        <v>16</v>
      </c>
      <c r="G372" s="1">
        <v>44851</v>
      </c>
      <c r="H372" t="s">
        <v>17</v>
      </c>
      <c r="J372">
        <v>2958.31</v>
      </c>
      <c r="K372" t="s">
        <v>1078</v>
      </c>
      <c r="L372" t="s">
        <v>1079</v>
      </c>
    </row>
    <row r="373" spans="1:12" x14ac:dyDescent="0.25">
      <c r="A373">
        <v>372</v>
      </c>
      <c r="B373" t="s">
        <v>1080</v>
      </c>
      <c r="C373" t="s">
        <v>13</v>
      </c>
      <c r="D373" t="s">
        <v>54</v>
      </c>
      <c r="E373" t="s">
        <v>32</v>
      </c>
      <c r="F373" t="s">
        <v>27</v>
      </c>
      <c r="G373" s="1">
        <v>43638</v>
      </c>
      <c r="H373" t="s">
        <v>298</v>
      </c>
      <c r="I373" s="1">
        <v>44157</v>
      </c>
      <c r="J373">
        <v>4841.01</v>
      </c>
      <c r="K373" t="s">
        <v>1081</v>
      </c>
      <c r="L373" t="s">
        <v>1082</v>
      </c>
    </row>
    <row r="374" spans="1:12" x14ac:dyDescent="0.25">
      <c r="A374">
        <v>373</v>
      </c>
      <c r="B374" t="s">
        <v>1083</v>
      </c>
      <c r="C374" t="s">
        <v>21</v>
      </c>
      <c r="D374" t="s">
        <v>31</v>
      </c>
      <c r="E374" t="s">
        <v>32</v>
      </c>
      <c r="F374" t="s">
        <v>22</v>
      </c>
      <c r="G374" s="1">
        <v>43593</v>
      </c>
      <c r="H374" t="s">
        <v>17</v>
      </c>
      <c r="J374">
        <v>1970.77</v>
      </c>
      <c r="K374" t="s">
        <v>1084</v>
      </c>
      <c r="L374" t="s">
        <v>1085</v>
      </c>
    </row>
    <row r="375" spans="1:12" x14ac:dyDescent="0.25">
      <c r="A375">
        <v>374</v>
      </c>
      <c r="B375" t="s">
        <v>1086</v>
      </c>
      <c r="C375" t="s">
        <v>13</v>
      </c>
      <c r="D375" t="s">
        <v>26</v>
      </c>
      <c r="E375" t="s">
        <v>15</v>
      </c>
      <c r="F375" t="s">
        <v>22</v>
      </c>
      <c r="G375" s="1">
        <v>45467</v>
      </c>
      <c r="H375" t="s">
        <v>17</v>
      </c>
      <c r="J375">
        <v>2485</v>
      </c>
      <c r="K375" t="s">
        <v>1087</v>
      </c>
      <c r="L375" t="s">
        <v>1088</v>
      </c>
    </row>
    <row r="376" spans="1:12" x14ac:dyDescent="0.25">
      <c r="A376">
        <v>375</v>
      </c>
      <c r="B376" t="s">
        <v>1089</v>
      </c>
      <c r="C376" t="s">
        <v>21</v>
      </c>
      <c r="D376" t="s">
        <v>31</v>
      </c>
      <c r="E376" t="s">
        <v>15</v>
      </c>
      <c r="F376" t="s">
        <v>27</v>
      </c>
      <c r="G376" s="1">
        <v>43922</v>
      </c>
      <c r="H376" t="s">
        <v>17</v>
      </c>
      <c r="J376">
        <v>3448.45</v>
      </c>
      <c r="K376" t="s">
        <v>1090</v>
      </c>
      <c r="L376" t="s">
        <v>1091</v>
      </c>
    </row>
    <row r="377" spans="1:12" x14ac:dyDescent="0.25">
      <c r="A377">
        <v>376</v>
      </c>
      <c r="B377" t="s">
        <v>1092</v>
      </c>
      <c r="C377" t="s">
        <v>25</v>
      </c>
      <c r="D377" t="s">
        <v>40</v>
      </c>
      <c r="E377" t="s">
        <v>32</v>
      </c>
      <c r="F377" t="s">
        <v>22</v>
      </c>
      <c r="G377" s="1">
        <v>43991</v>
      </c>
      <c r="H377" t="s">
        <v>17</v>
      </c>
      <c r="J377">
        <v>2592.1999999999998</v>
      </c>
      <c r="K377" t="s">
        <v>1093</v>
      </c>
      <c r="L377" t="s">
        <v>1094</v>
      </c>
    </row>
    <row r="378" spans="1:12" x14ac:dyDescent="0.25">
      <c r="A378">
        <v>377</v>
      </c>
      <c r="B378" t="s">
        <v>1095</v>
      </c>
      <c r="C378" t="s">
        <v>25</v>
      </c>
      <c r="D378" t="s">
        <v>31</v>
      </c>
      <c r="E378" t="s">
        <v>15</v>
      </c>
      <c r="F378" t="s">
        <v>16</v>
      </c>
      <c r="G378" s="1">
        <v>42659</v>
      </c>
      <c r="H378" t="s">
        <v>17</v>
      </c>
      <c r="J378">
        <v>1577.98</v>
      </c>
      <c r="K378" t="s">
        <v>1096</v>
      </c>
      <c r="L378">
        <v>7732636194</v>
      </c>
    </row>
    <row r="379" spans="1:12" x14ac:dyDescent="0.25">
      <c r="A379">
        <v>378</v>
      </c>
      <c r="B379" t="s">
        <v>1097</v>
      </c>
      <c r="C379" t="s">
        <v>60</v>
      </c>
      <c r="D379" t="s">
        <v>54</v>
      </c>
      <c r="E379" t="s">
        <v>32</v>
      </c>
      <c r="F379" t="s">
        <v>27</v>
      </c>
      <c r="G379" s="1">
        <v>42214</v>
      </c>
      <c r="H379" t="s">
        <v>17</v>
      </c>
      <c r="J379">
        <v>3795.83</v>
      </c>
      <c r="K379" t="s">
        <v>1098</v>
      </c>
      <c r="L379" t="s">
        <v>1099</v>
      </c>
    </row>
    <row r="380" spans="1:12" x14ac:dyDescent="0.25">
      <c r="A380">
        <v>379</v>
      </c>
      <c r="B380" t="s">
        <v>1100</v>
      </c>
      <c r="C380" t="s">
        <v>60</v>
      </c>
      <c r="D380" t="s">
        <v>31</v>
      </c>
      <c r="E380" t="s">
        <v>32</v>
      </c>
      <c r="F380" t="s">
        <v>27</v>
      </c>
      <c r="G380" s="1">
        <v>44249</v>
      </c>
      <c r="H380" t="s">
        <v>17</v>
      </c>
      <c r="J380">
        <v>4387.13</v>
      </c>
      <c r="K380" t="s">
        <v>1101</v>
      </c>
      <c r="L380">
        <v>5999122446</v>
      </c>
    </row>
    <row r="381" spans="1:12" x14ac:dyDescent="0.25">
      <c r="A381">
        <v>380</v>
      </c>
      <c r="B381" t="s">
        <v>1102</v>
      </c>
      <c r="C381" t="s">
        <v>76</v>
      </c>
      <c r="D381" t="s">
        <v>54</v>
      </c>
      <c r="E381" t="s">
        <v>15</v>
      </c>
      <c r="F381" t="s">
        <v>16</v>
      </c>
      <c r="G381" s="1">
        <v>42866</v>
      </c>
      <c r="H381" t="s">
        <v>17</v>
      </c>
      <c r="J381">
        <v>1900.78</v>
      </c>
      <c r="K381" t="s">
        <v>1103</v>
      </c>
      <c r="L381" t="s">
        <v>1104</v>
      </c>
    </row>
    <row r="382" spans="1:12" x14ac:dyDescent="0.25">
      <c r="A382">
        <v>381</v>
      </c>
      <c r="B382" t="s">
        <v>1105</v>
      </c>
      <c r="C382" t="s">
        <v>47</v>
      </c>
      <c r="D382" t="s">
        <v>40</v>
      </c>
      <c r="E382" t="s">
        <v>15</v>
      </c>
      <c r="F382" t="s">
        <v>16</v>
      </c>
      <c r="G382" s="1">
        <v>43994</v>
      </c>
      <c r="H382" t="s">
        <v>17</v>
      </c>
      <c r="J382">
        <v>2665.82</v>
      </c>
      <c r="K382" t="s">
        <v>1106</v>
      </c>
      <c r="L382" t="s">
        <v>1107</v>
      </c>
    </row>
    <row r="383" spans="1:12" x14ac:dyDescent="0.25">
      <c r="A383">
        <v>382</v>
      </c>
      <c r="B383" t="s">
        <v>1108</v>
      </c>
      <c r="C383" t="s">
        <v>21</v>
      </c>
      <c r="D383" t="s">
        <v>40</v>
      </c>
      <c r="E383" t="s">
        <v>15</v>
      </c>
      <c r="F383" t="s">
        <v>22</v>
      </c>
      <c r="G383" s="1">
        <v>44130</v>
      </c>
      <c r="H383" t="s">
        <v>17</v>
      </c>
      <c r="J383">
        <v>4784.91</v>
      </c>
      <c r="K383" t="s">
        <v>1109</v>
      </c>
      <c r="L383" t="s">
        <v>1110</v>
      </c>
    </row>
    <row r="384" spans="1:12" x14ac:dyDescent="0.25">
      <c r="A384">
        <v>383</v>
      </c>
      <c r="B384" t="s">
        <v>1111</v>
      </c>
      <c r="C384" t="s">
        <v>25</v>
      </c>
      <c r="D384" t="s">
        <v>54</v>
      </c>
      <c r="E384" t="s">
        <v>32</v>
      </c>
      <c r="F384" t="s">
        <v>27</v>
      </c>
      <c r="G384" s="1">
        <v>44034</v>
      </c>
      <c r="H384" t="s">
        <v>17</v>
      </c>
      <c r="J384">
        <v>1042.48</v>
      </c>
      <c r="K384" t="s">
        <v>1112</v>
      </c>
      <c r="L384" t="s">
        <v>1113</v>
      </c>
    </row>
    <row r="385" spans="1:12" x14ac:dyDescent="0.25">
      <c r="A385">
        <v>384</v>
      </c>
      <c r="B385" t="s">
        <v>1114</v>
      </c>
      <c r="C385" t="s">
        <v>13</v>
      </c>
      <c r="D385" t="s">
        <v>40</v>
      </c>
      <c r="E385" t="s">
        <v>32</v>
      </c>
      <c r="F385" t="s">
        <v>22</v>
      </c>
      <c r="G385" s="1">
        <v>44525</v>
      </c>
      <c r="H385" t="s">
        <v>17</v>
      </c>
      <c r="J385">
        <v>3218.67</v>
      </c>
      <c r="K385" t="s">
        <v>1115</v>
      </c>
      <c r="L385" t="s">
        <v>1116</v>
      </c>
    </row>
    <row r="386" spans="1:12" x14ac:dyDescent="0.25">
      <c r="A386">
        <v>385</v>
      </c>
      <c r="B386" t="s">
        <v>1117</v>
      </c>
      <c r="C386" t="s">
        <v>76</v>
      </c>
      <c r="D386" t="s">
        <v>31</v>
      </c>
      <c r="E386" t="s">
        <v>32</v>
      </c>
      <c r="F386" t="s">
        <v>16</v>
      </c>
      <c r="G386" s="1">
        <v>43762</v>
      </c>
      <c r="H386" t="s">
        <v>77</v>
      </c>
      <c r="I386" s="1">
        <v>45536</v>
      </c>
      <c r="J386">
        <v>4785.8100000000004</v>
      </c>
      <c r="K386" t="s">
        <v>1118</v>
      </c>
      <c r="L386" t="s">
        <v>1119</v>
      </c>
    </row>
    <row r="387" spans="1:12" x14ac:dyDescent="0.25">
      <c r="A387">
        <v>386</v>
      </c>
      <c r="B387" t="s">
        <v>1120</v>
      </c>
      <c r="C387" t="s">
        <v>60</v>
      </c>
      <c r="D387" t="s">
        <v>54</v>
      </c>
      <c r="E387" t="s">
        <v>32</v>
      </c>
      <c r="F387" t="s">
        <v>22</v>
      </c>
      <c r="G387" s="1">
        <v>42853</v>
      </c>
      <c r="H387" t="s">
        <v>17</v>
      </c>
      <c r="J387">
        <v>1653.71</v>
      </c>
      <c r="K387" t="s">
        <v>1121</v>
      </c>
      <c r="L387" t="s">
        <v>1122</v>
      </c>
    </row>
    <row r="388" spans="1:12" x14ac:dyDescent="0.25">
      <c r="A388">
        <v>387</v>
      </c>
      <c r="B388" t="s">
        <v>1123</v>
      </c>
      <c r="C388" t="s">
        <v>13</v>
      </c>
      <c r="D388" t="s">
        <v>31</v>
      </c>
      <c r="E388" t="s">
        <v>32</v>
      </c>
      <c r="F388" t="s">
        <v>22</v>
      </c>
      <c r="G388" s="1">
        <v>43940</v>
      </c>
      <c r="H388" t="s">
        <v>17</v>
      </c>
      <c r="J388">
        <v>3683.87</v>
      </c>
      <c r="K388" t="s">
        <v>1124</v>
      </c>
      <c r="L388" t="s">
        <v>1125</v>
      </c>
    </row>
    <row r="389" spans="1:12" x14ac:dyDescent="0.25">
      <c r="A389">
        <v>388</v>
      </c>
      <c r="B389" t="s">
        <v>1126</v>
      </c>
      <c r="C389" t="s">
        <v>21</v>
      </c>
      <c r="D389" t="s">
        <v>31</v>
      </c>
      <c r="E389" t="s">
        <v>15</v>
      </c>
      <c r="F389" t="s">
        <v>22</v>
      </c>
      <c r="G389" s="1">
        <v>42831</v>
      </c>
      <c r="H389" t="s">
        <v>77</v>
      </c>
      <c r="I389" s="1">
        <v>42886</v>
      </c>
      <c r="J389">
        <v>4193.8999999999996</v>
      </c>
      <c r="K389" t="s">
        <v>1127</v>
      </c>
      <c r="L389" t="s">
        <v>1128</v>
      </c>
    </row>
    <row r="390" spans="1:12" x14ac:dyDescent="0.25">
      <c r="A390">
        <v>389</v>
      </c>
      <c r="B390" t="s">
        <v>1129</v>
      </c>
      <c r="C390" t="s">
        <v>21</v>
      </c>
      <c r="D390" t="s">
        <v>40</v>
      </c>
      <c r="E390" t="s">
        <v>32</v>
      </c>
      <c r="F390" t="s">
        <v>27</v>
      </c>
      <c r="G390" s="1">
        <v>44436</v>
      </c>
      <c r="H390" t="s">
        <v>17</v>
      </c>
      <c r="J390">
        <v>1980.02</v>
      </c>
      <c r="K390" t="s">
        <v>1130</v>
      </c>
      <c r="L390" t="s">
        <v>1131</v>
      </c>
    </row>
    <row r="391" spans="1:12" x14ac:dyDescent="0.25">
      <c r="A391">
        <v>390</v>
      </c>
      <c r="B391" t="s">
        <v>1132</v>
      </c>
      <c r="C391" t="s">
        <v>60</v>
      </c>
      <c r="D391" t="s">
        <v>40</v>
      </c>
      <c r="E391" t="s">
        <v>32</v>
      </c>
      <c r="F391" t="s">
        <v>27</v>
      </c>
      <c r="G391" s="1">
        <v>43350</v>
      </c>
      <c r="H391" t="s">
        <v>17</v>
      </c>
      <c r="J391">
        <v>3893.3</v>
      </c>
      <c r="K391" t="s">
        <v>1133</v>
      </c>
      <c r="L391" t="s">
        <v>1134</v>
      </c>
    </row>
    <row r="392" spans="1:12" x14ac:dyDescent="0.25">
      <c r="A392">
        <v>391</v>
      </c>
      <c r="B392" t="s">
        <v>1135</v>
      </c>
      <c r="C392" t="s">
        <v>13</v>
      </c>
      <c r="D392" t="s">
        <v>40</v>
      </c>
      <c r="E392" t="s">
        <v>15</v>
      </c>
      <c r="F392" t="s">
        <v>22</v>
      </c>
      <c r="G392" s="1">
        <v>42788</v>
      </c>
      <c r="H392" t="s">
        <v>17</v>
      </c>
      <c r="J392">
        <v>1699.92</v>
      </c>
      <c r="K392" t="s">
        <v>1136</v>
      </c>
      <c r="L392" t="s">
        <v>1137</v>
      </c>
    </row>
    <row r="393" spans="1:12" x14ac:dyDescent="0.25">
      <c r="A393">
        <v>392</v>
      </c>
      <c r="B393" t="s">
        <v>1138</v>
      </c>
      <c r="C393" t="s">
        <v>21</v>
      </c>
      <c r="D393" t="s">
        <v>31</v>
      </c>
      <c r="E393" t="s">
        <v>32</v>
      </c>
      <c r="F393" t="s">
        <v>22</v>
      </c>
      <c r="G393" s="1">
        <v>45174</v>
      </c>
      <c r="H393" t="s">
        <v>17</v>
      </c>
      <c r="J393">
        <v>2409.8000000000002</v>
      </c>
      <c r="K393" t="s">
        <v>1139</v>
      </c>
      <c r="L393" t="s">
        <v>1140</v>
      </c>
    </row>
    <row r="394" spans="1:12" x14ac:dyDescent="0.25">
      <c r="A394">
        <v>393</v>
      </c>
      <c r="B394" t="s">
        <v>1141</v>
      </c>
      <c r="C394" t="s">
        <v>13</v>
      </c>
      <c r="D394" t="s">
        <v>14</v>
      </c>
      <c r="E394" t="s">
        <v>32</v>
      </c>
      <c r="F394" t="s">
        <v>16</v>
      </c>
      <c r="G394" s="1">
        <v>42640</v>
      </c>
      <c r="H394" t="s">
        <v>17</v>
      </c>
      <c r="J394">
        <v>4371.7299999999996</v>
      </c>
      <c r="K394" t="s">
        <v>1142</v>
      </c>
      <c r="L394" t="s">
        <v>1143</v>
      </c>
    </row>
    <row r="395" spans="1:12" x14ac:dyDescent="0.25">
      <c r="A395">
        <v>394</v>
      </c>
      <c r="B395" t="s">
        <v>1144</v>
      </c>
      <c r="C395" t="s">
        <v>25</v>
      </c>
      <c r="D395" t="s">
        <v>54</v>
      </c>
      <c r="E395" t="s">
        <v>15</v>
      </c>
      <c r="F395" t="s">
        <v>22</v>
      </c>
      <c r="G395" s="1">
        <v>42927</v>
      </c>
      <c r="H395" t="s">
        <v>17</v>
      </c>
      <c r="J395">
        <v>2274.65</v>
      </c>
      <c r="K395" t="s">
        <v>1145</v>
      </c>
      <c r="L395">
        <f>1-108-939-944</f>
        <v>-1990</v>
      </c>
    </row>
    <row r="396" spans="1:12" x14ac:dyDescent="0.25">
      <c r="A396">
        <v>395</v>
      </c>
      <c r="B396" t="s">
        <v>1146</v>
      </c>
      <c r="C396" t="s">
        <v>13</v>
      </c>
      <c r="D396" t="s">
        <v>14</v>
      </c>
      <c r="E396" t="s">
        <v>15</v>
      </c>
      <c r="F396" t="s">
        <v>16</v>
      </c>
      <c r="G396" s="1">
        <v>43392</v>
      </c>
      <c r="H396" t="s">
        <v>17</v>
      </c>
      <c r="J396">
        <v>1275</v>
      </c>
      <c r="K396" t="s">
        <v>1147</v>
      </c>
      <c r="L396" t="s">
        <v>1148</v>
      </c>
    </row>
    <row r="397" spans="1:12" x14ac:dyDescent="0.25">
      <c r="A397">
        <v>396</v>
      </c>
      <c r="B397" t="s">
        <v>1149</v>
      </c>
      <c r="C397" t="s">
        <v>47</v>
      </c>
      <c r="D397" t="s">
        <v>54</v>
      </c>
      <c r="E397" t="s">
        <v>15</v>
      </c>
      <c r="F397" t="s">
        <v>27</v>
      </c>
      <c r="G397" s="1">
        <v>43703</v>
      </c>
      <c r="H397" t="s">
        <v>17</v>
      </c>
      <c r="J397">
        <v>4358.13</v>
      </c>
      <c r="K397" t="s">
        <v>1150</v>
      </c>
      <c r="L397" t="s">
        <v>1151</v>
      </c>
    </row>
    <row r="398" spans="1:12" x14ac:dyDescent="0.25">
      <c r="A398">
        <v>397</v>
      </c>
      <c r="B398" t="s">
        <v>1152</v>
      </c>
      <c r="C398" t="s">
        <v>76</v>
      </c>
      <c r="D398" t="s">
        <v>14</v>
      </c>
      <c r="E398" t="s">
        <v>32</v>
      </c>
      <c r="F398" t="s">
        <v>16</v>
      </c>
      <c r="G398" s="1">
        <v>43975</v>
      </c>
      <c r="H398" t="s">
        <v>17</v>
      </c>
      <c r="J398">
        <v>2615.16</v>
      </c>
      <c r="K398" t="s">
        <v>1153</v>
      </c>
      <c r="L398">
        <v>6310451532</v>
      </c>
    </row>
    <row r="399" spans="1:12" x14ac:dyDescent="0.25">
      <c r="A399">
        <v>398</v>
      </c>
      <c r="B399" t="s">
        <v>1154</v>
      </c>
      <c r="C399" t="s">
        <v>25</v>
      </c>
      <c r="D399" t="s">
        <v>54</v>
      </c>
      <c r="E399" t="s">
        <v>32</v>
      </c>
      <c r="F399" t="s">
        <v>16</v>
      </c>
      <c r="G399" s="1">
        <v>42505</v>
      </c>
      <c r="H399" t="s">
        <v>17</v>
      </c>
      <c r="J399">
        <v>3891.08</v>
      </c>
      <c r="K399" t="s">
        <v>1155</v>
      </c>
      <c r="L399" t="s">
        <v>1156</v>
      </c>
    </row>
    <row r="400" spans="1:12" x14ac:dyDescent="0.25">
      <c r="A400">
        <v>399</v>
      </c>
      <c r="B400" t="s">
        <v>1157</v>
      </c>
      <c r="C400" t="s">
        <v>47</v>
      </c>
      <c r="D400" t="s">
        <v>31</v>
      </c>
      <c r="E400" t="s">
        <v>32</v>
      </c>
      <c r="F400" t="s">
        <v>22</v>
      </c>
      <c r="G400" s="1">
        <v>42350</v>
      </c>
      <c r="H400" t="s">
        <v>17</v>
      </c>
      <c r="J400">
        <v>4502.8999999999996</v>
      </c>
      <c r="K400" t="s">
        <v>1158</v>
      </c>
      <c r="L400" t="s">
        <v>1159</v>
      </c>
    </row>
    <row r="401" spans="1:12" x14ac:dyDescent="0.25">
      <c r="A401">
        <v>400</v>
      </c>
      <c r="B401" t="s">
        <v>1160</v>
      </c>
      <c r="C401" t="s">
        <v>25</v>
      </c>
      <c r="D401" t="s">
        <v>31</v>
      </c>
      <c r="E401" t="s">
        <v>32</v>
      </c>
      <c r="F401" t="s">
        <v>27</v>
      </c>
      <c r="G401" s="1">
        <v>43021</v>
      </c>
      <c r="H401" t="s">
        <v>17</v>
      </c>
      <c r="J401">
        <v>3412.51</v>
      </c>
      <c r="K401" t="s">
        <v>1161</v>
      </c>
      <c r="L401" t="s">
        <v>1162</v>
      </c>
    </row>
    <row r="402" spans="1:12" x14ac:dyDescent="0.25">
      <c r="A402">
        <v>401</v>
      </c>
      <c r="B402" t="s">
        <v>1163</v>
      </c>
      <c r="C402" t="s">
        <v>25</v>
      </c>
      <c r="D402" t="s">
        <v>54</v>
      </c>
      <c r="E402" t="s">
        <v>15</v>
      </c>
      <c r="F402" t="s">
        <v>16</v>
      </c>
      <c r="G402" s="1">
        <v>43722</v>
      </c>
      <c r="H402" t="s">
        <v>77</v>
      </c>
      <c r="I402" s="1">
        <v>45069</v>
      </c>
      <c r="J402">
        <v>1135.2</v>
      </c>
      <c r="K402" t="s">
        <v>1164</v>
      </c>
      <c r="L402" t="s">
        <v>1165</v>
      </c>
    </row>
    <row r="403" spans="1:12" x14ac:dyDescent="0.25">
      <c r="A403">
        <v>402</v>
      </c>
      <c r="B403" t="s">
        <v>1166</v>
      </c>
      <c r="C403" t="s">
        <v>76</v>
      </c>
      <c r="D403" t="s">
        <v>40</v>
      </c>
      <c r="E403" t="s">
        <v>32</v>
      </c>
      <c r="F403" t="s">
        <v>22</v>
      </c>
      <c r="G403" s="1">
        <v>43828</v>
      </c>
      <c r="H403" t="s">
        <v>17</v>
      </c>
      <c r="J403">
        <v>2352.2199999999998</v>
      </c>
      <c r="K403" t="s">
        <v>1167</v>
      </c>
      <c r="L403">
        <v>4273303322</v>
      </c>
    </row>
    <row r="404" spans="1:12" x14ac:dyDescent="0.25">
      <c r="A404">
        <v>403</v>
      </c>
      <c r="B404" t="s">
        <v>1168</v>
      </c>
      <c r="C404" t="s">
        <v>25</v>
      </c>
      <c r="D404" t="s">
        <v>54</v>
      </c>
      <c r="E404" t="s">
        <v>32</v>
      </c>
      <c r="F404" t="s">
        <v>27</v>
      </c>
      <c r="G404" s="1">
        <v>44172</v>
      </c>
      <c r="H404" t="s">
        <v>298</v>
      </c>
      <c r="I404" s="1">
        <v>45385</v>
      </c>
      <c r="J404">
        <v>2254.62</v>
      </c>
      <c r="K404" t="s">
        <v>1169</v>
      </c>
      <c r="L404" t="s">
        <v>1170</v>
      </c>
    </row>
    <row r="405" spans="1:12" x14ac:dyDescent="0.25">
      <c r="A405">
        <v>404</v>
      </c>
      <c r="B405" t="s">
        <v>1171</v>
      </c>
      <c r="C405" t="s">
        <v>47</v>
      </c>
      <c r="D405" t="s">
        <v>54</v>
      </c>
      <c r="E405" t="s">
        <v>15</v>
      </c>
      <c r="F405" t="s">
        <v>16</v>
      </c>
      <c r="G405" s="1">
        <v>43157</v>
      </c>
      <c r="H405" t="s">
        <v>17</v>
      </c>
      <c r="J405">
        <v>3848.43</v>
      </c>
      <c r="K405" t="s">
        <v>1172</v>
      </c>
      <c r="L405" t="s">
        <v>1173</v>
      </c>
    </row>
    <row r="406" spans="1:12" x14ac:dyDescent="0.25">
      <c r="A406">
        <v>405</v>
      </c>
      <c r="B406" t="s">
        <v>1174</v>
      </c>
      <c r="C406" t="s">
        <v>60</v>
      </c>
      <c r="D406" t="s">
        <v>54</v>
      </c>
      <c r="E406" t="s">
        <v>32</v>
      </c>
      <c r="F406" t="s">
        <v>27</v>
      </c>
      <c r="G406" s="1">
        <v>42633</v>
      </c>
      <c r="H406" t="s">
        <v>17</v>
      </c>
      <c r="J406">
        <v>4601.3599999999997</v>
      </c>
      <c r="K406" t="s">
        <v>1175</v>
      </c>
      <c r="L406" t="s">
        <v>1176</v>
      </c>
    </row>
    <row r="407" spans="1:12" x14ac:dyDescent="0.25">
      <c r="A407">
        <v>406</v>
      </c>
      <c r="B407" t="s">
        <v>1177</v>
      </c>
      <c r="C407" t="s">
        <v>76</v>
      </c>
      <c r="D407" t="s">
        <v>40</v>
      </c>
      <c r="E407" t="s">
        <v>32</v>
      </c>
      <c r="F407" t="s">
        <v>16</v>
      </c>
      <c r="G407" s="1">
        <v>42263</v>
      </c>
      <c r="H407" t="s">
        <v>17</v>
      </c>
      <c r="J407">
        <v>4672.6000000000004</v>
      </c>
      <c r="K407" t="s">
        <v>1178</v>
      </c>
      <c r="L407" t="s">
        <v>1179</v>
      </c>
    </row>
    <row r="408" spans="1:12" x14ac:dyDescent="0.25">
      <c r="A408">
        <v>407</v>
      </c>
      <c r="B408" t="s">
        <v>1180</v>
      </c>
      <c r="C408" t="s">
        <v>76</v>
      </c>
      <c r="D408" t="s">
        <v>26</v>
      </c>
      <c r="E408" t="s">
        <v>15</v>
      </c>
      <c r="F408" t="s">
        <v>16</v>
      </c>
      <c r="G408" s="1">
        <v>44053</v>
      </c>
      <c r="H408" t="s">
        <v>17</v>
      </c>
      <c r="J408">
        <v>3592.75</v>
      </c>
      <c r="K408" t="s">
        <v>1181</v>
      </c>
      <c r="L408" t="s">
        <v>1182</v>
      </c>
    </row>
    <row r="409" spans="1:12" x14ac:dyDescent="0.25">
      <c r="A409">
        <v>408</v>
      </c>
      <c r="B409" t="s">
        <v>1183</v>
      </c>
      <c r="C409" t="s">
        <v>13</v>
      </c>
      <c r="D409" t="s">
        <v>31</v>
      </c>
      <c r="E409" t="s">
        <v>32</v>
      </c>
      <c r="F409" t="s">
        <v>16</v>
      </c>
      <c r="G409" s="1">
        <v>43717</v>
      </c>
      <c r="H409" t="s">
        <v>17</v>
      </c>
      <c r="J409">
        <v>2554.52</v>
      </c>
      <c r="K409" t="s">
        <v>1184</v>
      </c>
      <c r="L409" t="s">
        <v>1185</v>
      </c>
    </row>
    <row r="410" spans="1:12" x14ac:dyDescent="0.25">
      <c r="A410">
        <v>409</v>
      </c>
      <c r="B410" t="s">
        <v>1186</v>
      </c>
      <c r="C410" t="s">
        <v>21</v>
      </c>
      <c r="D410" t="s">
        <v>26</v>
      </c>
      <c r="E410" t="s">
        <v>32</v>
      </c>
      <c r="F410" t="s">
        <v>16</v>
      </c>
      <c r="G410" s="1">
        <v>44944</v>
      </c>
      <c r="H410" t="s">
        <v>17</v>
      </c>
      <c r="J410">
        <v>3116.11</v>
      </c>
      <c r="K410" t="s">
        <v>1187</v>
      </c>
      <c r="L410" t="s">
        <v>1188</v>
      </c>
    </row>
    <row r="411" spans="1:12" x14ac:dyDescent="0.25">
      <c r="A411">
        <v>410</v>
      </c>
      <c r="B411" t="s">
        <v>1189</v>
      </c>
      <c r="C411" t="s">
        <v>25</v>
      </c>
      <c r="D411" t="s">
        <v>26</v>
      </c>
      <c r="E411" t="s">
        <v>32</v>
      </c>
      <c r="F411" t="s">
        <v>22</v>
      </c>
      <c r="G411" s="1">
        <v>43546</v>
      </c>
      <c r="H411" t="s">
        <v>17</v>
      </c>
      <c r="J411">
        <v>4128.3999999999996</v>
      </c>
      <c r="K411" t="s">
        <v>1190</v>
      </c>
      <c r="L411" t="s">
        <v>1191</v>
      </c>
    </row>
    <row r="412" spans="1:12" x14ac:dyDescent="0.25">
      <c r="A412">
        <v>411</v>
      </c>
      <c r="B412" t="s">
        <v>1192</v>
      </c>
      <c r="C412" t="s">
        <v>25</v>
      </c>
      <c r="D412" t="s">
        <v>40</v>
      </c>
      <c r="E412" t="s">
        <v>15</v>
      </c>
      <c r="F412" t="s">
        <v>16</v>
      </c>
      <c r="G412" s="1">
        <v>44674</v>
      </c>
      <c r="H412" t="s">
        <v>17</v>
      </c>
      <c r="J412">
        <v>4797.91</v>
      </c>
      <c r="K412" t="s">
        <v>1193</v>
      </c>
      <c r="L412" t="s">
        <v>1194</v>
      </c>
    </row>
    <row r="413" spans="1:12" x14ac:dyDescent="0.25">
      <c r="A413">
        <v>412</v>
      </c>
      <c r="B413" t="s">
        <v>1195</v>
      </c>
      <c r="C413" t="s">
        <v>25</v>
      </c>
      <c r="D413" t="s">
        <v>54</v>
      </c>
      <c r="E413" t="s">
        <v>15</v>
      </c>
      <c r="F413" t="s">
        <v>22</v>
      </c>
      <c r="G413" s="1">
        <v>44442</v>
      </c>
      <c r="H413" t="s">
        <v>17</v>
      </c>
      <c r="J413">
        <v>1790.92</v>
      </c>
      <c r="K413" t="s">
        <v>1196</v>
      </c>
      <c r="L413" t="s">
        <v>1197</v>
      </c>
    </row>
    <row r="414" spans="1:12" x14ac:dyDescent="0.25">
      <c r="A414">
        <v>413</v>
      </c>
      <c r="B414" t="s">
        <v>1198</v>
      </c>
      <c r="C414" t="s">
        <v>25</v>
      </c>
      <c r="D414" t="s">
        <v>54</v>
      </c>
      <c r="E414" t="s">
        <v>15</v>
      </c>
      <c r="F414" t="s">
        <v>16</v>
      </c>
      <c r="G414" s="1">
        <v>42697</v>
      </c>
      <c r="H414" t="s">
        <v>17</v>
      </c>
      <c r="J414">
        <v>4821.87</v>
      </c>
      <c r="K414" t="s">
        <v>1199</v>
      </c>
      <c r="L414" t="s">
        <v>1200</v>
      </c>
    </row>
    <row r="415" spans="1:12" x14ac:dyDescent="0.25">
      <c r="A415">
        <v>414</v>
      </c>
      <c r="B415" t="s">
        <v>1201</v>
      </c>
      <c r="C415" t="s">
        <v>60</v>
      </c>
      <c r="D415" t="s">
        <v>54</v>
      </c>
      <c r="E415" t="s">
        <v>15</v>
      </c>
      <c r="F415" t="s">
        <v>27</v>
      </c>
      <c r="G415" s="1">
        <v>45391</v>
      </c>
      <c r="H415" t="s">
        <v>17</v>
      </c>
      <c r="J415">
        <v>999.71</v>
      </c>
      <c r="K415" t="s">
        <v>1202</v>
      </c>
      <c r="L415" t="s">
        <v>1203</v>
      </c>
    </row>
    <row r="416" spans="1:12" x14ac:dyDescent="0.25">
      <c r="A416">
        <v>415</v>
      </c>
      <c r="B416" t="s">
        <v>1204</v>
      </c>
      <c r="C416" t="s">
        <v>21</v>
      </c>
      <c r="D416" t="s">
        <v>14</v>
      </c>
      <c r="E416" t="s">
        <v>32</v>
      </c>
      <c r="F416" t="s">
        <v>16</v>
      </c>
      <c r="G416" s="1">
        <v>42430</v>
      </c>
      <c r="H416" t="s">
        <v>17</v>
      </c>
      <c r="J416">
        <v>2071.09</v>
      </c>
      <c r="K416" t="s">
        <v>1205</v>
      </c>
      <c r="L416" t="s">
        <v>1206</v>
      </c>
    </row>
    <row r="417" spans="1:12" x14ac:dyDescent="0.25">
      <c r="A417">
        <v>416</v>
      </c>
      <c r="B417" t="s">
        <v>1207</v>
      </c>
      <c r="C417" t="s">
        <v>13</v>
      </c>
      <c r="D417" t="s">
        <v>26</v>
      </c>
      <c r="E417" t="s">
        <v>15</v>
      </c>
      <c r="F417" t="s">
        <v>27</v>
      </c>
      <c r="G417" s="1">
        <v>44877</v>
      </c>
      <c r="H417" t="s">
        <v>17</v>
      </c>
      <c r="J417">
        <v>3565.07</v>
      </c>
      <c r="K417" t="s">
        <v>1208</v>
      </c>
      <c r="L417" t="s">
        <v>1209</v>
      </c>
    </row>
    <row r="418" spans="1:12" x14ac:dyDescent="0.25">
      <c r="A418">
        <v>417</v>
      </c>
      <c r="B418" t="s">
        <v>1210</v>
      </c>
      <c r="C418" t="s">
        <v>13</v>
      </c>
      <c r="D418" t="s">
        <v>54</v>
      </c>
      <c r="E418" t="s">
        <v>15</v>
      </c>
      <c r="F418" t="s">
        <v>27</v>
      </c>
      <c r="G418" s="1">
        <v>44860</v>
      </c>
      <c r="H418" t="s">
        <v>17</v>
      </c>
      <c r="J418">
        <v>3001.32</v>
      </c>
      <c r="K418" t="s">
        <v>1211</v>
      </c>
      <c r="L418" t="s">
        <v>1212</v>
      </c>
    </row>
    <row r="419" spans="1:12" x14ac:dyDescent="0.25">
      <c r="A419">
        <v>418</v>
      </c>
      <c r="B419" t="s">
        <v>1213</v>
      </c>
      <c r="C419" t="s">
        <v>13</v>
      </c>
      <c r="D419" t="s">
        <v>54</v>
      </c>
      <c r="E419" t="s">
        <v>32</v>
      </c>
      <c r="F419" t="s">
        <v>16</v>
      </c>
      <c r="G419" s="1">
        <v>45355</v>
      </c>
      <c r="H419" t="s">
        <v>17</v>
      </c>
      <c r="J419">
        <v>1537.54</v>
      </c>
      <c r="K419" t="s">
        <v>1214</v>
      </c>
      <c r="L419" t="s">
        <v>1215</v>
      </c>
    </row>
    <row r="420" spans="1:12" x14ac:dyDescent="0.25">
      <c r="A420">
        <v>419</v>
      </c>
      <c r="B420" t="s">
        <v>1216</v>
      </c>
      <c r="C420" t="s">
        <v>13</v>
      </c>
      <c r="D420" t="s">
        <v>26</v>
      </c>
      <c r="E420" t="s">
        <v>32</v>
      </c>
      <c r="F420" t="s">
        <v>22</v>
      </c>
      <c r="G420" s="1">
        <v>44884</v>
      </c>
      <c r="H420" t="s">
        <v>17</v>
      </c>
      <c r="J420">
        <v>3868.51</v>
      </c>
      <c r="K420" t="s">
        <v>1217</v>
      </c>
      <c r="L420" t="s">
        <v>1218</v>
      </c>
    </row>
    <row r="421" spans="1:12" x14ac:dyDescent="0.25">
      <c r="A421">
        <v>420</v>
      </c>
      <c r="B421" t="s">
        <v>1219</v>
      </c>
      <c r="C421" t="s">
        <v>60</v>
      </c>
      <c r="D421" t="s">
        <v>14</v>
      </c>
      <c r="E421" t="s">
        <v>15</v>
      </c>
      <c r="F421" t="s">
        <v>27</v>
      </c>
      <c r="G421" s="1">
        <v>43102</v>
      </c>
      <c r="H421" t="s">
        <v>17</v>
      </c>
      <c r="J421">
        <v>1844.69</v>
      </c>
      <c r="K421" t="s">
        <v>1220</v>
      </c>
      <c r="L421" t="s">
        <v>1221</v>
      </c>
    </row>
    <row r="422" spans="1:12" x14ac:dyDescent="0.25">
      <c r="A422">
        <v>421</v>
      </c>
      <c r="B422" t="s">
        <v>1222</v>
      </c>
      <c r="C422" t="s">
        <v>13</v>
      </c>
      <c r="D422" t="s">
        <v>31</v>
      </c>
      <c r="E422" t="s">
        <v>15</v>
      </c>
      <c r="F422" t="s">
        <v>16</v>
      </c>
      <c r="G422" s="1">
        <v>44969</v>
      </c>
      <c r="H422" t="s">
        <v>17</v>
      </c>
      <c r="J422">
        <v>2174.44</v>
      </c>
      <c r="K422" t="s">
        <v>1223</v>
      </c>
      <c r="L422" t="s">
        <v>1224</v>
      </c>
    </row>
    <row r="423" spans="1:12" x14ac:dyDescent="0.25">
      <c r="A423">
        <v>422</v>
      </c>
      <c r="B423" t="s">
        <v>1225</v>
      </c>
      <c r="C423" t="s">
        <v>76</v>
      </c>
      <c r="D423" t="s">
        <v>14</v>
      </c>
      <c r="E423" t="s">
        <v>15</v>
      </c>
      <c r="F423" t="s">
        <v>22</v>
      </c>
      <c r="G423" s="1">
        <v>45128</v>
      </c>
      <c r="H423" t="s">
        <v>17</v>
      </c>
      <c r="J423">
        <v>3968.29</v>
      </c>
      <c r="K423" t="s">
        <v>1226</v>
      </c>
      <c r="L423" t="s">
        <v>1227</v>
      </c>
    </row>
    <row r="424" spans="1:12" x14ac:dyDescent="0.25">
      <c r="A424">
        <v>423</v>
      </c>
      <c r="B424" t="s">
        <v>1228</v>
      </c>
      <c r="C424" t="s">
        <v>13</v>
      </c>
      <c r="D424" t="s">
        <v>31</v>
      </c>
      <c r="E424" t="s">
        <v>32</v>
      </c>
      <c r="F424" t="s">
        <v>22</v>
      </c>
      <c r="G424" s="1">
        <v>45248</v>
      </c>
      <c r="H424" t="s">
        <v>17</v>
      </c>
      <c r="J424">
        <v>3571.34</v>
      </c>
      <c r="K424" t="s">
        <v>1229</v>
      </c>
      <c r="L424">
        <v>1363246851</v>
      </c>
    </row>
    <row r="425" spans="1:12" x14ac:dyDescent="0.25">
      <c r="A425">
        <v>424</v>
      </c>
      <c r="B425" t="s">
        <v>1230</v>
      </c>
      <c r="C425" t="s">
        <v>60</v>
      </c>
      <c r="D425" t="s">
        <v>54</v>
      </c>
      <c r="E425" t="s">
        <v>32</v>
      </c>
      <c r="F425" t="s">
        <v>27</v>
      </c>
      <c r="G425" s="1">
        <v>42793</v>
      </c>
      <c r="H425" t="s">
        <v>77</v>
      </c>
      <c r="I425" s="1">
        <v>44358</v>
      </c>
      <c r="J425">
        <v>1545.94</v>
      </c>
      <c r="K425" t="s">
        <v>1231</v>
      </c>
      <c r="L425" t="s">
        <v>1232</v>
      </c>
    </row>
    <row r="426" spans="1:12" x14ac:dyDescent="0.25">
      <c r="A426">
        <v>425</v>
      </c>
      <c r="B426" t="s">
        <v>1233</v>
      </c>
      <c r="C426" t="s">
        <v>76</v>
      </c>
      <c r="D426" t="s">
        <v>26</v>
      </c>
      <c r="E426" t="s">
        <v>15</v>
      </c>
      <c r="F426" t="s">
        <v>27</v>
      </c>
      <c r="G426" s="1">
        <v>44530</v>
      </c>
      <c r="H426" t="s">
        <v>17</v>
      </c>
      <c r="J426">
        <v>3063.35</v>
      </c>
      <c r="K426" t="s">
        <v>1234</v>
      </c>
      <c r="L426" t="s">
        <v>1235</v>
      </c>
    </row>
    <row r="427" spans="1:12" x14ac:dyDescent="0.25">
      <c r="A427">
        <v>426</v>
      </c>
      <c r="B427" t="s">
        <v>1236</v>
      </c>
      <c r="C427" t="s">
        <v>76</v>
      </c>
      <c r="D427" t="s">
        <v>40</v>
      </c>
      <c r="E427" t="s">
        <v>32</v>
      </c>
      <c r="F427" t="s">
        <v>27</v>
      </c>
      <c r="G427" s="1">
        <v>42917</v>
      </c>
      <c r="H427" t="s">
        <v>17</v>
      </c>
      <c r="J427">
        <v>3313.73</v>
      </c>
      <c r="K427" t="s">
        <v>1237</v>
      </c>
      <c r="L427">
        <v>7410323776</v>
      </c>
    </row>
    <row r="428" spans="1:12" x14ac:dyDescent="0.25">
      <c r="A428">
        <v>427</v>
      </c>
      <c r="B428" t="s">
        <v>1238</v>
      </c>
      <c r="C428" t="s">
        <v>13</v>
      </c>
      <c r="D428" t="s">
        <v>40</v>
      </c>
      <c r="E428" t="s">
        <v>32</v>
      </c>
      <c r="F428" t="s">
        <v>16</v>
      </c>
      <c r="G428" s="1">
        <v>42843</v>
      </c>
      <c r="H428" t="s">
        <v>17</v>
      </c>
      <c r="J428">
        <v>2329.4899999999998</v>
      </c>
      <c r="K428" t="s">
        <v>1239</v>
      </c>
      <c r="L428" t="s">
        <v>1240</v>
      </c>
    </row>
    <row r="429" spans="1:12" x14ac:dyDescent="0.25">
      <c r="A429">
        <v>428</v>
      </c>
      <c r="B429" t="s">
        <v>1241</v>
      </c>
      <c r="C429" t="s">
        <v>25</v>
      </c>
      <c r="D429" t="s">
        <v>26</v>
      </c>
      <c r="E429" t="s">
        <v>32</v>
      </c>
      <c r="F429" t="s">
        <v>27</v>
      </c>
      <c r="G429" s="1">
        <v>42706</v>
      </c>
      <c r="H429" t="s">
        <v>17</v>
      </c>
      <c r="J429">
        <v>2818.5</v>
      </c>
      <c r="K429" t="s">
        <v>1242</v>
      </c>
    </row>
    <row r="430" spans="1:12" x14ac:dyDescent="0.25">
      <c r="A430">
        <v>429</v>
      </c>
      <c r="B430" t="s">
        <v>1243</v>
      </c>
      <c r="C430" t="s">
        <v>13</v>
      </c>
      <c r="D430" t="s">
        <v>40</v>
      </c>
      <c r="E430" t="s">
        <v>32</v>
      </c>
      <c r="F430" t="s">
        <v>16</v>
      </c>
      <c r="G430" s="1">
        <v>44471</v>
      </c>
      <c r="H430" t="s">
        <v>17</v>
      </c>
      <c r="J430">
        <v>3989.81</v>
      </c>
      <c r="K430" t="s">
        <v>1244</v>
      </c>
      <c r="L430" t="s">
        <v>1245</v>
      </c>
    </row>
    <row r="431" spans="1:12" x14ac:dyDescent="0.25">
      <c r="A431">
        <v>430</v>
      </c>
      <c r="B431" t="s">
        <v>1246</v>
      </c>
      <c r="C431" t="s">
        <v>47</v>
      </c>
      <c r="D431" t="s">
        <v>26</v>
      </c>
      <c r="E431" t="s">
        <v>32</v>
      </c>
      <c r="F431" t="s">
        <v>27</v>
      </c>
      <c r="G431" s="1">
        <v>43504</v>
      </c>
      <c r="H431" t="s">
        <v>17</v>
      </c>
      <c r="J431">
        <v>1399.82</v>
      </c>
      <c r="K431" t="s">
        <v>1247</v>
      </c>
      <c r="L431" t="s">
        <v>1248</v>
      </c>
    </row>
    <row r="432" spans="1:12" x14ac:dyDescent="0.25">
      <c r="A432">
        <v>431</v>
      </c>
      <c r="B432" t="s">
        <v>1249</v>
      </c>
      <c r="C432" t="s">
        <v>60</v>
      </c>
      <c r="D432" t="s">
        <v>31</v>
      </c>
      <c r="E432" t="s">
        <v>32</v>
      </c>
      <c r="F432" t="s">
        <v>27</v>
      </c>
      <c r="G432" s="1">
        <v>42555</v>
      </c>
      <c r="H432" t="s">
        <v>17</v>
      </c>
      <c r="J432">
        <v>3539.62</v>
      </c>
      <c r="K432" t="s">
        <v>1250</v>
      </c>
      <c r="L432" t="s">
        <v>1251</v>
      </c>
    </row>
    <row r="433" spans="1:12" x14ac:dyDescent="0.25">
      <c r="A433">
        <v>432</v>
      </c>
      <c r="B433" t="s">
        <v>1252</v>
      </c>
      <c r="C433" t="s">
        <v>47</v>
      </c>
      <c r="D433" t="s">
        <v>54</v>
      </c>
      <c r="E433" t="s">
        <v>32</v>
      </c>
      <c r="F433" t="s">
        <v>27</v>
      </c>
      <c r="G433" s="1">
        <v>42735</v>
      </c>
      <c r="H433" t="s">
        <v>17</v>
      </c>
      <c r="J433">
        <v>1814.73</v>
      </c>
      <c r="K433" t="s">
        <v>1253</v>
      </c>
      <c r="L433" t="s">
        <v>1254</v>
      </c>
    </row>
    <row r="434" spans="1:12" x14ac:dyDescent="0.25">
      <c r="A434">
        <v>433</v>
      </c>
      <c r="B434" t="s">
        <v>1255</v>
      </c>
      <c r="C434" t="s">
        <v>21</v>
      </c>
      <c r="D434" t="s">
        <v>31</v>
      </c>
      <c r="E434" t="s">
        <v>32</v>
      </c>
      <c r="F434" t="s">
        <v>16</v>
      </c>
      <c r="G434" s="1">
        <v>44401</v>
      </c>
      <c r="H434" t="s">
        <v>77</v>
      </c>
      <c r="I434" s="1">
        <v>45547</v>
      </c>
      <c r="J434">
        <v>4846.9799999999996</v>
      </c>
      <c r="K434" t="s">
        <v>1256</v>
      </c>
      <c r="L434" t="s">
        <v>1257</v>
      </c>
    </row>
    <row r="435" spans="1:12" x14ac:dyDescent="0.25">
      <c r="A435">
        <v>434</v>
      </c>
      <c r="B435" t="s">
        <v>1258</v>
      </c>
      <c r="C435" t="s">
        <v>60</v>
      </c>
      <c r="D435" t="s">
        <v>26</v>
      </c>
      <c r="E435" t="s">
        <v>15</v>
      </c>
      <c r="F435" t="s">
        <v>22</v>
      </c>
      <c r="G435" s="1">
        <v>42623</v>
      </c>
      <c r="H435" t="s">
        <v>17</v>
      </c>
      <c r="J435">
        <v>4020.1</v>
      </c>
      <c r="K435" t="s">
        <v>1259</v>
      </c>
      <c r="L435" t="s">
        <v>1260</v>
      </c>
    </row>
    <row r="436" spans="1:12" x14ac:dyDescent="0.25">
      <c r="A436">
        <v>435</v>
      </c>
      <c r="B436" t="s">
        <v>1077</v>
      </c>
      <c r="C436" t="s">
        <v>13</v>
      </c>
      <c r="D436" t="s">
        <v>14</v>
      </c>
      <c r="E436" t="s">
        <v>32</v>
      </c>
      <c r="F436" t="s">
        <v>27</v>
      </c>
      <c r="G436" s="1">
        <v>44190</v>
      </c>
      <c r="H436" t="s">
        <v>17</v>
      </c>
      <c r="J436">
        <v>1019.25</v>
      </c>
      <c r="K436" t="s">
        <v>1078</v>
      </c>
      <c r="L436" t="s">
        <v>1261</v>
      </c>
    </row>
    <row r="437" spans="1:12" x14ac:dyDescent="0.25">
      <c r="A437">
        <v>436</v>
      </c>
      <c r="B437" t="s">
        <v>1262</v>
      </c>
      <c r="C437" t="s">
        <v>21</v>
      </c>
      <c r="D437" t="s">
        <v>31</v>
      </c>
      <c r="E437" t="s">
        <v>15</v>
      </c>
      <c r="F437" t="s">
        <v>16</v>
      </c>
      <c r="G437" s="1">
        <v>44388</v>
      </c>
      <c r="H437" t="s">
        <v>17</v>
      </c>
      <c r="J437">
        <v>893.35</v>
      </c>
      <c r="K437" t="s">
        <v>1263</v>
      </c>
      <c r="L437" t="s">
        <v>1264</v>
      </c>
    </row>
    <row r="438" spans="1:12" x14ac:dyDescent="0.25">
      <c r="A438">
        <v>437</v>
      </c>
      <c r="B438" t="s">
        <v>1265</v>
      </c>
      <c r="C438" t="s">
        <v>60</v>
      </c>
      <c r="D438" t="s">
        <v>31</v>
      </c>
      <c r="E438" t="s">
        <v>15</v>
      </c>
      <c r="F438" t="s">
        <v>27</v>
      </c>
      <c r="G438" s="1">
        <v>45277</v>
      </c>
      <c r="H438" t="s">
        <v>17</v>
      </c>
      <c r="J438">
        <v>3637.85</v>
      </c>
      <c r="K438" t="s">
        <v>1266</v>
      </c>
      <c r="L438" t="s">
        <v>1267</v>
      </c>
    </row>
    <row r="439" spans="1:12" x14ac:dyDescent="0.25">
      <c r="A439">
        <v>438</v>
      </c>
      <c r="B439" t="s">
        <v>1268</v>
      </c>
      <c r="C439" t="s">
        <v>21</v>
      </c>
      <c r="D439" t="s">
        <v>31</v>
      </c>
      <c r="E439" t="s">
        <v>15</v>
      </c>
      <c r="F439" t="s">
        <v>16</v>
      </c>
      <c r="G439" s="1">
        <v>42424</v>
      </c>
      <c r="H439" t="s">
        <v>17</v>
      </c>
      <c r="J439">
        <v>1007.73</v>
      </c>
      <c r="K439" t="s">
        <v>1269</v>
      </c>
      <c r="L439" t="s">
        <v>1270</v>
      </c>
    </row>
    <row r="440" spans="1:12" x14ac:dyDescent="0.25">
      <c r="A440">
        <v>439</v>
      </c>
      <c r="B440" t="s">
        <v>1271</v>
      </c>
      <c r="C440" t="s">
        <v>21</v>
      </c>
      <c r="D440" t="s">
        <v>54</v>
      </c>
      <c r="E440" t="s">
        <v>15</v>
      </c>
      <c r="F440" t="s">
        <v>22</v>
      </c>
      <c r="G440" s="1">
        <v>42625</v>
      </c>
      <c r="H440" t="s">
        <v>17</v>
      </c>
      <c r="J440">
        <v>3891.74</v>
      </c>
      <c r="K440" t="s">
        <v>1272</v>
      </c>
      <c r="L440" t="s">
        <v>1273</v>
      </c>
    </row>
    <row r="441" spans="1:12" x14ac:dyDescent="0.25">
      <c r="A441">
        <v>440</v>
      </c>
      <c r="B441" t="s">
        <v>1274</v>
      </c>
      <c r="C441" t="s">
        <v>25</v>
      </c>
      <c r="D441" t="s">
        <v>54</v>
      </c>
      <c r="E441" t="s">
        <v>32</v>
      </c>
      <c r="F441" t="s">
        <v>27</v>
      </c>
      <c r="G441" s="1">
        <v>42850</v>
      </c>
      <c r="H441" t="s">
        <v>17</v>
      </c>
      <c r="J441">
        <v>3183.68</v>
      </c>
      <c r="K441" t="s">
        <v>1275</v>
      </c>
      <c r="L441" t="s">
        <v>1276</v>
      </c>
    </row>
    <row r="442" spans="1:12" x14ac:dyDescent="0.25">
      <c r="A442">
        <v>441</v>
      </c>
      <c r="B442" t="s">
        <v>1277</v>
      </c>
      <c r="C442" t="s">
        <v>21</v>
      </c>
      <c r="D442" t="s">
        <v>40</v>
      </c>
      <c r="E442" t="s">
        <v>32</v>
      </c>
      <c r="F442" t="s">
        <v>27</v>
      </c>
      <c r="G442" s="1">
        <v>44090</v>
      </c>
      <c r="H442" t="s">
        <v>17</v>
      </c>
      <c r="J442">
        <v>4725.6400000000003</v>
      </c>
      <c r="K442" t="s">
        <v>1278</v>
      </c>
      <c r="L442" t="s">
        <v>1279</v>
      </c>
    </row>
    <row r="443" spans="1:12" x14ac:dyDescent="0.25">
      <c r="A443">
        <v>442</v>
      </c>
      <c r="B443" t="s">
        <v>1280</v>
      </c>
      <c r="C443" t="s">
        <v>76</v>
      </c>
      <c r="D443" t="s">
        <v>54</v>
      </c>
      <c r="E443" t="s">
        <v>32</v>
      </c>
      <c r="F443" t="s">
        <v>16</v>
      </c>
      <c r="G443" s="1">
        <v>44522</v>
      </c>
      <c r="H443" t="s">
        <v>17</v>
      </c>
      <c r="J443">
        <v>1845.02</v>
      </c>
      <c r="K443" t="s">
        <v>1281</v>
      </c>
      <c r="L443" t="s">
        <v>1282</v>
      </c>
    </row>
    <row r="444" spans="1:12" x14ac:dyDescent="0.25">
      <c r="A444">
        <v>443</v>
      </c>
      <c r="B444" t="s">
        <v>1283</v>
      </c>
      <c r="C444" t="s">
        <v>47</v>
      </c>
      <c r="D444" t="s">
        <v>31</v>
      </c>
      <c r="E444" t="s">
        <v>15</v>
      </c>
      <c r="F444" t="s">
        <v>16</v>
      </c>
      <c r="G444" s="1">
        <v>42971</v>
      </c>
      <c r="H444" t="s">
        <v>77</v>
      </c>
      <c r="I444" s="1">
        <v>44166</v>
      </c>
      <c r="J444">
        <v>2594.04</v>
      </c>
      <c r="K444" t="s">
        <v>1284</v>
      </c>
      <c r="L444" t="s">
        <v>1285</v>
      </c>
    </row>
    <row r="445" spans="1:12" x14ac:dyDescent="0.25">
      <c r="A445">
        <v>444</v>
      </c>
      <c r="B445" t="s">
        <v>1286</v>
      </c>
      <c r="C445" t="s">
        <v>76</v>
      </c>
      <c r="D445" t="s">
        <v>54</v>
      </c>
      <c r="E445" t="s">
        <v>15</v>
      </c>
      <c r="F445" t="s">
        <v>16</v>
      </c>
      <c r="G445" s="1">
        <v>44993</v>
      </c>
      <c r="H445" t="s">
        <v>17</v>
      </c>
      <c r="J445">
        <v>2153.73</v>
      </c>
      <c r="K445" t="s">
        <v>1287</v>
      </c>
      <c r="L445" t="s">
        <v>1288</v>
      </c>
    </row>
    <row r="446" spans="1:12" x14ac:dyDescent="0.25">
      <c r="A446">
        <v>445</v>
      </c>
      <c r="B446" t="s">
        <v>1289</v>
      </c>
      <c r="C446" t="s">
        <v>21</v>
      </c>
      <c r="D446" t="s">
        <v>14</v>
      </c>
      <c r="E446" t="s">
        <v>32</v>
      </c>
      <c r="F446" t="s">
        <v>16</v>
      </c>
      <c r="G446" s="1">
        <v>43997</v>
      </c>
      <c r="H446" t="s">
        <v>17</v>
      </c>
      <c r="J446">
        <v>3057.92</v>
      </c>
      <c r="K446" t="s">
        <v>1290</v>
      </c>
      <c r="L446" t="s">
        <v>1291</v>
      </c>
    </row>
    <row r="447" spans="1:12" x14ac:dyDescent="0.25">
      <c r="A447">
        <v>446</v>
      </c>
      <c r="B447" t="s">
        <v>1292</v>
      </c>
      <c r="C447" t="s">
        <v>60</v>
      </c>
      <c r="D447" t="s">
        <v>40</v>
      </c>
      <c r="E447" t="s">
        <v>32</v>
      </c>
      <c r="F447" t="s">
        <v>16</v>
      </c>
      <c r="G447" s="1">
        <v>44146</v>
      </c>
      <c r="H447" t="s">
        <v>17</v>
      </c>
      <c r="J447">
        <v>1743.07</v>
      </c>
      <c r="K447" t="s">
        <v>1293</v>
      </c>
      <c r="L447" t="s">
        <v>1294</v>
      </c>
    </row>
    <row r="448" spans="1:12" x14ac:dyDescent="0.25">
      <c r="A448">
        <v>447</v>
      </c>
      <c r="B448" t="s">
        <v>1295</v>
      </c>
      <c r="C448" t="s">
        <v>60</v>
      </c>
      <c r="D448" t="s">
        <v>26</v>
      </c>
      <c r="E448" t="s">
        <v>15</v>
      </c>
      <c r="F448" t="s">
        <v>27</v>
      </c>
      <c r="G448" s="1">
        <v>43353</v>
      </c>
      <c r="H448" t="s">
        <v>17</v>
      </c>
      <c r="J448">
        <v>971.09</v>
      </c>
      <c r="K448" t="s">
        <v>1296</v>
      </c>
      <c r="L448" t="s">
        <v>1297</v>
      </c>
    </row>
    <row r="449" spans="1:12" x14ac:dyDescent="0.25">
      <c r="A449">
        <v>448</v>
      </c>
      <c r="B449" t="s">
        <v>1298</v>
      </c>
      <c r="C449" t="s">
        <v>47</v>
      </c>
      <c r="D449" t="s">
        <v>40</v>
      </c>
      <c r="E449" t="s">
        <v>32</v>
      </c>
      <c r="F449" t="s">
        <v>22</v>
      </c>
      <c r="G449" s="1">
        <v>43956</v>
      </c>
      <c r="H449" t="s">
        <v>298</v>
      </c>
      <c r="I449" s="1">
        <v>44843</v>
      </c>
      <c r="J449">
        <v>2772.53</v>
      </c>
      <c r="K449" t="s">
        <v>1299</v>
      </c>
      <c r="L449" t="s">
        <v>1300</v>
      </c>
    </row>
    <row r="450" spans="1:12" x14ac:dyDescent="0.25">
      <c r="A450">
        <v>449</v>
      </c>
      <c r="B450" t="s">
        <v>1301</v>
      </c>
      <c r="C450" t="s">
        <v>47</v>
      </c>
      <c r="D450" t="s">
        <v>40</v>
      </c>
      <c r="E450" t="s">
        <v>15</v>
      </c>
      <c r="F450" t="s">
        <v>22</v>
      </c>
      <c r="G450" s="1">
        <v>42710</v>
      </c>
      <c r="H450" t="s">
        <v>17</v>
      </c>
      <c r="J450">
        <v>2600.92</v>
      </c>
      <c r="K450" t="s">
        <v>1302</v>
      </c>
      <c r="L450" t="s">
        <v>1303</v>
      </c>
    </row>
    <row r="451" spans="1:12" x14ac:dyDescent="0.25">
      <c r="A451">
        <v>450</v>
      </c>
      <c r="B451" t="s">
        <v>1304</v>
      </c>
      <c r="C451" t="s">
        <v>21</v>
      </c>
      <c r="D451" t="s">
        <v>40</v>
      </c>
      <c r="E451" t="s">
        <v>32</v>
      </c>
      <c r="F451" t="s">
        <v>16</v>
      </c>
      <c r="G451" s="1">
        <v>44873</v>
      </c>
      <c r="H451" t="s">
        <v>17</v>
      </c>
      <c r="J451">
        <v>4532.91</v>
      </c>
      <c r="K451" t="s">
        <v>1305</v>
      </c>
      <c r="L451" t="s">
        <v>1306</v>
      </c>
    </row>
    <row r="452" spans="1:12" x14ac:dyDescent="0.25">
      <c r="A452">
        <v>451</v>
      </c>
      <c r="B452" t="s">
        <v>1307</v>
      </c>
      <c r="C452" t="s">
        <v>60</v>
      </c>
      <c r="D452" t="s">
        <v>26</v>
      </c>
      <c r="E452" t="s">
        <v>32</v>
      </c>
      <c r="F452" t="s">
        <v>27</v>
      </c>
      <c r="G452" s="1">
        <v>43008</v>
      </c>
      <c r="H452" t="s">
        <v>17</v>
      </c>
      <c r="J452">
        <v>2099.42</v>
      </c>
      <c r="K452" t="s">
        <v>1308</v>
      </c>
      <c r="L452">
        <f>1-745-655-2143</f>
        <v>-3542</v>
      </c>
    </row>
    <row r="453" spans="1:12" x14ac:dyDescent="0.25">
      <c r="A453">
        <v>452</v>
      </c>
      <c r="B453" t="s">
        <v>1309</v>
      </c>
      <c r="C453" t="s">
        <v>76</v>
      </c>
      <c r="D453" t="s">
        <v>40</v>
      </c>
      <c r="E453" t="s">
        <v>32</v>
      </c>
      <c r="F453" t="s">
        <v>22</v>
      </c>
      <c r="G453" s="1">
        <v>43144</v>
      </c>
      <c r="H453" t="s">
        <v>17</v>
      </c>
      <c r="J453">
        <v>2973.03</v>
      </c>
      <c r="K453" t="s">
        <v>1310</v>
      </c>
      <c r="L453" t="s">
        <v>1311</v>
      </c>
    </row>
    <row r="454" spans="1:12" x14ac:dyDescent="0.25">
      <c r="A454">
        <v>453</v>
      </c>
      <c r="B454" t="s">
        <v>1312</v>
      </c>
      <c r="C454" t="s">
        <v>25</v>
      </c>
      <c r="D454" t="s">
        <v>54</v>
      </c>
      <c r="E454" t="s">
        <v>32</v>
      </c>
      <c r="F454" t="s">
        <v>22</v>
      </c>
      <c r="G454" s="1">
        <v>43318</v>
      </c>
      <c r="H454" t="s">
        <v>17</v>
      </c>
      <c r="J454">
        <v>3236.24</v>
      </c>
      <c r="K454" t="s">
        <v>1313</v>
      </c>
      <c r="L454" t="s">
        <v>1314</v>
      </c>
    </row>
    <row r="455" spans="1:12" x14ac:dyDescent="0.25">
      <c r="A455">
        <v>454</v>
      </c>
      <c r="B455" t="s">
        <v>1315</v>
      </c>
      <c r="C455" t="s">
        <v>25</v>
      </c>
      <c r="D455" t="s">
        <v>40</v>
      </c>
      <c r="E455" t="s">
        <v>32</v>
      </c>
      <c r="F455" t="s">
        <v>16</v>
      </c>
      <c r="G455" s="1">
        <v>42928</v>
      </c>
      <c r="H455" t="s">
        <v>17</v>
      </c>
      <c r="J455">
        <v>3811.3</v>
      </c>
      <c r="K455" t="s">
        <v>1316</v>
      </c>
      <c r="L455" t="s">
        <v>1317</v>
      </c>
    </row>
    <row r="456" spans="1:12" x14ac:dyDescent="0.25">
      <c r="A456">
        <v>455</v>
      </c>
      <c r="B456" t="s">
        <v>1318</v>
      </c>
      <c r="C456" t="s">
        <v>47</v>
      </c>
      <c r="D456" t="s">
        <v>14</v>
      </c>
      <c r="E456" t="s">
        <v>15</v>
      </c>
      <c r="F456" t="s">
        <v>27</v>
      </c>
      <c r="G456" s="1">
        <v>44496</v>
      </c>
      <c r="H456" t="s">
        <v>17</v>
      </c>
      <c r="J456">
        <v>4401.4399999999996</v>
      </c>
      <c r="K456" t="s">
        <v>1319</v>
      </c>
      <c r="L456" t="s">
        <v>1320</v>
      </c>
    </row>
    <row r="457" spans="1:12" x14ac:dyDescent="0.25">
      <c r="A457">
        <v>456</v>
      </c>
      <c r="B457" t="s">
        <v>1321</v>
      </c>
      <c r="C457" t="s">
        <v>13</v>
      </c>
      <c r="D457" t="s">
        <v>14</v>
      </c>
      <c r="E457" t="s">
        <v>32</v>
      </c>
      <c r="F457" t="s">
        <v>27</v>
      </c>
      <c r="G457" s="1">
        <v>42474</v>
      </c>
      <c r="H457" t="s">
        <v>17</v>
      </c>
      <c r="J457">
        <v>1438.83</v>
      </c>
      <c r="K457" t="s">
        <v>1322</v>
      </c>
      <c r="L457" t="s">
        <v>1323</v>
      </c>
    </row>
    <row r="458" spans="1:12" x14ac:dyDescent="0.25">
      <c r="A458">
        <v>457</v>
      </c>
      <c r="B458" t="s">
        <v>1324</v>
      </c>
      <c r="C458" t="s">
        <v>21</v>
      </c>
      <c r="D458" t="s">
        <v>14</v>
      </c>
      <c r="E458" t="s">
        <v>15</v>
      </c>
      <c r="F458" t="s">
        <v>22</v>
      </c>
      <c r="G458" s="1">
        <v>45201</v>
      </c>
      <c r="H458" t="s">
        <v>298</v>
      </c>
      <c r="I458" s="1">
        <v>45209</v>
      </c>
      <c r="J458">
        <v>3762.07</v>
      </c>
      <c r="K458" t="s">
        <v>1325</v>
      </c>
      <c r="L458">
        <v>9800948857</v>
      </c>
    </row>
    <row r="459" spans="1:12" x14ac:dyDescent="0.25">
      <c r="A459">
        <v>458</v>
      </c>
      <c r="B459" t="s">
        <v>1326</v>
      </c>
      <c r="C459" t="s">
        <v>76</v>
      </c>
      <c r="D459" t="s">
        <v>14</v>
      </c>
      <c r="E459" t="s">
        <v>15</v>
      </c>
      <c r="F459" t="s">
        <v>22</v>
      </c>
      <c r="G459" s="1">
        <v>44908</v>
      </c>
      <c r="H459" t="s">
        <v>17</v>
      </c>
      <c r="J459">
        <v>2125.63</v>
      </c>
      <c r="K459" t="s">
        <v>1327</v>
      </c>
      <c r="L459" t="s">
        <v>1328</v>
      </c>
    </row>
    <row r="460" spans="1:12" x14ac:dyDescent="0.25">
      <c r="A460">
        <v>459</v>
      </c>
      <c r="B460" t="s">
        <v>1329</v>
      </c>
      <c r="C460" t="s">
        <v>47</v>
      </c>
      <c r="D460" t="s">
        <v>54</v>
      </c>
      <c r="E460" t="s">
        <v>15</v>
      </c>
      <c r="F460" t="s">
        <v>22</v>
      </c>
      <c r="G460" s="1">
        <v>44833</v>
      </c>
      <c r="H460" t="s">
        <v>17</v>
      </c>
      <c r="J460">
        <v>1093.06</v>
      </c>
      <c r="K460" t="s">
        <v>1330</v>
      </c>
      <c r="L460" t="s">
        <v>1331</v>
      </c>
    </row>
    <row r="461" spans="1:12" x14ac:dyDescent="0.25">
      <c r="A461">
        <v>460</v>
      </c>
      <c r="B461" t="s">
        <v>1332</v>
      </c>
      <c r="C461" t="s">
        <v>25</v>
      </c>
      <c r="D461" t="s">
        <v>54</v>
      </c>
      <c r="E461" t="s">
        <v>32</v>
      </c>
      <c r="F461" t="s">
        <v>16</v>
      </c>
      <c r="G461" s="1">
        <v>44520</v>
      </c>
      <c r="H461" t="s">
        <v>17</v>
      </c>
      <c r="J461">
        <v>2639.79</v>
      </c>
      <c r="K461" t="s">
        <v>1333</v>
      </c>
      <c r="L461" t="s">
        <v>1334</v>
      </c>
    </row>
    <row r="462" spans="1:12" x14ac:dyDescent="0.25">
      <c r="A462">
        <v>461</v>
      </c>
      <c r="B462" t="s">
        <v>1335</v>
      </c>
      <c r="C462" t="s">
        <v>60</v>
      </c>
      <c r="D462" t="s">
        <v>40</v>
      </c>
      <c r="E462" t="s">
        <v>15</v>
      </c>
      <c r="F462" t="s">
        <v>16</v>
      </c>
      <c r="G462" s="1">
        <v>43565</v>
      </c>
      <c r="H462" t="s">
        <v>17</v>
      </c>
      <c r="J462">
        <v>2535.48</v>
      </c>
      <c r="K462" t="s">
        <v>1336</v>
      </c>
      <c r="L462" t="s">
        <v>1337</v>
      </c>
    </row>
    <row r="463" spans="1:12" x14ac:dyDescent="0.25">
      <c r="A463">
        <v>462</v>
      </c>
      <c r="B463" t="s">
        <v>1338</v>
      </c>
      <c r="C463" t="s">
        <v>47</v>
      </c>
      <c r="D463" t="s">
        <v>14</v>
      </c>
      <c r="E463" t="s">
        <v>15</v>
      </c>
      <c r="F463" t="s">
        <v>22</v>
      </c>
      <c r="G463" s="1">
        <v>44232</v>
      </c>
      <c r="H463" t="s">
        <v>17</v>
      </c>
      <c r="J463">
        <v>2350.1</v>
      </c>
      <c r="K463" t="s">
        <v>1339</v>
      </c>
      <c r="L463" t="s">
        <v>1340</v>
      </c>
    </row>
    <row r="464" spans="1:12" x14ac:dyDescent="0.25">
      <c r="A464">
        <v>463</v>
      </c>
      <c r="B464" t="s">
        <v>1341</v>
      </c>
      <c r="C464" t="s">
        <v>25</v>
      </c>
      <c r="D464" t="s">
        <v>31</v>
      </c>
      <c r="E464" t="s">
        <v>32</v>
      </c>
      <c r="F464" t="s">
        <v>22</v>
      </c>
      <c r="G464" s="1">
        <v>42574</v>
      </c>
      <c r="H464" t="s">
        <v>17</v>
      </c>
      <c r="J464">
        <v>981.28</v>
      </c>
      <c r="K464" t="s">
        <v>1342</v>
      </c>
      <c r="L464" t="s">
        <v>1343</v>
      </c>
    </row>
    <row r="465" spans="1:12" x14ac:dyDescent="0.25">
      <c r="A465">
        <v>464</v>
      </c>
      <c r="B465" t="s">
        <v>1344</v>
      </c>
      <c r="C465" t="s">
        <v>21</v>
      </c>
      <c r="D465" t="s">
        <v>26</v>
      </c>
      <c r="E465" t="s">
        <v>32</v>
      </c>
      <c r="F465" t="s">
        <v>16</v>
      </c>
      <c r="G465" s="1">
        <v>43984</v>
      </c>
      <c r="H465" t="s">
        <v>17</v>
      </c>
      <c r="J465">
        <v>2975.96</v>
      </c>
      <c r="K465" t="s">
        <v>1345</v>
      </c>
      <c r="L465" t="s">
        <v>1346</v>
      </c>
    </row>
    <row r="466" spans="1:12" x14ac:dyDescent="0.25">
      <c r="A466">
        <v>465</v>
      </c>
      <c r="B466" t="s">
        <v>1347</v>
      </c>
      <c r="C466" t="s">
        <v>60</v>
      </c>
      <c r="D466" t="s">
        <v>26</v>
      </c>
      <c r="E466" t="s">
        <v>15</v>
      </c>
      <c r="F466" t="s">
        <v>22</v>
      </c>
      <c r="G466" s="1">
        <v>42283</v>
      </c>
      <c r="H466" t="s">
        <v>17</v>
      </c>
      <c r="J466">
        <v>2770.46</v>
      </c>
      <c r="K466" t="s">
        <v>1348</v>
      </c>
      <c r="L466" t="s">
        <v>1349</v>
      </c>
    </row>
    <row r="467" spans="1:12" x14ac:dyDescent="0.25">
      <c r="A467">
        <v>466</v>
      </c>
      <c r="B467" t="s">
        <v>1350</v>
      </c>
      <c r="C467" t="s">
        <v>21</v>
      </c>
      <c r="D467" t="s">
        <v>26</v>
      </c>
      <c r="E467" t="s">
        <v>15</v>
      </c>
      <c r="F467" t="s">
        <v>22</v>
      </c>
      <c r="G467" s="1">
        <v>43234</v>
      </c>
      <c r="H467" t="s">
        <v>17</v>
      </c>
      <c r="J467">
        <v>1727.13</v>
      </c>
      <c r="K467" t="s">
        <v>1351</v>
      </c>
      <c r="L467" t="s">
        <v>1352</v>
      </c>
    </row>
    <row r="468" spans="1:12" x14ac:dyDescent="0.25">
      <c r="A468">
        <v>467</v>
      </c>
      <c r="B468" t="s">
        <v>1353</v>
      </c>
      <c r="C468" t="s">
        <v>21</v>
      </c>
      <c r="D468" t="s">
        <v>40</v>
      </c>
      <c r="E468" t="s">
        <v>15</v>
      </c>
      <c r="F468" t="s">
        <v>22</v>
      </c>
      <c r="G468" s="1">
        <v>43186</v>
      </c>
      <c r="H468" t="s">
        <v>298</v>
      </c>
      <c r="I468" s="1">
        <v>43502</v>
      </c>
      <c r="J468">
        <v>4196.8</v>
      </c>
      <c r="K468" t="s">
        <v>1354</v>
      </c>
      <c r="L468">
        <f>1-826-581-6948</f>
        <v>-8354</v>
      </c>
    </row>
    <row r="469" spans="1:12" x14ac:dyDescent="0.25">
      <c r="A469">
        <v>468</v>
      </c>
      <c r="B469" t="s">
        <v>1355</v>
      </c>
      <c r="C469" t="s">
        <v>47</v>
      </c>
      <c r="D469" t="s">
        <v>26</v>
      </c>
      <c r="E469" t="s">
        <v>32</v>
      </c>
      <c r="F469" t="s">
        <v>16</v>
      </c>
      <c r="G469" s="1">
        <v>43251</v>
      </c>
      <c r="H469" t="s">
        <v>298</v>
      </c>
      <c r="I469" s="1">
        <v>43275</v>
      </c>
      <c r="J469">
        <v>3972.76</v>
      </c>
      <c r="K469" t="s">
        <v>1356</v>
      </c>
      <c r="L469" t="s">
        <v>1357</v>
      </c>
    </row>
    <row r="470" spans="1:12" x14ac:dyDescent="0.25">
      <c r="A470">
        <v>469</v>
      </c>
      <c r="B470" t="s">
        <v>1358</v>
      </c>
      <c r="C470" t="s">
        <v>21</v>
      </c>
      <c r="D470" t="s">
        <v>26</v>
      </c>
      <c r="E470" t="s">
        <v>15</v>
      </c>
      <c r="F470" t="s">
        <v>22</v>
      </c>
      <c r="G470" s="1">
        <v>42940</v>
      </c>
      <c r="H470" t="s">
        <v>17</v>
      </c>
      <c r="J470">
        <v>3197.29</v>
      </c>
      <c r="K470" t="s">
        <v>1359</v>
      </c>
    </row>
    <row r="471" spans="1:12" x14ac:dyDescent="0.25">
      <c r="A471">
        <v>470</v>
      </c>
      <c r="B471" t="s">
        <v>1360</v>
      </c>
      <c r="C471" t="s">
        <v>21</v>
      </c>
      <c r="D471" t="s">
        <v>40</v>
      </c>
      <c r="E471" t="s">
        <v>32</v>
      </c>
      <c r="F471" t="s">
        <v>22</v>
      </c>
      <c r="G471" s="1">
        <v>43947</v>
      </c>
      <c r="H471" t="s">
        <v>17</v>
      </c>
      <c r="J471">
        <v>3086.25</v>
      </c>
      <c r="K471" t="s">
        <v>1361</v>
      </c>
    </row>
    <row r="472" spans="1:12" x14ac:dyDescent="0.25">
      <c r="A472">
        <v>471</v>
      </c>
      <c r="B472" t="s">
        <v>1362</v>
      </c>
      <c r="C472" t="s">
        <v>25</v>
      </c>
      <c r="D472" t="s">
        <v>14</v>
      </c>
      <c r="E472" t="s">
        <v>32</v>
      </c>
      <c r="F472" t="s">
        <v>22</v>
      </c>
      <c r="G472" s="1">
        <v>44621</v>
      </c>
      <c r="H472" t="s">
        <v>17</v>
      </c>
      <c r="J472">
        <v>2131.54</v>
      </c>
      <c r="K472" t="s">
        <v>1363</v>
      </c>
      <c r="L472" t="s">
        <v>1364</v>
      </c>
    </row>
    <row r="473" spans="1:12" x14ac:dyDescent="0.25">
      <c r="A473">
        <v>472</v>
      </c>
      <c r="B473" t="s">
        <v>1365</v>
      </c>
      <c r="C473" t="s">
        <v>76</v>
      </c>
      <c r="D473" t="s">
        <v>54</v>
      </c>
      <c r="E473" t="s">
        <v>32</v>
      </c>
      <c r="F473" t="s">
        <v>27</v>
      </c>
      <c r="G473" s="1">
        <v>44385</v>
      </c>
      <c r="H473" t="s">
        <v>17</v>
      </c>
      <c r="J473">
        <v>4729.7700000000004</v>
      </c>
      <c r="K473" t="s">
        <v>1366</v>
      </c>
      <c r="L473" t="s">
        <v>1367</v>
      </c>
    </row>
    <row r="474" spans="1:12" x14ac:dyDescent="0.25">
      <c r="A474">
        <v>473</v>
      </c>
      <c r="B474" t="s">
        <v>1368</v>
      </c>
      <c r="C474" t="s">
        <v>13</v>
      </c>
      <c r="D474" t="s">
        <v>40</v>
      </c>
      <c r="E474" t="s">
        <v>32</v>
      </c>
      <c r="F474" t="s">
        <v>27</v>
      </c>
      <c r="G474" s="1">
        <v>43501</v>
      </c>
      <c r="H474" t="s">
        <v>298</v>
      </c>
      <c r="I474" s="1">
        <v>44211</v>
      </c>
      <c r="J474">
        <v>1944.85</v>
      </c>
      <c r="K474" t="s">
        <v>1369</v>
      </c>
      <c r="L474" t="s">
        <v>1370</v>
      </c>
    </row>
    <row r="475" spans="1:12" x14ac:dyDescent="0.25">
      <c r="A475">
        <v>474</v>
      </c>
      <c r="B475" t="s">
        <v>1371</v>
      </c>
      <c r="C475" t="s">
        <v>47</v>
      </c>
      <c r="D475" t="s">
        <v>54</v>
      </c>
      <c r="E475" t="s">
        <v>15</v>
      </c>
      <c r="F475" t="s">
        <v>22</v>
      </c>
      <c r="G475" s="1">
        <v>43411</v>
      </c>
      <c r="H475" t="s">
        <v>17</v>
      </c>
      <c r="J475">
        <v>1787.38</v>
      </c>
      <c r="K475" t="s">
        <v>1372</v>
      </c>
      <c r="L475" t="s">
        <v>1373</v>
      </c>
    </row>
    <row r="476" spans="1:12" x14ac:dyDescent="0.25">
      <c r="A476">
        <v>475</v>
      </c>
      <c r="B476" t="s">
        <v>1374</v>
      </c>
      <c r="C476" t="s">
        <v>47</v>
      </c>
      <c r="D476" t="s">
        <v>31</v>
      </c>
      <c r="E476" t="s">
        <v>15</v>
      </c>
      <c r="F476" t="s">
        <v>22</v>
      </c>
      <c r="G476" s="1">
        <v>42213</v>
      </c>
      <c r="H476" t="s">
        <v>17</v>
      </c>
      <c r="J476">
        <v>811.95</v>
      </c>
      <c r="K476" t="s">
        <v>1375</v>
      </c>
      <c r="L476" t="s">
        <v>1376</v>
      </c>
    </row>
    <row r="477" spans="1:12" x14ac:dyDescent="0.25">
      <c r="A477">
        <v>476</v>
      </c>
      <c r="B477" t="s">
        <v>1377</v>
      </c>
      <c r="C477" t="s">
        <v>60</v>
      </c>
      <c r="D477" t="s">
        <v>14</v>
      </c>
      <c r="E477" t="s">
        <v>32</v>
      </c>
      <c r="F477" t="s">
        <v>22</v>
      </c>
      <c r="G477" s="1">
        <v>43956</v>
      </c>
      <c r="H477" t="s">
        <v>17</v>
      </c>
      <c r="J477">
        <v>4404.37</v>
      </c>
      <c r="K477" t="s">
        <v>1378</v>
      </c>
      <c r="L477" t="s">
        <v>1379</v>
      </c>
    </row>
    <row r="478" spans="1:12" x14ac:dyDescent="0.25">
      <c r="A478">
        <v>477</v>
      </c>
      <c r="B478" t="s">
        <v>1380</v>
      </c>
      <c r="C478" t="s">
        <v>21</v>
      </c>
      <c r="D478" t="s">
        <v>14</v>
      </c>
      <c r="E478" t="s">
        <v>32</v>
      </c>
      <c r="F478" t="s">
        <v>27</v>
      </c>
      <c r="G478" s="1">
        <v>45111</v>
      </c>
      <c r="H478" t="s">
        <v>17</v>
      </c>
      <c r="J478">
        <v>1318.94</v>
      </c>
      <c r="K478" t="s">
        <v>1381</v>
      </c>
      <c r="L478" t="s">
        <v>1382</v>
      </c>
    </row>
    <row r="479" spans="1:12" x14ac:dyDescent="0.25">
      <c r="A479">
        <v>478</v>
      </c>
      <c r="B479" t="s">
        <v>1383</v>
      </c>
      <c r="C479" t="s">
        <v>76</v>
      </c>
      <c r="D479" t="s">
        <v>40</v>
      </c>
      <c r="E479" t="s">
        <v>32</v>
      </c>
      <c r="F479" t="s">
        <v>22</v>
      </c>
      <c r="G479" s="1">
        <v>43888</v>
      </c>
      <c r="H479" t="s">
        <v>17</v>
      </c>
      <c r="J479">
        <v>4712.82</v>
      </c>
      <c r="K479" t="s">
        <v>1384</v>
      </c>
      <c r="L479" t="s">
        <v>1385</v>
      </c>
    </row>
    <row r="480" spans="1:12" x14ac:dyDescent="0.25">
      <c r="A480">
        <v>479</v>
      </c>
      <c r="B480" t="s">
        <v>1386</v>
      </c>
      <c r="C480" t="s">
        <v>76</v>
      </c>
      <c r="D480" t="s">
        <v>26</v>
      </c>
      <c r="E480" t="s">
        <v>15</v>
      </c>
      <c r="F480" t="s">
        <v>22</v>
      </c>
      <c r="G480" s="1">
        <v>44830</v>
      </c>
      <c r="H480" t="s">
        <v>17</v>
      </c>
      <c r="J480">
        <v>4332.63</v>
      </c>
      <c r="K480" t="s">
        <v>1387</v>
      </c>
      <c r="L480" t="s">
        <v>1388</v>
      </c>
    </row>
    <row r="481" spans="1:12" x14ac:dyDescent="0.25">
      <c r="A481">
        <v>480</v>
      </c>
      <c r="B481" t="s">
        <v>1389</v>
      </c>
      <c r="C481" t="s">
        <v>76</v>
      </c>
      <c r="D481" t="s">
        <v>26</v>
      </c>
      <c r="E481" t="s">
        <v>15</v>
      </c>
      <c r="F481" t="s">
        <v>27</v>
      </c>
      <c r="G481" s="1">
        <v>45019</v>
      </c>
      <c r="H481" t="s">
        <v>17</v>
      </c>
      <c r="J481">
        <v>868.09</v>
      </c>
      <c r="K481" t="s">
        <v>1390</v>
      </c>
      <c r="L481" t="s">
        <v>1391</v>
      </c>
    </row>
    <row r="482" spans="1:12" x14ac:dyDescent="0.25">
      <c r="A482">
        <v>481</v>
      </c>
      <c r="B482" t="s">
        <v>1392</v>
      </c>
      <c r="C482" t="s">
        <v>25</v>
      </c>
      <c r="D482" t="s">
        <v>14</v>
      </c>
      <c r="E482" t="s">
        <v>32</v>
      </c>
      <c r="F482" t="s">
        <v>22</v>
      </c>
      <c r="G482" s="1">
        <v>43089</v>
      </c>
      <c r="H482" t="s">
        <v>17</v>
      </c>
      <c r="J482">
        <v>2181.34</v>
      </c>
      <c r="K482" t="s">
        <v>1393</v>
      </c>
      <c r="L482" t="s">
        <v>1394</v>
      </c>
    </row>
    <row r="483" spans="1:12" x14ac:dyDescent="0.25">
      <c r="A483">
        <v>482</v>
      </c>
      <c r="B483" t="s">
        <v>1395</v>
      </c>
      <c r="C483" t="s">
        <v>47</v>
      </c>
      <c r="D483" t="s">
        <v>14</v>
      </c>
      <c r="E483" t="s">
        <v>15</v>
      </c>
      <c r="F483" t="s">
        <v>27</v>
      </c>
      <c r="G483" s="1">
        <v>44415</v>
      </c>
      <c r="H483" t="s">
        <v>17</v>
      </c>
      <c r="J483">
        <v>1696.47</v>
      </c>
      <c r="K483" t="s">
        <v>1396</v>
      </c>
      <c r="L483">
        <v>5841313248</v>
      </c>
    </row>
    <row r="484" spans="1:12" x14ac:dyDescent="0.25">
      <c r="A484">
        <v>483</v>
      </c>
      <c r="B484" t="s">
        <v>1397</v>
      </c>
      <c r="C484" t="s">
        <v>60</v>
      </c>
      <c r="D484" t="s">
        <v>40</v>
      </c>
      <c r="E484" t="s">
        <v>32</v>
      </c>
      <c r="F484" t="s">
        <v>16</v>
      </c>
      <c r="G484" s="1">
        <v>43207</v>
      </c>
      <c r="H484" t="s">
        <v>17</v>
      </c>
      <c r="J484">
        <v>2507.7199999999998</v>
      </c>
      <c r="K484" t="s">
        <v>1398</v>
      </c>
      <c r="L484" t="s">
        <v>1399</v>
      </c>
    </row>
    <row r="485" spans="1:12" x14ac:dyDescent="0.25">
      <c r="A485">
        <v>484</v>
      </c>
      <c r="B485" t="s">
        <v>1400</v>
      </c>
      <c r="C485" t="s">
        <v>25</v>
      </c>
      <c r="D485" t="s">
        <v>31</v>
      </c>
      <c r="E485" t="s">
        <v>15</v>
      </c>
      <c r="F485" t="s">
        <v>22</v>
      </c>
      <c r="G485" s="1">
        <v>43469</v>
      </c>
      <c r="H485" t="s">
        <v>77</v>
      </c>
      <c r="I485" s="1">
        <v>45196</v>
      </c>
      <c r="J485">
        <v>1283.7</v>
      </c>
      <c r="K485" t="s">
        <v>1401</v>
      </c>
      <c r="L485" t="s">
        <v>1402</v>
      </c>
    </row>
    <row r="486" spans="1:12" x14ac:dyDescent="0.25">
      <c r="A486">
        <v>485</v>
      </c>
      <c r="B486" t="s">
        <v>1403</v>
      </c>
      <c r="C486" t="s">
        <v>76</v>
      </c>
      <c r="D486" t="s">
        <v>40</v>
      </c>
      <c r="E486" t="s">
        <v>15</v>
      </c>
      <c r="F486" t="s">
        <v>16</v>
      </c>
      <c r="G486" s="1">
        <v>42292</v>
      </c>
      <c r="H486" t="s">
        <v>17</v>
      </c>
      <c r="J486">
        <v>3383.87</v>
      </c>
      <c r="K486" t="s">
        <v>1404</v>
      </c>
      <c r="L486" t="s">
        <v>1405</v>
      </c>
    </row>
    <row r="487" spans="1:12" x14ac:dyDescent="0.25">
      <c r="A487">
        <v>486</v>
      </c>
      <c r="B487" t="s">
        <v>1406</v>
      </c>
      <c r="C487" t="s">
        <v>21</v>
      </c>
      <c r="D487" t="s">
        <v>14</v>
      </c>
      <c r="E487" t="s">
        <v>32</v>
      </c>
      <c r="F487" t="s">
        <v>16</v>
      </c>
      <c r="G487" s="1">
        <v>42471</v>
      </c>
      <c r="H487" t="s">
        <v>77</v>
      </c>
      <c r="I487" s="1">
        <v>44235</v>
      </c>
      <c r="J487">
        <v>2222.15</v>
      </c>
      <c r="K487" t="s">
        <v>1407</v>
      </c>
      <c r="L487" t="s">
        <v>1408</v>
      </c>
    </row>
    <row r="488" spans="1:12" x14ac:dyDescent="0.25">
      <c r="A488">
        <v>487</v>
      </c>
      <c r="B488" t="s">
        <v>1409</v>
      </c>
      <c r="C488" t="s">
        <v>60</v>
      </c>
      <c r="D488" t="s">
        <v>54</v>
      </c>
      <c r="E488" t="s">
        <v>15</v>
      </c>
      <c r="F488" t="s">
        <v>16</v>
      </c>
      <c r="G488" s="1">
        <v>44386</v>
      </c>
      <c r="H488" t="s">
        <v>17</v>
      </c>
      <c r="J488">
        <v>4642.41</v>
      </c>
      <c r="K488" t="s">
        <v>1410</v>
      </c>
      <c r="L488" t="s">
        <v>1411</v>
      </c>
    </row>
    <row r="489" spans="1:12" x14ac:dyDescent="0.25">
      <c r="A489">
        <v>488</v>
      </c>
      <c r="B489" t="s">
        <v>1412</v>
      </c>
      <c r="C489" t="s">
        <v>21</v>
      </c>
      <c r="D489" t="s">
        <v>40</v>
      </c>
      <c r="E489" t="s">
        <v>15</v>
      </c>
      <c r="F489" t="s">
        <v>16</v>
      </c>
      <c r="G489" s="1">
        <v>42934</v>
      </c>
      <c r="H489" t="s">
        <v>17</v>
      </c>
      <c r="J489">
        <v>1567.79</v>
      </c>
      <c r="K489" t="s">
        <v>1413</v>
      </c>
      <c r="L489" t="s">
        <v>1414</v>
      </c>
    </row>
    <row r="490" spans="1:12" x14ac:dyDescent="0.25">
      <c r="A490">
        <v>489</v>
      </c>
      <c r="B490" t="s">
        <v>1415</v>
      </c>
      <c r="C490" t="s">
        <v>13</v>
      </c>
      <c r="D490" t="s">
        <v>26</v>
      </c>
      <c r="E490" t="s">
        <v>15</v>
      </c>
      <c r="F490" t="s">
        <v>27</v>
      </c>
      <c r="G490" s="1">
        <v>44947</v>
      </c>
      <c r="H490" t="s">
        <v>17</v>
      </c>
      <c r="J490">
        <v>4207.84</v>
      </c>
      <c r="K490" t="s">
        <v>1416</v>
      </c>
      <c r="L490" t="s">
        <v>1417</v>
      </c>
    </row>
    <row r="491" spans="1:12" x14ac:dyDescent="0.25">
      <c r="A491">
        <v>490</v>
      </c>
      <c r="B491" t="s">
        <v>1418</v>
      </c>
      <c r="C491" t="s">
        <v>60</v>
      </c>
      <c r="D491" t="s">
        <v>26</v>
      </c>
      <c r="E491" t="s">
        <v>32</v>
      </c>
      <c r="F491" t="s">
        <v>22</v>
      </c>
      <c r="G491" s="1">
        <v>42922</v>
      </c>
      <c r="H491" t="s">
        <v>17</v>
      </c>
      <c r="J491">
        <v>1216.5899999999999</v>
      </c>
      <c r="K491" t="s">
        <v>1419</v>
      </c>
      <c r="L491" t="s">
        <v>1420</v>
      </c>
    </row>
    <row r="492" spans="1:12" x14ac:dyDescent="0.25">
      <c r="A492">
        <v>491</v>
      </c>
      <c r="B492" t="s">
        <v>1421</v>
      </c>
      <c r="C492" t="s">
        <v>60</v>
      </c>
      <c r="D492" t="s">
        <v>31</v>
      </c>
      <c r="E492" t="s">
        <v>32</v>
      </c>
      <c r="F492" t="s">
        <v>27</v>
      </c>
      <c r="G492" s="1">
        <v>42993</v>
      </c>
      <c r="H492" t="s">
        <v>17</v>
      </c>
      <c r="J492">
        <v>921.07</v>
      </c>
      <c r="K492" t="s">
        <v>1422</v>
      </c>
      <c r="L492" t="s">
        <v>1423</v>
      </c>
    </row>
    <row r="493" spans="1:12" x14ac:dyDescent="0.25">
      <c r="A493">
        <v>492</v>
      </c>
      <c r="B493" t="s">
        <v>1424</v>
      </c>
      <c r="C493" t="s">
        <v>47</v>
      </c>
      <c r="D493" t="s">
        <v>54</v>
      </c>
      <c r="E493" t="s">
        <v>32</v>
      </c>
      <c r="F493" t="s">
        <v>16</v>
      </c>
      <c r="G493" s="1">
        <v>43181</v>
      </c>
      <c r="H493" t="s">
        <v>77</v>
      </c>
      <c r="I493" s="1">
        <v>43322</v>
      </c>
      <c r="J493">
        <v>1269.9000000000001</v>
      </c>
      <c r="K493" t="s">
        <v>1425</v>
      </c>
      <c r="L493" t="s">
        <v>1426</v>
      </c>
    </row>
    <row r="494" spans="1:12" x14ac:dyDescent="0.25">
      <c r="A494">
        <v>493</v>
      </c>
      <c r="B494" t="s">
        <v>1427</v>
      </c>
      <c r="C494" t="s">
        <v>47</v>
      </c>
      <c r="D494" t="s">
        <v>40</v>
      </c>
      <c r="E494" t="s">
        <v>32</v>
      </c>
      <c r="F494" t="s">
        <v>22</v>
      </c>
      <c r="G494" s="1">
        <v>42798</v>
      </c>
      <c r="H494" t="s">
        <v>17</v>
      </c>
      <c r="J494">
        <v>2340.98</v>
      </c>
      <c r="K494" t="s">
        <v>1428</v>
      </c>
      <c r="L494">
        <f>1-706-191-3579</f>
        <v>-4475</v>
      </c>
    </row>
    <row r="495" spans="1:12" x14ac:dyDescent="0.25">
      <c r="A495">
        <v>494</v>
      </c>
      <c r="B495" t="s">
        <v>1429</v>
      </c>
      <c r="C495" t="s">
        <v>47</v>
      </c>
      <c r="D495" t="s">
        <v>31</v>
      </c>
      <c r="E495" t="s">
        <v>32</v>
      </c>
      <c r="F495" t="s">
        <v>22</v>
      </c>
      <c r="G495" s="1">
        <v>43107</v>
      </c>
      <c r="H495" t="s">
        <v>17</v>
      </c>
      <c r="J495">
        <v>987.55</v>
      </c>
      <c r="K495" t="s">
        <v>1430</v>
      </c>
      <c r="L495" t="s">
        <v>1431</v>
      </c>
    </row>
    <row r="496" spans="1:12" x14ac:dyDescent="0.25">
      <c r="A496">
        <v>495</v>
      </c>
      <c r="B496" t="s">
        <v>1432</v>
      </c>
      <c r="C496" t="s">
        <v>47</v>
      </c>
      <c r="D496" t="s">
        <v>40</v>
      </c>
      <c r="E496" t="s">
        <v>32</v>
      </c>
      <c r="F496" t="s">
        <v>16</v>
      </c>
      <c r="G496" s="1">
        <v>42672</v>
      </c>
      <c r="H496" t="s">
        <v>298</v>
      </c>
      <c r="I496" s="1">
        <v>44990</v>
      </c>
      <c r="J496">
        <v>2888.27</v>
      </c>
      <c r="K496" t="s">
        <v>1433</v>
      </c>
      <c r="L496" t="s">
        <v>1434</v>
      </c>
    </row>
    <row r="497" spans="1:12" x14ac:dyDescent="0.25">
      <c r="A497">
        <v>496</v>
      </c>
      <c r="B497" t="s">
        <v>1435</v>
      </c>
      <c r="C497" t="s">
        <v>76</v>
      </c>
      <c r="D497" t="s">
        <v>31</v>
      </c>
      <c r="E497" t="s">
        <v>32</v>
      </c>
      <c r="F497" t="s">
        <v>22</v>
      </c>
      <c r="G497" s="1">
        <v>43453</v>
      </c>
      <c r="H497" t="s">
        <v>17</v>
      </c>
      <c r="J497">
        <v>2621.91</v>
      </c>
      <c r="K497" t="s">
        <v>1436</v>
      </c>
      <c r="L497" t="s">
        <v>1437</v>
      </c>
    </row>
    <row r="498" spans="1:12" x14ac:dyDescent="0.25">
      <c r="A498">
        <v>497</v>
      </c>
      <c r="B498" t="s">
        <v>1438</v>
      </c>
      <c r="C498" t="s">
        <v>76</v>
      </c>
      <c r="D498" t="s">
        <v>14</v>
      </c>
      <c r="E498" t="s">
        <v>15</v>
      </c>
      <c r="F498" t="s">
        <v>27</v>
      </c>
      <c r="G498" s="1">
        <v>43651</v>
      </c>
      <c r="H498" t="s">
        <v>17</v>
      </c>
      <c r="J498">
        <v>3683.04</v>
      </c>
      <c r="K498" t="s">
        <v>1439</v>
      </c>
      <c r="L498" t="s">
        <v>1440</v>
      </c>
    </row>
    <row r="499" spans="1:12" x14ac:dyDescent="0.25">
      <c r="A499">
        <v>498</v>
      </c>
      <c r="B499" t="s">
        <v>1441</v>
      </c>
      <c r="C499" t="s">
        <v>150</v>
      </c>
      <c r="D499" t="s">
        <v>26</v>
      </c>
      <c r="E499" t="s">
        <v>15</v>
      </c>
      <c r="F499" t="s">
        <v>22</v>
      </c>
      <c r="G499" s="1">
        <v>44768</v>
      </c>
      <c r="H499" t="s">
        <v>17</v>
      </c>
      <c r="J499">
        <v>1090.0999999999999</v>
      </c>
      <c r="K499" t="s">
        <v>1442</v>
      </c>
      <c r="L499" t="s">
        <v>1443</v>
      </c>
    </row>
    <row r="500" spans="1:12" x14ac:dyDescent="0.25">
      <c r="A500">
        <v>499</v>
      </c>
      <c r="B500" t="s">
        <v>1444</v>
      </c>
      <c r="C500" t="s">
        <v>47</v>
      </c>
      <c r="D500" t="s">
        <v>54</v>
      </c>
      <c r="E500" t="s">
        <v>15</v>
      </c>
      <c r="F500" t="s">
        <v>16</v>
      </c>
      <c r="G500" s="1">
        <v>43377</v>
      </c>
      <c r="H500" t="s">
        <v>17</v>
      </c>
      <c r="J500">
        <v>4365.7</v>
      </c>
      <c r="K500" t="s">
        <v>1445</v>
      </c>
      <c r="L500" t="s">
        <v>1446</v>
      </c>
    </row>
    <row r="501" spans="1:12" x14ac:dyDescent="0.25">
      <c r="A501">
        <v>500</v>
      </c>
      <c r="B501" t="s">
        <v>1447</v>
      </c>
      <c r="C501" t="s">
        <v>21</v>
      </c>
      <c r="D501" t="s">
        <v>54</v>
      </c>
      <c r="E501" t="s">
        <v>32</v>
      </c>
      <c r="F501" t="s">
        <v>27</v>
      </c>
      <c r="G501" s="1">
        <v>44304</v>
      </c>
      <c r="H501" t="s">
        <v>17</v>
      </c>
      <c r="J501">
        <v>3182.5</v>
      </c>
      <c r="K501" t="s">
        <v>1448</v>
      </c>
      <c r="L501" t="s">
        <v>1449</v>
      </c>
    </row>
    <row r="502" spans="1:12" x14ac:dyDescent="0.25">
      <c r="A502">
        <v>501</v>
      </c>
      <c r="B502" t="s">
        <v>1450</v>
      </c>
      <c r="C502" t="s">
        <v>47</v>
      </c>
      <c r="D502" t="s">
        <v>14</v>
      </c>
      <c r="E502" t="s">
        <v>32</v>
      </c>
      <c r="F502" t="s">
        <v>22</v>
      </c>
      <c r="G502" s="1">
        <v>45292</v>
      </c>
      <c r="H502" t="s">
        <v>17</v>
      </c>
      <c r="J502">
        <v>2891.75</v>
      </c>
      <c r="K502" t="s">
        <v>1451</v>
      </c>
      <c r="L502" t="s">
        <v>1452</v>
      </c>
    </row>
    <row r="503" spans="1:12" x14ac:dyDescent="0.25">
      <c r="A503">
        <v>502</v>
      </c>
      <c r="B503" t="s">
        <v>1453</v>
      </c>
      <c r="C503" t="s">
        <v>21</v>
      </c>
      <c r="D503" t="s">
        <v>14</v>
      </c>
      <c r="E503" t="s">
        <v>32</v>
      </c>
      <c r="F503" t="s">
        <v>16</v>
      </c>
      <c r="G503" s="1">
        <v>42280</v>
      </c>
      <c r="H503" t="s">
        <v>17</v>
      </c>
      <c r="J503">
        <v>3868.73</v>
      </c>
      <c r="K503" t="s">
        <v>1454</v>
      </c>
      <c r="L503" t="s">
        <v>1455</v>
      </c>
    </row>
    <row r="504" spans="1:12" x14ac:dyDescent="0.25">
      <c r="A504">
        <v>503</v>
      </c>
      <c r="B504" t="s">
        <v>1456</v>
      </c>
      <c r="C504" t="s">
        <v>47</v>
      </c>
      <c r="D504" t="s">
        <v>40</v>
      </c>
      <c r="E504" t="s">
        <v>32</v>
      </c>
      <c r="F504" t="s">
        <v>16</v>
      </c>
      <c r="G504" s="1">
        <v>42475</v>
      </c>
      <c r="H504" t="s">
        <v>17</v>
      </c>
      <c r="J504">
        <v>4604.5</v>
      </c>
      <c r="K504" t="s">
        <v>1457</v>
      </c>
      <c r="L504" t="s">
        <v>1458</v>
      </c>
    </row>
    <row r="505" spans="1:12" x14ac:dyDescent="0.25">
      <c r="A505">
        <v>504</v>
      </c>
      <c r="B505" t="s">
        <v>1459</v>
      </c>
      <c r="C505" t="s">
        <v>47</v>
      </c>
      <c r="D505" t="s">
        <v>54</v>
      </c>
      <c r="E505" t="s">
        <v>15</v>
      </c>
      <c r="F505" t="s">
        <v>22</v>
      </c>
      <c r="G505" s="1">
        <v>45477</v>
      </c>
      <c r="H505" t="s">
        <v>77</v>
      </c>
      <c r="I505" s="1">
        <v>45651</v>
      </c>
      <c r="J505">
        <v>1666.31</v>
      </c>
      <c r="K505" t="s">
        <v>1460</v>
      </c>
      <c r="L505">
        <v>9391998723</v>
      </c>
    </row>
    <row r="506" spans="1:12" x14ac:dyDescent="0.25">
      <c r="A506">
        <v>505</v>
      </c>
      <c r="B506" t="s">
        <v>1461</v>
      </c>
      <c r="C506" t="s">
        <v>21</v>
      </c>
      <c r="D506" t="s">
        <v>31</v>
      </c>
      <c r="E506" t="s">
        <v>15</v>
      </c>
      <c r="F506" t="s">
        <v>27</v>
      </c>
      <c r="G506" s="1">
        <v>44762</v>
      </c>
      <c r="H506" t="s">
        <v>77</v>
      </c>
      <c r="I506" s="1">
        <v>45238</v>
      </c>
      <c r="J506">
        <v>4883.2700000000004</v>
      </c>
      <c r="K506" t="s">
        <v>1462</v>
      </c>
      <c r="L506" t="s">
        <v>1463</v>
      </c>
    </row>
    <row r="507" spans="1:12" x14ac:dyDescent="0.25">
      <c r="A507">
        <v>506</v>
      </c>
      <c r="B507" t="s">
        <v>1464</v>
      </c>
      <c r="C507" t="s">
        <v>60</v>
      </c>
      <c r="D507" t="s">
        <v>31</v>
      </c>
      <c r="E507" t="s">
        <v>15</v>
      </c>
      <c r="F507" t="s">
        <v>16</v>
      </c>
      <c r="G507" s="1">
        <v>42922</v>
      </c>
      <c r="H507" t="s">
        <v>77</v>
      </c>
      <c r="I507" s="1">
        <v>45128</v>
      </c>
      <c r="J507">
        <v>3751.47</v>
      </c>
      <c r="K507" t="s">
        <v>1465</v>
      </c>
      <c r="L507">
        <v>527928855</v>
      </c>
    </row>
    <row r="508" spans="1:12" x14ac:dyDescent="0.25">
      <c r="A508">
        <v>507</v>
      </c>
      <c r="B508" t="s">
        <v>1466</v>
      </c>
      <c r="C508" t="s">
        <v>60</v>
      </c>
      <c r="D508" t="s">
        <v>26</v>
      </c>
      <c r="E508" t="s">
        <v>15</v>
      </c>
      <c r="F508" t="s">
        <v>27</v>
      </c>
      <c r="G508" s="1">
        <v>43287</v>
      </c>
      <c r="H508" t="s">
        <v>17</v>
      </c>
      <c r="J508">
        <v>2990.88</v>
      </c>
      <c r="K508" t="s">
        <v>1467</v>
      </c>
      <c r="L508" t="s">
        <v>1468</v>
      </c>
    </row>
    <row r="509" spans="1:12" x14ac:dyDescent="0.25">
      <c r="A509">
        <v>508</v>
      </c>
      <c r="B509" t="s">
        <v>1469</v>
      </c>
      <c r="C509" t="s">
        <v>21</v>
      </c>
      <c r="D509" t="s">
        <v>14</v>
      </c>
      <c r="E509" t="s">
        <v>32</v>
      </c>
      <c r="F509" t="s">
        <v>22</v>
      </c>
      <c r="G509" s="1">
        <v>42451</v>
      </c>
      <c r="H509" t="s">
        <v>77</v>
      </c>
      <c r="I509" s="1">
        <v>43390</v>
      </c>
      <c r="J509">
        <v>2903.52</v>
      </c>
      <c r="K509" t="s">
        <v>1470</v>
      </c>
      <c r="L509" t="s">
        <v>1471</v>
      </c>
    </row>
    <row r="510" spans="1:12" x14ac:dyDescent="0.25">
      <c r="A510">
        <v>509</v>
      </c>
      <c r="B510" t="s">
        <v>1472</v>
      </c>
      <c r="C510" t="s">
        <v>60</v>
      </c>
      <c r="D510" t="s">
        <v>40</v>
      </c>
      <c r="E510" t="s">
        <v>32</v>
      </c>
      <c r="F510" t="s">
        <v>22</v>
      </c>
      <c r="G510" s="1">
        <v>44570</v>
      </c>
      <c r="H510" t="s">
        <v>17</v>
      </c>
      <c r="J510">
        <v>4997.9399999999996</v>
      </c>
      <c r="K510" t="s">
        <v>1473</v>
      </c>
      <c r="L510" t="s">
        <v>1474</v>
      </c>
    </row>
    <row r="511" spans="1:12" x14ac:dyDescent="0.25">
      <c r="A511">
        <v>510</v>
      </c>
      <c r="B511" t="s">
        <v>1475</v>
      </c>
      <c r="C511" t="s">
        <v>76</v>
      </c>
      <c r="D511" t="s">
        <v>54</v>
      </c>
      <c r="E511" t="s">
        <v>32</v>
      </c>
      <c r="F511" t="s">
        <v>22</v>
      </c>
      <c r="G511" s="1">
        <v>45324</v>
      </c>
      <c r="H511" t="s">
        <v>17</v>
      </c>
      <c r="J511">
        <v>4055.6</v>
      </c>
      <c r="K511" t="s">
        <v>1476</v>
      </c>
      <c r="L511" t="s">
        <v>1477</v>
      </c>
    </row>
    <row r="512" spans="1:12" x14ac:dyDescent="0.25">
      <c r="A512">
        <v>511</v>
      </c>
      <c r="B512" t="s">
        <v>1478</v>
      </c>
      <c r="C512" t="s">
        <v>25</v>
      </c>
      <c r="D512" t="s">
        <v>31</v>
      </c>
      <c r="E512" t="s">
        <v>15</v>
      </c>
      <c r="F512" t="s">
        <v>27</v>
      </c>
      <c r="G512" s="1">
        <v>42277</v>
      </c>
      <c r="H512" t="s">
        <v>17</v>
      </c>
      <c r="J512">
        <v>1987.61</v>
      </c>
      <c r="K512" t="s">
        <v>1479</v>
      </c>
      <c r="L512" t="s">
        <v>1480</v>
      </c>
    </row>
    <row r="513" spans="1:12" x14ac:dyDescent="0.25">
      <c r="A513">
        <v>512</v>
      </c>
      <c r="B513" t="s">
        <v>1481</v>
      </c>
      <c r="C513" t="s">
        <v>25</v>
      </c>
      <c r="D513" t="s">
        <v>40</v>
      </c>
      <c r="E513" t="s">
        <v>15</v>
      </c>
      <c r="F513" t="s">
        <v>27</v>
      </c>
      <c r="G513" s="1">
        <v>44364</v>
      </c>
      <c r="H513" t="s">
        <v>17</v>
      </c>
      <c r="J513">
        <v>3888.62</v>
      </c>
      <c r="K513" t="s">
        <v>1482</v>
      </c>
      <c r="L513" t="s">
        <v>1483</v>
      </c>
    </row>
    <row r="514" spans="1:12" x14ac:dyDescent="0.25">
      <c r="A514">
        <v>513</v>
      </c>
      <c r="B514" t="s">
        <v>1484</v>
      </c>
      <c r="C514" t="s">
        <v>60</v>
      </c>
      <c r="D514" t="s">
        <v>14</v>
      </c>
      <c r="E514" t="s">
        <v>32</v>
      </c>
      <c r="F514" t="s">
        <v>27</v>
      </c>
      <c r="G514" s="1">
        <v>42261</v>
      </c>
      <c r="H514" t="s">
        <v>298</v>
      </c>
      <c r="I514" s="1">
        <v>45795</v>
      </c>
      <c r="J514">
        <v>3854.76</v>
      </c>
      <c r="K514" t="s">
        <v>1485</v>
      </c>
      <c r="L514" t="s">
        <v>1486</v>
      </c>
    </row>
    <row r="515" spans="1:12" x14ac:dyDescent="0.25">
      <c r="A515">
        <v>514</v>
      </c>
      <c r="B515" t="s">
        <v>1487</v>
      </c>
      <c r="C515" t="s">
        <v>21</v>
      </c>
      <c r="D515" t="s">
        <v>26</v>
      </c>
      <c r="E515" t="s">
        <v>32</v>
      </c>
      <c r="F515" t="s">
        <v>27</v>
      </c>
      <c r="G515" s="1">
        <v>44847</v>
      </c>
      <c r="H515" t="s">
        <v>77</v>
      </c>
      <c r="I515" s="1">
        <v>45005</v>
      </c>
      <c r="J515">
        <v>1651.93</v>
      </c>
      <c r="K515" t="s">
        <v>1488</v>
      </c>
      <c r="L515">
        <f>1-169-780-5538</f>
        <v>-6486</v>
      </c>
    </row>
    <row r="516" spans="1:12" x14ac:dyDescent="0.25">
      <c r="A516">
        <v>515</v>
      </c>
      <c r="B516" t="s">
        <v>1489</v>
      </c>
      <c r="C516" t="s">
        <v>76</v>
      </c>
      <c r="D516" t="s">
        <v>14</v>
      </c>
      <c r="E516" t="s">
        <v>32</v>
      </c>
      <c r="F516" t="s">
        <v>27</v>
      </c>
      <c r="G516" s="1">
        <v>43448</v>
      </c>
      <c r="H516" t="s">
        <v>298</v>
      </c>
      <c r="I516" s="1">
        <v>45040</v>
      </c>
      <c r="J516">
        <v>2551.31</v>
      </c>
      <c r="K516" t="s">
        <v>1490</v>
      </c>
      <c r="L516" t="s">
        <v>1491</v>
      </c>
    </row>
    <row r="517" spans="1:12" x14ac:dyDescent="0.25">
      <c r="A517">
        <v>516</v>
      </c>
      <c r="B517" t="s">
        <v>1492</v>
      </c>
      <c r="C517" t="s">
        <v>13</v>
      </c>
      <c r="D517" t="s">
        <v>26</v>
      </c>
      <c r="E517" t="s">
        <v>32</v>
      </c>
      <c r="F517" t="s">
        <v>22</v>
      </c>
      <c r="G517" s="1">
        <v>43686</v>
      </c>
      <c r="H517" t="s">
        <v>17</v>
      </c>
      <c r="J517">
        <v>4686.87</v>
      </c>
      <c r="K517" t="s">
        <v>1493</v>
      </c>
      <c r="L517" t="s">
        <v>1494</v>
      </c>
    </row>
    <row r="518" spans="1:12" x14ac:dyDescent="0.25">
      <c r="A518">
        <v>517</v>
      </c>
      <c r="B518" t="s">
        <v>1495</v>
      </c>
      <c r="C518" t="s">
        <v>25</v>
      </c>
      <c r="D518" t="s">
        <v>54</v>
      </c>
      <c r="E518" t="s">
        <v>32</v>
      </c>
      <c r="F518" t="s">
        <v>16</v>
      </c>
      <c r="G518" s="1">
        <v>45460</v>
      </c>
      <c r="H518" t="s">
        <v>17</v>
      </c>
      <c r="J518">
        <v>3360.38</v>
      </c>
      <c r="L518" t="s">
        <v>1496</v>
      </c>
    </row>
    <row r="519" spans="1:12" x14ac:dyDescent="0.25">
      <c r="A519">
        <v>518</v>
      </c>
      <c r="B519" t="s">
        <v>1497</v>
      </c>
      <c r="C519" t="s">
        <v>150</v>
      </c>
      <c r="D519" t="s">
        <v>31</v>
      </c>
      <c r="E519" t="s">
        <v>15</v>
      </c>
      <c r="F519" t="s">
        <v>27</v>
      </c>
      <c r="G519" s="1">
        <v>44886</v>
      </c>
      <c r="H519" t="s">
        <v>17</v>
      </c>
      <c r="J519">
        <v>2658.41</v>
      </c>
      <c r="K519" t="s">
        <v>1498</v>
      </c>
      <c r="L519" t="s">
        <v>1499</v>
      </c>
    </row>
    <row r="520" spans="1:12" x14ac:dyDescent="0.25">
      <c r="A520">
        <v>519</v>
      </c>
      <c r="B520" t="s">
        <v>1500</v>
      </c>
      <c r="C520" t="s">
        <v>25</v>
      </c>
      <c r="D520" t="s">
        <v>31</v>
      </c>
      <c r="E520" t="s">
        <v>32</v>
      </c>
      <c r="F520" t="s">
        <v>22</v>
      </c>
      <c r="G520" s="1">
        <v>44338</v>
      </c>
      <c r="H520" t="s">
        <v>17</v>
      </c>
      <c r="J520">
        <v>4677.2</v>
      </c>
      <c r="K520" t="s">
        <v>1501</v>
      </c>
      <c r="L520" t="s">
        <v>1502</v>
      </c>
    </row>
    <row r="521" spans="1:12" x14ac:dyDescent="0.25">
      <c r="A521">
        <v>520</v>
      </c>
      <c r="B521" t="s">
        <v>1503</v>
      </c>
      <c r="C521" t="s">
        <v>13</v>
      </c>
      <c r="D521" t="s">
        <v>26</v>
      </c>
      <c r="E521" t="s">
        <v>15</v>
      </c>
      <c r="F521" t="s">
        <v>27</v>
      </c>
      <c r="G521" s="1">
        <v>43553</v>
      </c>
      <c r="H521" t="s">
        <v>17</v>
      </c>
      <c r="J521">
        <v>4857.8999999999996</v>
      </c>
      <c r="K521" t="s">
        <v>1504</v>
      </c>
      <c r="L521" t="s">
        <v>1505</v>
      </c>
    </row>
    <row r="522" spans="1:12" x14ac:dyDescent="0.25">
      <c r="A522">
        <v>521</v>
      </c>
      <c r="B522" t="s">
        <v>1506</v>
      </c>
      <c r="C522" t="s">
        <v>76</v>
      </c>
      <c r="D522" t="s">
        <v>26</v>
      </c>
      <c r="E522" t="s">
        <v>15</v>
      </c>
      <c r="F522" t="s">
        <v>27</v>
      </c>
      <c r="G522" s="1">
        <v>44025</v>
      </c>
      <c r="H522" t="s">
        <v>17</v>
      </c>
      <c r="J522">
        <v>4466.91</v>
      </c>
      <c r="K522" t="s">
        <v>1507</v>
      </c>
      <c r="L522" t="s">
        <v>1508</v>
      </c>
    </row>
    <row r="523" spans="1:12" x14ac:dyDescent="0.25">
      <c r="A523">
        <v>522</v>
      </c>
      <c r="B523" t="s">
        <v>1509</v>
      </c>
      <c r="C523" t="s">
        <v>13</v>
      </c>
      <c r="D523" t="s">
        <v>40</v>
      </c>
      <c r="E523" t="s">
        <v>15</v>
      </c>
      <c r="F523" t="s">
        <v>27</v>
      </c>
      <c r="G523" s="1">
        <v>44290</v>
      </c>
      <c r="H523" t="s">
        <v>17</v>
      </c>
      <c r="J523">
        <v>3769.93</v>
      </c>
      <c r="K523" t="s">
        <v>1510</v>
      </c>
      <c r="L523" t="s">
        <v>1511</v>
      </c>
    </row>
    <row r="524" spans="1:12" x14ac:dyDescent="0.25">
      <c r="A524">
        <v>523</v>
      </c>
      <c r="B524" t="s">
        <v>1512</v>
      </c>
      <c r="C524" t="s">
        <v>13</v>
      </c>
      <c r="D524" t="s">
        <v>54</v>
      </c>
      <c r="E524" t="s">
        <v>15</v>
      </c>
      <c r="F524" t="s">
        <v>27</v>
      </c>
      <c r="G524" s="1">
        <v>44649</v>
      </c>
      <c r="H524" t="s">
        <v>17</v>
      </c>
      <c r="J524">
        <v>3478.74</v>
      </c>
      <c r="K524" t="s">
        <v>1513</v>
      </c>
      <c r="L524" t="s">
        <v>1514</v>
      </c>
    </row>
    <row r="525" spans="1:12" x14ac:dyDescent="0.25">
      <c r="A525">
        <v>524</v>
      </c>
      <c r="B525" t="s">
        <v>1515</v>
      </c>
      <c r="C525" t="s">
        <v>76</v>
      </c>
      <c r="D525" t="s">
        <v>54</v>
      </c>
      <c r="E525" t="s">
        <v>32</v>
      </c>
      <c r="F525" t="s">
        <v>22</v>
      </c>
      <c r="G525" s="1">
        <v>44677</v>
      </c>
      <c r="H525" t="s">
        <v>17</v>
      </c>
      <c r="J525">
        <v>979.89</v>
      </c>
      <c r="K525" t="s">
        <v>1516</v>
      </c>
      <c r="L525" t="s">
        <v>1517</v>
      </c>
    </row>
    <row r="526" spans="1:12" x14ac:dyDescent="0.25">
      <c r="A526">
        <v>525</v>
      </c>
      <c r="B526" t="s">
        <v>1518</v>
      </c>
      <c r="C526" t="s">
        <v>25</v>
      </c>
      <c r="D526" t="s">
        <v>40</v>
      </c>
      <c r="E526" t="s">
        <v>15</v>
      </c>
      <c r="F526" t="s">
        <v>16</v>
      </c>
      <c r="G526" s="1">
        <v>43836</v>
      </c>
      <c r="H526" t="s">
        <v>17</v>
      </c>
      <c r="J526">
        <v>4889.04</v>
      </c>
      <c r="K526" t="s">
        <v>1519</v>
      </c>
      <c r="L526">
        <f>1-498-275-8246</f>
        <v>-9018</v>
      </c>
    </row>
    <row r="527" spans="1:12" x14ac:dyDescent="0.25">
      <c r="A527">
        <v>526</v>
      </c>
      <c r="B527" t="s">
        <v>1520</v>
      </c>
      <c r="C527" t="s">
        <v>47</v>
      </c>
      <c r="D527" t="s">
        <v>31</v>
      </c>
      <c r="E527" t="s">
        <v>15</v>
      </c>
      <c r="F527" t="s">
        <v>22</v>
      </c>
      <c r="G527" s="1">
        <v>44630</v>
      </c>
      <c r="H527" t="s">
        <v>298</v>
      </c>
      <c r="I527" s="1">
        <v>45203</v>
      </c>
      <c r="J527">
        <v>1395.02</v>
      </c>
      <c r="K527" t="s">
        <v>1521</v>
      </c>
      <c r="L527" t="s">
        <v>1522</v>
      </c>
    </row>
    <row r="528" spans="1:12" x14ac:dyDescent="0.25">
      <c r="A528">
        <v>527</v>
      </c>
      <c r="B528" t="s">
        <v>1523</v>
      </c>
      <c r="C528" t="s">
        <v>13</v>
      </c>
      <c r="D528" t="s">
        <v>40</v>
      </c>
      <c r="E528" t="s">
        <v>32</v>
      </c>
      <c r="F528" t="s">
        <v>27</v>
      </c>
      <c r="G528" s="1">
        <v>44576</v>
      </c>
      <c r="H528" t="s">
        <v>17</v>
      </c>
      <c r="J528">
        <v>4816.13</v>
      </c>
      <c r="K528" t="s">
        <v>1524</v>
      </c>
      <c r="L528" t="s">
        <v>1525</v>
      </c>
    </row>
    <row r="529" spans="1:12" x14ac:dyDescent="0.25">
      <c r="A529">
        <v>528</v>
      </c>
      <c r="B529" t="s">
        <v>1526</v>
      </c>
      <c r="C529" t="s">
        <v>47</v>
      </c>
      <c r="D529" t="s">
        <v>31</v>
      </c>
      <c r="E529" t="s">
        <v>15</v>
      </c>
      <c r="F529" t="s">
        <v>27</v>
      </c>
      <c r="G529" s="1">
        <v>45269</v>
      </c>
      <c r="H529" t="s">
        <v>17</v>
      </c>
      <c r="J529">
        <v>3564.45</v>
      </c>
      <c r="K529" t="s">
        <v>1527</v>
      </c>
      <c r="L529" t="s">
        <v>1528</v>
      </c>
    </row>
    <row r="530" spans="1:12" x14ac:dyDescent="0.25">
      <c r="A530">
        <v>529</v>
      </c>
      <c r="B530" t="s">
        <v>1529</v>
      </c>
      <c r="C530" t="s">
        <v>25</v>
      </c>
      <c r="D530" t="s">
        <v>26</v>
      </c>
      <c r="E530" t="s">
        <v>32</v>
      </c>
      <c r="F530" t="s">
        <v>27</v>
      </c>
      <c r="G530" s="1">
        <v>43742</v>
      </c>
      <c r="H530" t="s">
        <v>17</v>
      </c>
      <c r="J530">
        <v>4366.26</v>
      </c>
      <c r="K530" t="s">
        <v>1530</v>
      </c>
      <c r="L530" t="s">
        <v>1531</v>
      </c>
    </row>
    <row r="531" spans="1:12" x14ac:dyDescent="0.25">
      <c r="A531">
        <v>530</v>
      </c>
      <c r="B531" t="s">
        <v>1532</v>
      </c>
      <c r="C531" t="s">
        <v>47</v>
      </c>
      <c r="D531" t="s">
        <v>26</v>
      </c>
      <c r="E531" t="s">
        <v>15</v>
      </c>
      <c r="F531" t="s">
        <v>16</v>
      </c>
      <c r="G531" s="1">
        <v>44448</v>
      </c>
      <c r="H531" t="s">
        <v>17</v>
      </c>
      <c r="J531">
        <v>3390.77</v>
      </c>
      <c r="K531" t="s">
        <v>1533</v>
      </c>
      <c r="L531" t="s">
        <v>1534</v>
      </c>
    </row>
    <row r="532" spans="1:12" x14ac:dyDescent="0.25">
      <c r="A532">
        <v>531</v>
      </c>
      <c r="B532" t="s">
        <v>1535</v>
      </c>
      <c r="C532" t="s">
        <v>21</v>
      </c>
      <c r="D532" t="s">
        <v>54</v>
      </c>
      <c r="E532" t="s">
        <v>15</v>
      </c>
      <c r="F532" t="s">
        <v>16</v>
      </c>
      <c r="G532" s="1">
        <v>45136</v>
      </c>
      <c r="H532" t="s">
        <v>17</v>
      </c>
      <c r="J532">
        <v>2607.34</v>
      </c>
      <c r="K532" t="s">
        <v>1536</v>
      </c>
      <c r="L532" t="s">
        <v>1537</v>
      </c>
    </row>
    <row r="533" spans="1:12" x14ac:dyDescent="0.25">
      <c r="A533">
        <v>532</v>
      </c>
      <c r="B533" t="s">
        <v>1538</v>
      </c>
      <c r="C533" t="s">
        <v>13</v>
      </c>
      <c r="D533" t="s">
        <v>40</v>
      </c>
      <c r="E533" t="s">
        <v>32</v>
      </c>
      <c r="F533" t="s">
        <v>22</v>
      </c>
      <c r="G533" s="1">
        <v>43114</v>
      </c>
      <c r="H533" t="s">
        <v>17</v>
      </c>
      <c r="J533">
        <v>829.54</v>
      </c>
      <c r="K533" t="s">
        <v>1539</v>
      </c>
      <c r="L533">
        <f>1-164-827-2656</f>
        <v>-3646</v>
      </c>
    </row>
    <row r="534" spans="1:12" x14ac:dyDescent="0.25">
      <c r="A534">
        <v>533</v>
      </c>
      <c r="B534" t="s">
        <v>1540</v>
      </c>
      <c r="C534" t="s">
        <v>76</v>
      </c>
      <c r="D534" t="s">
        <v>40</v>
      </c>
      <c r="E534" t="s">
        <v>32</v>
      </c>
      <c r="F534" t="s">
        <v>16</v>
      </c>
      <c r="G534" s="1">
        <v>42805</v>
      </c>
      <c r="H534" t="s">
        <v>17</v>
      </c>
      <c r="J534">
        <v>4343.46</v>
      </c>
      <c r="K534" t="s">
        <v>1541</v>
      </c>
      <c r="L534" t="s">
        <v>1542</v>
      </c>
    </row>
    <row r="535" spans="1:12" x14ac:dyDescent="0.25">
      <c r="A535">
        <v>534</v>
      </c>
      <c r="B535" t="s">
        <v>1543</v>
      </c>
      <c r="C535" t="s">
        <v>13</v>
      </c>
      <c r="D535" t="s">
        <v>26</v>
      </c>
      <c r="E535" t="s">
        <v>32</v>
      </c>
      <c r="F535" t="s">
        <v>22</v>
      </c>
      <c r="G535" s="1">
        <v>44566</v>
      </c>
      <c r="H535" t="s">
        <v>298</v>
      </c>
      <c r="I535" s="1">
        <v>45494</v>
      </c>
      <c r="J535">
        <v>3589.37</v>
      </c>
      <c r="K535" t="s">
        <v>1544</v>
      </c>
      <c r="L535" t="s">
        <v>1545</v>
      </c>
    </row>
    <row r="536" spans="1:12" x14ac:dyDescent="0.25">
      <c r="A536">
        <v>535</v>
      </c>
      <c r="B536" t="s">
        <v>1546</v>
      </c>
      <c r="C536" t="s">
        <v>13</v>
      </c>
      <c r="D536" t="s">
        <v>54</v>
      </c>
      <c r="E536" t="s">
        <v>32</v>
      </c>
      <c r="F536" t="s">
        <v>22</v>
      </c>
      <c r="G536" s="1">
        <v>43663</v>
      </c>
      <c r="H536" t="s">
        <v>298</v>
      </c>
      <c r="I536" s="1">
        <v>45034</v>
      </c>
      <c r="J536">
        <v>4531.3500000000004</v>
      </c>
      <c r="K536" t="s">
        <v>1547</v>
      </c>
      <c r="L536" t="s">
        <v>1548</v>
      </c>
    </row>
    <row r="537" spans="1:12" x14ac:dyDescent="0.25">
      <c r="A537">
        <v>536</v>
      </c>
      <c r="B537" t="s">
        <v>1549</v>
      </c>
      <c r="C537" t="s">
        <v>1550</v>
      </c>
      <c r="D537" t="s">
        <v>31</v>
      </c>
      <c r="E537" t="s">
        <v>32</v>
      </c>
      <c r="F537" t="s">
        <v>22</v>
      </c>
      <c r="G537" s="1">
        <v>43837</v>
      </c>
      <c r="H537" t="s">
        <v>17</v>
      </c>
      <c r="J537">
        <v>4951.59</v>
      </c>
      <c r="K537" t="s">
        <v>1551</v>
      </c>
      <c r="L537" t="s">
        <v>1552</v>
      </c>
    </row>
    <row r="538" spans="1:12" x14ac:dyDescent="0.25">
      <c r="A538">
        <v>537</v>
      </c>
      <c r="B538" t="s">
        <v>1553</v>
      </c>
      <c r="C538" t="s">
        <v>76</v>
      </c>
      <c r="D538" t="s">
        <v>40</v>
      </c>
      <c r="E538" t="s">
        <v>32</v>
      </c>
      <c r="F538" t="s">
        <v>27</v>
      </c>
      <c r="G538" s="1">
        <v>42478</v>
      </c>
      <c r="H538" t="s">
        <v>17</v>
      </c>
      <c r="J538">
        <v>3240.14</v>
      </c>
      <c r="K538" t="s">
        <v>1554</v>
      </c>
      <c r="L538" t="s">
        <v>1555</v>
      </c>
    </row>
    <row r="539" spans="1:12" x14ac:dyDescent="0.25">
      <c r="A539">
        <v>538</v>
      </c>
      <c r="B539" t="s">
        <v>1556</v>
      </c>
      <c r="C539" t="s">
        <v>13</v>
      </c>
      <c r="D539" t="s">
        <v>54</v>
      </c>
      <c r="E539" t="s">
        <v>15</v>
      </c>
      <c r="F539" t="s">
        <v>22</v>
      </c>
      <c r="G539" s="1">
        <v>44721</v>
      </c>
      <c r="H539" t="s">
        <v>298</v>
      </c>
      <c r="I539" s="1">
        <v>45633</v>
      </c>
      <c r="J539">
        <v>4336.54</v>
      </c>
      <c r="K539" t="s">
        <v>1557</v>
      </c>
      <c r="L539" t="s">
        <v>1558</v>
      </c>
    </row>
    <row r="540" spans="1:12" x14ac:dyDescent="0.25">
      <c r="A540">
        <v>539</v>
      </c>
      <c r="B540" t="s">
        <v>1559</v>
      </c>
      <c r="C540" t="s">
        <v>25</v>
      </c>
      <c r="D540" t="s">
        <v>40</v>
      </c>
      <c r="E540" t="s">
        <v>15</v>
      </c>
      <c r="F540" t="s">
        <v>22</v>
      </c>
      <c r="G540" s="1">
        <v>42301</v>
      </c>
      <c r="H540" t="s">
        <v>17</v>
      </c>
      <c r="J540">
        <v>2676.79</v>
      </c>
      <c r="K540" t="s">
        <v>1560</v>
      </c>
      <c r="L540" t="s">
        <v>1561</v>
      </c>
    </row>
    <row r="541" spans="1:12" x14ac:dyDescent="0.25">
      <c r="A541">
        <v>540</v>
      </c>
      <c r="B541" t="s">
        <v>1562</v>
      </c>
      <c r="C541" t="s">
        <v>60</v>
      </c>
      <c r="D541" t="s">
        <v>14</v>
      </c>
      <c r="E541" t="s">
        <v>15</v>
      </c>
      <c r="F541" t="s">
        <v>22</v>
      </c>
      <c r="G541" s="1">
        <v>42267</v>
      </c>
      <c r="H541" t="s">
        <v>17</v>
      </c>
      <c r="J541">
        <v>4168.79</v>
      </c>
      <c r="K541" t="s">
        <v>1563</v>
      </c>
      <c r="L541" t="s">
        <v>1564</v>
      </c>
    </row>
    <row r="542" spans="1:12" x14ac:dyDescent="0.25">
      <c r="A542">
        <v>541</v>
      </c>
      <c r="B542" t="s">
        <v>1565</v>
      </c>
      <c r="C542" t="s">
        <v>76</v>
      </c>
      <c r="D542" t="s">
        <v>54</v>
      </c>
      <c r="E542" t="s">
        <v>32</v>
      </c>
      <c r="F542" t="s">
        <v>16</v>
      </c>
      <c r="G542" s="1">
        <v>42232</v>
      </c>
      <c r="H542" t="s">
        <v>77</v>
      </c>
      <c r="I542" s="1">
        <v>42512</v>
      </c>
      <c r="J542">
        <v>3534.24</v>
      </c>
      <c r="K542" t="s">
        <v>1566</v>
      </c>
      <c r="L542" t="s">
        <v>1567</v>
      </c>
    </row>
    <row r="543" spans="1:12" x14ac:dyDescent="0.25">
      <c r="A543">
        <v>542</v>
      </c>
      <c r="B543" t="s">
        <v>1568</v>
      </c>
      <c r="C543" t="s">
        <v>25</v>
      </c>
      <c r="D543" t="s">
        <v>14</v>
      </c>
      <c r="E543" t="s">
        <v>15</v>
      </c>
      <c r="F543" t="s">
        <v>16</v>
      </c>
      <c r="G543" s="1">
        <v>42371</v>
      </c>
      <c r="H543" t="s">
        <v>17</v>
      </c>
      <c r="J543">
        <v>4323.92</v>
      </c>
      <c r="K543" t="s">
        <v>1569</v>
      </c>
      <c r="L543" t="s">
        <v>1570</v>
      </c>
    </row>
    <row r="544" spans="1:12" x14ac:dyDescent="0.25">
      <c r="A544">
        <v>543</v>
      </c>
      <c r="B544" t="s">
        <v>1571</v>
      </c>
      <c r="C544" t="s">
        <v>76</v>
      </c>
      <c r="D544" t="s">
        <v>14</v>
      </c>
      <c r="E544" t="s">
        <v>32</v>
      </c>
      <c r="F544" t="s">
        <v>22</v>
      </c>
      <c r="G544" s="1">
        <v>42993</v>
      </c>
      <c r="H544" t="s">
        <v>17</v>
      </c>
      <c r="J544">
        <v>927.03</v>
      </c>
      <c r="K544" t="s">
        <v>1572</v>
      </c>
      <c r="L544" t="s">
        <v>1573</v>
      </c>
    </row>
    <row r="545" spans="1:12" x14ac:dyDescent="0.25">
      <c r="A545">
        <v>544</v>
      </c>
      <c r="B545" t="s">
        <v>1574</v>
      </c>
      <c r="C545" t="s">
        <v>76</v>
      </c>
      <c r="D545" t="s">
        <v>40</v>
      </c>
      <c r="E545" t="s">
        <v>32</v>
      </c>
      <c r="F545" t="s">
        <v>22</v>
      </c>
      <c r="G545" s="1">
        <v>42644</v>
      </c>
      <c r="H545" t="s">
        <v>298</v>
      </c>
      <c r="I545" s="1">
        <v>43811</v>
      </c>
      <c r="J545">
        <v>1986.44</v>
      </c>
      <c r="L545" t="s">
        <v>1575</v>
      </c>
    </row>
    <row r="546" spans="1:12" x14ac:dyDescent="0.25">
      <c r="A546">
        <v>545</v>
      </c>
      <c r="B546" t="s">
        <v>1576</v>
      </c>
      <c r="C546" t="s">
        <v>47</v>
      </c>
      <c r="D546" t="s">
        <v>14</v>
      </c>
      <c r="E546" t="s">
        <v>32</v>
      </c>
      <c r="F546" t="s">
        <v>22</v>
      </c>
      <c r="G546" s="1">
        <v>43446</v>
      </c>
      <c r="H546" t="s">
        <v>17</v>
      </c>
      <c r="J546">
        <v>940.51</v>
      </c>
      <c r="K546" t="s">
        <v>1577</v>
      </c>
      <c r="L546" t="s">
        <v>1578</v>
      </c>
    </row>
    <row r="547" spans="1:12" x14ac:dyDescent="0.25">
      <c r="A547">
        <v>546</v>
      </c>
      <c r="B547" t="s">
        <v>1579</v>
      </c>
      <c r="C547" t="s">
        <v>21</v>
      </c>
      <c r="D547" t="s">
        <v>26</v>
      </c>
      <c r="E547" t="s">
        <v>32</v>
      </c>
      <c r="F547" t="s">
        <v>22</v>
      </c>
      <c r="G547" s="1">
        <v>43327</v>
      </c>
      <c r="H547" t="s">
        <v>17</v>
      </c>
      <c r="J547">
        <v>4329.37</v>
      </c>
      <c r="K547" t="s">
        <v>1580</v>
      </c>
      <c r="L547" t="s">
        <v>1581</v>
      </c>
    </row>
    <row r="548" spans="1:12" x14ac:dyDescent="0.25">
      <c r="A548">
        <v>547</v>
      </c>
      <c r="B548" t="s">
        <v>1582</v>
      </c>
      <c r="C548" t="s">
        <v>47</v>
      </c>
      <c r="D548" t="s">
        <v>26</v>
      </c>
      <c r="E548" t="s">
        <v>15</v>
      </c>
      <c r="F548" t="s">
        <v>16</v>
      </c>
      <c r="G548" s="1">
        <v>44417</v>
      </c>
      <c r="H548" t="s">
        <v>77</v>
      </c>
      <c r="I548" s="1">
        <v>44495</v>
      </c>
      <c r="J548">
        <v>2825.36</v>
      </c>
      <c r="K548" t="s">
        <v>1583</v>
      </c>
      <c r="L548" t="s">
        <v>1584</v>
      </c>
    </row>
    <row r="549" spans="1:12" x14ac:dyDescent="0.25">
      <c r="A549">
        <v>548</v>
      </c>
      <c r="B549" t="s">
        <v>1585</v>
      </c>
      <c r="C549" t="s">
        <v>47</v>
      </c>
      <c r="D549" t="s">
        <v>14</v>
      </c>
      <c r="E549" t="s">
        <v>15</v>
      </c>
      <c r="F549" t="s">
        <v>27</v>
      </c>
      <c r="G549" s="1">
        <v>42264</v>
      </c>
      <c r="H549" t="s">
        <v>17</v>
      </c>
      <c r="J549">
        <v>1351.74</v>
      </c>
      <c r="K549" t="s">
        <v>1586</v>
      </c>
      <c r="L549" t="s">
        <v>1587</v>
      </c>
    </row>
    <row r="550" spans="1:12" x14ac:dyDescent="0.25">
      <c r="A550">
        <v>549</v>
      </c>
      <c r="B550" t="s">
        <v>1588</v>
      </c>
      <c r="C550" t="s">
        <v>13</v>
      </c>
      <c r="D550" t="s">
        <v>26</v>
      </c>
      <c r="E550" t="s">
        <v>32</v>
      </c>
      <c r="F550" t="s">
        <v>27</v>
      </c>
      <c r="G550" s="1">
        <v>45154</v>
      </c>
      <c r="H550" t="s">
        <v>17</v>
      </c>
      <c r="J550">
        <v>3864.93</v>
      </c>
      <c r="K550" t="s">
        <v>1589</v>
      </c>
      <c r="L550" t="s">
        <v>1590</v>
      </c>
    </row>
    <row r="551" spans="1:12" x14ac:dyDescent="0.25">
      <c r="A551">
        <v>550</v>
      </c>
      <c r="B551" t="s">
        <v>1591</v>
      </c>
      <c r="C551" t="s">
        <v>60</v>
      </c>
      <c r="D551" t="s">
        <v>31</v>
      </c>
      <c r="E551" t="s">
        <v>32</v>
      </c>
      <c r="F551" t="s">
        <v>16</v>
      </c>
      <c r="G551" s="1">
        <v>43403</v>
      </c>
      <c r="H551" t="s">
        <v>17</v>
      </c>
      <c r="J551">
        <v>4108.1099999999997</v>
      </c>
      <c r="K551" t="s">
        <v>1592</v>
      </c>
      <c r="L551" t="s">
        <v>1593</v>
      </c>
    </row>
    <row r="552" spans="1:12" x14ac:dyDescent="0.25">
      <c r="A552">
        <v>551</v>
      </c>
      <c r="B552" t="s">
        <v>1594</v>
      </c>
      <c r="C552" t="s">
        <v>60</v>
      </c>
      <c r="D552" t="s">
        <v>40</v>
      </c>
      <c r="E552" t="s">
        <v>32</v>
      </c>
      <c r="F552" t="s">
        <v>16</v>
      </c>
      <c r="G552" s="1">
        <v>45402</v>
      </c>
      <c r="H552" t="s">
        <v>17</v>
      </c>
      <c r="J552">
        <v>899.29</v>
      </c>
      <c r="K552" t="s">
        <v>1595</v>
      </c>
      <c r="L552" t="s">
        <v>1596</v>
      </c>
    </row>
    <row r="553" spans="1:12" x14ac:dyDescent="0.25">
      <c r="A553">
        <v>552</v>
      </c>
      <c r="B553" t="s">
        <v>1597</v>
      </c>
      <c r="C553" t="s">
        <v>47</v>
      </c>
      <c r="D553" t="s">
        <v>31</v>
      </c>
      <c r="E553" t="s">
        <v>32</v>
      </c>
      <c r="F553" t="s">
        <v>22</v>
      </c>
      <c r="G553" s="1">
        <v>45130</v>
      </c>
      <c r="H553" t="s">
        <v>17</v>
      </c>
      <c r="J553">
        <v>4007.23</v>
      </c>
      <c r="K553" t="s">
        <v>1598</v>
      </c>
      <c r="L553" t="s">
        <v>1599</v>
      </c>
    </row>
    <row r="554" spans="1:12" x14ac:dyDescent="0.25">
      <c r="A554">
        <v>553</v>
      </c>
      <c r="B554" t="s">
        <v>1600</v>
      </c>
      <c r="C554" t="s">
        <v>60</v>
      </c>
      <c r="D554" t="s">
        <v>26</v>
      </c>
      <c r="E554" t="s">
        <v>32</v>
      </c>
      <c r="F554" t="s">
        <v>22</v>
      </c>
      <c r="G554" s="1">
        <v>44916</v>
      </c>
      <c r="H554" t="s">
        <v>17</v>
      </c>
      <c r="J554">
        <v>3610.91</v>
      </c>
      <c r="K554" t="s">
        <v>1601</v>
      </c>
      <c r="L554" t="s">
        <v>1602</v>
      </c>
    </row>
    <row r="555" spans="1:12" x14ac:dyDescent="0.25">
      <c r="A555">
        <v>554</v>
      </c>
      <c r="B555" t="s">
        <v>1603</v>
      </c>
      <c r="C555" t="s">
        <v>21</v>
      </c>
      <c r="D555" t="s">
        <v>54</v>
      </c>
      <c r="E555" t="s">
        <v>15</v>
      </c>
      <c r="F555" t="s">
        <v>27</v>
      </c>
      <c r="G555" s="1">
        <v>42279</v>
      </c>
      <c r="H555" t="s">
        <v>77</v>
      </c>
      <c r="I555" s="1">
        <v>43290</v>
      </c>
      <c r="J555">
        <v>1802.66</v>
      </c>
      <c r="K555" t="s">
        <v>1604</v>
      </c>
      <c r="L555" t="s">
        <v>1605</v>
      </c>
    </row>
    <row r="556" spans="1:12" x14ac:dyDescent="0.25">
      <c r="A556">
        <v>555</v>
      </c>
      <c r="B556" t="s">
        <v>1606</v>
      </c>
      <c r="C556" t="s">
        <v>47</v>
      </c>
      <c r="D556" t="s">
        <v>54</v>
      </c>
      <c r="E556" t="s">
        <v>32</v>
      </c>
      <c r="F556" t="s">
        <v>22</v>
      </c>
      <c r="G556" s="1">
        <v>43496</v>
      </c>
      <c r="H556" t="s">
        <v>17</v>
      </c>
      <c r="J556">
        <v>2246.44</v>
      </c>
      <c r="K556" t="s">
        <v>1607</v>
      </c>
      <c r="L556" t="s">
        <v>1608</v>
      </c>
    </row>
    <row r="557" spans="1:12" x14ac:dyDescent="0.25">
      <c r="A557">
        <v>556</v>
      </c>
      <c r="B557" t="s">
        <v>1609</v>
      </c>
      <c r="C557" t="s">
        <v>60</v>
      </c>
      <c r="D557" t="s">
        <v>26</v>
      </c>
      <c r="E557" t="s">
        <v>15</v>
      </c>
      <c r="F557" t="s">
        <v>16</v>
      </c>
      <c r="G557" s="1">
        <v>44493</v>
      </c>
      <c r="H557" t="s">
        <v>17</v>
      </c>
      <c r="J557">
        <v>2942.64</v>
      </c>
      <c r="K557" t="s">
        <v>1610</v>
      </c>
      <c r="L557">
        <f>1-593-256-8067</f>
        <v>-8915</v>
      </c>
    </row>
    <row r="558" spans="1:12" x14ac:dyDescent="0.25">
      <c r="A558">
        <v>557</v>
      </c>
      <c r="B558" t="s">
        <v>1611</v>
      </c>
      <c r="C558" t="s">
        <v>13</v>
      </c>
      <c r="D558" t="s">
        <v>31</v>
      </c>
      <c r="E558" t="s">
        <v>15</v>
      </c>
      <c r="F558" t="s">
        <v>16</v>
      </c>
      <c r="G558" s="1">
        <v>43281</v>
      </c>
      <c r="H558" t="s">
        <v>17</v>
      </c>
      <c r="J558">
        <v>4647.5200000000004</v>
      </c>
      <c r="K558" t="s">
        <v>1612</v>
      </c>
      <c r="L558" t="s">
        <v>1613</v>
      </c>
    </row>
    <row r="559" spans="1:12" x14ac:dyDescent="0.25">
      <c r="A559">
        <v>558</v>
      </c>
      <c r="B559" t="s">
        <v>1614</v>
      </c>
      <c r="C559" t="s">
        <v>13</v>
      </c>
      <c r="D559" t="s">
        <v>54</v>
      </c>
      <c r="E559" t="s">
        <v>32</v>
      </c>
      <c r="F559" t="s">
        <v>27</v>
      </c>
      <c r="G559" s="1">
        <v>43181</v>
      </c>
      <c r="H559" t="s">
        <v>17</v>
      </c>
      <c r="J559">
        <v>2397.5500000000002</v>
      </c>
      <c r="K559" t="s">
        <v>1615</v>
      </c>
      <c r="L559">
        <f>1-364-919-5817</f>
        <v>-7099</v>
      </c>
    </row>
    <row r="560" spans="1:12" x14ac:dyDescent="0.25">
      <c r="A560">
        <v>559</v>
      </c>
      <c r="B560" t="s">
        <v>1616</v>
      </c>
      <c r="C560" t="s">
        <v>25</v>
      </c>
      <c r="D560" t="s">
        <v>54</v>
      </c>
      <c r="E560" t="s">
        <v>15</v>
      </c>
      <c r="F560" t="s">
        <v>27</v>
      </c>
      <c r="G560" s="1">
        <v>44935</v>
      </c>
      <c r="H560" t="s">
        <v>17</v>
      </c>
      <c r="J560">
        <v>1301.58</v>
      </c>
      <c r="K560" t="s">
        <v>1617</v>
      </c>
      <c r="L560" t="s">
        <v>1618</v>
      </c>
    </row>
    <row r="561" spans="1:12" x14ac:dyDescent="0.25">
      <c r="A561">
        <v>560</v>
      </c>
      <c r="B561" t="s">
        <v>1619</v>
      </c>
      <c r="C561" t="s">
        <v>76</v>
      </c>
      <c r="D561" t="s">
        <v>40</v>
      </c>
      <c r="E561" t="s">
        <v>32</v>
      </c>
      <c r="F561" t="s">
        <v>22</v>
      </c>
      <c r="G561" s="1">
        <v>43286</v>
      </c>
      <c r="H561" t="s">
        <v>17</v>
      </c>
      <c r="J561">
        <v>1737.66</v>
      </c>
      <c r="K561" t="s">
        <v>1620</v>
      </c>
      <c r="L561" t="s">
        <v>1621</v>
      </c>
    </row>
    <row r="562" spans="1:12" x14ac:dyDescent="0.25">
      <c r="A562">
        <v>561</v>
      </c>
      <c r="B562" t="s">
        <v>1622</v>
      </c>
      <c r="C562" t="s">
        <v>47</v>
      </c>
      <c r="D562" t="s">
        <v>40</v>
      </c>
      <c r="E562" t="s">
        <v>15</v>
      </c>
      <c r="F562" t="s">
        <v>22</v>
      </c>
      <c r="G562" s="1">
        <v>45174</v>
      </c>
      <c r="H562" t="s">
        <v>17</v>
      </c>
      <c r="J562">
        <v>4831.74</v>
      </c>
      <c r="K562" t="s">
        <v>1623</v>
      </c>
      <c r="L562" t="s">
        <v>1624</v>
      </c>
    </row>
    <row r="563" spans="1:12" x14ac:dyDescent="0.25">
      <c r="A563">
        <v>562</v>
      </c>
      <c r="B563" t="s">
        <v>1625</v>
      </c>
      <c r="C563" t="s">
        <v>21</v>
      </c>
      <c r="D563" t="s">
        <v>40</v>
      </c>
      <c r="E563" t="s">
        <v>32</v>
      </c>
      <c r="F563" t="s">
        <v>27</v>
      </c>
      <c r="G563" s="1">
        <v>44339</v>
      </c>
      <c r="H563" t="s">
        <v>17</v>
      </c>
      <c r="J563">
        <v>1932.9</v>
      </c>
      <c r="K563" t="s">
        <v>1626</v>
      </c>
      <c r="L563" t="s">
        <v>1627</v>
      </c>
    </row>
    <row r="564" spans="1:12" x14ac:dyDescent="0.25">
      <c r="A564">
        <v>563</v>
      </c>
      <c r="B564" t="s">
        <v>1628</v>
      </c>
      <c r="C564" t="s">
        <v>13</v>
      </c>
      <c r="D564" t="s">
        <v>40</v>
      </c>
      <c r="E564" t="s">
        <v>15</v>
      </c>
      <c r="F564" t="s">
        <v>27</v>
      </c>
      <c r="G564" s="1">
        <v>45153</v>
      </c>
      <c r="H564" t="s">
        <v>17</v>
      </c>
      <c r="J564">
        <v>2902.06</v>
      </c>
      <c r="K564" t="s">
        <v>1629</v>
      </c>
      <c r="L564" t="s">
        <v>1630</v>
      </c>
    </row>
    <row r="565" spans="1:12" x14ac:dyDescent="0.25">
      <c r="A565">
        <v>564</v>
      </c>
      <c r="B565" t="s">
        <v>1631</v>
      </c>
      <c r="C565" t="s">
        <v>60</v>
      </c>
      <c r="D565" t="s">
        <v>54</v>
      </c>
      <c r="E565" t="s">
        <v>15</v>
      </c>
      <c r="F565" t="s">
        <v>16</v>
      </c>
      <c r="G565" s="1">
        <v>43735</v>
      </c>
      <c r="H565" t="s">
        <v>17</v>
      </c>
      <c r="J565">
        <v>4481.59</v>
      </c>
      <c r="K565" t="s">
        <v>1632</v>
      </c>
      <c r="L565" t="s">
        <v>1633</v>
      </c>
    </row>
    <row r="566" spans="1:12" x14ac:dyDescent="0.25">
      <c r="A566">
        <v>565</v>
      </c>
      <c r="B566" t="s">
        <v>1634</v>
      </c>
      <c r="C566" t="s">
        <v>47</v>
      </c>
      <c r="D566" t="s">
        <v>54</v>
      </c>
      <c r="E566" t="s">
        <v>32</v>
      </c>
      <c r="F566" t="s">
        <v>27</v>
      </c>
      <c r="G566" s="1">
        <v>44748</v>
      </c>
      <c r="H566" t="s">
        <v>298</v>
      </c>
      <c r="I566" s="1">
        <v>45220</v>
      </c>
      <c r="J566">
        <v>4777.01</v>
      </c>
      <c r="K566" t="s">
        <v>1635</v>
      </c>
      <c r="L566" t="s">
        <v>1636</v>
      </c>
    </row>
    <row r="567" spans="1:12" x14ac:dyDescent="0.25">
      <c r="A567">
        <v>566</v>
      </c>
      <c r="B567" t="s">
        <v>1637</v>
      </c>
      <c r="C567" t="s">
        <v>21</v>
      </c>
      <c r="D567" t="s">
        <v>31</v>
      </c>
      <c r="E567" t="s">
        <v>15</v>
      </c>
      <c r="F567" t="s">
        <v>27</v>
      </c>
      <c r="G567" s="1">
        <v>43027</v>
      </c>
      <c r="H567" t="s">
        <v>17</v>
      </c>
      <c r="J567">
        <v>2065.7199999999998</v>
      </c>
      <c r="K567" t="s">
        <v>1638</v>
      </c>
      <c r="L567" t="s">
        <v>1639</v>
      </c>
    </row>
    <row r="568" spans="1:12" x14ac:dyDescent="0.25">
      <c r="A568">
        <v>567</v>
      </c>
      <c r="B568" t="s">
        <v>1640</v>
      </c>
      <c r="C568" t="s">
        <v>60</v>
      </c>
      <c r="D568" t="s">
        <v>31</v>
      </c>
      <c r="E568" t="s">
        <v>32</v>
      </c>
      <c r="F568" t="s">
        <v>27</v>
      </c>
      <c r="G568" s="1">
        <v>45101</v>
      </c>
      <c r="H568" t="s">
        <v>17</v>
      </c>
      <c r="J568">
        <v>1578.97</v>
      </c>
      <c r="K568" t="s">
        <v>1641</v>
      </c>
      <c r="L568" t="s">
        <v>1642</v>
      </c>
    </row>
    <row r="569" spans="1:12" x14ac:dyDescent="0.25">
      <c r="A569">
        <v>568</v>
      </c>
      <c r="B569" t="s">
        <v>1643</v>
      </c>
      <c r="C569" t="s">
        <v>13</v>
      </c>
      <c r="D569" t="s">
        <v>40</v>
      </c>
      <c r="E569" t="s">
        <v>15</v>
      </c>
      <c r="F569" t="s">
        <v>16</v>
      </c>
      <c r="G569" s="1">
        <v>44541</v>
      </c>
      <c r="H569" t="s">
        <v>17</v>
      </c>
      <c r="J569">
        <v>3706.9</v>
      </c>
      <c r="K569" t="s">
        <v>1644</v>
      </c>
      <c r="L569">
        <v>4129109381</v>
      </c>
    </row>
    <row r="570" spans="1:12" x14ac:dyDescent="0.25">
      <c r="A570">
        <v>569</v>
      </c>
      <c r="B570" t="s">
        <v>1645</v>
      </c>
      <c r="C570" t="s">
        <v>76</v>
      </c>
      <c r="D570" t="s">
        <v>14</v>
      </c>
      <c r="E570" t="s">
        <v>15</v>
      </c>
      <c r="F570" t="s">
        <v>27</v>
      </c>
      <c r="G570" s="1">
        <v>42392</v>
      </c>
      <c r="H570" t="s">
        <v>17</v>
      </c>
      <c r="J570">
        <v>3245.73</v>
      </c>
      <c r="K570" t="s">
        <v>1646</v>
      </c>
      <c r="L570" t="s">
        <v>1647</v>
      </c>
    </row>
    <row r="571" spans="1:12" x14ac:dyDescent="0.25">
      <c r="A571">
        <v>570</v>
      </c>
      <c r="B571" t="s">
        <v>1648</v>
      </c>
      <c r="C571" t="s">
        <v>47</v>
      </c>
      <c r="D571" t="s">
        <v>54</v>
      </c>
      <c r="E571" t="s">
        <v>32</v>
      </c>
      <c r="F571" t="s">
        <v>16</v>
      </c>
      <c r="G571" s="1">
        <v>42234</v>
      </c>
      <c r="H571" t="s">
        <v>77</v>
      </c>
      <c r="I571" s="1">
        <v>43252</v>
      </c>
      <c r="J571">
        <v>4082.67</v>
      </c>
      <c r="K571" t="s">
        <v>1649</v>
      </c>
      <c r="L571" t="s">
        <v>1650</v>
      </c>
    </row>
    <row r="572" spans="1:12" x14ac:dyDescent="0.25">
      <c r="A572">
        <v>571</v>
      </c>
      <c r="B572" t="s">
        <v>1651</v>
      </c>
      <c r="C572" t="s">
        <v>13</v>
      </c>
      <c r="D572" t="s">
        <v>40</v>
      </c>
      <c r="E572" t="s">
        <v>15</v>
      </c>
      <c r="F572" t="s">
        <v>27</v>
      </c>
      <c r="G572" s="1">
        <v>45236</v>
      </c>
      <c r="H572" t="s">
        <v>17</v>
      </c>
      <c r="J572">
        <v>3050.62</v>
      </c>
      <c r="K572" t="s">
        <v>1652</v>
      </c>
      <c r="L572" t="s">
        <v>1653</v>
      </c>
    </row>
    <row r="573" spans="1:12" x14ac:dyDescent="0.25">
      <c r="A573">
        <v>572</v>
      </c>
      <c r="B573" t="s">
        <v>1654</v>
      </c>
      <c r="C573" t="s">
        <v>60</v>
      </c>
      <c r="D573" t="s">
        <v>26</v>
      </c>
      <c r="E573" t="s">
        <v>15</v>
      </c>
      <c r="F573" t="s">
        <v>22</v>
      </c>
      <c r="G573" s="1">
        <v>44102</v>
      </c>
      <c r="H573" t="s">
        <v>77</v>
      </c>
      <c r="I573" s="1">
        <v>45671</v>
      </c>
      <c r="J573">
        <v>822.25</v>
      </c>
      <c r="K573" t="s">
        <v>1655</v>
      </c>
      <c r="L573">
        <v>8967372946</v>
      </c>
    </row>
    <row r="574" spans="1:12" x14ac:dyDescent="0.25">
      <c r="A574">
        <v>573</v>
      </c>
      <c r="B574" t="s">
        <v>1656</v>
      </c>
      <c r="C574" t="s">
        <v>76</v>
      </c>
      <c r="D574" t="s">
        <v>26</v>
      </c>
      <c r="E574" t="s">
        <v>32</v>
      </c>
      <c r="F574" t="s">
        <v>22</v>
      </c>
      <c r="G574" s="1">
        <v>44818</v>
      </c>
      <c r="H574" t="s">
        <v>17</v>
      </c>
      <c r="J574">
        <v>1518.31</v>
      </c>
      <c r="K574" t="s">
        <v>1657</v>
      </c>
      <c r="L574" t="s">
        <v>1658</v>
      </c>
    </row>
    <row r="575" spans="1:12" x14ac:dyDescent="0.25">
      <c r="A575">
        <v>574</v>
      </c>
      <c r="B575" t="s">
        <v>1659</v>
      </c>
      <c r="C575" t="s">
        <v>25</v>
      </c>
      <c r="D575" t="s">
        <v>40</v>
      </c>
      <c r="E575" t="s">
        <v>32</v>
      </c>
      <c r="F575" t="s">
        <v>22</v>
      </c>
      <c r="G575" s="1">
        <v>42272</v>
      </c>
      <c r="H575" t="s">
        <v>17</v>
      </c>
      <c r="J575">
        <v>4411.8999999999996</v>
      </c>
      <c r="K575" t="s">
        <v>1660</v>
      </c>
      <c r="L575" t="s">
        <v>1661</v>
      </c>
    </row>
    <row r="576" spans="1:12" x14ac:dyDescent="0.25">
      <c r="A576">
        <v>575</v>
      </c>
      <c r="B576" t="s">
        <v>1662</v>
      </c>
      <c r="C576" t="s">
        <v>21</v>
      </c>
      <c r="D576" t="s">
        <v>31</v>
      </c>
      <c r="E576" t="s">
        <v>15</v>
      </c>
      <c r="F576" t="s">
        <v>16</v>
      </c>
      <c r="G576" s="1">
        <v>43714</v>
      </c>
      <c r="H576" t="s">
        <v>17</v>
      </c>
      <c r="J576">
        <v>3929.87</v>
      </c>
      <c r="K576" t="s">
        <v>1663</v>
      </c>
      <c r="L576" t="s">
        <v>1664</v>
      </c>
    </row>
    <row r="577" spans="1:12" x14ac:dyDescent="0.25">
      <c r="A577">
        <v>576</v>
      </c>
      <c r="B577" t="s">
        <v>1665</v>
      </c>
      <c r="C577" t="s">
        <v>13</v>
      </c>
      <c r="D577" t="s">
        <v>54</v>
      </c>
      <c r="E577" t="s">
        <v>15</v>
      </c>
      <c r="F577" t="s">
        <v>27</v>
      </c>
      <c r="G577" s="1">
        <v>42922</v>
      </c>
      <c r="H577" t="s">
        <v>17</v>
      </c>
      <c r="J577">
        <v>3687.06</v>
      </c>
      <c r="K577" t="s">
        <v>1666</v>
      </c>
      <c r="L577" t="s">
        <v>1667</v>
      </c>
    </row>
    <row r="578" spans="1:12" x14ac:dyDescent="0.25">
      <c r="A578">
        <v>577</v>
      </c>
      <c r="B578" t="s">
        <v>1668</v>
      </c>
      <c r="C578" t="s">
        <v>21</v>
      </c>
      <c r="D578" t="s">
        <v>31</v>
      </c>
      <c r="E578" t="s">
        <v>15</v>
      </c>
      <c r="F578" t="s">
        <v>27</v>
      </c>
      <c r="G578" s="1">
        <v>44368</v>
      </c>
      <c r="H578" t="s">
        <v>17</v>
      </c>
      <c r="J578">
        <v>2314.39</v>
      </c>
      <c r="K578" t="s">
        <v>1669</v>
      </c>
      <c r="L578" t="s">
        <v>1670</v>
      </c>
    </row>
    <row r="579" spans="1:12" x14ac:dyDescent="0.25">
      <c r="A579">
        <v>578</v>
      </c>
      <c r="B579" t="s">
        <v>1671</v>
      </c>
      <c r="C579" t="s">
        <v>47</v>
      </c>
      <c r="D579" t="s">
        <v>26</v>
      </c>
      <c r="E579" t="s">
        <v>32</v>
      </c>
      <c r="F579" t="s">
        <v>16</v>
      </c>
      <c r="G579" s="1">
        <v>44086</v>
      </c>
      <c r="H579" t="s">
        <v>17</v>
      </c>
      <c r="J579">
        <v>2482.89</v>
      </c>
      <c r="K579" t="s">
        <v>1672</v>
      </c>
      <c r="L579" t="s">
        <v>1673</v>
      </c>
    </row>
    <row r="580" spans="1:12" x14ac:dyDescent="0.25">
      <c r="A580">
        <v>579</v>
      </c>
      <c r="B580" t="s">
        <v>1674</v>
      </c>
      <c r="C580" t="s">
        <v>76</v>
      </c>
      <c r="D580" t="s">
        <v>31</v>
      </c>
      <c r="E580" t="s">
        <v>15</v>
      </c>
      <c r="F580" t="s">
        <v>22</v>
      </c>
      <c r="G580" s="1">
        <v>43932</v>
      </c>
      <c r="H580" t="s">
        <v>17</v>
      </c>
      <c r="J580">
        <v>3680.34</v>
      </c>
      <c r="K580" t="s">
        <v>1675</v>
      </c>
      <c r="L580">
        <f>1-527-328-6422</f>
        <v>-7276</v>
      </c>
    </row>
    <row r="581" spans="1:12" x14ac:dyDescent="0.25">
      <c r="A581">
        <v>580</v>
      </c>
      <c r="B581" t="s">
        <v>1676</v>
      </c>
      <c r="C581" t="s">
        <v>21</v>
      </c>
      <c r="D581" t="s">
        <v>31</v>
      </c>
      <c r="E581" t="s">
        <v>15</v>
      </c>
      <c r="F581" t="s">
        <v>16</v>
      </c>
      <c r="G581" s="1">
        <v>45277</v>
      </c>
      <c r="H581" t="s">
        <v>17</v>
      </c>
      <c r="J581">
        <v>920.64</v>
      </c>
      <c r="K581" t="s">
        <v>1677</v>
      </c>
      <c r="L581" t="s">
        <v>1678</v>
      </c>
    </row>
    <row r="582" spans="1:12" x14ac:dyDescent="0.25">
      <c r="A582">
        <v>581</v>
      </c>
      <c r="B582" t="s">
        <v>1679</v>
      </c>
      <c r="C582" t="s">
        <v>13</v>
      </c>
      <c r="D582" t="s">
        <v>40</v>
      </c>
      <c r="E582" t="s">
        <v>15</v>
      </c>
      <c r="F582" t="s">
        <v>22</v>
      </c>
      <c r="G582" s="1">
        <v>45439</v>
      </c>
      <c r="H582" t="s">
        <v>17</v>
      </c>
      <c r="J582">
        <v>1631.26</v>
      </c>
      <c r="K582" t="s">
        <v>1680</v>
      </c>
      <c r="L582" t="s">
        <v>1681</v>
      </c>
    </row>
    <row r="583" spans="1:12" x14ac:dyDescent="0.25">
      <c r="A583">
        <v>582</v>
      </c>
      <c r="B583" t="s">
        <v>1682</v>
      </c>
      <c r="C583" t="s">
        <v>13</v>
      </c>
      <c r="D583" t="s">
        <v>14</v>
      </c>
      <c r="E583" t="s">
        <v>32</v>
      </c>
      <c r="F583" t="s">
        <v>27</v>
      </c>
      <c r="G583" s="1">
        <v>43006</v>
      </c>
      <c r="H583" t="s">
        <v>17</v>
      </c>
      <c r="J583">
        <v>2497.25</v>
      </c>
      <c r="K583" t="s">
        <v>1683</v>
      </c>
      <c r="L583">
        <f>1-32-350-7333</f>
        <v>-7714</v>
      </c>
    </row>
    <row r="584" spans="1:12" x14ac:dyDescent="0.25">
      <c r="A584">
        <v>583</v>
      </c>
      <c r="B584" t="s">
        <v>1684</v>
      </c>
      <c r="C584" t="s">
        <v>21</v>
      </c>
      <c r="D584" t="s">
        <v>26</v>
      </c>
      <c r="E584" t="s">
        <v>15</v>
      </c>
      <c r="F584" t="s">
        <v>27</v>
      </c>
      <c r="G584" s="1">
        <v>44783</v>
      </c>
      <c r="H584" t="s">
        <v>17</v>
      </c>
      <c r="J584">
        <v>4084.37</v>
      </c>
      <c r="K584" t="s">
        <v>1685</v>
      </c>
      <c r="L584" t="s">
        <v>1686</v>
      </c>
    </row>
    <row r="585" spans="1:12" x14ac:dyDescent="0.25">
      <c r="A585">
        <v>584</v>
      </c>
      <c r="B585" t="s">
        <v>1687</v>
      </c>
      <c r="C585" t="s">
        <v>76</v>
      </c>
      <c r="D585" t="s">
        <v>14</v>
      </c>
      <c r="E585" t="s">
        <v>32</v>
      </c>
      <c r="F585" t="s">
        <v>16</v>
      </c>
      <c r="G585" s="1">
        <v>44313</v>
      </c>
      <c r="H585" t="s">
        <v>17</v>
      </c>
      <c r="J585">
        <v>1991.25</v>
      </c>
      <c r="K585" t="s">
        <v>1688</v>
      </c>
      <c r="L585" t="s">
        <v>1689</v>
      </c>
    </row>
    <row r="586" spans="1:12" x14ac:dyDescent="0.25">
      <c r="A586">
        <v>585</v>
      </c>
      <c r="B586" t="s">
        <v>1690</v>
      </c>
      <c r="C586" t="s">
        <v>76</v>
      </c>
      <c r="D586" t="s">
        <v>26</v>
      </c>
      <c r="E586" t="s">
        <v>15</v>
      </c>
      <c r="F586" t="s">
        <v>27</v>
      </c>
      <c r="G586" s="1">
        <v>42596</v>
      </c>
      <c r="H586" t="s">
        <v>17</v>
      </c>
      <c r="J586">
        <v>2339.42</v>
      </c>
      <c r="K586" t="s">
        <v>1691</v>
      </c>
      <c r="L586" t="s">
        <v>1692</v>
      </c>
    </row>
    <row r="587" spans="1:12" x14ac:dyDescent="0.25">
      <c r="A587">
        <v>586</v>
      </c>
      <c r="B587" t="s">
        <v>1693</v>
      </c>
      <c r="C587" t="s">
        <v>76</v>
      </c>
      <c r="D587" t="s">
        <v>14</v>
      </c>
      <c r="E587" t="s">
        <v>15</v>
      </c>
      <c r="F587" t="s">
        <v>22</v>
      </c>
      <c r="G587" s="1">
        <v>42720</v>
      </c>
      <c r="H587" t="s">
        <v>17</v>
      </c>
      <c r="J587">
        <v>4812.82</v>
      </c>
      <c r="K587" t="s">
        <v>1694</v>
      </c>
      <c r="L587" t="s">
        <v>1695</v>
      </c>
    </row>
    <row r="588" spans="1:12" x14ac:dyDescent="0.25">
      <c r="A588">
        <v>587</v>
      </c>
      <c r="B588" t="s">
        <v>1696</v>
      </c>
      <c r="C588" t="s">
        <v>13</v>
      </c>
      <c r="D588" t="s">
        <v>31</v>
      </c>
      <c r="E588" t="s">
        <v>32</v>
      </c>
      <c r="F588" t="s">
        <v>27</v>
      </c>
      <c r="G588" s="1">
        <v>43170</v>
      </c>
      <c r="H588" t="s">
        <v>77</v>
      </c>
      <c r="I588" s="1">
        <v>44805</v>
      </c>
      <c r="J588">
        <v>3372.21</v>
      </c>
      <c r="K588" t="s">
        <v>1697</v>
      </c>
      <c r="L588">
        <f>1-631-582-8233</f>
        <v>-9445</v>
      </c>
    </row>
    <row r="589" spans="1:12" x14ac:dyDescent="0.25">
      <c r="A589">
        <v>588</v>
      </c>
      <c r="B589" t="s">
        <v>1698</v>
      </c>
      <c r="C589" t="s">
        <v>13</v>
      </c>
      <c r="D589" t="s">
        <v>26</v>
      </c>
      <c r="E589" t="s">
        <v>32</v>
      </c>
      <c r="F589" t="s">
        <v>27</v>
      </c>
      <c r="G589" s="1">
        <v>44050</v>
      </c>
      <c r="H589" t="s">
        <v>17</v>
      </c>
      <c r="J589">
        <v>4008.92</v>
      </c>
      <c r="K589" t="s">
        <v>1699</v>
      </c>
      <c r="L589" t="s">
        <v>1700</v>
      </c>
    </row>
    <row r="590" spans="1:12" x14ac:dyDescent="0.25">
      <c r="A590">
        <v>589</v>
      </c>
      <c r="B590" t="s">
        <v>1701</v>
      </c>
      <c r="C590" t="s">
        <v>47</v>
      </c>
      <c r="D590" t="s">
        <v>31</v>
      </c>
      <c r="E590" t="s">
        <v>15</v>
      </c>
      <c r="F590" t="s">
        <v>22</v>
      </c>
      <c r="G590" s="1">
        <v>44175</v>
      </c>
      <c r="H590" t="s">
        <v>17</v>
      </c>
      <c r="J590">
        <v>2671.77</v>
      </c>
      <c r="K590" t="s">
        <v>1702</v>
      </c>
      <c r="L590" t="s">
        <v>1703</v>
      </c>
    </row>
    <row r="591" spans="1:12" x14ac:dyDescent="0.25">
      <c r="A591">
        <v>590</v>
      </c>
      <c r="B591" t="s">
        <v>1704</v>
      </c>
      <c r="C591" t="s">
        <v>76</v>
      </c>
      <c r="D591" t="s">
        <v>31</v>
      </c>
      <c r="E591" t="s">
        <v>32</v>
      </c>
      <c r="F591" t="s">
        <v>27</v>
      </c>
      <c r="G591" s="1">
        <v>44870</v>
      </c>
      <c r="H591" t="s">
        <v>17</v>
      </c>
      <c r="J591">
        <v>1031.3900000000001</v>
      </c>
      <c r="K591" t="s">
        <v>1705</v>
      </c>
      <c r="L591" t="s">
        <v>1706</v>
      </c>
    </row>
    <row r="592" spans="1:12" x14ac:dyDescent="0.25">
      <c r="A592">
        <v>591</v>
      </c>
      <c r="B592" t="s">
        <v>1707</v>
      </c>
      <c r="C592" t="s">
        <v>76</v>
      </c>
      <c r="D592" t="s">
        <v>26</v>
      </c>
      <c r="E592" t="s">
        <v>15</v>
      </c>
      <c r="F592" t="s">
        <v>22</v>
      </c>
      <c r="G592" s="1">
        <v>43040</v>
      </c>
      <c r="H592" t="s">
        <v>17</v>
      </c>
      <c r="J592">
        <v>1604.88</v>
      </c>
      <c r="K592" t="s">
        <v>1708</v>
      </c>
      <c r="L592" t="s">
        <v>1709</v>
      </c>
    </row>
    <row r="593" spans="1:12" x14ac:dyDescent="0.25">
      <c r="A593">
        <v>592</v>
      </c>
      <c r="B593" t="s">
        <v>1710</v>
      </c>
      <c r="C593" t="s">
        <v>47</v>
      </c>
      <c r="D593" t="s">
        <v>31</v>
      </c>
      <c r="E593" t="s">
        <v>15</v>
      </c>
      <c r="F593" t="s">
        <v>22</v>
      </c>
      <c r="G593" s="1">
        <v>43491</v>
      </c>
      <c r="H593" t="s">
        <v>17</v>
      </c>
      <c r="J593">
        <v>1641.87</v>
      </c>
      <c r="K593" t="s">
        <v>1711</v>
      </c>
    </row>
    <row r="594" spans="1:12" x14ac:dyDescent="0.25">
      <c r="A594">
        <v>593</v>
      </c>
      <c r="B594" t="s">
        <v>1712</v>
      </c>
      <c r="C594" t="s">
        <v>21</v>
      </c>
      <c r="D594" t="s">
        <v>40</v>
      </c>
      <c r="E594" t="s">
        <v>32</v>
      </c>
      <c r="F594" t="s">
        <v>16</v>
      </c>
      <c r="G594" s="1">
        <v>44706</v>
      </c>
      <c r="H594" t="s">
        <v>17</v>
      </c>
      <c r="J594">
        <v>3590.49</v>
      </c>
      <c r="K594" t="s">
        <v>1713</v>
      </c>
      <c r="L594" t="s">
        <v>1714</v>
      </c>
    </row>
    <row r="595" spans="1:12" x14ac:dyDescent="0.25">
      <c r="A595">
        <v>594</v>
      </c>
      <c r="B595" t="s">
        <v>1715</v>
      </c>
      <c r="C595" t="s">
        <v>13</v>
      </c>
      <c r="D595" t="s">
        <v>54</v>
      </c>
      <c r="E595" t="s">
        <v>15</v>
      </c>
      <c r="F595" t="s">
        <v>22</v>
      </c>
      <c r="G595" s="1">
        <v>43540</v>
      </c>
      <c r="H595" t="s">
        <v>17</v>
      </c>
      <c r="J595">
        <v>927.56</v>
      </c>
      <c r="K595" t="s">
        <v>1716</v>
      </c>
      <c r="L595" t="s">
        <v>1717</v>
      </c>
    </row>
    <row r="596" spans="1:12" x14ac:dyDescent="0.25">
      <c r="A596">
        <v>595</v>
      </c>
      <c r="B596" t="s">
        <v>1718</v>
      </c>
      <c r="C596" t="s">
        <v>47</v>
      </c>
      <c r="D596" t="s">
        <v>31</v>
      </c>
      <c r="E596" t="s">
        <v>32</v>
      </c>
      <c r="F596" t="s">
        <v>27</v>
      </c>
      <c r="G596" s="1">
        <v>43727</v>
      </c>
      <c r="H596" t="s">
        <v>17</v>
      </c>
      <c r="J596">
        <v>3015.99</v>
      </c>
      <c r="K596" t="s">
        <v>1719</v>
      </c>
      <c r="L596">
        <v>2955835884</v>
      </c>
    </row>
    <row r="597" spans="1:12" x14ac:dyDescent="0.25">
      <c r="A597">
        <v>596</v>
      </c>
      <c r="B597" t="s">
        <v>1720</v>
      </c>
      <c r="C597" t="s">
        <v>21</v>
      </c>
      <c r="D597" t="s">
        <v>54</v>
      </c>
      <c r="E597" t="s">
        <v>15</v>
      </c>
      <c r="F597" t="s">
        <v>16</v>
      </c>
      <c r="G597" s="1">
        <v>42343</v>
      </c>
      <c r="H597" t="s">
        <v>298</v>
      </c>
      <c r="I597" s="1">
        <v>44414</v>
      </c>
      <c r="J597">
        <v>4685.45</v>
      </c>
      <c r="K597" t="s">
        <v>1721</v>
      </c>
      <c r="L597" t="s">
        <v>1722</v>
      </c>
    </row>
    <row r="598" spans="1:12" x14ac:dyDescent="0.25">
      <c r="A598">
        <v>597</v>
      </c>
      <c r="B598" t="s">
        <v>1723</v>
      </c>
      <c r="C598" t="s">
        <v>60</v>
      </c>
      <c r="D598" t="s">
        <v>40</v>
      </c>
      <c r="E598" t="s">
        <v>32</v>
      </c>
      <c r="F598" t="s">
        <v>16</v>
      </c>
      <c r="G598" s="1">
        <v>42211</v>
      </c>
      <c r="H598" t="s">
        <v>17</v>
      </c>
      <c r="J598">
        <v>848.79</v>
      </c>
      <c r="K598" t="s">
        <v>1724</v>
      </c>
      <c r="L598" t="s">
        <v>1725</v>
      </c>
    </row>
    <row r="599" spans="1:12" x14ac:dyDescent="0.25">
      <c r="A599">
        <v>598</v>
      </c>
      <c r="B599" t="s">
        <v>1726</v>
      </c>
      <c r="C599" t="s">
        <v>47</v>
      </c>
      <c r="D599" t="s">
        <v>54</v>
      </c>
      <c r="E599" t="s">
        <v>32</v>
      </c>
      <c r="F599" t="s">
        <v>27</v>
      </c>
      <c r="G599" s="1">
        <v>42419</v>
      </c>
      <c r="H599" t="s">
        <v>17</v>
      </c>
      <c r="J599">
        <v>2389.67</v>
      </c>
      <c r="K599" t="s">
        <v>1727</v>
      </c>
      <c r="L599" t="s">
        <v>1728</v>
      </c>
    </row>
    <row r="600" spans="1:12" x14ac:dyDescent="0.25">
      <c r="A600">
        <v>599</v>
      </c>
      <c r="B600" t="s">
        <v>1729</v>
      </c>
      <c r="C600" t="s">
        <v>13</v>
      </c>
      <c r="D600" t="s">
        <v>40</v>
      </c>
      <c r="E600" t="s">
        <v>15</v>
      </c>
      <c r="F600" t="s">
        <v>22</v>
      </c>
      <c r="G600" s="1">
        <v>44359</v>
      </c>
      <c r="H600" t="s">
        <v>17</v>
      </c>
      <c r="J600">
        <v>2071.2800000000002</v>
      </c>
      <c r="K600" t="s">
        <v>1730</v>
      </c>
      <c r="L600">
        <v>9571981369</v>
      </c>
    </row>
    <row r="601" spans="1:12" x14ac:dyDescent="0.25">
      <c r="A601">
        <v>600</v>
      </c>
      <c r="B601" t="s">
        <v>1731</v>
      </c>
      <c r="C601" t="s">
        <v>25</v>
      </c>
      <c r="D601" t="s">
        <v>14</v>
      </c>
      <c r="E601" t="s">
        <v>15</v>
      </c>
      <c r="F601" t="s">
        <v>22</v>
      </c>
      <c r="G601" s="1">
        <v>43126</v>
      </c>
      <c r="H601" t="s">
        <v>17</v>
      </c>
      <c r="J601">
        <v>4533.91</v>
      </c>
      <c r="K601" t="s">
        <v>1732</v>
      </c>
      <c r="L601" t="s">
        <v>1733</v>
      </c>
    </row>
    <row r="602" spans="1:12" x14ac:dyDescent="0.25">
      <c r="A602">
        <v>601</v>
      </c>
      <c r="B602" t="s">
        <v>1734</v>
      </c>
      <c r="C602" t="s">
        <v>60</v>
      </c>
      <c r="D602" t="s">
        <v>40</v>
      </c>
      <c r="E602" t="s">
        <v>15</v>
      </c>
      <c r="F602" t="s">
        <v>22</v>
      </c>
      <c r="G602" s="1">
        <v>42495</v>
      </c>
      <c r="H602" t="s">
        <v>17</v>
      </c>
      <c r="J602">
        <v>1046.4000000000001</v>
      </c>
      <c r="K602" t="s">
        <v>1735</v>
      </c>
      <c r="L602" t="s">
        <v>1736</v>
      </c>
    </row>
    <row r="603" spans="1:12" x14ac:dyDescent="0.25">
      <c r="A603">
        <v>602</v>
      </c>
      <c r="B603" t="s">
        <v>1737</v>
      </c>
      <c r="C603" t="s">
        <v>47</v>
      </c>
      <c r="D603" t="s">
        <v>40</v>
      </c>
      <c r="E603" t="s">
        <v>15</v>
      </c>
      <c r="F603" t="s">
        <v>27</v>
      </c>
      <c r="G603" s="1">
        <v>43854</v>
      </c>
      <c r="H603" t="s">
        <v>17</v>
      </c>
      <c r="J603">
        <v>936.34</v>
      </c>
      <c r="K603" t="s">
        <v>1738</v>
      </c>
      <c r="L603" t="s">
        <v>1739</v>
      </c>
    </row>
    <row r="604" spans="1:12" x14ac:dyDescent="0.25">
      <c r="A604">
        <v>603</v>
      </c>
      <c r="B604" t="s">
        <v>1740</v>
      </c>
      <c r="C604" t="s">
        <v>47</v>
      </c>
      <c r="D604" t="s">
        <v>14</v>
      </c>
      <c r="E604" t="s">
        <v>15</v>
      </c>
      <c r="F604" t="s">
        <v>27</v>
      </c>
      <c r="G604" s="1">
        <v>44884</v>
      </c>
      <c r="H604" t="s">
        <v>17</v>
      </c>
      <c r="J604">
        <v>2200.1</v>
      </c>
      <c r="K604" t="s">
        <v>1741</v>
      </c>
      <c r="L604" t="s">
        <v>1742</v>
      </c>
    </row>
    <row r="605" spans="1:12" x14ac:dyDescent="0.25">
      <c r="A605">
        <v>604</v>
      </c>
      <c r="B605" t="s">
        <v>1743</v>
      </c>
      <c r="C605" t="s">
        <v>13</v>
      </c>
      <c r="D605" t="s">
        <v>14</v>
      </c>
      <c r="E605" t="s">
        <v>15</v>
      </c>
      <c r="F605" t="s">
        <v>22</v>
      </c>
      <c r="G605" s="1">
        <v>44411</v>
      </c>
      <c r="H605" t="s">
        <v>17</v>
      </c>
      <c r="J605">
        <v>4460.87</v>
      </c>
      <c r="K605" t="s">
        <v>1744</v>
      </c>
      <c r="L605" t="s">
        <v>1745</v>
      </c>
    </row>
    <row r="606" spans="1:12" x14ac:dyDescent="0.25">
      <c r="A606">
        <v>605</v>
      </c>
      <c r="B606" t="s">
        <v>1746</v>
      </c>
      <c r="C606" t="s">
        <v>60</v>
      </c>
      <c r="D606" t="s">
        <v>31</v>
      </c>
      <c r="E606" t="s">
        <v>15</v>
      </c>
      <c r="F606" t="s">
        <v>22</v>
      </c>
      <c r="G606" s="1">
        <v>43243</v>
      </c>
      <c r="H606" t="s">
        <v>17</v>
      </c>
      <c r="J606">
        <v>1003.27</v>
      </c>
      <c r="K606" t="s">
        <v>1747</v>
      </c>
      <c r="L606" t="s">
        <v>1748</v>
      </c>
    </row>
    <row r="607" spans="1:12" x14ac:dyDescent="0.25">
      <c r="A607">
        <v>606</v>
      </c>
      <c r="B607" t="s">
        <v>1749</v>
      </c>
      <c r="C607" t="s">
        <v>21</v>
      </c>
      <c r="D607" t="s">
        <v>54</v>
      </c>
      <c r="E607" t="s">
        <v>15</v>
      </c>
      <c r="F607" t="s">
        <v>16</v>
      </c>
      <c r="G607" s="1">
        <v>42224</v>
      </c>
      <c r="H607" t="s">
        <v>17</v>
      </c>
      <c r="J607">
        <v>2441.41</v>
      </c>
      <c r="K607" t="s">
        <v>1750</v>
      </c>
      <c r="L607" t="s">
        <v>1751</v>
      </c>
    </row>
    <row r="608" spans="1:12" x14ac:dyDescent="0.25">
      <c r="A608">
        <v>607</v>
      </c>
      <c r="B608" t="s">
        <v>1752</v>
      </c>
      <c r="C608" t="s">
        <v>60</v>
      </c>
      <c r="D608" t="s">
        <v>54</v>
      </c>
      <c r="E608" t="s">
        <v>32</v>
      </c>
      <c r="F608" t="s">
        <v>16</v>
      </c>
      <c r="G608" s="1">
        <v>43268</v>
      </c>
      <c r="H608" t="s">
        <v>17</v>
      </c>
      <c r="J608">
        <v>3159.06</v>
      </c>
      <c r="K608" t="s">
        <v>1753</v>
      </c>
      <c r="L608">
        <v>8433408651</v>
      </c>
    </row>
    <row r="609" spans="1:12" x14ac:dyDescent="0.25">
      <c r="A609">
        <v>608</v>
      </c>
      <c r="B609" t="s">
        <v>1754</v>
      </c>
      <c r="C609" t="s">
        <v>21</v>
      </c>
      <c r="D609" t="s">
        <v>31</v>
      </c>
      <c r="E609" t="s">
        <v>15</v>
      </c>
      <c r="F609" t="s">
        <v>22</v>
      </c>
      <c r="G609" s="1">
        <v>44336</v>
      </c>
      <c r="H609" t="s">
        <v>17</v>
      </c>
      <c r="J609">
        <v>3141.32</v>
      </c>
      <c r="K609" t="s">
        <v>1755</v>
      </c>
      <c r="L609" t="s">
        <v>1756</v>
      </c>
    </row>
    <row r="610" spans="1:12" x14ac:dyDescent="0.25">
      <c r="A610">
        <v>609</v>
      </c>
      <c r="B610" t="s">
        <v>1757</v>
      </c>
      <c r="C610" t="s">
        <v>21</v>
      </c>
      <c r="D610" t="s">
        <v>54</v>
      </c>
      <c r="E610" t="s">
        <v>15</v>
      </c>
      <c r="F610" t="s">
        <v>16</v>
      </c>
      <c r="G610" s="1">
        <v>42449</v>
      </c>
      <c r="H610" t="s">
        <v>17</v>
      </c>
      <c r="J610">
        <v>4533.03</v>
      </c>
      <c r="K610" t="s">
        <v>1758</v>
      </c>
      <c r="L610" t="s">
        <v>1759</v>
      </c>
    </row>
    <row r="611" spans="1:12" x14ac:dyDescent="0.25">
      <c r="A611">
        <v>610</v>
      </c>
      <c r="B611" t="s">
        <v>1760</v>
      </c>
      <c r="C611" t="s">
        <v>47</v>
      </c>
      <c r="D611" t="s">
        <v>31</v>
      </c>
      <c r="E611" t="s">
        <v>32</v>
      </c>
      <c r="F611" t="s">
        <v>22</v>
      </c>
      <c r="G611" s="1">
        <v>43810</v>
      </c>
      <c r="H611" t="s">
        <v>17</v>
      </c>
      <c r="J611">
        <v>1343.78</v>
      </c>
      <c r="K611" t="s">
        <v>1761</v>
      </c>
      <c r="L611">
        <f>1-377-918-4431</f>
        <v>-5725</v>
      </c>
    </row>
    <row r="612" spans="1:12" x14ac:dyDescent="0.25">
      <c r="A612">
        <v>611</v>
      </c>
      <c r="B612" t="s">
        <v>1762</v>
      </c>
      <c r="C612" t="s">
        <v>60</v>
      </c>
      <c r="D612" t="s">
        <v>40</v>
      </c>
      <c r="E612" t="s">
        <v>15</v>
      </c>
      <c r="F612" t="s">
        <v>22</v>
      </c>
      <c r="G612" s="1">
        <v>42303</v>
      </c>
      <c r="H612" t="s">
        <v>17</v>
      </c>
      <c r="J612">
        <v>2802.91</v>
      </c>
      <c r="K612" t="s">
        <v>1763</v>
      </c>
      <c r="L612" t="s">
        <v>1764</v>
      </c>
    </row>
    <row r="613" spans="1:12" x14ac:dyDescent="0.25">
      <c r="A613">
        <v>612</v>
      </c>
      <c r="B613" t="s">
        <v>1765</v>
      </c>
      <c r="C613" t="s">
        <v>76</v>
      </c>
      <c r="D613" t="s">
        <v>54</v>
      </c>
      <c r="E613" t="s">
        <v>32</v>
      </c>
      <c r="F613" t="s">
        <v>16</v>
      </c>
      <c r="G613" s="1">
        <v>43349</v>
      </c>
      <c r="H613" t="s">
        <v>298</v>
      </c>
      <c r="I613" s="1">
        <v>43583</v>
      </c>
      <c r="J613">
        <v>2030.67</v>
      </c>
      <c r="K613" t="s">
        <v>1766</v>
      </c>
      <c r="L613" t="s">
        <v>1767</v>
      </c>
    </row>
    <row r="614" spans="1:12" x14ac:dyDescent="0.25">
      <c r="A614">
        <v>613</v>
      </c>
      <c r="B614" t="s">
        <v>1768</v>
      </c>
      <c r="C614" t="s">
        <v>21</v>
      </c>
      <c r="D614" t="s">
        <v>40</v>
      </c>
      <c r="E614" t="s">
        <v>15</v>
      </c>
      <c r="F614" t="s">
        <v>16</v>
      </c>
      <c r="G614" s="1">
        <v>44879</v>
      </c>
      <c r="H614" t="s">
        <v>17</v>
      </c>
      <c r="J614">
        <v>2186.02</v>
      </c>
      <c r="K614" t="s">
        <v>1769</v>
      </c>
      <c r="L614" t="s">
        <v>1770</v>
      </c>
    </row>
    <row r="615" spans="1:12" x14ac:dyDescent="0.25">
      <c r="A615">
        <v>614</v>
      </c>
      <c r="B615" t="s">
        <v>1771</v>
      </c>
      <c r="C615" t="s">
        <v>25</v>
      </c>
      <c r="D615" t="s">
        <v>26</v>
      </c>
      <c r="E615" t="s">
        <v>15</v>
      </c>
      <c r="F615" t="s">
        <v>27</v>
      </c>
      <c r="G615" s="1">
        <v>42757</v>
      </c>
      <c r="H615" t="s">
        <v>17</v>
      </c>
      <c r="J615">
        <v>2061.83</v>
      </c>
      <c r="K615" t="s">
        <v>1772</v>
      </c>
      <c r="L615" t="s">
        <v>1773</v>
      </c>
    </row>
    <row r="616" spans="1:12" x14ac:dyDescent="0.25">
      <c r="A616">
        <v>615</v>
      </c>
      <c r="B616" t="s">
        <v>1774</v>
      </c>
      <c r="C616" t="s">
        <v>21</v>
      </c>
      <c r="D616" t="s">
        <v>40</v>
      </c>
      <c r="E616" t="s">
        <v>15</v>
      </c>
      <c r="F616" t="s">
        <v>22</v>
      </c>
      <c r="G616" s="1">
        <v>45153</v>
      </c>
      <c r="H616" t="s">
        <v>17</v>
      </c>
      <c r="J616">
        <v>2914.06</v>
      </c>
      <c r="K616" t="s">
        <v>1775</v>
      </c>
      <c r="L616" t="s">
        <v>1776</v>
      </c>
    </row>
    <row r="617" spans="1:12" x14ac:dyDescent="0.25">
      <c r="A617">
        <v>616</v>
      </c>
      <c r="B617" t="s">
        <v>1777</v>
      </c>
      <c r="C617" t="s">
        <v>60</v>
      </c>
      <c r="D617" t="s">
        <v>14</v>
      </c>
      <c r="E617" t="s">
        <v>32</v>
      </c>
      <c r="F617" t="s">
        <v>22</v>
      </c>
      <c r="G617" s="1">
        <v>45023</v>
      </c>
      <c r="H617" t="s">
        <v>17</v>
      </c>
      <c r="J617">
        <v>1139.25</v>
      </c>
      <c r="L617" t="s">
        <v>1778</v>
      </c>
    </row>
    <row r="618" spans="1:12" x14ac:dyDescent="0.25">
      <c r="A618">
        <v>617</v>
      </c>
      <c r="B618" t="s">
        <v>1779</v>
      </c>
      <c r="C618" t="s">
        <v>76</v>
      </c>
      <c r="D618" t="s">
        <v>40</v>
      </c>
      <c r="E618" t="s">
        <v>15</v>
      </c>
      <c r="F618" t="s">
        <v>16</v>
      </c>
      <c r="G618" s="1">
        <v>42261</v>
      </c>
      <c r="H618" t="s">
        <v>17</v>
      </c>
      <c r="J618">
        <v>1512.63</v>
      </c>
      <c r="K618" t="s">
        <v>1780</v>
      </c>
      <c r="L618" t="s">
        <v>1781</v>
      </c>
    </row>
    <row r="619" spans="1:12" x14ac:dyDescent="0.25">
      <c r="A619">
        <v>618</v>
      </c>
      <c r="B619" t="s">
        <v>1782</v>
      </c>
      <c r="C619" t="s">
        <v>13</v>
      </c>
      <c r="D619" t="s">
        <v>54</v>
      </c>
      <c r="E619" t="s">
        <v>15</v>
      </c>
      <c r="F619" t="s">
        <v>22</v>
      </c>
      <c r="G619" s="1">
        <v>44157</v>
      </c>
      <c r="H619" t="s">
        <v>17</v>
      </c>
      <c r="J619">
        <v>4347.09</v>
      </c>
      <c r="K619" t="s">
        <v>1783</v>
      </c>
      <c r="L619" t="s">
        <v>1784</v>
      </c>
    </row>
    <row r="620" spans="1:12" x14ac:dyDescent="0.25">
      <c r="A620">
        <v>619</v>
      </c>
      <c r="B620" t="s">
        <v>1785</v>
      </c>
      <c r="C620" t="s">
        <v>60</v>
      </c>
      <c r="D620" t="s">
        <v>14</v>
      </c>
      <c r="E620" t="s">
        <v>32</v>
      </c>
      <c r="F620" t="s">
        <v>27</v>
      </c>
      <c r="G620" s="1">
        <v>43884</v>
      </c>
      <c r="H620" t="s">
        <v>77</v>
      </c>
      <c r="I620" s="1">
        <v>45528</v>
      </c>
      <c r="J620">
        <v>972.1</v>
      </c>
      <c r="K620" t="s">
        <v>1786</v>
      </c>
      <c r="L620" t="s">
        <v>1787</v>
      </c>
    </row>
    <row r="621" spans="1:12" x14ac:dyDescent="0.25">
      <c r="A621">
        <v>620</v>
      </c>
      <c r="B621" t="s">
        <v>1788</v>
      </c>
      <c r="C621" t="s">
        <v>13</v>
      </c>
      <c r="D621" t="s">
        <v>40</v>
      </c>
      <c r="E621" t="s">
        <v>15</v>
      </c>
      <c r="F621" t="s">
        <v>16</v>
      </c>
      <c r="G621" s="1">
        <v>44568</v>
      </c>
      <c r="H621" t="s">
        <v>77</v>
      </c>
      <c r="I621" s="1">
        <v>45461</v>
      </c>
      <c r="J621">
        <v>3496.46</v>
      </c>
      <c r="K621" t="s">
        <v>1789</v>
      </c>
      <c r="L621">
        <v>782856753</v>
      </c>
    </row>
    <row r="622" spans="1:12" x14ac:dyDescent="0.25">
      <c r="A622">
        <v>621</v>
      </c>
      <c r="B622" t="s">
        <v>1790</v>
      </c>
      <c r="C622" t="s">
        <v>25</v>
      </c>
      <c r="D622" t="s">
        <v>14</v>
      </c>
      <c r="E622" t="s">
        <v>15</v>
      </c>
      <c r="F622" t="s">
        <v>16</v>
      </c>
      <c r="G622" s="1">
        <v>44728</v>
      </c>
      <c r="H622" t="s">
        <v>298</v>
      </c>
      <c r="I622" s="1">
        <v>45521</v>
      </c>
      <c r="J622">
        <v>3301.48</v>
      </c>
      <c r="K622" t="s">
        <v>1791</v>
      </c>
      <c r="L622" t="s">
        <v>1792</v>
      </c>
    </row>
    <row r="623" spans="1:12" x14ac:dyDescent="0.25">
      <c r="A623">
        <v>622</v>
      </c>
      <c r="B623" t="s">
        <v>1793</v>
      </c>
      <c r="C623" t="s">
        <v>60</v>
      </c>
      <c r="D623" t="s">
        <v>31</v>
      </c>
      <c r="E623" t="s">
        <v>32</v>
      </c>
      <c r="F623" t="s">
        <v>16</v>
      </c>
      <c r="G623" s="1">
        <v>43274</v>
      </c>
      <c r="H623" t="s">
        <v>77</v>
      </c>
      <c r="I623" s="1">
        <v>45141</v>
      </c>
      <c r="J623">
        <v>2367.77</v>
      </c>
      <c r="K623" t="s">
        <v>1794</v>
      </c>
      <c r="L623" t="s">
        <v>1795</v>
      </c>
    </row>
    <row r="624" spans="1:12" x14ac:dyDescent="0.25">
      <c r="A624">
        <v>623</v>
      </c>
      <c r="B624" t="s">
        <v>1796</v>
      </c>
      <c r="C624" t="s">
        <v>60</v>
      </c>
      <c r="D624" t="s">
        <v>26</v>
      </c>
      <c r="E624" t="s">
        <v>32</v>
      </c>
      <c r="F624" t="s">
        <v>27</v>
      </c>
      <c r="G624" s="1">
        <v>44191</v>
      </c>
      <c r="H624" t="s">
        <v>17</v>
      </c>
      <c r="J624">
        <v>3111.99</v>
      </c>
      <c r="K624" t="s">
        <v>1797</v>
      </c>
      <c r="L624" t="s">
        <v>1798</v>
      </c>
    </row>
    <row r="625" spans="1:12" x14ac:dyDescent="0.25">
      <c r="A625">
        <v>624</v>
      </c>
      <c r="B625" t="s">
        <v>1799</v>
      </c>
      <c r="C625" t="s">
        <v>25</v>
      </c>
      <c r="D625" t="s">
        <v>14</v>
      </c>
      <c r="E625" t="s">
        <v>15</v>
      </c>
      <c r="F625" t="s">
        <v>16</v>
      </c>
      <c r="G625" s="1">
        <v>43424</v>
      </c>
      <c r="H625" t="s">
        <v>17</v>
      </c>
      <c r="J625">
        <v>1185.72</v>
      </c>
      <c r="K625" t="s">
        <v>1800</v>
      </c>
      <c r="L625" t="s">
        <v>1801</v>
      </c>
    </row>
    <row r="626" spans="1:12" x14ac:dyDescent="0.25">
      <c r="A626">
        <v>625</v>
      </c>
      <c r="B626" t="s">
        <v>1802</v>
      </c>
      <c r="C626" t="s">
        <v>25</v>
      </c>
      <c r="D626" t="s">
        <v>26</v>
      </c>
      <c r="E626" t="s">
        <v>15</v>
      </c>
      <c r="F626" t="s">
        <v>16</v>
      </c>
      <c r="G626" s="1">
        <v>45402</v>
      </c>
      <c r="H626" t="s">
        <v>17</v>
      </c>
      <c r="J626">
        <v>4376.3900000000003</v>
      </c>
      <c r="K626" t="s">
        <v>1803</v>
      </c>
      <c r="L626">
        <f>1-359-84-1988</f>
        <v>-2430</v>
      </c>
    </row>
    <row r="627" spans="1:12" x14ac:dyDescent="0.25">
      <c r="A627">
        <v>626</v>
      </c>
      <c r="B627" t="s">
        <v>1804</v>
      </c>
      <c r="C627" t="s">
        <v>47</v>
      </c>
      <c r="D627" t="s">
        <v>40</v>
      </c>
      <c r="E627" t="s">
        <v>32</v>
      </c>
      <c r="F627" t="s">
        <v>16</v>
      </c>
      <c r="G627" s="1">
        <v>44003</v>
      </c>
      <c r="H627" t="s">
        <v>17</v>
      </c>
      <c r="J627">
        <v>2798.76</v>
      </c>
      <c r="K627" t="s">
        <v>1805</v>
      </c>
      <c r="L627" t="s">
        <v>1806</v>
      </c>
    </row>
    <row r="628" spans="1:12" x14ac:dyDescent="0.25">
      <c r="A628">
        <v>627</v>
      </c>
      <c r="B628" t="s">
        <v>1807</v>
      </c>
      <c r="C628" t="s">
        <v>76</v>
      </c>
      <c r="D628" t="s">
        <v>26</v>
      </c>
      <c r="E628" t="s">
        <v>15</v>
      </c>
      <c r="F628" t="s">
        <v>16</v>
      </c>
      <c r="G628" s="1">
        <v>42968</v>
      </c>
      <c r="H628" t="s">
        <v>17</v>
      </c>
      <c r="J628">
        <v>4319.7299999999996</v>
      </c>
      <c r="K628" t="s">
        <v>1808</v>
      </c>
      <c r="L628">
        <v>736400862</v>
      </c>
    </row>
    <row r="629" spans="1:12" x14ac:dyDescent="0.25">
      <c r="A629">
        <v>628</v>
      </c>
      <c r="B629" t="s">
        <v>1809</v>
      </c>
      <c r="C629" t="s">
        <v>25</v>
      </c>
      <c r="D629" t="s">
        <v>40</v>
      </c>
      <c r="E629" t="s">
        <v>32</v>
      </c>
      <c r="F629" t="s">
        <v>27</v>
      </c>
      <c r="G629" s="1">
        <v>42702</v>
      </c>
      <c r="H629" t="s">
        <v>298</v>
      </c>
      <c r="I629" s="1">
        <v>45496</v>
      </c>
      <c r="J629">
        <v>4817.37</v>
      </c>
      <c r="K629" t="s">
        <v>1810</v>
      </c>
      <c r="L629">
        <f>1-197-109-146</f>
        <v>-451</v>
      </c>
    </row>
    <row r="630" spans="1:12" x14ac:dyDescent="0.25">
      <c r="A630">
        <v>629</v>
      </c>
      <c r="B630" t="s">
        <v>1811</v>
      </c>
      <c r="C630" t="s">
        <v>76</v>
      </c>
      <c r="D630" t="s">
        <v>26</v>
      </c>
      <c r="E630" t="s">
        <v>32</v>
      </c>
      <c r="F630" t="s">
        <v>22</v>
      </c>
      <c r="G630" s="1">
        <v>44741</v>
      </c>
      <c r="H630" t="s">
        <v>17</v>
      </c>
      <c r="J630">
        <v>840.95</v>
      </c>
      <c r="K630" t="s">
        <v>1812</v>
      </c>
      <c r="L630">
        <f>1-986-543-316</f>
        <v>-1844</v>
      </c>
    </row>
    <row r="631" spans="1:12" x14ac:dyDescent="0.25">
      <c r="A631">
        <v>630</v>
      </c>
      <c r="B631" t="s">
        <v>1813</v>
      </c>
      <c r="C631" t="s">
        <v>47</v>
      </c>
      <c r="D631" t="s">
        <v>40</v>
      </c>
      <c r="E631" t="s">
        <v>15</v>
      </c>
      <c r="F631" t="s">
        <v>27</v>
      </c>
      <c r="G631" s="1">
        <v>43575</v>
      </c>
      <c r="H631" t="s">
        <v>17</v>
      </c>
      <c r="J631">
        <v>3272.86</v>
      </c>
      <c r="K631" t="s">
        <v>1814</v>
      </c>
      <c r="L631" t="s">
        <v>1815</v>
      </c>
    </row>
    <row r="632" spans="1:12" x14ac:dyDescent="0.25">
      <c r="A632">
        <v>631</v>
      </c>
      <c r="B632" t="s">
        <v>1816</v>
      </c>
      <c r="C632" t="s">
        <v>76</v>
      </c>
      <c r="D632" t="s">
        <v>26</v>
      </c>
      <c r="E632" t="s">
        <v>15</v>
      </c>
      <c r="F632" t="s">
        <v>22</v>
      </c>
      <c r="G632" s="1">
        <v>42675</v>
      </c>
      <c r="H632" t="s">
        <v>17</v>
      </c>
      <c r="J632">
        <v>2586.1999999999998</v>
      </c>
      <c r="K632" t="s">
        <v>1817</v>
      </c>
      <c r="L632" t="s">
        <v>1818</v>
      </c>
    </row>
    <row r="633" spans="1:12" x14ac:dyDescent="0.25">
      <c r="A633">
        <v>632</v>
      </c>
      <c r="B633" t="s">
        <v>1819</v>
      </c>
      <c r="C633" t="s">
        <v>47</v>
      </c>
      <c r="D633" t="s">
        <v>31</v>
      </c>
      <c r="E633" t="s">
        <v>15</v>
      </c>
      <c r="F633" t="s">
        <v>22</v>
      </c>
      <c r="G633" s="1">
        <v>44962</v>
      </c>
      <c r="H633" t="s">
        <v>17</v>
      </c>
      <c r="J633">
        <v>3419.93</v>
      </c>
      <c r="K633" t="s">
        <v>1820</v>
      </c>
      <c r="L633" t="s">
        <v>1821</v>
      </c>
    </row>
    <row r="634" spans="1:12" x14ac:dyDescent="0.25">
      <c r="A634">
        <v>633</v>
      </c>
      <c r="B634" t="s">
        <v>1822</v>
      </c>
      <c r="C634" t="s">
        <v>25</v>
      </c>
      <c r="D634" t="s">
        <v>40</v>
      </c>
      <c r="E634" t="s">
        <v>15</v>
      </c>
      <c r="F634" t="s">
        <v>16</v>
      </c>
      <c r="G634" s="1">
        <v>43824</v>
      </c>
      <c r="H634" t="s">
        <v>17</v>
      </c>
      <c r="J634">
        <v>850.15</v>
      </c>
      <c r="K634" t="s">
        <v>1823</v>
      </c>
      <c r="L634" t="s">
        <v>1824</v>
      </c>
    </row>
    <row r="635" spans="1:12" x14ac:dyDescent="0.25">
      <c r="A635">
        <v>634</v>
      </c>
      <c r="B635" t="s">
        <v>1825</v>
      </c>
      <c r="C635" t="s">
        <v>1550</v>
      </c>
      <c r="D635" t="s">
        <v>31</v>
      </c>
      <c r="E635" t="s">
        <v>32</v>
      </c>
      <c r="F635" t="s">
        <v>22</v>
      </c>
      <c r="G635" s="1">
        <v>44261</v>
      </c>
      <c r="H635" t="s">
        <v>17</v>
      </c>
      <c r="J635">
        <v>4028.57</v>
      </c>
      <c r="K635" t="s">
        <v>1826</v>
      </c>
      <c r="L635" t="s">
        <v>1827</v>
      </c>
    </row>
    <row r="636" spans="1:12" x14ac:dyDescent="0.25">
      <c r="A636">
        <v>635</v>
      </c>
      <c r="B636" t="s">
        <v>1828</v>
      </c>
      <c r="C636" t="s">
        <v>25</v>
      </c>
      <c r="D636" t="s">
        <v>14</v>
      </c>
      <c r="E636" t="s">
        <v>32</v>
      </c>
      <c r="F636" t="s">
        <v>27</v>
      </c>
      <c r="G636" s="1">
        <v>43738</v>
      </c>
      <c r="H636" t="s">
        <v>17</v>
      </c>
      <c r="J636">
        <v>1844.91</v>
      </c>
      <c r="K636" t="s">
        <v>1829</v>
      </c>
      <c r="L636" t="s">
        <v>1830</v>
      </c>
    </row>
    <row r="637" spans="1:12" x14ac:dyDescent="0.25">
      <c r="A637">
        <v>636</v>
      </c>
      <c r="B637" t="s">
        <v>1831</v>
      </c>
      <c r="C637" t="s">
        <v>60</v>
      </c>
      <c r="D637" t="s">
        <v>31</v>
      </c>
      <c r="E637" t="s">
        <v>32</v>
      </c>
      <c r="F637" t="s">
        <v>22</v>
      </c>
      <c r="G637" s="1">
        <v>45138</v>
      </c>
      <c r="H637" t="s">
        <v>17</v>
      </c>
      <c r="J637">
        <v>2790.21</v>
      </c>
      <c r="K637" t="s">
        <v>1832</v>
      </c>
      <c r="L637" t="s">
        <v>1833</v>
      </c>
    </row>
    <row r="638" spans="1:12" x14ac:dyDescent="0.25">
      <c r="A638">
        <v>637</v>
      </c>
      <c r="B638" t="s">
        <v>1834</v>
      </c>
      <c r="C638" t="s">
        <v>47</v>
      </c>
      <c r="D638" t="s">
        <v>40</v>
      </c>
      <c r="E638" t="s">
        <v>15</v>
      </c>
      <c r="F638" t="s">
        <v>16</v>
      </c>
      <c r="G638" s="1">
        <v>44084</v>
      </c>
      <c r="H638" t="s">
        <v>17</v>
      </c>
      <c r="J638">
        <v>3991.26</v>
      </c>
      <c r="K638" t="s">
        <v>1835</v>
      </c>
      <c r="L638">
        <f>1-22-618-7987</f>
        <v>-8626</v>
      </c>
    </row>
    <row r="639" spans="1:12" x14ac:dyDescent="0.25">
      <c r="A639">
        <v>638</v>
      </c>
      <c r="B639" t="s">
        <v>1836</v>
      </c>
      <c r="C639" t="s">
        <v>25</v>
      </c>
      <c r="D639" t="s">
        <v>31</v>
      </c>
      <c r="E639" t="s">
        <v>15</v>
      </c>
      <c r="F639" t="s">
        <v>22</v>
      </c>
      <c r="G639" s="1">
        <v>44226</v>
      </c>
      <c r="H639" t="s">
        <v>17</v>
      </c>
      <c r="J639">
        <v>1164.49</v>
      </c>
      <c r="K639" t="s">
        <v>1837</v>
      </c>
      <c r="L639" t="s">
        <v>1838</v>
      </c>
    </row>
    <row r="640" spans="1:12" x14ac:dyDescent="0.25">
      <c r="A640">
        <v>639</v>
      </c>
      <c r="B640" t="s">
        <v>1839</v>
      </c>
      <c r="C640" t="s">
        <v>21</v>
      </c>
      <c r="D640" t="s">
        <v>54</v>
      </c>
      <c r="E640" t="s">
        <v>32</v>
      </c>
      <c r="F640" t="s">
        <v>27</v>
      </c>
      <c r="G640" s="1">
        <v>42944</v>
      </c>
      <c r="H640" t="s">
        <v>17</v>
      </c>
      <c r="J640">
        <v>2752.05</v>
      </c>
      <c r="K640" t="s">
        <v>1840</v>
      </c>
      <c r="L640" t="s">
        <v>1841</v>
      </c>
    </row>
    <row r="641" spans="1:12" x14ac:dyDescent="0.25">
      <c r="A641">
        <v>640</v>
      </c>
      <c r="B641" t="s">
        <v>1842</v>
      </c>
      <c r="C641" t="s">
        <v>47</v>
      </c>
      <c r="D641" t="s">
        <v>26</v>
      </c>
      <c r="E641" t="s">
        <v>15</v>
      </c>
      <c r="F641" t="s">
        <v>16</v>
      </c>
      <c r="G641" s="1">
        <v>42752</v>
      </c>
      <c r="H641" t="s">
        <v>17</v>
      </c>
      <c r="J641">
        <v>1331.33</v>
      </c>
      <c r="K641" t="s">
        <v>1843</v>
      </c>
      <c r="L641" t="s">
        <v>1844</v>
      </c>
    </row>
    <row r="642" spans="1:12" x14ac:dyDescent="0.25">
      <c r="A642">
        <v>641</v>
      </c>
      <c r="B642" t="s">
        <v>1845</v>
      </c>
      <c r="C642" t="s">
        <v>47</v>
      </c>
      <c r="D642" t="s">
        <v>26</v>
      </c>
      <c r="E642" t="s">
        <v>15</v>
      </c>
      <c r="F642" t="s">
        <v>16</v>
      </c>
      <c r="G642" s="1">
        <v>45297</v>
      </c>
      <c r="H642" t="s">
        <v>17</v>
      </c>
      <c r="J642">
        <v>2801.14</v>
      </c>
      <c r="K642" t="s">
        <v>1846</v>
      </c>
      <c r="L642" t="s">
        <v>1847</v>
      </c>
    </row>
    <row r="643" spans="1:12" x14ac:dyDescent="0.25">
      <c r="A643">
        <v>642</v>
      </c>
      <c r="B643" t="s">
        <v>1848</v>
      </c>
      <c r="C643" t="s">
        <v>25</v>
      </c>
      <c r="D643" t="s">
        <v>14</v>
      </c>
      <c r="E643" t="s">
        <v>15</v>
      </c>
      <c r="F643" t="s">
        <v>16</v>
      </c>
      <c r="G643" s="1">
        <v>42285</v>
      </c>
      <c r="H643" t="s">
        <v>298</v>
      </c>
      <c r="I643" s="1">
        <v>44622</v>
      </c>
      <c r="J643">
        <v>4606.25</v>
      </c>
      <c r="K643" t="s">
        <v>1849</v>
      </c>
      <c r="L643" t="s">
        <v>1850</v>
      </c>
    </row>
    <row r="644" spans="1:12" x14ac:dyDescent="0.25">
      <c r="A644">
        <v>643</v>
      </c>
      <c r="B644" t="s">
        <v>1851</v>
      </c>
      <c r="C644" t="s">
        <v>60</v>
      </c>
      <c r="D644" t="s">
        <v>14</v>
      </c>
      <c r="E644" t="s">
        <v>15</v>
      </c>
      <c r="F644" t="s">
        <v>16</v>
      </c>
      <c r="G644" s="1">
        <v>43436</v>
      </c>
      <c r="H644" t="s">
        <v>17</v>
      </c>
      <c r="J644">
        <v>1031.29</v>
      </c>
      <c r="K644" t="s">
        <v>1852</v>
      </c>
      <c r="L644" t="s">
        <v>1853</v>
      </c>
    </row>
    <row r="645" spans="1:12" x14ac:dyDescent="0.25">
      <c r="A645">
        <v>644</v>
      </c>
      <c r="B645" t="s">
        <v>1854</v>
      </c>
      <c r="C645" t="s">
        <v>47</v>
      </c>
      <c r="D645" t="s">
        <v>40</v>
      </c>
      <c r="E645" t="s">
        <v>32</v>
      </c>
      <c r="F645" t="s">
        <v>27</v>
      </c>
      <c r="G645" s="1">
        <v>44677</v>
      </c>
      <c r="H645" t="s">
        <v>17</v>
      </c>
      <c r="J645">
        <v>4981.32</v>
      </c>
      <c r="K645" t="s">
        <v>1855</v>
      </c>
      <c r="L645" t="s">
        <v>1856</v>
      </c>
    </row>
    <row r="646" spans="1:12" x14ac:dyDescent="0.25">
      <c r="A646">
        <v>645</v>
      </c>
      <c r="B646" t="s">
        <v>1857</v>
      </c>
      <c r="C646" t="s">
        <v>76</v>
      </c>
      <c r="D646" t="s">
        <v>26</v>
      </c>
      <c r="E646" t="s">
        <v>15</v>
      </c>
      <c r="F646" t="s">
        <v>27</v>
      </c>
      <c r="G646" s="1">
        <v>44416</v>
      </c>
      <c r="H646" t="s">
        <v>17</v>
      </c>
      <c r="J646">
        <v>2129.1999999999998</v>
      </c>
      <c r="K646" t="s">
        <v>1858</v>
      </c>
      <c r="L646" t="s">
        <v>1859</v>
      </c>
    </row>
    <row r="647" spans="1:12" x14ac:dyDescent="0.25">
      <c r="A647">
        <v>646</v>
      </c>
      <c r="B647" t="s">
        <v>1860</v>
      </c>
      <c r="C647" t="s">
        <v>47</v>
      </c>
      <c r="D647" t="s">
        <v>14</v>
      </c>
      <c r="E647" t="s">
        <v>32</v>
      </c>
      <c r="F647" t="s">
        <v>22</v>
      </c>
      <c r="G647" s="1">
        <v>42810</v>
      </c>
      <c r="H647" t="s">
        <v>17</v>
      </c>
      <c r="J647">
        <v>4466.9399999999996</v>
      </c>
      <c r="K647" t="s">
        <v>1861</v>
      </c>
      <c r="L647" t="s">
        <v>1862</v>
      </c>
    </row>
    <row r="648" spans="1:12" x14ac:dyDescent="0.25">
      <c r="A648">
        <v>647</v>
      </c>
      <c r="B648" t="s">
        <v>1863</v>
      </c>
      <c r="C648" t="s">
        <v>60</v>
      </c>
      <c r="D648" t="s">
        <v>26</v>
      </c>
      <c r="E648" t="s">
        <v>32</v>
      </c>
      <c r="F648" t="s">
        <v>27</v>
      </c>
      <c r="G648" s="1">
        <v>42306</v>
      </c>
      <c r="H648" t="s">
        <v>17</v>
      </c>
      <c r="J648">
        <v>3888.33</v>
      </c>
      <c r="K648" t="s">
        <v>1864</v>
      </c>
      <c r="L648" t="s">
        <v>1865</v>
      </c>
    </row>
    <row r="649" spans="1:12" x14ac:dyDescent="0.25">
      <c r="A649">
        <v>648</v>
      </c>
      <c r="B649" t="s">
        <v>1866</v>
      </c>
      <c r="C649" t="s">
        <v>25</v>
      </c>
      <c r="D649" t="s">
        <v>26</v>
      </c>
      <c r="E649" t="s">
        <v>32</v>
      </c>
      <c r="F649" t="s">
        <v>16</v>
      </c>
      <c r="G649" s="1">
        <v>44570</v>
      </c>
      <c r="H649" t="s">
        <v>17</v>
      </c>
      <c r="J649">
        <v>2668.42</v>
      </c>
      <c r="K649" t="s">
        <v>1867</v>
      </c>
      <c r="L649" t="s">
        <v>1868</v>
      </c>
    </row>
    <row r="650" spans="1:12" x14ac:dyDescent="0.25">
      <c r="A650">
        <v>649</v>
      </c>
      <c r="B650" t="s">
        <v>1869</v>
      </c>
      <c r="C650" t="s">
        <v>76</v>
      </c>
      <c r="D650" t="s">
        <v>26</v>
      </c>
      <c r="E650" t="s">
        <v>15</v>
      </c>
      <c r="F650" t="s">
        <v>22</v>
      </c>
      <c r="G650" s="1">
        <v>43331</v>
      </c>
      <c r="H650" t="s">
        <v>17</v>
      </c>
      <c r="J650">
        <v>4336.18</v>
      </c>
      <c r="K650" t="s">
        <v>1870</v>
      </c>
      <c r="L650" t="s">
        <v>1871</v>
      </c>
    </row>
    <row r="651" spans="1:12" x14ac:dyDescent="0.25">
      <c r="A651">
        <v>650</v>
      </c>
      <c r="B651" t="s">
        <v>1872</v>
      </c>
      <c r="C651" t="s">
        <v>13</v>
      </c>
      <c r="D651" t="s">
        <v>31</v>
      </c>
      <c r="E651" t="s">
        <v>32</v>
      </c>
      <c r="F651" t="s">
        <v>27</v>
      </c>
      <c r="G651" s="1">
        <v>42961</v>
      </c>
      <c r="H651" t="s">
        <v>17</v>
      </c>
      <c r="J651">
        <v>2362.19</v>
      </c>
      <c r="K651" t="s">
        <v>1873</v>
      </c>
      <c r="L651" t="s">
        <v>1874</v>
      </c>
    </row>
    <row r="652" spans="1:12" x14ac:dyDescent="0.25">
      <c r="A652">
        <v>651</v>
      </c>
      <c r="B652" t="s">
        <v>1875</v>
      </c>
      <c r="C652" t="s">
        <v>47</v>
      </c>
      <c r="D652" t="s">
        <v>14</v>
      </c>
      <c r="E652" t="s">
        <v>32</v>
      </c>
      <c r="F652" t="s">
        <v>27</v>
      </c>
      <c r="G652" s="1">
        <v>43066</v>
      </c>
      <c r="H652" t="s">
        <v>17</v>
      </c>
      <c r="J652">
        <v>2694.3</v>
      </c>
      <c r="K652" t="s">
        <v>1876</v>
      </c>
      <c r="L652" t="s">
        <v>1877</v>
      </c>
    </row>
    <row r="653" spans="1:12" x14ac:dyDescent="0.25">
      <c r="A653">
        <v>652</v>
      </c>
      <c r="B653" t="s">
        <v>1878</v>
      </c>
      <c r="C653" t="s">
        <v>60</v>
      </c>
      <c r="D653" t="s">
        <v>54</v>
      </c>
      <c r="E653" t="s">
        <v>15</v>
      </c>
      <c r="F653" t="s">
        <v>27</v>
      </c>
      <c r="G653" s="1">
        <v>44605</v>
      </c>
      <c r="H653" t="s">
        <v>17</v>
      </c>
      <c r="J653">
        <v>3976.94</v>
      </c>
      <c r="K653" t="s">
        <v>1879</v>
      </c>
      <c r="L653" t="s">
        <v>1880</v>
      </c>
    </row>
    <row r="654" spans="1:12" x14ac:dyDescent="0.25">
      <c r="A654">
        <v>653</v>
      </c>
      <c r="B654" t="s">
        <v>1881</v>
      </c>
      <c r="C654" t="s">
        <v>60</v>
      </c>
      <c r="D654" t="s">
        <v>54</v>
      </c>
      <c r="E654" t="s">
        <v>15</v>
      </c>
      <c r="F654" t="s">
        <v>22</v>
      </c>
      <c r="G654" s="1">
        <v>43266</v>
      </c>
      <c r="H654" t="s">
        <v>17</v>
      </c>
      <c r="J654">
        <v>4661.45</v>
      </c>
      <c r="K654" t="s">
        <v>1882</v>
      </c>
      <c r="L654" t="s">
        <v>1883</v>
      </c>
    </row>
    <row r="655" spans="1:12" x14ac:dyDescent="0.25">
      <c r="A655">
        <v>654</v>
      </c>
      <c r="B655" t="s">
        <v>1884</v>
      </c>
      <c r="C655" t="s">
        <v>60</v>
      </c>
      <c r="D655" t="s">
        <v>40</v>
      </c>
      <c r="E655" t="s">
        <v>15</v>
      </c>
      <c r="F655" t="s">
        <v>22</v>
      </c>
      <c r="G655" s="1">
        <v>44872</v>
      </c>
      <c r="H655" t="s">
        <v>17</v>
      </c>
      <c r="J655">
        <v>2934.85</v>
      </c>
      <c r="K655" t="s">
        <v>1885</v>
      </c>
      <c r="L655" t="s">
        <v>1886</v>
      </c>
    </row>
    <row r="656" spans="1:12" x14ac:dyDescent="0.25">
      <c r="A656">
        <v>655</v>
      </c>
      <c r="B656" t="s">
        <v>1887</v>
      </c>
      <c r="C656" t="s">
        <v>76</v>
      </c>
      <c r="D656" t="s">
        <v>31</v>
      </c>
      <c r="E656" t="s">
        <v>15</v>
      </c>
      <c r="F656" t="s">
        <v>16</v>
      </c>
      <c r="G656" s="1">
        <v>45388</v>
      </c>
      <c r="H656" t="s">
        <v>17</v>
      </c>
      <c r="J656">
        <v>1342.17</v>
      </c>
      <c r="K656" t="s">
        <v>1888</v>
      </c>
      <c r="L656" t="s">
        <v>1889</v>
      </c>
    </row>
    <row r="657" spans="1:12" x14ac:dyDescent="0.25">
      <c r="A657">
        <v>656</v>
      </c>
      <c r="B657" t="s">
        <v>1890</v>
      </c>
      <c r="C657" t="s">
        <v>25</v>
      </c>
      <c r="D657" t="s">
        <v>54</v>
      </c>
      <c r="E657" t="s">
        <v>15</v>
      </c>
      <c r="F657" t="s">
        <v>22</v>
      </c>
      <c r="G657" s="1">
        <v>42488</v>
      </c>
      <c r="H657" t="s">
        <v>17</v>
      </c>
      <c r="J657">
        <v>2002.11</v>
      </c>
      <c r="K657" t="s">
        <v>1891</v>
      </c>
      <c r="L657" t="s">
        <v>1892</v>
      </c>
    </row>
    <row r="658" spans="1:12" x14ac:dyDescent="0.25">
      <c r="A658">
        <v>657</v>
      </c>
      <c r="B658" t="s">
        <v>1893</v>
      </c>
      <c r="C658" t="s">
        <v>60</v>
      </c>
      <c r="D658" t="s">
        <v>14</v>
      </c>
      <c r="E658" t="s">
        <v>15</v>
      </c>
      <c r="F658" t="s">
        <v>22</v>
      </c>
      <c r="G658" s="1">
        <v>43155</v>
      </c>
      <c r="H658" t="s">
        <v>17</v>
      </c>
      <c r="J658">
        <v>2956.4</v>
      </c>
      <c r="K658" t="s">
        <v>1894</v>
      </c>
      <c r="L658" t="s">
        <v>1895</v>
      </c>
    </row>
    <row r="659" spans="1:12" x14ac:dyDescent="0.25">
      <c r="A659">
        <v>658</v>
      </c>
      <c r="B659" t="s">
        <v>1896</v>
      </c>
      <c r="C659" t="s">
        <v>76</v>
      </c>
      <c r="D659" t="s">
        <v>14</v>
      </c>
      <c r="E659" t="s">
        <v>32</v>
      </c>
      <c r="F659" t="s">
        <v>16</v>
      </c>
      <c r="G659" s="1">
        <v>44789</v>
      </c>
      <c r="H659" t="s">
        <v>17</v>
      </c>
      <c r="J659">
        <v>4458.46</v>
      </c>
      <c r="K659" t="s">
        <v>1897</v>
      </c>
      <c r="L659" t="s">
        <v>1898</v>
      </c>
    </row>
    <row r="660" spans="1:12" x14ac:dyDescent="0.25">
      <c r="A660">
        <v>659</v>
      </c>
      <c r="B660" t="s">
        <v>1899</v>
      </c>
      <c r="C660" t="s">
        <v>21</v>
      </c>
      <c r="D660" t="s">
        <v>14</v>
      </c>
      <c r="E660" t="s">
        <v>32</v>
      </c>
      <c r="F660" t="s">
        <v>22</v>
      </c>
      <c r="G660" s="1">
        <v>43552</v>
      </c>
      <c r="H660" t="s">
        <v>17</v>
      </c>
      <c r="J660">
        <v>1078.1600000000001</v>
      </c>
      <c r="K660" t="s">
        <v>1900</v>
      </c>
      <c r="L660" t="s">
        <v>1901</v>
      </c>
    </row>
    <row r="661" spans="1:12" x14ac:dyDescent="0.25">
      <c r="A661">
        <v>660</v>
      </c>
      <c r="B661" t="s">
        <v>1902</v>
      </c>
      <c r="C661" t="s">
        <v>76</v>
      </c>
      <c r="D661" t="s">
        <v>54</v>
      </c>
      <c r="E661" t="s">
        <v>15</v>
      </c>
      <c r="F661" t="s">
        <v>22</v>
      </c>
      <c r="G661" s="1">
        <v>42337</v>
      </c>
      <c r="H661" t="s">
        <v>17</v>
      </c>
      <c r="J661">
        <v>3601.39</v>
      </c>
      <c r="K661" t="s">
        <v>1903</v>
      </c>
      <c r="L661" t="s">
        <v>1904</v>
      </c>
    </row>
    <row r="662" spans="1:12" x14ac:dyDescent="0.25">
      <c r="A662">
        <v>661</v>
      </c>
      <c r="B662" t="s">
        <v>1905</v>
      </c>
      <c r="C662" t="s">
        <v>60</v>
      </c>
      <c r="D662" t="s">
        <v>40</v>
      </c>
      <c r="E662" t="s">
        <v>32</v>
      </c>
      <c r="F662" t="s">
        <v>27</v>
      </c>
      <c r="G662" s="1">
        <v>42968</v>
      </c>
      <c r="H662" t="s">
        <v>17</v>
      </c>
      <c r="J662">
        <v>2772.39</v>
      </c>
      <c r="K662" t="s">
        <v>1906</v>
      </c>
      <c r="L662" t="s">
        <v>1907</v>
      </c>
    </row>
    <row r="663" spans="1:12" x14ac:dyDescent="0.25">
      <c r="A663">
        <v>662</v>
      </c>
      <c r="B663" t="s">
        <v>1908</v>
      </c>
      <c r="C663" t="s">
        <v>47</v>
      </c>
      <c r="D663" t="s">
        <v>54</v>
      </c>
      <c r="E663" t="s">
        <v>32</v>
      </c>
      <c r="F663" t="s">
        <v>16</v>
      </c>
      <c r="G663" s="1">
        <v>42346</v>
      </c>
      <c r="H663" t="s">
        <v>17</v>
      </c>
      <c r="J663">
        <v>1421.26</v>
      </c>
      <c r="K663" t="s">
        <v>1909</v>
      </c>
      <c r="L663" t="s">
        <v>1910</v>
      </c>
    </row>
    <row r="664" spans="1:12" x14ac:dyDescent="0.25">
      <c r="A664">
        <v>663</v>
      </c>
      <c r="B664" t="s">
        <v>1911</v>
      </c>
      <c r="C664" t="s">
        <v>47</v>
      </c>
      <c r="D664" t="s">
        <v>14</v>
      </c>
      <c r="E664" t="s">
        <v>15</v>
      </c>
      <c r="F664" t="s">
        <v>27</v>
      </c>
      <c r="G664" s="1">
        <v>43147</v>
      </c>
      <c r="H664" t="s">
        <v>17</v>
      </c>
      <c r="J664">
        <v>3944.04</v>
      </c>
      <c r="K664" t="s">
        <v>1912</v>
      </c>
      <c r="L664" t="s">
        <v>1913</v>
      </c>
    </row>
    <row r="665" spans="1:12" x14ac:dyDescent="0.25">
      <c r="A665">
        <v>664</v>
      </c>
      <c r="B665" t="s">
        <v>1914</v>
      </c>
      <c r="C665" t="s">
        <v>13</v>
      </c>
      <c r="D665" t="s">
        <v>31</v>
      </c>
      <c r="E665" t="s">
        <v>32</v>
      </c>
      <c r="F665" t="s">
        <v>16</v>
      </c>
      <c r="G665" s="1">
        <v>43123</v>
      </c>
      <c r="H665" t="s">
        <v>17</v>
      </c>
      <c r="J665">
        <v>2454.31</v>
      </c>
      <c r="K665" t="s">
        <v>1915</v>
      </c>
      <c r="L665" t="s">
        <v>1916</v>
      </c>
    </row>
    <row r="666" spans="1:12" x14ac:dyDescent="0.25">
      <c r="A666">
        <v>665</v>
      </c>
      <c r="B666" t="s">
        <v>1917</v>
      </c>
      <c r="C666" t="s">
        <v>13</v>
      </c>
      <c r="D666" t="s">
        <v>26</v>
      </c>
      <c r="E666" t="s">
        <v>15</v>
      </c>
      <c r="F666" t="s">
        <v>22</v>
      </c>
      <c r="G666" s="1">
        <v>43236</v>
      </c>
      <c r="H666" t="s">
        <v>17</v>
      </c>
      <c r="J666">
        <v>4562.01</v>
      </c>
      <c r="K666" t="s">
        <v>1918</v>
      </c>
      <c r="L666" t="s">
        <v>1919</v>
      </c>
    </row>
    <row r="667" spans="1:12" x14ac:dyDescent="0.25">
      <c r="A667">
        <v>666</v>
      </c>
      <c r="B667" t="s">
        <v>1920</v>
      </c>
      <c r="C667" t="s">
        <v>47</v>
      </c>
      <c r="D667" t="s">
        <v>14</v>
      </c>
      <c r="E667" t="s">
        <v>15</v>
      </c>
      <c r="F667" t="s">
        <v>16</v>
      </c>
      <c r="G667" s="1">
        <v>43812</v>
      </c>
      <c r="H667" t="s">
        <v>17</v>
      </c>
      <c r="J667">
        <v>3567.88</v>
      </c>
      <c r="K667" t="s">
        <v>1921</v>
      </c>
      <c r="L667" t="s">
        <v>1922</v>
      </c>
    </row>
    <row r="668" spans="1:12" x14ac:dyDescent="0.25">
      <c r="A668">
        <v>667</v>
      </c>
      <c r="B668" t="s">
        <v>1923</v>
      </c>
      <c r="C668" t="s">
        <v>47</v>
      </c>
      <c r="D668" t="s">
        <v>26</v>
      </c>
      <c r="E668" t="s">
        <v>32</v>
      </c>
      <c r="F668" t="s">
        <v>16</v>
      </c>
      <c r="G668" s="1">
        <v>44084</v>
      </c>
      <c r="H668" t="s">
        <v>17</v>
      </c>
      <c r="J668">
        <v>3908.46</v>
      </c>
      <c r="K668" t="s">
        <v>1924</v>
      </c>
      <c r="L668" t="s">
        <v>1925</v>
      </c>
    </row>
    <row r="669" spans="1:12" x14ac:dyDescent="0.25">
      <c r="A669">
        <v>668</v>
      </c>
      <c r="B669" t="s">
        <v>1926</v>
      </c>
      <c r="C669" t="s">
        <v>60</v>
      </c>
      <c r="D669" t="s">
        <v>40</v>
      </c>
      <c r="E669" t="s">
        <v>15</v>
      </c>
      <c r="F669" t="s">
        <v>22</v>
      </c>
      <c r="G669" s="1">
        <v>42970</v>
      </c>
      <c r="H669" t="s">
        <v>77</v>
      </c>
      <c r="I669" s="1">
        <v>43909</v>
      </c>
      <c r="J669">
        <v>2268.69</v>
      </c>
      <c r="K669" t="s">
        <v>1927</v>
      </c>
      <c r="L669">
        <v>9875326716</v>
      </c>
    </row>
    <row r="670" spans="1:12" x14ac:dyDescent="0.25">
      <c r="A670">
        <v>669</v>
      </c>
      <c r="B670" t="s">
        <v>1928</v>
      </c>
      <c r="C670" t="s">
        <v>76</v>
      </c>
      <c r="D670" t="s">
        <v>31</v>
      </c>
      <c r="E670" t="s">
        <v>15</v>
      </c>
      <c r="F670" t="s">
        <v>27</v>
      </c>
      <c r="G670" s="1">
        <v>42673</v>
      </c>
      <c r="H670" t="s">
        <v>17</v>
      </c>
      <c r="J670">
        <v>848.46</v>
      </c>
      <c r="K670" t="s">
        <v>1929</v>
      </c>
      <c r="L670">
        <v>8433205758</v>
      </c>
    </row>
    <row r="671" spans="1:12" x14ac:dyDescent="0.25">
      <c r="A671">
        <v>670</v>
      </c>
      <c r="B671" t="s">
        <v>1930</v>
      </c>
      <c r="C671" t="s">
        <v>13</v>
      </c>
      <c r="D671" t="s">
        <v>54</v>
      </c>
      <c r="E671" t="s">
        <v>15</v>
      </c>
      <c r="F671" t="s">
        <v>22</v>
      </c>
      <c r="G671" s="1">
        <v>45323</v>
      </c>
      <c r="H671" t="s">
        <v>17</v>
      </c>
      <c r="J671">
        <v>3848.09</v>
      </c>
      <c r="L671" t="s">
        <v>1931</v>
      </c>
    </row>
    <row r="672" spans="1:12" x14ac:dyDescent="0.25">
      <c r="A672">
        <v>671</v>
      </c>
      <c r="B672" t="s">
        <v>1932</v>
      </c>
      <c r="C672" t="s">
        <v>60</v>
      </c>
      <c r="D672" t="s">
        <v>31</v>
      </c>
      <c r="E672" t="s">
        <v>15</v>
      </c>
      <c r="F672" t="s">
        <v>16</v>
      </c>
      <c r="G672" s="1">
        <v>42592</v>
      </c>
      <c r="H672" t="s">
        <v>17</v>
      </c>
      <c r="J672">
        <v>3885.72</v>
      </c>
      <c r="K672" t="s">
        <v>1933</v>
      </c>
      <c r="L672" t="s">
        <v>1934</v>
      </c>
    </row>
    <row r="673" spans="1:12" x14ac:dyDescent="0.25">
      <c r="A673">
        <v>672</v>
      </c>
      <c r="B673" t="s">
        <v>1935</v>
      </c>
      <c r="C673" t="s">
        <v>25</v>
      </c>
      <c r="D673" t="s">
        <v>26</v>
      </c>
      <c r="E673" t="s">
        <v>15</v>
      </c>
      <c r="F673" t="s">
        <v>16</v>
      </c>
      <c r="G673" s="1">
        <v>45130</v>
      </c>
      <c r="H673" t="s">
        <v>77</v>
      </c>
      <c r="I673" s="1">
        <v>45713</v>
      </c>
      <c r="J673">
        <v>1472.58</v>
      </c>
      <c r="K673" t="s">
        <v>1936</v>
      </c>
      <c r="L673" t="s">
        <v>1937</v>
      </c>
    </row>
    <row r="674" spans="1:12" x14ac:dyDescent="0.25">
      <c r="A674">
        <v>673</v>
      </c>
      <c r="B674" t="s">
        <v>1938</v>
      </c>
      <c r="C674" t="s">
        <v>47</v>
      </c>
      <c r="D674" t="s">
        <v>26</v>
      </c>
      <c r="E674" t="s">
        <v>32</v>
      </c>
      <c r="F674" t="s">
        <v>22</v>
      </c>
      <c r="G674" s="1">
        <v>44684</v>
      </c>
      <c r="H674" t="s">
        <v>17</v>
      </c>
      <c r="J674">
        <v>3641.34</v>
      </c>
      <c r="K674" t="s">
        <v>1939</v>
      </c>
      <c r="L674">
        <v>5739125297</v>
      </c>
    </row>
    <row r="675" spans="1:12" x14ac:dyDescent="0.25">
      <c r="A675">
        <v>674</v>
      </c>
      <c r="B675" t="s">
        <v>1940</v>
      </c>
      <c r="C675" t="s">
        <v>47</v>
      </c>
      <c r="D675" t="s">
        <v>40</v>
      </c>
      <c r="E675" t="s">
        <v>15</v>
      </c>
      <c r="F675" t="s">
        <v>27</v>
      </c>
      <c r="G675" s="1">
        <v>43267</v>
      </c>
      <c r="H675" t="s">
        <v>17</v>
      </c>
      <c r="J675">
        <v>3946.33</v>
      </c>
      <c r="K675" t="s">
        <v>1941</v>
      </c>
      <c r="L675" t="s">
        <v>1942</v>
      </c>
    </row>
    <row r="676" spans="1:12" x14ac:dyDescent="0.25">
      <c r="A676">
        <v>675</v>
      </c>
      <c r="B676" t="s">
        <v>1943</v>
      </c>
      <c r="C676" t="s">
        <v>60</v>
      </c>
      <c r="D676" t="s">
        <v>26</v>
      </c>
      <c r="E676" t="s">
        <v>32</v>
      </c>
      <c r="F676" t="s">
        <v>22</v>
      </c>
      <c r="G676" s="1">
        <v>45281</v>
      </c>
      <c r="H676" t="s">
        <v>17</v>
      </c>
      <c r="J676">
        <v>958.15</v>
      </c>
      <c r="K676" t="s">
        <v>1944</v>
      </c>
      <c r="L676" t="s">
        <v>1945</v>
      </c>
    </row>
    <row r="677" spans="1:12" x14ac:dyDescent="0.25">
      <c r="A677">
        <v>676</v>
      </c>
      <c r="B677" t="s">
        <v>1946</v>
      </c>
      <c r="C677" t="s">
        <v>47</v>
      </c>
      <c r="D677" t="s">
        <v>54</v>
      </c>
      <c r="E677" t="s">
        <v>15</v>
      </c>
      <c r="F677" t="s">
        <v>16</v>
      </c>
      <c r="G677" s="1">
        <v>44131</v>
      </c>
      <c r="H677" t="s">
        <v>17</v>
      </c>
      <c r="J677">
        <v>4104.3</v>
      </c>
      <c r="K677" t="s">
        <v>1947</v>
      </c>
      <c r="L677" t="s">
        <v>1948</v>
      </c>
    </row>
    <row r="678" spans="1:12" x14ac:dyDescent="0.25">
      <c r="A678">
        <v>677</v>
      </c>
      <c r="B678" t="s">
        <v>1949</v>
      </c>
      <c r="C678" t="s">
        <v>13</v>
      </c>
      <c r="D678" t="s">
        <v>31</v>
      </c>
      <c r="E678" t="s">
        <v>32</v>
      </c>
      <c r="F678" t="s">
        <v>16</v>
      </c>
      <c r="G678" s="1">
        <v>43286</v>
      </c>
      <c r="H678" t="s">
        <v>17</v>
      </c>
      <c r="J678">
        <v>2883.08</v>
      </c>
      <c r="K678" t="s">
        <v>1950</v>
      </c>
      <c r="L678">
        <v>6881010022</v>
      </c>
    </row>
    <row r="679" spans="1:12" x14ac:dyDescent="0.25">
      <c r="A679">
        <v>678</v>
      </c>
      <c r="B679" t="s">
        <v>1951</v>
      </c>
      <c r="C679" t="s">
        <v>25</v>
      </c>
      <c r="D679" t="s">
        <v>54</v>
      </c>
      <c r="E679" t="s">
        <v>32</v>
      </c>
      <c r="F679" t="s">
        <v>27</v>
      </c>
      <c r="G679" s="1">
        <v>43982</v>
      </c>
      <c r="H679" t="s">
        <v>17</v>
      </c>
      <c r="J679">
        <v>1091.23</v>
      </c>
      <c r="K679" t="s">
        <v>1952</v>
      </c>
      <c r="L679" t="s">
        <v>1953</v>
      </c>
    </row>
    <row r="680" spans="1:12" x14ac:dyDescent="0.25">
      <c r="A680">
        <v>679</v>
      </c>
      <c r="B680" t="s">
        <v>1954</v>
      </c>
      <c r="C680" t="s">
        <v>1955</v>
      </c>
      <c r="D680" t="s">
        <v>26</v>
      </c>
      <c r="E680" t="s">
        <v>15</v>
      </c>
      <c r="F680" t="s">
        <v>27</v>
      </c>
      <c r="G680" s="1">
        <v>43809</v>
      </c>
      <c r="H680" t="s">
        <v>17</v>
      </c>
      <c r="J680">
        <v>4894.88</v>
      </c>
      <c r="K680" t="s">
        <v>1956</v>
      </c>
      <c r="L680">
        <v>1631713126</v>
      </c>
    </row>
    <row r="681" spans="1:12" x14ac:dyDescent="0.25">
      <c r="A681">
        <v>680</v>
      </c>
      <c r="B681" t="s">
        <v>1957</v>
      </c>
      <c r="C681" t="s">
        <v>25</v>
      </c>
      <c r="D681" t="s">
        <v>31</v>
      </c>
      <c r="E681" t="s">
        <v>32</v>
      </c>
      <c r="F681" t="s">
        <v>27</v>
      </c>
      <c r="G681" s="1">
        <v>44211</v>
      </c>
      <c r="H681" t="s">
        <v>298</v>
      </c>
      <c r="I681" s="1">
        <v>44758</v>
      </c>
      <c r="J681">
        <v>2375.96</v>
      </c>
      <c r="K681" t="s">
        <v>1958</v>
      </c>
      <c r="L681" t="s">
        <v>1959</v>
      </c>
    </row>
    <row r="682" spans="1:12" x14ac:dyDescent="0.25">
      <c r="A682">
        <v>681</v>
      </c>
      <c r="B682" t="s">
        <v>1960</v>
      </c>
      <c r="C682" t="s">
        <v>76</v>
      </c>
      <c r="D682" t="s">
        <v>40</v>
      </c>
      <c r="E682" t="s">
        <v>15</v>
      </c>
      <c r="F682" t="s">
        <v>16</v>
      </c>
      <c r="G682" s="1">
        <v>44323</v>
      </c>
      <c r="H682" t="s">
        <v>17</v>
      </c>
      <c r="J682">
        <v>3481.3</v>
      </c>
      <c r="K682" t="s">
        <v>1961</v>
      </c>
      <c r="L682" t="s">
        <v>1962</v>
      </c>
    </row>
    <row r="683" spans="1:12" x14ac:dyDescent="0.25">
      <c r="A683">
        <v>682</v>
      </c>
      <c r="B683" t="s">
        <v>1963</v>
      </c>
      <c r="C683" t="s">
        <v>47</v>
      </c>
      <c r="D683" t="s">
        <v>14</v>
      </c>
      <c r="E683" t="s">
        <v>32</v>
      </c>
      <c r="F683" t="s">
        <v>22</v>
      </c>
      <c r="G683" s="1">
        <v>43508</v>
      </c>
      <c r="H683" t="s">
        <v>77</v>
      </c>
      <c r="I683" s="1">
        <v>45504</v>
      </c>
      <c r="J683">
        <v>3074.65</v>
      </c>
      <c r="K683" t="s">
        <v>1964</v>
      </c>
      <c r="L683">
        <f>1-721-741-1093</f>
        <v>-2554</v>
      </c>
    </row>
    <row r="684" spans="1:12" x14ac:dyDescent="0.25">
      <c r="A684">
        <v>683</v>
      </c>
      <c r="B684" t="s">
        <v>1965</v>
      </c>
      <c r="C684" t="s">
        <v>76</v>
      </c>
      <c r="D684" t="s">
        <v>31</v>
      </c>
      <c r="E684" t="s">
        <v>15</v>
      </c>
      <c r="F684" t="s">
        <v>16</v>
      </c>
      <c r="G684" s="1">
        <v>42928</v>
      </c>
      <c r="H684" t="s">
        <v>17</v>
      </c>
      <c r="J684">
        <v>3355.54</v>
      </c>
      <c r="K684" t="s">
        <v>1966</v>
      </c>
      <c r="L684" t="s">
        <v>1967</v>
      </c>
    </row>
    <row r="685" spans="1:12" x14ac:dyDescent="0.25">
      <c r="A685">
        <v>684</v>
      </c>
      <c r="B685" t="s">
        <v>1968</v>
      </c>
      <c r="C685" t="s">
        <v>13</v>
      </c>
      <c r="D685" t="s">
        <v>54</v>
      </c>
      <c r="E685" t="s">
        <v>15</v>
      </c>
      <c r="F685" t="s">
        <v>16</v>
      </c>
      <c r="G685" s="1">
        <v>43834</v>
      </c>
      <c r="H685" t="s">
        <v>17</v>
      </c>
      <c r="J685">
        <v>4528.7700000000004</v>
      </c>
      <c r="K685" t="s">
        <v>1969</v>
      </c>
      <c r="L685" t="s">
        <v>1970</v>
      </c>
    </row>
    <row r="686" spans="1:12" x14ac:dyDescent="0.25">
      <c r="A686">
        <v>685</v>
      </c>
      <c r="B686" t="s">
        <v>1971</v>
      </c>
      <c r="C686" t="s">
        <v>25</v>
      </c>
      <c r="D686" t="s">
        <v>14</v>
      </c>
      <c r="E686" t="s">
        <v>32</v>
      </c>
      <c r="F686" t="s">
        <v>22</v>
      </c>
      <c r="G686" s="1">
        <v>44641</v>
      </c>
      <c r="H686" t="s">
        <v>17</v>
      </c>
      <c r="J686">
        <v>4365.2299999999996</v>
      </c>
      <c r="K686" t="s">
        <v>1972</v>
      </c>
      <c r="L686">
        <v>1832760510</v>
      </c>
    </row>
    <row r="687" spans="1:12" x14ac:dyDescent="0.25">
      <c r="A687">
        <v>686</v>
      </c>
      <c r="B687" t="s">
        <v>1973</v>
      </c>
      <c r="C687" t="s">
        <v>13</v>
      </c>
      <c r="D687" t="s">
        <v>40</v>
      </c>
      <c r="E687" t="s">
        <v>32</v>
      </c>
      <c r="F687" t="s">
        <v>27</v>
      </c>
      <c r="G687" s="1">
        <v>43011</v>
      </c>
      <c r="H687" t="s">
        <v>17</v>
      </c>
      <c r="J687">
        <v>941.14</v>
      </c>
      <c r="K687" t="s">
        <v>1974</v>
      </c>
      <c r="L687" t="s">
        <v>1975</v>
      </c>
    </row>
    <row r="688" spans="1:12" x14ac:dyDescent="0.25">
      <c r="A688">
        <v>687</v>
      </c>
      <c r="B688" t="s">
        <v>1976</v>
      </c>
      <c r="C688" t="s">
        <v>60</v>
      </c>
      <c r="D688" t="s">
        <v>26</v>
      </c>
      <c r="E688" t="s">
        <v>32</v>
      </c>
      <c r="F688" t="s">
        <v>22</v>
      </c>
      <c r="G688" s="1">
        <v>45192</v>
      </c>
      <c r="H688" t="s">
        <v>17</v>
      </c>
      <c r="J688">
        <v>4232.04</v>
      </c>
      <c r="K688" t="s">
        <v>1977</v>
      </c>
      <c r="L688" t="s">
        <v>1978</v>
      </c>
    </row>
    <row r="689" spans="1:12" x14ac:dyDescent="0.25">
      <c r="A689">
        <v>688</v>
      </c>
      <c r="B689" t="s">
        <v>1979</v>
      </c>
      <c r="C689" t="s">
        <v>60</v>
      </c>
      <c r="D689" t="s">
        <v>14</v>
      </c>
      <c r="E689" t="s">
        <v>32</v>
      </c>
      <c r="F689" t="s">
        <v>27</v>
      </c>
      <c r="G689" s="1">
        <v>43649</v>
      </c>
      <c r="H689" t="s">
        <v>17</v>
      </c>
      <c r="J689">
        <v>3080</v>
      </c>
      <c r="K689" t="s">
        <v>1980</v>
      </c>
      <c r="L689" t="s">
        <v>1981</v>
      </c>
    </row>
    <row r="690" spans="1:12" x14ac:dyDescent="0.25">
      <c r="A690">
        <v>689</v>
      </c>
      <c r="B690" t="s">
        <v>1982</v>
      </c>
      <c r="C690" t="s">
        <v>76</v>
      </c>
      <c r="D690" t="s">
        <v>40</v>
      </c>
      <c r="E690" t="s">
        <v>15</v>
      </c>
      <c r="F690" t="s">
        <v>16</v>
      </c>
      <c r="G690" s="1">
        <v>43684</v>
      </c>
      <c r="H690" t="s">
        <v>17</v>
      </c>
      <c r="J690">
        <v>3349.41</v>
      </c>
      <c r="K690" t="s">
        <v>1983</v>
      </c>
      <c r="L690" t="s">
        <v>1984</v>
      </c>
    </row>
    <row r="691" spans="1:12" x14ac:dyDescent="0.25">
      <c r="A691">
        <v>690</v>
      </c>
      <c r="B691" t="s">
        <v>1985</v>
      </c>
      <c r="C691" t="s">
        <v>47</v>
      </c>
      <c r="D691" t="s">
        <v>14</v>
      </c>
      <c r="E691" t="s">
        <v>32</v>
      </c>
      <c r="F691" t="s">
        <v>27</v>
      </c>
      <c r="G691" s="1">
        <v>42656</v>
      </c>
      <c r="H691" t="s">
        <v>77</v>
      </c>
      <c r="I691" s="1">
        <v>45157</v>
      </c>
      <c r="J691">
        <v>4873.12</v>
      </c>
      <c r="K691" t="s">
        <v>1986</v>
      </c>
      <c r="L691" t="s">
        <v>1987</v>
      </c>
    </row>
    <row r="692" spans="1:12" x14ac:dyDescent="0.25">
      <c r="A692">
        <v>691</v>
      </c>
      <c r="B692" t="s">
        <v>1988</v>
      </c>
      <c r="C692" t="s">
        <v>13</v>
      </c>
      <c r="D692" t="s">
        <v>40</v>
      </c>
      <c r="E692" t="s">
        <v>32</v>
      </c>
      <c r="F692" t="s">
        <v>22</v>
      </c>
      <c r="G692" s="1">
        <v>43659</v>
      </c>
      <c r="H692" t="s">
        <v>17</v>
      </c>
      <c r="J692">
        <v>1117.7</v>
      </c>
      <c r="K692" t="s">
        <v>1989</v>
      </c>
      <c r="L692" t="s">
        <v>1990</v>
      </c>
    </row>
    <row r="693" spans="1:12" x14ac:dyDescent="0.25">
      <c r="A693">
        <v>692</v>
      </c>
      <c r="B693" t="s">
        <v>1991</v>
      </c>
      <c r="C693" t="s">
        <v>25</v>
      </c>
      <c r="D693" t="s">
        <v>40</v>
      </c>
      <c r="E693" t="s">
        <v>15</v>
      </c>
      <c r="F693" t="s">
        <v>22</v>
      </c>
      <c r="G693" s="1">
        <v>43737</v>
      </c>
      <c r="H693" t="s">
        <v>17</v>
      </c>
      <c r="J693">
        <v>4898.5200000000004</v>
      </c>
      <c r="K693" t="s">
        <v>1992</v>
      </c>
    </row>
    <row r="694" spans="1:12" x14ac:dyDescent="0.25">
      <c r="A694">
        <v>693</v>
      </c>
      <c r="B694" t="s">
        <v>1993</v>
      </c>
      <c r="C694" t="s">
        <v>60</v>
      </c>
      <c r="D694" t="s">
        <v>54</v>
      </c>
      <c r="E694" t="s">
        <v>32</v>
      </c>
      <c r="F694" t="s">
        <v>27</v>
      </c>
      <c r="G694" s="1">
        <v>42431</v>
      </c>
      <c r="H694" t="s">
        <v>17</v>
      </c>
      <c r="J694">
        <v>1842.7</v>
      </c>
      <c r="K694" t="s">
        <v>1994</v>
      </c>
      <c r="L694" t="s">
        <v>1995</v>
      </c>
    </row>
    <row r="695" spans="1:12" x14ac:dyDescent="0.25">
      <c r="A695">
        <v>694</v>
      </c>
      <c r="B695" t="s">
        <v>1996</v>
      </c>
      <c r="C695" t="s">
        <v>25</v>
      </c>
      <c r="D695" t="s">
        <v>54</v>
      </c>
      <c r="E695" t="s">
        <v>32</v>
      </c>
      <c r="F695" t="s">
        <v>27</v>
      </c>
      <c r="G695" s="1">
        <v>44016</v>
      </c>
      <c r="H695" t="s">
        <v>77</v>
      </c>
      <c r="I695" s="1">
        <v>45251</v>
      </c>
      <c r="J695">
        <v>4057.64</v>
      </c>
      <c r="K695" t="s">
        <v>1997</v>
      </c>
      <c r="L695" t="s">
        <v>1998</v>
      </c>
    </row>
    <row r="696" spans="1:12" x14ac:dyDescent="0.25">
      <c r="A696">
        <v>695</v>
      </c>
      <c r="B696" t="s">
        <v>1999</v>
      </c>
      <c r="C696" t="s">
        <v>76</v>
      </c>
      <c r="D696" t="s">
        <v>40</v>
      </c>
      <c r="E696" t="s">
        <v>32</v>
      </c>
      <c r="F696" t="s">
        <v>16</v>
      </c>
      <c r="G696" s="1">
        <v>43594</v>
      </c>
      <c r="H696" t="s">
        <v>17</v>
      </c>
      <c r="J696">
        <v>3549.34</v>
      </c>
      <c r="K696" t="s">
        <v>2000</v>
      </c>
      <c r="L696" t="s">
        <v>2001</v>
      </c>
    </row>
    <row r="697" spans="1:12" x14ac:dyDescent="0.25">
      <c r="A697">
        <v>696</v>
      </c>
      <c r="B697" t="s">
        <v>2002</v>
      </c>
      <c r="C697" t="s">
        <v>47</v>
      </c>
      <c r="D697" t="s">
        <v>54</v>
      </c>
      <c r="E697" t="s">
        <v>32</v>
      </c>
      <c r="F697" t="s">
        <v>27</v>
      </c>
      <c r="G697" s="1">
        <v>45088</v>
      </c>
      <c r="H697" t="s">
        <v>17</v>
      </c>
      <c r="J697">
        <v>4191.4799999999996</v>
      </c>
      <c r="K697" t="s">
        <v>2003</v>
      </c>
      <c r="L697" t="s">
        <v>2004</v>
      </c>
    </row>
    <row r="698" spans="1:12" x14ac:dyDescent="0.25">
      <c r="A698">
        <v>697</v>
      </c>
      <c r="B698" t="s">
        <v>2005</v>
      </c>
      <c r="C698" t="s">
        <v>13</v>
      </c>
      <c r="D698" t="s">
        <v>14</v>
      </c>
      <c r="E698" t="s">
        <v>15</v>
      </c>
      <c r="F698" t="s">
        <v>16</v>
      </c>
      <c r="G698" s="1">
        <v>43049</v>
      </c>
      <c r="H698" t="s">
        <v>17</v>
      </c>
      <c r="J698">
        <v>1912.75</v>
      </c>
      <c r="K698" t="s">
        <v>2006</v>
      </c>
      <c r="L698" t="s">
        <v>2007</v>
      </c>
    </row>
    <row r="699" spans="1:12" x14ac:dyDescent="0.25">
      <c r="A699">
        <v>698</v>
      </c>
      <c r="B699" t="s">
        <v>2008</v>
      </c>
      <c r="C699" t="s">
        <v>25</v>
      </c>
      <c r="D699" t="s">
        <v>31</v>
      </c>
      <c r="E699" t="s">
        <v>32</v>
      </c>
      <c r="F699" t="s">
        <v>27</v>
      </c>
      <c r="G699" s="1">
        <v>43367</v>
      </c>
      <c r="H699" t="s">
        <v>17</v>
      </c>
      <c r="J699">
        <v>1105.25</v>
      </c>
      <c r="K699" t="s">
        <v>2009</v>
      </c>
      <c r="L699" t="s">
        <v>2010</v>
      </c>
    </row>
    <row r="700" spans="1:12" x14ac:dyDescent="0.25">
      <c r="A700">
        <v>699</v>
      </c>
      <c r="B700" t="s">
        <v>2011</v>
      </c>
      <c r="C700" t="s">
        <v>60</v>
      </c>
      <c r="D700" t="s">
        <v>40</v>
      </c>
      <c r="E700" t="s">
        <v>15</v>
      </c>
      <c r="F700" t="s">
        <v>22</v>
      </c>
      <c r="G700" s="1">
        <v>43659</v>
      </c>
      <c r="H700" t="s">
        <v>77</v>
      </c>
      <c r="I700" s="1">
        <v>44623</v>
      </c>
      <c r="J700">
        <v>4904.49</v>
      </c>
      <c r="K700" t="s">
        <v>2012</v>
      </c>
      <c r="L700" t="s">
        <v>2013</v>
      </c>
    </row>
    <row r="701" spans="1:12" x14ac:dyDescent="0.25">
      <c r="A701">
        <v>700</v>
      </c>
      <c r="B701" t="s">
        <v>2014</v>
      </c>
      <c r="C701" t="s">
        <v>13</v>
      </c>
      <c r="D701" t="s">
        <v>40</v>
      </c>
      <c r="E701" t="s">
        <v>15</v>
      </c>
      <c r="F701" t="s">
        <v>22</v>
      </c>
      <c r="G701" s="1">
        <v>44190</v>
      </c>
      <c r="H701" t="s">
        <v>17</v>
      </c>
      <c r="J701">
        <v>2526.71</v>
      </c>
      <c r="K701" t="s">
        <v>2015</v>
      </c>
      <c r="L701">
        <f>1-18-39-980</f>
        <v>-1036</v>
      </c>
    </row>
    <row r="702" spans="1:12" x14ac:dyDescent="0.25">
      <c r="A702">
        <v>701</v>
      </c>
      <c r="B702" t="s">
        <v>2016</v>
      </c>
      <c r="C702" t="s">
        <v>60</v>
      </c>
      <c r="D702" t="s">
        <v>14</v>
      </c>
      <c r="E702" t="s">
        <v>15</v>
      </c>
      <c r="F702" t="s">
        <v>22</v>
      </c>
      <c r="G702" s="1">
        <v>42711</v>
      </c>
      <c r="H702" t="s">
        <v>17</v>
      </c>
      <c r="J702">
        <v>3875.89</v>
      </c>
      <c r="K702" t="s">
        <v>2017</v>
      </c>
      <c r="L702" t="s">
        <v>2018</v>
      </c>
    </row>
    <row r="703" spans="1:12" x14ac:dyDescent="0.25">
      <c r="A703">
        <v>702</v>
      </c>
      <c r="B703" t="s">
        <v>2019</v>
      </c>
      <c r="C703" t="s">
        <v>60</v>
      </c>
      <c r="D703" t="s">
        <v>14</v>
      </c>
      <c r="E703" t="s">
        <v>32</v>
      </c>
      <c r="F703" t="s">
        <v>16</v>
      </c>
      <c r="G703" s="1">
        <v>42230</v>
      </c>
      <c r="H703" t="s">
        <v>17</v>
      </c>
      <c r="J703">
        <v>3513.73</v>
      </c>
      <c r="K703" t="s">
        <v>2020</v>
      </c>
      <c r="L703" t="s">
        <v>2021</v>
      </c>
    </row>
    <row r="704" spans="1:12" x14ac:dyDescent="0.25">
      <c r="A704">
        <v>703</v>
      </c>
      <c r="B704" t="s">
        <v>2022</v>
      </c>
      <c r="C704" t="s">
        <v>60</v>
      </c>
      <c r="D704" t="s">
        <v>14</v>
      </c>
      <c r="E704" t="s">
        <v>32</v>
      </c>
      <c r="F704" t="s">
        <v>22</v>
      </c>
      <c r="G704" s="1">
        <v>45269</v>
      </c>
      <c r="H704" t="s">
        <v>17</v>
      </c>
      <c r="J704">
        <v>822.62</v>
      </c>
      <c r="K704" t="s">
        <v>2023</v>
      </c>
      <c r="L704" t="s">
        <v>2024</v>
      </c>
    </row>
    <row r="705" spans="1:12" x14ac:dyDescent="0.25">
      <c r="A705">
        <v>704</v>
      </c>
      <c r="B705" t="s">
        <v>2025</v>
      </c>
      <c r="C705" t="s">
        <v>21</v>
      </c>
      <c r="D705" t="s">
        <v>54</v>
      </c>
      <c r="E705" t="s">
        <v>15</v>
      </c>
      <c r="F705" t="s">
        <v>27</v>
      </c>
      <c r="G705" s="1">
        <v>43083</v>
      </c>
      <c r="H705" t="s">
        <v>17</v>
      </c>
      <c r="J705">
        <v>821.32</v>
      </c>
      <c r="K705" t="s">
        <v>2026</v>
      </c>
    </row>
    <row r="706" spans="1:12" x14ac:dyDescent="0.25">
      <c r="A706">
        <v>705</v>
      </c>
      <c r="B706" t="s">
        <v>2027</v>
      </c>
      <c r="C706" t="s">
        <v>47</v>
      </c>
      <c r="D706" t="s">
        <v>54</v>
      </c>
      <c r="E706" t="s">
        <v>32</v>
      </c>
      <c r="F706" t="s">
        <v>16</v>
      </c>
      <c r="G706" s="1">
        <v>44282</v>
      </c>
      <c r="H706" t="s">
        <v>17</v>
      </c>
      <c r="J706">
        <v>2893.16</v>
      </c>
      <c r="K706" t="s">
        <v>2028</v>
      </c>
      <c r="L706" t="s">
        <v>2029</v>
      </c>
    </row>
    <row r="707" spans="1:12" x14ac:dyDescent="0.25">
      <c r="A707">
        <v>706</v>
      </c>
      <c r="B707" t="s">
        <v>2030</v>
      </c>
      <c r="C707" t="s">
        <v>76</v>
      </c>
      <c r="D707" t="s">
        <v>14</v>
      </c>
      <c r="E707" t="s">
        <v>32</v>
      </c>
      <c r="F707" t="s">
        <v>22</v>
      </c>
      <c r="G707" s="1">
        <v>44998</v>
      </c>
      <c r="H707" t="s">
        <v>17</v>
      </c>
      <c r="J707">
        <v>1512.3</v>
      </c>
      <c r="K707" t="s">
        <v>2031</v>
      </c>
      <c r="L707">
        <v>609547767</v>
      </c>
    </row>
    <row r="708" spans="1:12" x14ac:dyDescent="0.25">
      <c r="A708">
        <v>707</v>
      </c>
      <c r="B708" t="s">
        <v>2032</v>
      </c>
      <c r="C708" t="s">
        <v>25</v>
      </c>
      <c r="D708" t="s">
        <v>14</v>
      </c>
      <c r="E708" t="s">
        <v>15</v>
      </c>
      <c r="F708" t="s">
        <v>22</v>
      </c>
      <c r="G708" s="1">
        <v>42347</v>
      </c>
      <c r="H708" t="s">
        <v>17</v>
      </c>
      <c r="J708">
        <v>1117.79</v>
      </c>
      <c r="K708" t="s">
        <v>2033</v>
      </c>
      <c r="L708" t="s">
        <v>2034</v>
      </c>
    </row>
    <row r="709" spans="1:12" x14ac:dyDescent="0.25">
      <c r="A709">
        <v>708</v>
      </c>
      <c r="B709" t="s">
        <v>2035</v>
      </c>
      <c r="C709" t="s">
        <v>60</v>
      </c>
      <c r="D709" t="s">
        <v>31</v>
      </c>
      <c r="E709" t="s">
        <v>32</v>
      </c>
      <c r="F709" t="s">
        <v>16</v>
      </c>
      <c r="G709" s="1">
        <v>44447</v>
      </c>
      <c r="H709" t="s">
        <v>17</v>
      </c>
      <c r="J709">
        <v>4708.8500000000004</v>
      </c>
      <c r="L709" t="s">
        <v>2036</v>
      </c>
    </row>
    <row r="710" spans="1:12" x14ac:dyDescent="0.25">
      <c r="A710">
        <v>709</v>
      </c>
      <c r="B710" t="s">
        <v>2037</v>
      </c>
      <c r="C710" t="s">
        <v>47</v>
      </c>
      <c r="D710" t="s">
        <v>40</v>
      </c>
      <c r="E710" t="s">
        <v>15</v>
      </c>
      <c r="F710" t="s">
        <v>16</v>
      </c>
      <c r="G710" s="1">
        <v>45323</v>
      </c>
      <c r="H710" t="s">
        <v>17</v>
      </c>
      <c r="J710">
        <v>4778.5600000000004</v>
      </c>
      <c r="K710" t="s">
        <v>2038</v>
      </c>
      <c r="L710" t="s">
        <v>2039</v>
      </c>
    </row>
    <row r="711" spans="1:12" x14ac:dyDescent="0.25">
      <c r="A711">
        <v>710</v>
      </c>
      <c r="B711" t="s">
        <v>2040</v>
      </c>
      <c r="C711" t="s">
        <v>47</v>
      </c>
      <c r="D711" t="s">
        <v>54</v>
      </c>
      <c r="E711" t="s">
        <v>32</v>
      </c>
      <c r="F711" t="s">
        <v>16</v>
      </c>
      <c r="G711" s="1">
        <v>43176</v>
      </c>
      <c r="H711" t="s">
        <v>17</v>
      </c>
      <c r="J711">
        <v>4570.41</v>
      </c>
      <c r="K711" t="s">
        <v>2041</v>
      </c>
      <c r="L711" t="s">
        <v>2042</v>
      </c>
    </row>
    <row r="712" spans="1:12" x14ac:dyDescent="0.25">
      <c r="A712">
        <v>711</v>
      </c>
      <c r="B712" t="s">
        <v>2043</v>
      </c>
      <c r="C712" t="s">
        <v>47</v>
      </c>
      <c r="D712" t="s">
        <v>54</v>
      </c>
      <c r="E712" t="s">
        <v>32</v>
      </c>
      <c r="F712" t="s">
        <v>27</v>
      </c>
      <c r="G712" s="1">
        <v>44789</v>
      </c>
      <c r="H712" t="s">
        <v>17</v>
      </c>
      <c r="J712">
        <v>1751.13</v>
      </c>
      <c r="K712" t="s">
        <v>2044</v>
      </c>
      <c r="L712" t="s">
        <v>2045</v>
      </c>
    </row>
    <row r="713" spans="1:12" x14ac:dyDescent="0.25">
      <c r="A713">
        <v>712</v>
      </c>
      <c r="B713" t="s">
        <v>2046</v>
      </c>
      <c r="C713" t="s">
        <v>13</v>
      </c>
      <c r="D713" t="s">
        <v>31</v>
      </c>
      <c r="E713" t="s">
        <v>15</v>
      </c>
      <c r="F713" t="s">
        <v>16</v>
      </c>
      <c r="G713" s="1">
        <v>44567</v>
      </c>
      <c r="H713" t="s">
        <v>17</v>
      </c>
      <c r="J713">
        <v>1088.28</v>
      </c>
      <c r="K713" t="s">
        <v>2047</v>
      </c>
      <c r="L713" t="s">
        <v>2048</v>
      </c>
    </row>
    <row r="714" spans="1:12" x14ac:dyDescent="0.25">
      <c r="A714">
        <v>713</v>
      </c>
      <c r="B714" t="s">
        <v>2049</v>
      </c>
      <c r="C714" t="s">
        <v>76</v>
      </c>
      <c r="D714" t="s">
        <v>54</v>
      </c>
      <c r="E714" t="s">
        <v>15</v>
      </c>
      <c r="F714" t="s">
        <v>16</v>
      </c>
      <c r="G714" s="1">
        <v>43027</v>
      </c>
      <c r="H714" t="s">
        <v>298</v>
      </c>
      <c r="I714" s="1">
        <v>44611</v>
      </c>
      <c r="J714">
        <v>3893.25</v>
      </c>
      <c r="K714" t="s">
        <v>2050</v>
      </c>
      <c r="L714" t="s">
        <v>2051</v>
      </c>
    </row>
    <row r="715" spans="1:12" x14ac:dyDescent="0.25">
      <c r="A715">
        <v>714</v>
      </c>
      <c r="B715" t="s">
        <v>2052</v>
      </c>
      <c r="C715" t="s">
        <v>21</v>
      </c>
      <c r="D715" t="s">
        <v>14</v>
      </c>
      <c r="E715" t="s">
        <v>15</v>
      </c>
      <c r="F715" t="s">
        <v>27</v>
      </c>
      <c r="G715" s="1">
        <v>42547</v>
      </c>
      <c r="H715" t="s">
        <v>17</v>
      </c>
      <c r="J715">
        <v>1089</v>
      </c>
      <c r="K715" t="s">
        <v>2053</v>
      </c>
      <c r="L715" t="s">
        <v>2054</v>
      </c>
    </row>
    <row r="716" spans="1:12" x14ac:dyDescent="0.25">
      <c r="A716">
        <v>715</v>
      </c>
      <c r="B716" t="s">
        <v>2055</v>
      </c>
      <c r="C716" t="s">
        <v>76</v>
      </c>
      <c r="D716" t="s">
        <v>14</v>
      </c>
      <c r="E716" t="s">
        <v>15</v>
      </c>
      <c r="F716" t="s">
        <v>22</v>
      </c>
      <c r="G716" s="1">
        <v>42962</v>
      </c>
      <c r="H716" t="s">
        <v>17</v>
      </c>
      <c r="J716">
        <v>4259.1400000000003</v>
      </c>
      <c r="K716" t="s">
        <v>2056</v>
      </c>
      <c r="L716">
        <v>2029053503</v>
      </c>
    </row>
    <row r="717" spans="1:12" x14ac:dyDescent="0.25">
      <c r="A717">
        <v>716</v>
      </c>
      <c r="B717" t="s">
        <v>2057</v>
      </c>
      <c r="C717" t="s">
        <v>47</v>
      </c>
      <c r="D717" t="s">
        <v>54</v>
      </c>
      <c r="E717" t="s">
        <v>15</v>
      </c>
      <c r="F717" t="s">
        <v>22</v>
      </c>
      <c r="G717" s="1">
        <v>43372</v>
      </c>
      <c r="H717" t="s">
        <v>17</v>
      </c>
      <c r="J717">
        <v>2179.94</v>
      </c>
      <c r="K717" t="s">
        <v>2058</v>
      </c>
      <c r="L717" t="s">
        <v>2059</v>
      </c>
    </row>
    <row r="718" spans="1:12" x14ac:dyDescent="0.25">
      <c r="A718">
        <v>717</v>
      </c>
      <c r="B718" t="s">
        <v>2060</v>
      </c>
      <c r="C718" t="s">
        <v>25</v>
      </c>
      <c r="D718" t="s">
        <v>26</v>
      </c>
      <c r="E718" t="s">
        <v>15</v>
      </c>
      <c r="F718" t="s">
        <v>16</v>
      </c>
      <c r="G718" s="1">
        <v>43439</v>
      </c>
      <c r="H718" t="s">
        <v>17</v>
      </c>
      <c r="J718">
        <v>4911.76</v>
      </c>
      <c r="K718" t="s">
        <v>2061</v>
      </c>
      <c r="L718" t="s">
        <v>2062</v>
      </c>
    </row>
    <row r="719" spans="1:12" x14ac:dyDescent="0.25">
      <c r="A719">
        <v>718</v>
      </c>
      <c r="B719" t="s">
        <v>2063</v>
      </c>
      <c r="C719" t="s">
        <v>25</v>
      </c>
      <c r="D719" t="s">
        <v>31</v>
      </c>
      <c r="E719" t="s">
        <v>32</v>
      </c>
      <c r="F719" t="s">
        <v>22</v>
      </c>
      <c r="G719" s="1">
        <v>42393</v>
      </c>
      <c r="H719" t="s">
        <v>17</v>
      </c>
      <c r="J719">
        <v>976.38</v>
      </c>
      <c r="K719" t="s">
        <v>2064</v>
      </c>
      <c r="L719" t="s">
        <v>2065</v>
      </c>
    </row>
    <row r="720" spans="1:12" x14ac:dyDescent="0.25">
      <c r="A720">
        <v>719</v>
      </c>
      <c r="B720" t="s">
        <v>2066</v>
      </c>
      <c r="C720" t="s">
        <v>21</v>
      </c>
      <c r="D720" t="s">
        <v>26</v>
      </c>
      <c r="E720" t="s">
        <v>32</v>
      </c>
      <c r="F720" t="s">
        <v>22</v>
      </c>
      <c r="G720" s="1">
        <v>43039</v>
      </c>
      <c r="H720" t="s">
        <v>17</v>
      </c>
      <c r="J720">
        <v>2283.73</v>
      </c>
      <c r="K720" t="s">
        <v>2067</v>
      </c>
      <c r="L720" t="s">
        <v>2068</v>
      </c>
    </row>
    <row r="721" spans="1:12" x14ac:dyDescent="0.25">
      <c r="A721">
        <v>720</v>
      </c>
      <c r="B721" t="s">
        <v>2069</v>
      </c>
      <c r="C721" t="s">
        <v>21</v>
      </c>
      <c r="D721" t="s">
        <v>26</v>
      </c>
      <c r="E721" t="s">
        <v>15</v>
      </c>
      <c r="F721" t="s">
        <v>27</v>
      </c>
      <c r="G721" s="1">
        <v>43857</v>
      </c>
      <c r="H721" t="s">
        <v>17</v>
      </c>
      <c r="J721">
        <v>4617.7299999999996</v>
      </c>
      <c r="K721" t="s">
        <v>2070</v>
      </c>
      <c r="L721" t="s">
        <v>2071</v>
      </c>
    </row>
    <row r="722" spans="1:12" x14ac:dyDescent="0.25">
      <c r="A722">
        <v>721</v>
      </c>
      <c r="B722" t="s">
        <v>2072</v>
      </c>
      <c r="C722" t="s">
        <v>76</v>
      </c>
      <c r="D722" t="s">
        <v>40</v>
      </c>
      <c r="E722" t="s">
        <v>15</v>
      </c>
      <c r="F722" t="s">
        <v>22</v>
      </c>
      <c r="G722" s="1">
        <v>44250</v>
      </c>
      <c r="H722" t="s">
        <v>17</v>
      </c>
      <c r="J722">
        <v>2736.14</v>
      </c>
      <c r="K722" t="s">
        <v>2073</v>
      </c>
      <c r="L722" t="s">
        <v>2074</v>
      </c>
    </row>
    <row r="723" spans="1:12" x14ac:dyDescent="0.25">
      <c r="A723">
        <v>722</v>
      </c>
      <c r="B723" t="s">
        <v>2075</v>
      </c>
      <c r="C723" t="s">
        <v>47</v>
      </c>
      <c r="D723" t="s">
        <v>40</v>
      </c>
      <c r="E723" t="s">
        <v>15</v>
      </c>
      <c r="F723" t="s">
        <v>22</v>
      </c>
      <c r="G723" s="1">
        <v>44047</v>
      </c>
      <c r="H723" t="s">
        <v>17</v>
      </c>
      <c r="J723">
        <v>4560.8999999999996</v>
      </c>
      <c r="K723" t="s">
        <v>2076</v>
      </c>
      <c r="L723" t="s">
        <v>2077</v>
      </c>
    </row>
    <row r="724" spans="1:12" x14ac:dyDescent="0.25">
      <c r="A724">
        <v>723</v>
      </c>
      <c r="B724" t="s">
        <v>2078</v>
      </c>
      <c r="C724" t="s">
        <v>25</v>
      </c>
      <c r="D724" t="s">
        <v>14</v>
      </c>
      <c r="E724" t="s">
        <v>15</v>
      </c>
      <c r="F724" t="s">
        <v>27</v>
      </c>
      <c r="G724" s="1">
        <v>43403</v>
      </c>
      <c r="H724" t="s">
        <v>17</v>
      </c>
      <c r="J724">
        <v>1844.97</v>
      </c>
      <c r="K724" t="s">
        <v>2079</v>
      </c>
      <c r="L724" t="s">
        <v>2080</v>
      </c>
    </row>
    <row r="725" spans="1:12" x14ac:dyDescent="0.25">
      <c r="A725">
        <v>724</v>
      </c>
      <c r="B725" t="s">
        <v>2081</v>
      </c>
      <c r="C725" t="s">
        <v>47</v>
      </c>
      <c r="D725" t="s">
        <v>26</v>
      </c>
      <c r="E725" t="s">
        <v>15</v>
      </c>
      <c r="F725" t="s">
        <v>22</v>
      </c>
      <c r="G725" s="1">
        <v>43362</v>
      </c>
      <c r="H725" t="s">
        <v>17</v>
      </c>
      <c r="J725">
        <v>3791.35</v>
      </c>
      <c r="K725" t="s">
        <v>2082</v>
      </c>
      <c r="L725" t="s">
        <v>2083</v>
      </c>
    </row>
    <row r="726" spans="1:12" x14ac:dyDescent="0.25">
      <c r="A726">
        <v>725</v>
      </c>
      <c r="B726" t="s">
        <v>2084</v>
      </c>
      <c r="C726" t="s">
        <v>21</v>
      </c>
      <c r="D726" t="s">
        <v>31</v>
      </c>
      <c r="E726" t="s">
        <v>32</v>
      </c>
      <c r="F726" t="s">
        <v>16</v>
      </c>
      <c r="G726" s="1">
        <v>43197</v>
      </c>
      <c r="H726" t="s">
        <v>17</v>
      </c>
      <c r="J726">
        <v>3570.7</v>
      </c>
      <c r="K726" t="s">
        <v>2085</v>
      </c>
      <c r="L726" t="s">
        <v>2086</v>
      </c>
    </row>
    <row r="727" spans="1:12" x14ac:dyDescent="0.25">
      <c r="A727">
        <v>726</v>
      </c>
      <c r="B727" t="s">
        <v>2087</v>
      </c>
      <c r="C727" t="s">
        <v>60</v>
      </c>
      <c r="D727" t="s">
        <v>14</v>
      </c>
      <c r="E727" t="s">
        <v>32</v>
      </c>
      <c r="F727" t="s">
        <v>22</v>
      </c>
      <c r="G727" s="1">
        <v>44616</v>
      </c>
      <c r="H727" t="s">
        <v>17</v>
      </c>
      <c r="J727">
        <v>2155.2800000000002</v>
      </c>
      <c r="L727" t="s">
        <v>2088</v>
      </c>
    </row>
    <row r="728" spans="1:12" x14ac:dyDescent="0.25">
      <c r="A728">
        <v>727</v>
      </c>
      <c r="B728" t="s">
        <v>2089</v>
      </c>
      <c r="C728" t="s">
        <v>13</v>
      </c>
      <c r="D728" t="s">
        <v>14</v>
      </c>
      <c r="E728" t="s">
        <v>15</v>
      </c>
      <c r="F728" t="s">
        <v>16</v>
      </c>
      <c r="G728" s="1">
        <v>43201</v>
      </c>
      <c r="H728" t="s">
        <v>17</v>
      </c>
      <c r="J728">
        <v>1564.26</v>
      </c>
      <c r="K728" t="s">
        <v>2090</v>
      </c>
      <c r="L728" t="s">
        <v>2091</v>
      </c>
    </row>
    <row r="729" spans="1:12" x14ac:dyDescent="0.25">
      <c r="A729">
        <v>728</v>
      </c>
      <c r="B729" t="s">
        <v>2092</v>
      </c>
      <c r="C729" t="s">
        <v>13</v>
      </c>
      <c r="D729" t="s">
        <v>14</v>
      </c>
      <c r="E729" t="s">
        <v>32</v>
      </c>
      <c r="F729" t="s">
        <v>16</v>
      </c>
      <c r="G729" s="1">
        <v>43299</v>
      </c>
      <c r="H729" t="s">
        <v>17</v>
      </c>
      <c r="J729">
        <v>1801.69</v>
      </c>
      <c r="K729" t="s">
        <v>2093</v>
      </c>
      <c r="L729" t="s">
        <v>2094</v>
      </c>
    </row>
    <row r="730" spans="1:12" x14ac:dyDescent="0.25">
      <c r="A730">
        <v>729</v>
      </c>
      <c r="B730" t="s">
        <v>2095</v>
      </c>
      <c r="C730" t="s">
        <v>13</v>
      </c>
      <c r="D730" t="s">
        <v>54</v>
      </c>
      <c r="E730" t="s">
        <v>32</v>
      </c>
      <c r="F730" t="s">
        <v>16</v>
      </c>
      <c r="G730" s="1">
        <v>43165</v>
      </c>
      <c r="H730" t="s">
        <v>17</v>
      </c>
      <c r="J730">
        <v>4623.87</v>
      </c>
      <c r="K730" t="s">
        <v>2096</v>
      </c>
      <c r="L730" t="s">
        <v>2097</v>
      </c>
    </row>
    <row r="731" spans="1:12" x14ac:dyDescent="0.25">
      <c r="A731">
        <v>730</v>
      </c>
      <c r="B731" t="s">
        <v>2098</v>
      </c>
      <c r="C731" t="s">
        <v>13</v>
      </c>
      <c r="D731" t="s">
        <v>31</v>
      </c>
      <c r="E731" t="s">
        <v>32</v>
      </c>
      <c r="F731" t="s">
        <v>22</v>
      </c>
      <c r="G731" s="1">
        <v>43701</v>
      </c>
      <c r="H731" t="s">
        <v>17</v>
      </c>
      <c r="J731">
        <v>4713.87</v>
      </c>
      <c r="K731" t="s">
        <v>2099</v>
      </c>
      <c r="L731" t="s">
        <v>2100</v>
      </c>
    </row>
    <row r="732" spans="1:12" x14ac:dyDescent="0.25">
      <c r="A732">
        <v>731</v>
      </c>
      <c r="B732" t="s">
        <v>2101</v>
      </c>
      <c r="C732" t="s">
        <v>76</v>
      </c>
      <c r="D732" t="s">
        <v>14</v>
      </c>
      <c r="E732" t="s">
        <v>32</v>
      </c>
      <c r="F732" t="s">
        <v>27</v>
      </c>
      <c r="G732" s="1">
        <v>43020</v>
      </c>
      <c r="H732" t="s">
        <v>17</v>
      </c>
      <c r="J732">
        <v>3727.5</v>
      </c>
      <c r="K732" t="s">
        <v>2102</v>
      </c>
      <c r="L732" t="s">
        <v>2103</v>
      </c>
    </row>
    <row r="733" spans="1:12" x14ac:dyDescent="0.25">
      <c r="A733">
        <v>732</v>
      </c>
      <c r="B733" t="s">
        <v>2104</v>
      </c>
      <c r="C733" t="s">
        <v>25</v>
      </c>
      <c r="D733" t="s">
        <v>54</v>
      </c>
      <c r="E733" t="s">
        <v>32</v>
      </c>
      <c r="F733" t="s">
        <v>22</v>
      </c>
      <c r="G733" s="1">
        <v>44168</v>
      </c>
      <c r="H733" t="s">
        <v>77</v>
      </c>
      <c r="I733" s="1">
        <v>44311</v>
      </c>
      <c r="J733">
        <v>1999.62</v>
      </c>
      <c r="K733" t="s">
        <v>2105</v>
      </c>
      <c r="L733" t="s">
        <v>2106</v>
      </c>
    </row>
    <row r="734" spans="1:12" x14ac:dyDescent="0.25">
      <c r="A734">
        <v>733</v>
      </c>
      <c r="B734" t="s">
        <v>2107</v>
      </c>
      <c r="C734" t="s">
        <v>76</v>
      </c>
      <c r="D734" t="s">
        <v>40</v>
      </c>
      <c r="E734" t="s">
        <v>32</v>
      </c>
      <c r="F734" t="s">
        <v>22</v>
      </c>
      <c r="G734" s="1">
        <v>44462</v>
      </c>
      <c r="H734" t="s">
        <v>17</v>
      </c>
      <c r="J734">
        <v>1246.72</v>
      </c>
      <c r="K734" t="s">
        <v>2108</v>
      </c>
      <c r="L734" t="s">
        <v>2109</v>
      </c>
    </row>
    <row r="735" spans="1:12" x14ac:dyDescent="0.25">
      <c r="A735">
        <v>734</v>
      </c>
      <c r="B735" t="s">
        <v>2110</v>
      </c>
      <c r="C735" t="s">
        <v>25</v>
      </c>
      <c r="D735" t="s">
        <v>54</v>
      </c>
      <c r="E735" t="s">
        <v>15</v>
      </c>
      <c r="F735" t="s">
        <v>16</v>
      </c>
      <c r="G735" s="1">
        <v>42662</v>
      </c>
      <c r="H735" t="s">
        <v>17</v>
      </c>
      <c r="J735">
        <v>4183.16</v>
      </c>
      <c r="K735" t="s">
        <v>2111</v>
      </c>
      <c r="L735" t="s">
        <v>2112</v>
      </c>
    </row>
    <row r="736" spans="1:12" x14ac:dyDescent="0.25">
      <c r="A736">
        <v>735</v>
      </c>
      <c r="B736" t="s">
        <v>2113</v>
      </c>
      <c r="C736" t="s">
        <v>76</v>
      </c>
      <c r="D736" t="s">
        <v>31</v>
      </c>
      <c r="E736" t="s">
        <v>32</v>
      </c>
      <c r="F736" t="s">
        <v>22</v>
      </c>
      <c r="G736" s="1">
        <v>44395</v>
      </c>
      <c r="H736" t="s">
        <v>17</v>
      </c>
      <c r="J736">
        <v>1196.1600000000001</v>
      </c>
      <c r="K736" t="s">
        <v>2114</v>
      </c>
      <c r="L736" t="s">
        <v>2115</v>
      </c>
    </row>
    <row r="737" spans="1:12" x14ac:dyDescent="0.25">
      <c r="A737">
        <v>736</v>
      </c>
      <c r="B737" t="s">
        <v>2116</v>
      </c>
      <c r="C737" t="s">
        <v>21</v>
      </c>
      <c r="D737" t="s">
        <v>14</v>
      </c>
      <c r="E737" t="s">
        <v>32</v>
      </c>
      <c r="F737" t="s">
        <v>27</v>
      </c>
      <c r="G737" s="1">
        <v>43242</v>
      </c>
      <c r="H737" t="s">
        <v>17</v>
      </c>
      <c r="J737">
        <v>4513.3</v>
      </c>
      <c r="K737" t="s">
        <v>2117</v>
      </c>
      <c r="L737" t="s">
        <v>2118</v>
      </c>
    </row>
    <row r="738" spans="1:12" x14ac:dyDescent="0.25">
      <c r="A738">
        <v>737</v>
      </c>
      <c r="B738" t="s">
        <v>2119</v>
      </c>
      <c r="C738" t="s">
        <v>25</v>
      </c>
      <c r="D738" t="s">
        <v>14</v>
      </c>
      <c r="E738" t="s">
        <v>15</v>
      </c>
      <c r="F738" t="s">
        <v>22</v>
      </c>
      <c r="G738" s="1">
        <v>45193</v>
      </c>
      <c r="H738" t="s">
        <v>17</v>
      </c>
      <c r="J738">
        <v>2264.73</v>
      </c>
      <c r="K738" t="s">
        <v>2120</v>
      </c>
      <c r="L738" t="s">
        <v>2121</v>
      </c>
    </row>
    <row r="739" spans="1:12" x14ac:dyDescent="0.25">
      <c r="A739">
        <v>738</v>
      </c>
      <c r="B739" t="s">
        <v>2122</v>
      </c>
      <c r="C739" t="s">
        <v>60</v>
      </c>
      <c r="D739" t="s">
        <v>40</v>
      </c>
      <c r="E739" t="s">
        <v>32</v>
      </c>
      <c r="F739" t="s">
        <v>16</v>
      </c>
      <c r="G739" s="1">
        <v>42422</v>
      </c>
      <c r="H739" t="s">
        <v>17</v>
      </c>
      <c r="J739">
        <v>2526.36</v>
      </c>
      <c r="K739" t="s">
        <v>2123</v>
      </c>
      <c r="L739" t="s">
        <v>2124</v>
      </c>
    </row>
    <row r="740" spans="1:12" x14ac:dyDescent="0.25">
      <c r="A740">
        <v>739</v>
      </c>
      <c r="B740" t="s">
        <v>2125</v>
      </c>
      <c r="C740" t="s">
        <v>76</v>
      </c>
      <c r="D740" t="s">
        <v>54</v>
      </c>
      <c r="E740" t="s">
        <v>15</v>
      </c>
      <c r="F740" t="s">
        <v>16</v>
      </c>
      <c r="G740" s="1">
        <v>43164</v>
      </c>
      <c r="H740" t="s">
        <v>17</v>
      </c>
      <c r="J740">
        <v>3988.07</v>
      </c>
      <c r="K740" t="s">
        <v>2126</v>
      </c>
      <c r="L740" t="s">
        <v>2127</v>
      </c>
    </row>
    <row r="741" spans="1:12" x14ac:dyDescent="0.25">
      <c r="A741">
        <v>740</v>
      </c>
      <c r="B741" t="s">
        <v>2128</v>
      </c>
      <c r="C741" t="s">
        <v>76</v>
      </c>
      <c r="D741" t="s">
        <v>31</v>
      </c>
      <c r="E741" t="s">
        <v>15</v>
      </c>
      <c r="F741" t="s">
        <v>27</v>
      </c>
      <c r="G741" s="1">
        <v>43970</v>
      </c>
      <c r="H741" t="s">
        <v>298</v>
      </c>
      <c r="I741" s="1">
        <v>45105</v>
      </c>
      <c r="J741">
        <v>4657.76</v>
      </c>
      <c r="K741" t="s">
        <v>2129</v>
      </c>
      <c r="L741" t="s">
        <v>2130</v>
      </c>
    </row>
    <row r="742" spans="1:12" x14ac:dyDescent="0.25">
      <c r="A742">
        <v>741</v>
      </c>
      <c r="B742" t="s">
        <v>2131</v>
      </c>
      <c r="C742" t="s">
        <v>47</v>
      </c>
      <c r="D742" t="s">
        <v>31</v>
      </c>
      <c r="E742" t="s">
        <v>32</v>
      </c>
      <c r="F742" t="s">
        <v>22</v>
      </c>
      <c r="G742" s="1">
        <v>42632</v>
      </c>
      <c r="H742" t="s">
        <v>17</v>
      </c>
      <c r="J742">
        <v>3840.64</v>
      </c>
      <c r="K742" t="s">
        <v>2132</v>
      </c>
      <c r="L742" t="s">
        <v>2133</v>
      </c>
    </row>
    <row r="743" spans="1:12" x14ac:dyDescent="0.25">
      <c r="A743">
        <v>742</v>
      </c>
      <c r="B743" t="s">
        <v>2134</v>
      </c>
      <c r="C743" t="s">
        <v>60</v>
      </c>
      <c r="D743" t="s">
        <v>14</v>
      </c>
      <c r="E743" t="s">
        <v>15</v>
      </c>
      <c r="F743" t="s">
        <v>16</v>
      </c>
      <c r="G743" s="1">
        <v>43222</v>
      </c>
      <c r="H743" t="s">
        <v>17</v>
      </c>
      <c r="J743">
        <v>913.35</v>
      </c>
      <c r="K743" t="s">
        <v>2135</v>
      </c>
      <c r="L743" t="s">
        <v>2136</v>
      </c>
    </row>
    <row r="744" spans="1:12" x14ac:dyDescent="0.25">
      <c r="A744">
        <v>743</v>
      </c>
      <c r="B744" t="s">
        <v>2137</v>
      </c>
      <c r="C744" t="s">
        <v>25</v>
      </c>
      <c r="D744" t="s">
        <v>40</v>
      </c>
      <c r="E744" t="s">
        <v>15</v>
      </c>
      <c r="F744" t="s">
        <v>27</v>
      </c>
      <c r="G744" s="1">
        <v>43981</v>
      </c>
      <c r="H744" t="s">
        <v>17</v>
      </c>
      <c r="J744">
        <v>1205.8399999999999</v>
      </c>
      <c r="K744" t="s">
        <v>2138</v>
      </c>
      <c r="L744" t="s">
        <v>2139</v>
      </c>
    </row>
    <row r="745" spans="1:12" x14ac:dyDescent="0.25">
      <c r="A745">
        <v>744</v>
      </c>
      <c r="B745" t="s">
        <v>2140</v>
      </c>
      <c r="C745" t="s">
        <v>47</v>
      </c>
      <c r="D745" t="s">
        <v>54</v>
      </c>
      <c r="E745" t="s">
        <v>32</v>
      </c>
      <c r="F745" t="s">
        <v>16</v>
      </c>
      <c r="G745" s="1">
        <v>44387</v>
      </c>
      <c r="H745" t="s">
        <v>17</v>
      </c>
      <c r="J745">
        <v>4819.1000000000004</v>
      </c>
      <c r="L745">
        <v>7875453562</v>
      </c>
    </row>
    <row r="746" spans="1:12" x14ac:dyDescent="0.25">
      <c r="A746">
        <v>745</v>
      </c>
      <c r="B746" t="s">
        <v>2141</v>
      </c>
      <c r="C746" t="s">
        <v>76</v>
      </c>
      <c r="D746" t="s">
        <v>40</v>
      </c>
      <c r="E746" t="s">
        <v>15</v>
      </c>
      <c r="F746" t="s">
        <v>22</v>
      </c>
      <c r="G746" s="1">
        <v>43264</v>
      </c>
      <c r="H746" t="s">
        <v>17</v>
      </c>
      <c r="J746">
        <v>1637.99</v>
      </c>
      <c r="K746" t="s">
        <v>2142</v>
      </c>
      <c r="L746" t="s">
        <v>2143</v>
      </c>
    </row>
    <row r="747" spans="1:12" x14ac:dyDescent="0.25">
      <c r="A747">
        <v>746</v>
      </c>
      <c r="B747" t="s">
        <v>2144</v>
      </c>
      <c r="C747" t="s">
        <v>60</v>
      </c>
      <c r="D747" t="s">
        <v>40</v>
      </c>
      <c r="E747" t="s">
        <v>32</v>
      </c>
      <c r="F747" t="s">
        <v>16</v>
      </c>
      <c r="G747" s="1">
        <v>44362</v>
      </c>
      <c r="H747" t="s">
        <v>17</v>
      </c>
      <c r="J747">
        <v>4404.3599999999997</v>
      </c>
      <c r="K747" t="s">
        <v>2145</v>
      </c>
      <c r="L747" t="s">
        <v>2146</v>
      </c>
    </row>
    <row r="748" spans="1:12" x14ac:dyDescent="0.25">
      <c r="A748">
        <v>747</v>
      </c>
      <c r="B748" t="s">
        <v>2147</v>
      </c>
      <c r="C748" t="s">
        <v>60</v>
      </c>
      <c r="D748" t="s">
        <v>40</v>
      </c>
      <c r="E748" t="s">
        <v>32</v>
      </c>
      <c r="F748" t="s">
        <v>27</v>
      </c>
      <c r="G748" s="1">
        <v>44384</v>
      </c>
      <c r="H748" t="s">
        <v>77</v>
      </c>
      <c r="I748" s="1">
        <v>44733</v>
      </c>
      <c r="J748">
        <v>1142.57</v>
      </c>
      <c r="K748" t="s">
        <v>2148</v>
      </c>
      <c r="L748" t="s">
        <v>2149</v>
      </c>
    </row>
    <row r="749" spans="1:12" x14ac:dyDescent="0.25">
      <c r="A749">
        <v>748</v>
      </c>
      <c r="B749" t="s">
        <v>2150</v>
      </c>
      <c r="C749" t="s">
        <v>21</v>
      </c>
      <c r="D749" t="s">
        <v>14</v>
      </c>
      <c r="E749" t="s">
        <v>15</v>
      </c>
      <c r="F749" t="s">
        <v>16</v>
      </c>
      <c r="G749" s="1">
        <v>43918</v>
      </c>
      <c r="H749" t="s">
        <v>17</v>
      </c>
      <c r="J749">
        <v>3463.55</v>
      </c>
      <c r="K749" t="s">
        <v>2151</v>
      </c>
      <c r="L749" t="s">
        <v>2152</v>
      </c>
    </row>
    <row r="750" spans="1:12" x14ac:dyDescent="0.25">
      <c r="A750">
        <v>749</v>
      </c>
      <c r="B750" t="s">
        <v>2153</v>
      </c>
      <c r="C750" t="s">
        <v>60</v>
      </c>
      <c r="D750" t="s">
        <v>40</v>
      </c>
      <c r="E750" t="s">
        <v>32</v>
      </c>
      <c r="F750" t="s">
        <v>16</v>
      </c>
      <c r="G750" s="1">
        <v>45241</v>
      </c>
      <c r="H750" t="s">
        <v>17</v>
      </c>
      <c r="J750">
        <v>3366.43</v>
      </c>
      <c r="K750" t="s">
        <v>2154</v>
      </c>
      <c r="L750" t="s">
        <v>2155</v>
      </c>
    </row>
    <row r="751" spans="1:12" x14ac:dyDescent="0.25">
      <c r="A751">
        <v>750</v>
      </c>
      <c r="B751" t="s">
        <v>2156</v>
      </c>
      <c r="C751" t="s">
        <v>76</v>
      </c>
      <c r="D751" t="s">
        <v>54</v>
      </c>
      <c r="E751" t="s">
        <v>15</v>
      </c>
      <c r="F751" t="s">
        <v>22</v>
      </c>
      <c r="G751" s="1">
        <v>42220</v>
      </c>
      <c r="H751" t="s">
        <v>17</v>
      </c>
      <c r="J751">
        <v>2215.83</v>
      </c>
      <c r="K751" t="s">
        <v>2157</v>
      </c>
      <c r="L751" t="s">
        <v>2158</v>
      </c>
    </row>
    <row r="752" spans="1:12" x14ac:dyDescent="0.25">
      <c r="A752">
        <v>751</v>
      </c>
      <c r="B752" t="s">
        <v>2159</v>
      </c>
      <c r="C752" t="s">
        <v>60</v>
      </c>
      <c r="D752" t="s">
        <v>26</v>
      </c>
      <c r="E752" t="s">
        <v>32</v>
      </c>
      <c r="F752" t="s">
        <v>22</v>
      </c>
      <c r="G752" s="1">
        <v>43511</v>
      </c>
      <c r="H752" t="s">
        <v>17</v>
      </c>
      <c r="J752">
        <v>1376.42</v>
      </c>
      <c r="K752" t="s">
        <v>2160</v>
      </c>
      <c r="L752" t="s">
        <v>2161</v>
      </c>
    </row>
    <row r="753" spans="1:12" x14ac:dyDescent="0.25">
      <c r="A753">
        <v>752</v>
      </c>
      <c r="B753" t="s">
        <v>2162</v>
      </c>
      <c r="C753" t="s">
        <v>60</v>
      </c>
      <c r="D753" t="s">
        <v>31</v>
      </c>
      <c r="E753" t="s">
        <v>15</v>
      </c>
      <c r="F753" t="s">
        <v>27</v>
      </c>
      <c r="G753" s="1">
        <v>45453</v>
      </c>
      <c r="H753" t="s">
        <v>17</v>
      </c>
      <c r="J753">
        <v>4713.03</v>
      </c>
      <c r="K753" t="s">
        <v>2163</v>
      </c>
      <c r="L753">
        <f>1-214-19-630</f>
        <v>-862</v>
      </c>
    </row>
    <row r="754" spans="1:12" x14ac:dyDescent="0.25">
      <c r="A754">
        <v>753</v>
      </c>
      <c r="B754" t="s">
        <v>2164</v>
      </c>
      <c r="C754" t="s">
        <v>25</v>
      </c>
      <c r="D754" t="s">
        <v>54</v>
      </c>
      <c r="E754" t="s">
        <v>32</v>
      </c>
      <c r="F754" t="s">
        <v>16</v>
      </c>
      <c r="G754" s="1">
        <v>44812</v>
      </c>
      <c r="H754" t="s">
        <v>17</v>
      </c>
      <c r="J754">
        <v>2194.61</v>
      </c>
      <c r="K754" t="s">
        <v>2165</v>
      </c>
      <c r="L754" t="s">
        <v>2166</v>
      </c>
    </row>
    <row r="755" spans="1:12" x14ac:dyDescent="0.25">
      <c r="A755">
        <v>754</v>
      </c>
      <c r="B755" t="s">
        <v>2167</v>
      </c>
      <c r="C755" t="s">
        <v>21</v>
      </c>
      <c r="D755" t="s">
        <v>26</v>
      </c>
      <c r="E755" t="s">
        <v>32</v>
      </c>
      <c r="F755" t="s">
        <v>16</v>
      </c>
      <c r="G755" s="1">
        <v>45033</v>
      </c>
      <c r="H755" t="s">
        <v>17</v>
      </c>
      <c r="J755">
        <v>3596.3</v>
      </c>
      <c r="K755" t="s">
        <v>2168</v>
      </c>
      <c r="L755" t="s">
        <v>2169</v>
      </c>
    </row>
    <row r="756" spans="1:12" x14ac:dyDescent="0.25">
      <c r="A756">
        <v>755</v>
      </c>
      <c r="B756" t="s">
        <v>2170</v>
      </c>
      <c r="C756" t="s">
        <v>13</v>
      </c>
      <c r="D756" t="s">
        <v>31</v>
      </c>
      <c r="E756" t="s">
        <v>32</v>
      </c>
      <c r="F756" t="s">
        <v>16</v>
      </c>
      <c r="G756" s="1">
        <v>44965</v>
      </c>
      <c r="H756" t="s">
        <v>17</v>
      </c>
      <c r="J756">
        <v>2424.69</v>
      </c>
      <c r="K756" t="s">
        <v>2171</v>
      </c>
      <c r="L756">
        <f>1-795-268-6365</f>
        <v>-7427</v>
      </c>
    </row>
    <row r="757" spans="1:12" x14ac:dyDescent="0.25">
      <c r="A757">
        <v>756</v>
      </c>
      <c r="B757" t="s">
        <v>2172</v>
      </c>
      <c r="C757" t="s">
        <v>76</v>
      </c>
      <c r="D757" t="s">
        <v>31</v>
      </c>
      <c r="E757" t="s">
        <v>15</v>
      </c>
      <c r="F757" t="s">
        <v>22</v>
      </c>
      <c r="G757" s="1">
        <v>42444</v>
      </c>
      <c r="H757" t="s">
        <v>77</v>
      </c>
      <c r="I757" s="1">
        <v>43471</v>
      </c>
      <c r="J757">
        <v>2149.88</v>
      </c>
      <c r="K757" t="s">
        <v>2173</v>
      </c>
      <c r="L757" t="s">
        <v>2174</v>
      </c>
    </row>
    <row r="758" spans="1:12" x14ac:dyDescent="0.25">
      <c r="A758">
        <v>757</v>
      </c>
      <c r="B758" t="s">
        <v>2175</v>
      </c>
      <c r="C758" t="s">
        <v>13</v>
      </c>
      <c r="D758" t="s">
        <v>26</v>
      </c>
      <c r="E758" t="s">
        <v>32</v>
      </c>
      <c r="F758" t="s">
        <v>22</v>
      </c>
      <c r="G758" s="1">
        <v>44449</v>
      </c>
      <c r="H758" t="s">
        <v>17</v>
      </c>
      <c r="J758">
        <v>2864.41</v>
      </c>
      <c r="K758" t="s">
        <v>2176</v>
      </c>
      <c r="L758" t="s">
        <v>2177</v>
      </c>
    </row>
    <row r="759" spans="1:12" x14ac:dyDescent="0.25">
      <c r="A759">
        <v>758</v>
      </c>
      <c r="B759" t="s">
        <v>2178</v>
      </c>
      <c r="C759" t="s">
        <v>76</v>
      </c>
      <c r="D759" t="s">
        <v>54</v>
      </c>
      <c r="E759" t="s">
        <v>32</v>
      </c>
      <c r="F759" t="s">
        <v>27</v>
      </c>
      <c r="G759" s="1">
        <v>44131</v>
      </c>
      <c r="H759" t="s">
        <v>17</v>
      </c>
      <c r="J759">
        <v>2954.93</v>
      </c>
      <c r="K759" t="s">
        <v>2179</v>
      </c>
      <c r="L759" t="s">
        <v>2180</v>
      </c>
    </row>
    <row r="760" spans="1:12" x14ac:dyDescent="0.25">
      <c r="A760">
        <v>759</v>
      </c>
      <c r="B760" t="s">
        <v>2181</v>
      </c>
      <c r="C760" t="s">
        <v>25</v>
      </c>
      <c r="D760" t="s">
        <v>31</v>
      </c>
      <c r="E760" t="s">
        <v>15</v>
      </c>
      <c r="F760" t="s">
        <v>27</v>
      </c>
      <c r="G760" s="1">
        <v>44545</v>
      </c>
      <c r="H760" t="s">
        <v>17</v>
      </c>
      <c r="J760">
        <v>896.31</v>
      </c>
      <c r="K760" t="s">
        <v>2182</v>
      </c>
      <c r="L760" t="s">
        <v>2183</v>
      </c>
    </row>
    <row r="761" spans="1:12" x14ac:dyDescent="0.25">
      <c r="A761">
        <v>760</v>
      </c>
      <c r="B761" t="s">
        <v>2184</v>
      </c>
      <c r="C761" t="s">
        <v>60</v>
      </c>
      <c r="D761" t="s">
        <v>31</v>
      </c>
      <c r="E761" t="s">
        <v>32</v>
      </c>
      <c r="F761" t="s">
        <v>27</v>
      </c>
      <c r="G761" s="1">
        <v>44971</v>
      </c>
      <c r="H761" t="s">
        <v>17</v>
      </c>
      <c r="J761">
        <v>4397.7299999999996</v>
      </c>
      <c r="K761" t="s">
        <v>2185</v>
      </c>
      <c r="L761" t="s">
        <v>2186</v>
      </c>
    </row>
    <row r="762" spans="1:12" x14ac:dyDescent="0.25">
      <c r="A762">
        <v>761</v>
      </c>
      <c r="B762" t="s">
        <v>2187</v>
      </c>
      <c r="C762" t="s">
        <v>76</v>
      </c>
      <c r="D762" t="s">
        <v>40</v>
      </c>
      <c r="E762" t="s">
        <v>32</v>
      </c>
      <c r="F762" t="s">
        <v>22</v>
      </c>
      <c r="G762" s="1">
        <v>43666</v>
      </c>
      <c r="H762" t="s">
        <v>17</v>
      </c>
      <c r="J762">
        <v>1498.58</v>
      </c>
      <c r="K762" t="s">
        <v>2188</v>
      </c>
      <c r="L762" t="s">
        <v>2189</v>
      </c>
    </row>
    <row r="763" spans="1:12" x14ac:dyDescent="0.25">
      <c r="A763">
        <v>762</v>
      </c>
      <c r="B763" t="s">
        <v>2190</v>
      </c>
      <c r="C763" t="s">
        <v>25</v>
      </c>
      <c r="D763" t="s">
        <v>54</v>
      </c>
      <c r="E763" t="s">
        <v>15</v>
      </c>
      <c r="F763" t="s">
        <v>22</v>
      </c>
      <c r="G763" s="1">
        <v>43948</v>
      </c>
      <c r="H763" t="s">
        <v>17</v>
      </c>
      <c r="J763">
        <v>4651.34</v>
      </c>
      <c r="K763" t="s">
        <v>2191</v>
      </c>
      <c r="L763" t="s">
        <v>2192</v>
      </c>
    </row>
    <row r="764" spans="1:12" x14ac:dyDescent="0.25">
      <c r="A764">
        <v>763</v>
      </c>
      <c r="B764" t="s">
        <v>2193</v>
      </c>
      <c r="C764" t="s">
        <v>21</v>
      </c>
      <c r="D764" t="s">
        <v>31</v>
      </c>
      <c r="E764" t="s">
        <v>15</v>
      </c>
      <c r="F764" t="s">
        <v>27</v>
      </c>
      <c r="G764" s="1">
        <v>43865</v>
      </c>
      <c r="H764" t="s">
        <v>77</v>
      </c>
      <c r="I764" s="1">
        <v>44918</v>
      </c>
      <c r="J764">
        <v>2493.5300000000002</v>
      </c>
      <c r="K764" t="s">
        <v>2194</v>
      </c>
      <c r="L764" t="s">
        <v>2195</v>
      </c>
    </row>
    <row r="765" spans="1:12" x14ac:dyDescent="0.25">
      <c r="A765">
        <v>764</v>
      </c>
      <c r="B765" t="s">
        <v>2196</v>
      </c>
      <c r="C765" t="s">
        <v>76</v>
      </c>
      <c r="D765" t="s">
        <v>31</v>
      </c>
      <c r="E765" t="s">
        <v>32</v>
      </c>
      <c r="F765" t="s">
        <v>16</v>
      </c>
      <c r="G765" s="1">
        <v>43131</v>
      </c>
      <c r="H765" t="s">
        <v>17</v>
      </c>
      <c r="J765">
        <v>2766.68</v>
      </c>
      <c r="K765" t="s">
        <v>2197</v>
      </c>
      <c r="L765" t="s">
        <v>2198</v>
      </c>
    </row>
    <row r="766" spans="1:12" x14ac:dyDescent="0.25">
      <c r="A766">
        <v>765</v>
      </c>
      <c r="B766" t="s">
        <v>2199</v>
      </c>
      <c r="C766" t="s">
        <v>13</v>
      </c>
      <c r="D766" t="s">
        <v>54</v>
      </c>
      <c r="E766" t="s">
        <v>15</v>
      </c>
      <c r="F766" t="s">
        <v>16</v>
      </c>
      <c r="G766" s="1">
        <v>43868</v>
      </c>
      <c r="H766" t="s">
        <v>17</v>
      </c>
      <c r="J766">
        <v>2394.5500000000002</v>
      </c>
      <c r="K766" t="s">
        <v>2200</v>
      </c>
      <c r="L766" t="s">
        <v>2201</v>
      </c>
    </row>
    <row r="767" spans="1:12" x14ac:dyDescent="0.25">
      <c r="A767">
        <v>766</v>
      </c>
      <c r="B767" t="s">
        <v>2202</v>
      </c>
      <c r="C767" t="s">
        <v>21</v>
      </c>
      <c r="D767" t="s">
        <v>26</v>
      </c>
      <c r="E767" t="s">
        <v>32</v>
      </c>
      <c r="F767" t="s">
        <v>27</v>
      </c>
      <c r="G767" s="1">
        <v>42889</v>
      </c>
      <c r="H767" t="s">
        <v>17</v>
      </c>
      <c r="J767">
        <v>1148.52</v>
      </c>
      <c r="K767" t="s">
        <v>2203</v>
      </c>
      <c r="L767">
        <v>8550241222</v>
      </c>
    </row>
    <row r="768" spans="1:12" x14ac:dyDescent="0.25">
      <c r="A768">
        <v>767</v>
      </c>
      <c r="B768" t="s">
        <v>2204</v>
      </c>
      <c r="C768" t="s">
        <v>76</v>
      </c>
      <c r="D768" t="s">
        <v>31</v>
      </c>
      <c r="E768" t="s">
        <v>15</v>
      </c>
      <c r="F768" t="s">
        <v>27</v>
      </c>
      <c r="G768" s="1">
        <v>43575</v>
      </c>
      <c r="H768" t="s">
        <v>17</v>
      </c>
      <c r="J768">
        <v>4177.13</v>
      </c>
      <c r="K768" t="s">
        <v>2205</v>
      </c>
      <c r="L768">
        <f>1-596-247-4998</f>
        <v>-5840</v>
      </c>
    </row>
    <row r="769" spans="1:12" x14ac:dyDescent="0.25">
      <c r="A769">
        <v>768</v>
      </c>
      <c r="B769" t="s">
        <v>2206</v>
      </c>
      <c r="C769" t="s">
        <v>60</v>
      </c>
      <c r="D769" t="s">
        <v>54</v>
      </c>
      <c r="E769" t="s">
        <v>15</v>
      </c>
      <c r="F769" t="s">
        <v>16</v>
      </c>
      <c r="G769" s="1">
        <v>42579</v>
      </c>
      <c r="H769" t="s">
        <v>17</v>
      </c>
      <c r="J769">
        <v>4743.34</v>
      </c>
      <c r="K769" t="s">
        <v>2207</v>
      </c>
      <c r="L769" t="s">
        <v>2208</v>
      </c>
    </row>
    <row r="770" spans="1:12" x14ac:dyDescent="0.25">
      <c r="A770">
        <v>769</v>
      </c>
      <c r="B770" t="s">
        <v>2209</v>
      </c>
      <c r="C770" t="s">
        <v>47</v>
      </c>
      <c r="D770" t="s">
        <v>14</v>
      </c>
      <c r="E770" t="s">
        <v>15</v>
      </c>
      <c r="F770" t="s">
        <v>16</v>
      </c>
      <c r="G770" s="1">
        <v>42482</v>
      </c>
      <c r="H770" t="s">
        <v>77</v>
      </c>
      <c r="I770" s="1">
        <v>44766</v>
      </c>
      <c r="J770">
        <v>4297.22</v>
      </c>
      <c r="K770" t="s">
        <v>2210</v>
      </c>
      <c r="L770" t="s">
        <v>2211</v>
      </c>
    </row>
    <row r="771" spans="1:12" x14ac:dyDescent="0.25">
      <c r="A771">
        <v>770</v>
      </c>
      <c r="B771" t="s">
        <v>2212</v>
      </c>
      <c r="C771" t="s">
        <v>13</v>
      </c>
      <c r="D771" t="s">
        <v>54</v>
      </c>
      <c r="E771" t="s">
        <v>15</v>
      </c>
      <c r="F771" t="s">
        <v>27</v>
      </c>
      <c r="G771" s="1">
        <v>44051</v>
      </c>
      <c r="H771" t="s">
        <v>17</v>
      </c>
      <c r="J771">
        <v>2436.1</v>
      </c>
      <c r="K771" t="s">
        <v>2213</v>
      </c>
      <c r="L771" t="s">
        <v>2214</v>
      </c>
    </row>
    <row r="772" spans="1:12" x14ac:dyDescent="0.25">
      <c r="A772">
        <v>771</v>
      </c>
      <c r="B772" t="s">
        <v>2215</v>
      </c>
      <c r="C772" t="s">
        <v>47</v>
      </c>
      <c r="D772" t="s">
        <v>40</v>
      </c>
      <c r="E772" t="s">
        <v>15</v>
      </c>
      <c r="F772" t="s">
        <v>16</v>
      </c>
      <c r="G772" s="1">
        <v>44550</v>
      </c>
      <c r="H772" t="s">
        <v>17</v>
      </c>
      <c r="J772">
        <v>1538.14</v>
      </c>
      <c r="K772" t="s">
        <v>2216</v>
      </c>
      <c r="L772" t="s">
        <v>2217</v>
      </c>
    </row>
    <row r="773" spans="1:12" x14ac:dyDescent="0.25">
      <c r="A773">
        <v>772</v>
      </c>
      <c r="B773" t="s">
        <v>2218</v>
      </c>
      <c r="C773" t="s">
        <v>21</v>
      </c>
      <c r="D773" t="s">
        <v>31</v>
      </c>
      <c r="E773" t="s">
        <v>32</v>
      </c>
      <c r="F773" t="s">
        <v>27</v>
      </c>
      <c r="G773" s="1">
        <v>44596</v>
      </c>
      <c r="H773" t="s">
        <v>17</v>
      </c>
      <c r="J773">
        <v>3474.18</v>
      </c>
      <c r="K773" t="s">
        <v>2219</v>
      </c>
      <c r="L773" t="s">
        <v>2220</v>
      </c>
    </row>
    <row r="774" spans="1:12" x14ac:dyDescent="0.25">
      <c r="A774">
        <v>773</v>
      </c>
      <c r="B774" t="s">
        <v>2221</v>
      </c>
      <c r="C774" t="s">
        <v>76</v>
      </c>
      <c r="D774" t="s">
        <v>40</v>
      </c>
      <c r="E774" t="s">
        <v>15</v>
      </c>
      <c r="F774" t="s">
        <v>27</v>
      </c>
      <c r="G774" s="1">
        <v>43389</v>
      </c>
      <c r="H774" t="s">
        <v>77</v>
      </c>
      <c r="I774" s="1">
        <v>43862</v>
      </c>
      <c r="J774">
        <v>3095.86</v>
      </c>
      <c r="K774" t="s">
        <v>2222</v>
      </c>
      <c r="L774" t="s">
        <v>2223</v>
      </c>
    </row>
    <row r="775" spans="1:12" x14ac:dyDescent="0.25">
      <c r="A775">
        <v>774</v>
      </c>
      <c r="B775" t="s">
        <v>2224</v>
      </c>
      <c r="C775" t="s">
        <v>76</v>
      </c>
      <c r="D775" t="s">
        <v>40</v>
      </c>
      <c r="E775" t="s">
        <v>15</v>
      </c>
      <c r="F775" t="s">
        <v>16</v>
      </c>
      <c r="G775" s="1">
        <v>45436</v>
      </c>
      <c r="H775" t="s">
        <v>17</v>
      </c>
      <c r="J775">
        <v>3931.58</v>
      </c>
      <c r="K775" t="s">
        <v>2225</v>
      </c>
      <c r="L775" t="s">
        <v>2226</v>
      </c>
    </row>
    <row r="776" spans="1:12" x14ac:dyDescent="0.25">
      <c r="A776">
        <v>775</v>
      </c>
      <c r="B776" t="s">
        <v>2227</v>
      </c>
      <c r="C776" t="s">
        <v>76</v>
      </c>
      <c r="D776" t="s">
        <v>40</v>
      </c>
      <c r="E776" t="s">
        <v>15</v>
      </c>
      <c r="F776" t="s">
        <v>22</v>
      </c>
      <c r="G776" s="1">
        <v>45482</v>
      </c>
      <c r="H776" t="s">
        <v>77</v>
      </c>
      <c r="I776" s="1">
        <v>45740</v>
      </c>
      <c r="J776">
        <v>2914.07</v>
      </c>
      <c r="K776" t="s">
        <v>2228</v>
      </c>
      <c r="L776" t="s">
        <v>2229</v>
      </c>
    </row>
    <row r="777" spans="1:12" x14ac:dyDescent="0.25">
      <c r="A777">
        <v>776</v>
      </c>
      <c r="B777" t="s">
        <v>2230</v>
      </c>
      <c r="C777" t="s">
        <v>21</v>
      </c>
      <c r="D777" t="s">
        <v>54</v>
      </c>
      <c r="E777" t="s">
        <v>15</v>
      </c>
      <c r="F777" t="s">
        <v>27</v>
      </c>
      <c r="G777" s="1">
        <v>42620</v>
      </c>
      <c r="H777" t="s">
        <v>17</v>
      </c>
      <c r="J777">
        <v>1791.79</v>
      </c>
      <c r="K777" t="s">
        <v>2231</v>
      </c>
      <c r="L777" t="s">
        <v>2232</v>
      </c>
    </row>
    <row r="778" spans="1:12" x14ac:dyDescent="0.25">
      <c r="A778">
        <v>777</v>
      </c>
      <c r="B778" t="s">
        <v>2233</v>
      </c>
      <c r="C778" t="s">
        <v>60</v>
      </c>
      <c r="D778" t="s">
        <v>31</v>
      </c>
      <c r="E778" t="s">
        <v>15</v>
      </c>
      <c r="F778" t="s">
        <v>22</v>
      </c>
      <c r="G778" s="1">
        <v>42640</v>
      </c>
      <c r="H778" t="s">
        <v>17</v>
      </c>
      <c r="J778">
        <v>2979.07</v>
      </c>
      <c r="K778" t="s">
        <v>2234</v>
      </c>
      <c r="L778" t="s">
        <v>2235</v>
      </c>
    </row>
    <row r="779" spans="1:12" x14ac:dyDescent="0.25">
      <c r="A779">
        <v>778</v>
      </c>
      <c r="B779" t="s">
        <v>2236</v>
      </c>
      <c r="C779" t="s">
        <v>21</v>
      </c>
      <c r="D779" t="s">
        <v>40</v>
      </c>
      <c r="E779" t="s">
        <v>15</v>
      </c>
      <c r="F779" t="s">
        <v>16</v>
      </c>
      <c r="G779" s="1">
        <v>42932</v>
      </c>
      <c r="H779" t="s">
        <v>17</v>
      </c>
      <c r="J779">
        <v>2278.21</v>
      </c>
      <c r="K779" t="s">
        <v>2237</v>
      </c>
      <c r="L779" t="s">
        <v>2238</v>
      </c>
    </row>
    <row r="780" spans="1:12" x14ac:dyDescent="0.25">
      <c r="A780">
        <v>779</v>
      </c>
      <c r="B780" t="s">
        <v>2239</v>
      </c>
      <c r="C780" t="s">
        <v>25</v>
      </c>
      <c r="D780" t="s">
        <v>40</v>
      </c>
      <c r="E780" t="s">
        <v>32</v>
      </c>
      <c r="F780" t="s">
        <v>27</v>
      </c>
      <c r="G780" s="1">
        <v>45225</v>
      </c>
      <c r="H780" t="s">
        <v>17</v>
      </c>
      <c r="J780">
        <v>1872.42</v>
      </c>
      <c r="K780" t="s">
        <v>2240</v>
      </c>
      <c r="L780">
        <f>1-685-274-6282</f>
        <v>-7240</v>
      </c>
    </row>
    <row r="781" spans="1:12" x14ac:dyDescent="0.25">
      <c r="A781">
        <v>780</v>
      </c>
      <c r="B781" t="s">
        <v>2241</v>
      </c>
      <c r="C781" t="s">
        <v>21</v>
      </c>
      <c r="D781" t="s">
        <v>26</v>
      </c>
      <c r="E781" t="s">
        <v>15</v>
      </c>
      <c r="F781" t="s">
        <v>16</v>
      </c>
      <c r="G781" s="1">
        <v>44756</v>
      </c>
      <c r="H781" t="s">
        <v>77</v>
      </c>
      <c r="I781" s="1">
        <v>45121</v>
      </c>
      <c r="J781">
        <v>2680.1</v>
      </c>
      <c r="K781" t="s">
        <v>2242</v>
      </c>
      <c r="L781" t="s">
        <v>2243</v>
      </c>
    </row>
    <row r="782" spans="1:12" x14ac:dyDescent="0.25">
      <c r="A782">
        <v>781</v>
      </c>
      <c r="B782" t="s">
        <v>2244</v>
      </c>
      <c r="C782" t="s">
        <v>13</v>
      </c>
      <c r="D782" t="s">
        <v>26</v>
      </c>
      <c r="E782" t="s">
        <v>32</v>
      </c>
      <c r="F782" t="s">
        <v>22</v>
      </c>
      <c r="G782" s="1">
        <v>45213</v>
      </c>
      <c r="H782" t="s">
        <v>77</v>
      </c>
      <c r="I782" s="1">
        <v>45658</v>
      </c>
      <c r="J782">
        <v>4587.9399999999996</v>
      </c>
      <c r="K782" t="s">
        <v>2245</v>
      </c>
      <c r="L782" t="s">
        <v>2246</v>
      </c>
    </row>
    <row r="783" spans="1:12" x14ac:dyDescent="0.25">
      <c r="A783">
        <v>782</v>
      </c>
      <c r="B783" t="s">
        <v>2247</v>
      </c>
      <c r="C783" t="s">
        <v>25</v>
      </c>
      <c r="D783" t="s">
        <v>54</v>
      </c>
      <c r="E783" t="s">
        <v>32</v>
      </c>
      <c r="F783" t="s">
        <v>16</v>
      </c>
      <c r="G783" s="1">
        <v>45196</v>
      </c>
      <c r="H783" t="s">
        <v>17</v>
      </c>
      <c r="J783">
        <v>2652.36</v>
      </c>
      <c r="K783" t="s">
        <v>2248</v>
      </c>
      <c r="L783" t="s">
        <v>2249</v>
      </c>
    </row>
    <row r="784" spans="1:12" x14ac:dyDescent="0.25">
      <c r="A784">
        <v>783</v>
      </c>
      <c r="B784" t="s">
        <v>2250</v>
      </c>
      <c r="C784" t="s">
        <v>60</v>
      </c>
      <c r="D784" t="s">
        <v>14</v>
      </c>
      <c r="E784" t="s">
        <v>32</v>
      </c>
      <c r="F784" t="s">
        <v>27</v>
      </c>
      <c r="G784" s="1">
        <v>42266</v>
      </c>
      <c r="H784" t="s">
        <v>17</v>
      </c>
      <c r="J784">
        <v>4587.57</v>
      </c>
      <c r="K784" t="s">
        <v>2251</v>
      </c>
      <c r="L784">
        <v>4803589846</v>
      </c>
    </row>
    <row r="785" spans="1:12" x14ac:dyDescent="0.25">
      <c r="A785">
        <v>784</v>
      </c>
      <c r="B785" t="s">
        <v>2252</v>
      </c>
      <c r="C785" t="s">
        <v>25</v>
      </c>
      <c r="D785" t="s">
        <v>14</v>
      </c>
      <c r="E785" t="s">
        <v>15</v>
      </c>
      <c r="F785" t="s">
        <v>16</v>
      </c>
      <c r="G785" s="1">
        <v>43907</v>
      </c>
      <c r="H785" t="s">
        <v>17</v>
      </c>
      <c r="J785">
        <v>1271.5</v>
      </c>
      <c r="K785" t="s">
        <v>2253</v>
      </c>
      <c r="L785" t="s">
        <v>2254</v>
      </c>
    </row>
    <row r="786" spans="1:12" x14ac:dyDescent="0.25">
      <c r="A786">
        <v>785</v>
      </c>
      <c r="B786" t="s">
        <v>2255</v>
      </c>
      <c r="C786" t="s">
        <v>21</v>
      </c>
      <c r="D786" t="s">
        <v>31</v>
      </c>
      <c r="E786" t="s">
        <v>15</v>
      </c>
      <c r="F786" t="s">
        <v>16</v>
      </c>
      <c r="G786" s="1">
        <v>44173</v>
      </c>
      <c r="H786" t="s">
        <v>17</v>
      </c>
      <c r="J786">
        <v>4572.76</v>
      </c>
      <c r="K786" t="s">
        <v>2256</v>
      </c>
      <c r="L786" t="s">
        <v>2257</v>
      </c>
    </row>
    <row r="787" spans="1:12" x14ac:dyDescent="0.25">
      <c r="A787">
        <v>786</v>
      </c>
      <c r="B787" t="s">
        <v>2258</v>
      </c>
      <c r="C787" t="s">
        <v>21</v>
      </c>
      <c r="D787" t="s">
        <v>26</v>
      </c>
      <c r="E787" t="s">
        <v>15</v>
      </c>
      <c r="F787" t="s">
        <v>16</v>
      </c>
      <c r="G787" s="1">
        <v>42565</v>
      </c>
      <c r="H787" t="s">
        <v>17</v>
      </c>
      <c r="J787">
        <v>1089.6099999999999</v>
      </c>
      <c r="K787" t="s">
        <v>2259</v>
      </c>
      <c r="L787" t="s">
        <v>2260</v>
      </c>
    </row>
    <row r="788" spans="1:12" x14ac:dyDescent="0.25">
      <c r="A788">
        <v>787</v>
      </c>
      <c r="B788" t="s">
        <v>2261</v>
      </c>
      <c r="C788" t="s">
        <v>13</v>
      </c>
      <c r="D788" t="s">
        <v>54</v>
      </c>
      <c r="E788" t="s">
        <v>32</v>
      </c>
      <c r="F788" t="s">
        <v>22</v>
      </c>
      <c r="G788" s="1">
        <v>44301</v>
      </c>
      <c r="H788" t="s">
        <v>17</v>
      </c>
      <c r="J788">
        <v>3256.77</v>
      </c>
      <c r="K788" t="s">
        <v>2262</v>
      </c>
      <c r="L788">
        <v>9501145856</v>
      </c>
    </row>
    <row r="789" spans="1:12" x14ac:dyDescent="0.25">
      <c r="A789">
        <v>788</v>
      </c>
      <c r="B789" t="s">
        <v>2263</v>
      </c>
      <c r="C789" t="s">
        <v>60</v>
      </c>
      <c r="D789" t="s">
        <v>31</v>
      </c>
      <c r="E789" t="s">
        <v>32</v>
      </c>
      <c r="F789" t="s">
        <v>16</v>
      </c>
      <c r="G789" s="1">
        <v>43791</v>
      </c>
      <c r="H789" t="s">
        <v>17</v>
      </c>
      <c r="J789">
        <v>2695.98</v>
      </c>
      <c r="K789" t="s">
        <v>2264</v>
      </c>
      <c r="L789" t="s">
        <v>2265</v>
      </c>
    </row>
    <row r="790" spans="1:12" x14ac:dyDescent="0.25">
      <c r="A790">
        <v>789</v>
      </c>
      <c r="B790" t="s">
        <v>2266</v>
      </c>
      <c r="C790" t="s">
        <v>60</v>
      </c>
      <c r="D790" t="s">
        <v>54</v>
      </c>
      <c r="E790" t="s">
        <v>32</v>
      </c>
      <c r="F790" t="s">
        <v>22</v>
      </c>
      <c r="G790" s="1">
        <v>45468</v>
      </c>
      <c r="H790" t="s">
        <v>17</v>
      </c>
      <c r="J790">
        <v>1105.04</v>
      </c>
      <c r="K790" t="s">
        <v>2267</v>
      </c>
      <c r="L790" t="s">
        <v>2268</v>
      </c>
    </row>
    <row r="791" spans="1:12" x14ac:dyDescent="0.25">
      <c r="A791">
        <v>790</v>
      </c>
      <c r="B791" t="s">
        <v>2269</v>
      </c>
      <c r="C791" t="s">
        <v>21</v>
      </c>
      <c r="D791" t="s">
        <v>14</v>
      </c>
      <c r="E791" t="s">
        <v>32</v>
      </c>
      <c r="F791" t="s">
        <v>27</v>
      </c>
      <c r="G791" s="1">
        <v>42570</v>
      </c>
      <c r="H791" t="s">
        <v>17</v>
      </c>
      <c r="J791">
        <v>1321.2</v>
      </c>
      <c r="K791" t="s">
        <v>2270</v>
      </c>
      <c r="L791" t="s">
        <v>2271</v>
      </c>
    </row>
    <row r="792" spans="1:12" x14ac:dyDescent="0.25">
      <c r="A792">
        <v>791</v>
      </c>
      <c r="B792" t="s">
        <v>2272</v>
      </c>
      <c r="C792" t="s">
        <v>76</v>
      </c>
      <c r="D792" t="s">
        <v>54</v>
      </c>
      <c r="E792" t="s">
        <v>15</v>
      </c>
      <c r="F792" t="s">
        <v>22</v>
      </c>
      <c r="G792" s="1">
        <v>42696</v>
      </c>
      <c r="H792" t="s">
        <v>17</v>
      </c>
      <c r="J792">
        <v>1518.52</v>
      </c>
      <c r="K792" t="s">
        <v>2273</v>
      </c>
      <c r="L792">
        <f>1-313-982-5334</f>
        <v>-6628</v>
      </c>
    </row>
    <row r="793" spans="1:12" x14ac:dyDescent="0.25">
      <c r="A793">
        <v>792</v>
      </c>
      <c r="B793" t="s">
        <v>2274</v>
      </c>
      <c r="C793" t="s">
        <v>47</v>
      </c>
      <c r="D793" t="s">
        <v>31</v>
      </c>
      <c r="E793" t="s">
        <v>15</v>
      </c>
      <c r="F793" t="s">
        <v>22</v>
      </c>
      <c r="G793" s="1">
        <v>44574</v>
      </c>
      <c r="H793" t="s">
        <v>17</v>
      </c>
      <c r="J793">
        <v>4385.4399999999996</v>
      </c>
      <c r="K793" t="s">
        <v>2275</v>
      </c>
      <c r="L793" t="s">
        <v>2276</v>
      </c>
    </row>
    <row r="794" spans="1:12" x14ac:dyDescent="0.25">
      <c r="A794">
        <v>793</v>
      </c>
      <c r="B794" t="s">
        <v>2277</v>
      </c>
      <c r="C794" t="s">
        <v>21</v>
      </c>
      <c r="D794" t="s">
        <v>54</v>
      </c>
      <c r="E794" t="s">
        <v>32</v>
      </c>
      <c r="F794" t="s">
        <v>16</v>
      </c>
      <c r="G794" s="1">
        <v>44018</v>
      </c>
      <c r="H794" t="s">
        <v>298</v>
      </c>
      <c r="I794" s="1">
        <v>44903</v>
      </c>
      <c r="J794">
        <v>4893.26</v>
      </c>
      <c r="K794" t="s">
        <v>2278</v>
      </c>
      <c r="L794" t="s">
        <v>2279</v>
      </c>
    </row>
    <row r="795" spans="1:12" x14ac:dyDescent="0.25">
      <c r="A795">
        <v>794</v>
      </c>
      <c r="B795" t="s">
        <v>2280</v>
      </c>
      <c r="C795" t="s">
        <v>60</v>
      </c>
      <c r="D795" t="s">
        <v>31</v>
      </c>
      <c r="E795" t="s">
        <v>15</v>
      </c>
      <c r="F795" t="s">
        <v>16</v>
      </c>
      <c r="G795" s="1">
        <v>44193</v>
      </c>
      <c r="H795" t="s">
        <v>17</v>
      </c>
      <c r="J795">
        <v>2373.66</v>
      </c>
      <c r="K795" t="s">
        <v>2281</v>
      </c>
      <c r="L795" t="s">
        <v>2282</v>
      </c>
    </row>
    <row r="796" spans="1:12" x14ac:dyDescent="0.25">
      <c r="A796">
        <v>795</v>
      </c>
      <c r="B796" t="s">
        <v>2283</v>
      </c>
      <c r="C796" t="s">
        <v>25</v>
      </c>
      <c r="D796" t="s">
        <v>54</v>
      </c>
      <c r="E796" t="s">
        <v>15</v>
      </c>
      <c r="F796" t="s">
        <v>22</v>
      </c>
      <c r="G796" s="1">
        <v>43504</v>
      </c>
      <c r="H796" t="s">
        <v>17</v>
      </c>
      <c r="J796">
        <v>3704.06</v>
      </c>
      <c r="K796" t="s">
        <v>2284</v>
      </c>
      <c r="L796" t="s">
        <v>2285</v>
      </c>
    </row>
    <row r="797" spans="1:12" x14ac:dyDescent="0.25">
      <c r="A797">
        <v>796</v>
      </c>
      <c r="B797" t="s">
        <v>2286</v>
      </c>
      <c r="C797" t="s">
        <v>13</v>
      </c>
      <c r="D797" t="s">
        <v>14</v>
      </c>
      <c r="E797" t="s">
        <v>32</v>
      </c>
      <c r="F797" t="s">
        <v>27</v>
      </c>
      <c r="G797" s="1">
        <v>43171</v>
      </c>
      <c r="H797" t="s">
        <v>77</v>
      </c>
      <c r="I797" s="1">
        <v>43486</v>
      </c>
      <c r="J797">
        <v>2208.4699999999998</v>
      </c>
      <c r="K797" t="s">
        <v>2287</v>
      </c>
      <c r="L797" t="s">
        <v>2288</v>
      </c>
    </row>
    <row r="798" spans="1:12" x14ac:dyDescent="0.25">
      <c r="A798">
        <v>797</v>
      </c>
      <c r="B798" t="s">
        <v>2289</v>
      </c>
      <c r="C798" t="s">
        <v>60</v>
      </c>
      <c r="D798" t="s">
        <v>14</v>
      </c>
      <c r="E798" t="s">
        <v>15</v>
      </c>
      <c r="F798" t="s">
        <v>16</v>
      </c>
      <c r="G798" s="1">
        <v>43052</v>
      </c>
      <c r="H798" t="s">
        <v>17</v>
      </c>
      <c r="J798">
        <v>4002.49</v>
      </c>
      <c r="K798" t="s">
        <v>2290</v>
      </c>
      <c r="L798">
        <v>7677544435</v>
      </c>
    </row>
    <row r="799" spans="1:12" x14ac:dyDescent="0.25">
      <c r="A799">
        <v>798</v>
      </c>
      <c r="B799" t="s">
        <v>2291</v>
      </c>
      <c r="C799" t="s">
        <v>76</v>
      </c>
      <c r="D799" t="s">
        <v>40</v>
      </c>
      <c r="E799" t="s">
        <v>15</v>
      </c>
      <c r="F799" t="s">
        <v>27</v>
      </c>
      <c r="G799" s="1">
        <v>45014</v>
      </c>
      <c r="H799" t="s">
        <v>77</v>
      </c>
      <c r="I799" s="1">
        <v>45350</v>
      </c>
      <c r="J799">
        <v>3268.79</v>
      </c>
      <c r="K799" t="s">
        <v>2292</v>
      </c>
      <c r="L799" t="s">
        <v>2293</v>
      </c>
    </row>
    <row r="800" spans="1:12" x14ac:dyDescent="0.25">
      <c r="A800">
        <v>799</v>
      </c>
      <c r="B800" t="s">
        <v>2294</v>
      </c>
      <c r="C800" t="s">
        <v>76</v>
      </c>
      <c r="D800" t="s">
        <v>14</v>
      </c>
      <c r="E800" t="s">
        <v>15</v>
      </c>
      <c r="F800" t="s">
        <v>16</v>
      </c>
      <c r="G800" s="1">
        <v>42578</v>
      </c>
      <c r="H800" t="s">
        <v>17</v>
      </c>
      <c r="J800">
        <v>3639.89</v>
      </c>
      <c r="K800" t="s">
        <v>2295</v>
      </c>
      <c r="L800" t="s">
        <v>2296</v>
      </c>
    </row>
    <row r="801" spans="1:12" x14ac:dyDescent="0.25">
      <c r="A801">
        <v>800</v>
      </c>
      <c r="B801" t="s">
        <v>2297</v>
      </c>
      <c r="C801" t="s">
        <v>76</v>
      </c>
      <c r="D801" t="s">
        <v>40</v>
      </c>
      <c r="E801" t="s">
        <v>32</v>
      </c>
      <c r="F801" t="s">
        <v>27</v>
      </c>
      <c r="G801" s="1">
        <v>45041</v>
      </c>
      <c r="H801" t="s">
        <v>17</v>
      </c>
      <c r="J801">
        <v>2221.71</v>
      </c>
      <c r="K801" t="s">
        <v>2298</v>
      </c>
      <c r="L801" t="s">
        <v>2299</v>
      </c>
    </row>
    <row r="802" spans="1:12" x14ac:dyDescent="0.25">
      <c r="A802">
        <v>801</v>
      </c>
      <c r="B802" t="s">
        <v>2300</v>
      </c>
      <c r="C802" t="s">
        <v>76</v>
      </c>
      <c r="D802" t="s">
        <v>40</v>
      </c>
      <c r="E802" t="s">
        <v>32</v>
      </c>
      <c r="F802" t="s">
        <v>27</v>
      </c>
      <c r="G802" s="1">
        <v>45129</v>
      </c>
      <c r="H802" t="s">
        <v>17</v>
      </c>
      <c r="J802">
        <v>2572.7199999999998</v>
      </c>
      <c r="K802" t="s">
        <v>2301</v>
      </c>
      <c r="L802" t="s">
        <v>2302</v>
      </c>
    </row>
    <row r="803" spans="1:12" x14ac:dyDescent="0.25">
      <c r="A803">
        <v>802</v>
      </c>
      <c r="B803" t="s">
        <v>2303</v>
      </c>
      <c r="C803" t="s">
        <v>60</v>
      </c>
      <c r="D803" t="s">
        <v>40</v>
      </c>
      <c r="E803" t="s">
        <v>32</v>
      </c>
      <c r="F803" t="s">
        <v>22</v>
      </c>
      <c r="G803" s="1">
        <v>43769</v>
      </c>
      <c r="H803" t="s">
        <v>17</v>
      </c>
      <c r="J803">
        <v>1942.97</v>
      </c>
      <c r="K803" t="s">
        <v>2304</v>
      </c>
      <c r="L803" t="s">
        <v>2305</v>
      </c>
    </row>
    <row r="804" spans="1:12" x14ac:dyDescent="0.25">
      <c r="A804">
        <v>803</v>
      </c>
      <c r="B804" t="s">
        <v>2306</v>
      </c>
      <c r="C804" t="s">
        <v>25</v>
      </c>
      <c r="D804" t="s">
        <v>26</v>
      </c>
      <c r="E804" t="s">
        <v>15</v>
      </c>
      <c r="F804" t="s">
        <v>22</v>
      </c>
      <c r="G804" s="1">
        <v>44265</v>
      </c>
      <c r="H804" t="s">
        <v>17</v>
      </c>
      <c r="J804">
        <v>2895.49</v>
      </c>
      <c r="K804" t="s">
        <v>2307</v>
      </c>
      <c r="L804" t="s">
        <v>2308</v>
      </c>
    </row>
    <row r="805" spans="1:12" x14ac:dyDescent="0.25">
      <c r="A805">
        <v>804</v>
      </c>
      <c r="B805" t="s">
        <v>2309</v>
      </c>
      <c r="C805" t="s">
        <v>76</v>
      </c>
      <c r="D805" t="s">
        <v>26</v>
      </c>
      <c r="E805" t="s">
        <v>32</v>
      </c>
      <c r="F805" t="s">
        <v>27</v>
      </c>
      <c r="G805" s="1">
        <v>44610</v>
      </c>
      <c r="H805" t="s">
        <v>17</v>
      </c>
      <c r="J805">
        <v>1876.33</v>
      </c>
      <c r="K805" t="s">
        <v>2310</v>
      </c>
      <c r="L805" t="s">
        <v>2311</v>
      </c>
    </row>
    <row r="806" spans="1:12" x14ac:dyDescent="0.25">
      <c r="A806">
        <v>805</v>
      </c>
      <c r="B806" t="s">
        <v>2312</v>
      </c>
      <c r="C806" t="s">
        <v>21</v>
      </c>
      <c r="D806" t="s">
        <v>31</v>
      </c>
      <c r="E806" t="s">
        <v>15</v>
      </c>
      <c r="F806" t="s">
        <v>22</v>
      </c>
      <c r="G806" s="1">
        <v>42594</v>
      </c>
      <c r="H806" t="s">
        <v>17</v>
      </c>
      <c r="J806">
        <v>3842.77</v>
      </c>
      <c r="K806" t="s">
        <v>2313</v>
      </c>
      <c r="L806" t="s">
        <v>2314</v>
      </c>
    </row>
    <row r="807" spans="1:12" x14ac:dyDescent="0.25">
      <c r="A807">
        <v>806</v>
      </c>
      <c r="B807" t="s">
        <v>2315</v>
      </c>
      <c r="C807" t="s">
        <v>76</v>
      </c>
      <c r="D807" t="s">
        <v>26</v>
      </c>
      <c r="E807" t="s">
        <v>15</v>
      </c>
      <c r="F807" t="s">
        <v>22</v>
      </c>
      <c r="G807" s="1">
        <v>43590</v>
      </c>
      <c r="H807" t="s">
        <v>17</v>
      </c>
      <c r="J807">
        <v>3120.68</v>
      </c>
      <c r="K807" t="s">
        <v>2316</v>
      </c>
      <c r="L807" t="s">
        <v>2317</v>
      </c>
    </row>
    <row r="808" spans="1:12" x14ac:dyDescent="0.25">
      <c r="A808">
        <v>807</v>
      </c>
      <c r="B808" t="s">
        <v>2318</v>
      </c>
      <c r="C808" t="s">
        <v>47</v>
      </c>
      <c r="D808" t="s">
        <v>14</v>
      </c>
      <c r="E808" t="s">
        <v>32</v>
      </c>
      <c r="F808" t="s">
        <v>16</v>
      </c>
      <c r="G808" s="1">
        <v>45468</v>
      </c>
      <c r="H808" t="s">
        <v>17</v>
      </c>
      <c r="J808">
        <v>4412.38</v>
      </c>
      <c r="K808" t="s">
        <v>2319</v>
      </c>
      <c r="L808" t="s">
        <v>2320</v>
      </c>
    </row>
    <row r="809" spans="1:12" x14ac:dyDescent="0.25">
      <c r="A809">
        <v>808</v>
      </c>
      <c r="B809" t="s">
        <v>2321</v>
      </c>
      <c r="C809" t="s">
        <v>47</v>
      </c>
      <c r="D809" t="s">
        <v>14</v>
      </c>
      <c r="E809" t="s">
        <v>15</v>
      </c>
      <c r="F809" t="s">
        <v>16</v>
      </c>
      <c r="G809" s="1">
        <v>44668</v>
      </c>
      <c r="H809" t="s">
        <v>17</v>
      </c>
      <c r="J809">
        <v>2816.18</v>
      </c>
      <c r="K809" t="s">
        <v>2322</v>
      </c>
      <c r="L809" t="s">
        <v>2323</v>
      </c>
    </row>
    <row r="810" spans="1:12" x14ac:dyDescent="0.25">
      <c r="A810">
        <v>809</v>
      </c>
      <c r="B810" t="s">
        <v>2324</v>
      </c>
      <c r="C810" t="s">
        <v>21</v>
      </c>
      <c r="D810" t="s">
        <v>31</v>
      </c>
      <c r="E810" t="s">
        <v>15</v>
      </c>
      <c r="F810" t="s">
        <v>27</v>
      </c>
      <c r="G810" s="1">
        <v>42861</v>
      </c>
      <c r="H810" t="s">
        <v>17</v>
      </c>
      <c r="J810">
        <v>4753.97</v>
      </c>
      <c r="K810" t="s">
        <v>2325</v>
      </c>
      <c r="L810" t="s">
        <v>2326</v>
      </c>
    </row>
    <row r="811" spans="1:12" x14ac:dyDescent="0.25">
      <c r="A811">
        <v>810</v>
      </c>
      <c r="B811" t="s">
        <v>2327</v>
      </c>
      <c r="C811" t="s">
        <v>21</v>
      </c>
      <c r="D811" t="s">
        <v>40</v>
      </c>
      <c r="E811" t="s">
        <v>32</v>
      </c>
      <c r="F811" t="s">
        <v>22</v>
      </c>
      <c r="G811" s="1">
        <v>45257</v>
      </c>
      <c r="H811" t="s">
        <v>17</v>
      </c>
      <c r="J811">
        <v>3226.78</v>
      </c>
      <c r="K811" t="s">
        <v>2328</v>
      </c>
      <c r="L811" t="s">
        <v>2329</v>
      </c>
    </row>
    <row r="812" spans="1:12" x14ac:dyDescent="0.25">
      <c r="A812">
        <v>811</v>
      </c>
      <c r="B812" t="s">
        <v>2330</v>
      </c>
      <c r="C812" t="s">
        <v>60</v>
      </c>
      <c r="D812" t="s">
        <v>40</v>
      </c>
      <c r="E812" t="s">
        <v>15</v>
      </c>
      <c r="F812" t="s">
        <v>16</v>
      </c>
      <c r="G812" s="1">
        <v>43253</v>
      </c>
      <c r="H812" t="s">
        <v>17</v>
      </c>
      <c r="J812">
        <v>1392.4</v>
      </c>
      <c r="K812" t="s">
        <v>2331</v>
      </c>
      <c r="L812" t="s">
        <v>2332</v>
      </c>
    </row>
    <row r="813" spans="1:12" x14ac:dyDescent="0.25">
      <c r="A813">
        <v>812</v>
      </c>
      <c r="B813" t="s">
        <v>2333</v>
      </c>
      <c r="C813" t="s">
        <v>13</v>
      </c>
      <c r="D813" t="s">
        <v>31</v>
      </c>
      <c r="E813" t="s">
        <v>15</v>
      </c>
      <c r="F813" t="s">
        <v>27</v>
      </c>
      <c r="G813" s="1">
        <v>42471</v>
      </c>
      <c r="H813" t="s">
        <v>17</v>
      </c>
      <c r="J813">
        <v>1925.95</v>
      </c>
      <c r="K813" t="s">
        <v>2334</v>
      </c>
      <c r="L813" t="s">
        <v>2335</v>
      </c>
    </row>
    <row r="814" spans="1:12" x14ac:dyDescent="0.25">
      <c r="A814">
        <v>813</v>
      </c>
      <c r="B814" t="s">
        <v>2336</v>
      </c>
      <c r="C814" t="s">
        <v>60</v>
      </c>
      <c r="D814" t="s">
        <v>40</v>
      </c>
      <c r="E814" t="s">
        <v>15</v>
      </c>
      <c r="F814" t="s">
        <v>22</v>
      </c>
      <c r="G814" s="1">
        <v>42674</v>
      </c>
      <c r="H814" t="s">
        <v>17</v>
      </c>
      <c r="J814">
        <v>1866.32</v>
      </c>
      <c r="K814" t="s">
        <v>2337</v>
      </c>
      <c r="L814" t="s">
        <v>2338</v>
      </c>
    </row>
    <row r="815" spans="1:12" x14ac:dyDescent="0.25">
      <c r="A815">
        <v>814</v>
      </c>
      <c r="B815" t="s">
        <v>2339</v>
      </c>
      <c r="C815" t="s">
        <v>47</v>
      </c>
      <c r="D815" t="s">
        <v>40</v>
      </c>
      <c r="E815" t="s">
        <v>15</v>
      </c>
      <c r="F815" t="s">
        <v>27</v>
      </c>
      <c r="G815" s="1">
        <v>43171</v>
      </c>
      <c r="H815" t="s">
        <v>17</v>
      </c>
      <c r="J815">
        <v>2798.43</v>
      </c>
      <c r="K815" t="s">
        <v>2340</v>
      </c>
      <c r="L815" t="s">
        <v>2341</v>
      </c>
    </row>
    <row r="816" spans="1:12" x14ac:dyDescent="0.25">
      <c r="A816">
        <v>815</v>
      </c>
      <c r="B816" t="s">
        <v>2342</v>
      </c>
      <c r="C816" t="s">
        <v>13</v>
      </c>
      <c r="D816" t="s">
        <v>31</v>
      </c>
      <c r="E816" t="s">
        <v>15</v>
      </c>
      <c r="F816" t="s">
        <v>27</v>
      </c>
      <c r="G816" s="1">
        <v>44557</v>
      </c>
      <c r="H816" t="s">
        <v>17</v>
      </c>
      <c r="J816">
        <v>1188.28</v>
      </c>
      <c r="K816" t="s">
        <v>2343</v>
      </c>
      <c r="L816" t="s">
        <v>2344</v>
      </c>
    </row>
    <row r="817" spans="1:12" x14ac:dyDescent="0.25">
      <c r="A817">
        <v>816</v>
      </c>
      <c r="B817" t="s">
        <v>2345</v>
      </c>
      <c r="C817" t="s">
        <v>25</v>
      </c>
      <c r="D817" t="s">
        <v>54</v>
      </c>
      <c r="E817" t="s">
        <v>32</v>
      </c>
      <c r="F817" t="s">
        <v>22</v>
      </c>
      <c r="G817" s="1">
        <v>42391</v>
      </c>
      <c r="H817" t="s">
        <v>17</v>
      </c>
      <c r="J817">
        <v>4518.3</v>
      </c>
      <c r="K817" t="s">
        <v>2346</v>
      </c>
      <c r="L817">
        <v>9430500286</v>
      </c>
    </row>
    <row r="818" spans="1:12" x14ac:dyDescent="0.25">
      <c r="A818">
        <v>817</v>
      </c>
      <c r="B818" t="s">
        <v>1271</v>
      </c>
      <c r="C818" t="s">
        <v>60</v>
      </c>
      <c r="D818" t="s">
        <v>14</v>
      </c>
      <c r="E818" t="s">
        <v>15</v>
      </c>
      <c r="F818" t="s">
        <v>27</v>
      </c>
      <c r="G818" s="1">
        <v>43005</v>
      </c>
      <c r="H818" t="s">
        <v>77</v>
      </c>
      <c r="I818" s="1">
        <v>43796</v>
      </c>
      <c r="J818">
        <v>1996.71</v>
      </c>
      <c r="K818" t="s">
        <v>2347</v>
      </c>
      <c r="L818" t="s">
        <v>2348</v>
      </c>
    </row>
    <row r="819" spans="1:12" x14ac:dyDescent="0.25">
      <c r="A819">
        <v>818</v>
      </c>
      <c r="B819" t="s">
        <v>2349</v>
      </c>
      <c r="C819" t="s">
        <v>25</v>
      </c>
      <c r="D819" t="s">
        <v>26</v>
      </c>
      <c r="E819" t="s">
        <v>32</v>
      </c>
      <c r="F819" t="s">
        <v>27</v>
      </c>
      <c r="G819" s="1">
        <v>44231</v>
      </c>
      <c r="H819" t="s">
        <v>17</v>
      </c>
      <c r="J819">
        <v>1176.79</v>
      </c>
      <c r="K819" t="s">
        <v>2350</v>
      </c>
      <c r="L819" t="s">
        <v>2351</v>
      </c>
    </row>
    <row r="820" spans="1:12" x14ac:dyDescent="0.25">
      <c r="A820">
        <v>819</v>
      </c>
      <c r="B820" t="s">
        <v>2352</v>
      </c>
      <c r="C820" t="s">
        <v>47</v>
      </c>
      <c r="D820" t="s">
        <v>14</v>
      </c>
      <c r="E820" t="s">
        <v>32</v>
      </c>
      <c r="F820" t="s">
        <v>16</v>
      </c>
      <c r="G820" s="1">
        <v>43868</v>
      </c>
      <c r="H820" t="s">
        <v>77</v>
      </c>
      <c r="I820" s="1">
        <v>45685</v>
      </c>
      <c r="J820">
        <v>1324.33</v>
      </c>
      <c r="K820" t="s">
        <v>2353</v>
      </c>
      <c r="L820" t="s">
        <v>2354</v>
      </c>
    </row>
    <row r="821" spans="1:12" x14ac:dyDescent="0.25">
      <c r="A821">
        <v>820</v>
      </c>
      <c r="B821" t="s">
        <v>2355</v>
      </c>
      <c r="C821" t="s">
        <v>60</v>
      </c>
      <c r="D821" t="s">
        <v>40</v>
      </c>
      <c r="E821" t="s">
        <v>32</v>
      </c>
      <c r="F821" t="s">
        <v>22</v>
      </c>
      <c r="G821" s="1">
        <v>45265</v>
      </c>
      <c r="H821" t="s">
        <v>17</v>
      </c>
      <c r="J821">
        <v>1503.34</v>
      </c>
      <c r="K821" t="s">
        <v>2356</v>
      </c>
      <c r="L821">
        <f>1-810-49-7953</f>
        <v>-8811</v>
      </c>
    </row>
    <row r="822" spans="1:12" x14ac:dyDescent="0.25">
      <c r="A822">
        <v>821</v>
      </c>
      <c r="B822" t="s">
        <v>2357</v>
      </c>
      <c r="C822" t="s">
        <v>21</v>
      </c>
      <c r="D822" t="s">
        <v>14</v>
      </c>
      <c r="E822" t="s">
        <v>15</v>
      </c>
      <c r="F822" t="s">
        <v>22</v>
      </c>
      <c r="G822" s="1">
        <v>45151</v>
      </c>
      <c r="H822" t="s">
        <v>17</v>
      </c>
      <c r="J822">
        <v>2466.37</v>
      </c>
      <c r="K822" t="s">
        <v>2358</v>
      </c>
      <c r="L822" t="s">
        <v>2359</v>
      </c>
    </row>
    <row r="823" spans="1:12" x14ac:dyDescent="0.25">
      <c r="A823">
        <v>822</v>
      </c>
      <c r="B823" t="s">
        <v>2360</v>
      </c>
      <c r="C823" t="s">
        <v>60</v>
      </c>
      <c r="D823" t="s">
        <v>40</v>
      </c>
      <c r="E823" t="s">
        <v>32</v>
      </c>
      <c r="F823" t="s">
        <v>16</v>
      </c>
      <c r="G823" s="1">
        <v>42975</v>
      </c>
      <c r="H823" t="s">
        <v>77</v>
      </c>
      <c r="I823" s="1">
        <v>43406</v>
      </c>
      <c r="J823">
        <v>4483.59</v>
      </c>
      <c r="K823" t="s">
        <v>2361</v>
      </c>
      <c r="L823" t="s">
        <v>2362</v>
      </c>
    </row>
    <row r="824" spans="1:12" x14ac:dyDescent="0.25">
      <c r="A824">
        <v>823</v>
      </c>
      <c r="B824" t="s">
        <v>2363</v>
      </c>
      <c r="C824" t="s">
        <v>13</v>
      </c>
      <c r="D824" t="s">
        <v>31</v>
      </c>
      <c r="E824" t="s">
        <v>32</v>
      </c>
      <c r="F824" t="s">
        <v>16</v>
      </c>
      <c r="G824" s="1">
        <v>44293</v>
      </c>
      <c r="H824" t="s">
        <v>17</v>
      </c>
      <c r="J824">
        <v>3300.92</v>
      </c>
      <c r="K824" t="s">
        <v>2364</v>
      </c>
      <c r="L824" t="s">
        <v>2365</v>
      </c>
    </row>
    <row r="825" spans="1:12" x14ac:dyDescent="0.25">
      <c r="A825">
        <v>824</v>
      </c>
      <c r="B825" t="s">
        <v>2366</v>
      </c>
      <c r="C825" t="s">
        <v>21</v>
      </c>
      <c r="D825" t="s">
        <v>14</v>
      </c>
      <c r="E825" t="s">
        <v>15</v>
      </c>
      <c r="F825" t="s">
        <v>16</v>
      </c>
      <c r="G825" s="1">
        <v>43111</v>
      </c>
      <c r="H825" t="s">
        <v>17</v>
      </c>
      <c r="J825">
        <v>2474.25</v>
      </c>
      <c r="K825" t="s">
        <v>2367</v>
      </c>
      <c r="L825" t="s">
        <v>2368</v>
      </c>
    </row>
    <row r="826" spans="1:12" x14ac:dyDescent="0.25">
      <c r="A826">
        <v>825</v>
      </c>
      <c r="B826" t="s">
        <v>2369</v>
      </c>
      <c r="C826" t="s">
        <v>60</v>
      </c>
      <c r="D826" t="s">
        <v>26</v>
      </c>
      <c r="E826" t="s">
        <v>15</v>
      </c>
      <c r="F826" t="s">
        <v>22</v>
      </c>
      <c r="G826" s="1">
        <v>42279</v>
      </c>
      <c r="H826" t="s">
        <v>17</v>
      </c>
      <c r="J826">
        <v>2939.14</v>
      </c>
      <c r="K826" t="s">
        <v>2370</v>
      </c>
      <c r="L826" t="s">
        <v>2371</v>
      </c>
    </row>
    <row r="827" spans="1:12" x14ac:dyDescent="0.25">
      <c r="A827">
        <v>826</v>
      </c>
      <c r="B827" t="s">
        <v>2372</v>
      </c>
      <c r="C827" t="s">
        <v>60</v>
      </c>
      <c r="D827" t="s">
        <v>14</v>
      </c>
      <c r="E827" t="s">
        <v>32</v>
      </c>
      <c r="F827" t="s">
        <v>27</v>
      </c>
      <c r="G827" s="1">
        <v>44061</v>
      </c>
      <c r="H827" t="s">
        <v>17</v>
      </c>
      <c r="J827">
        <v>2116.1799999999998</v>
      </c>
      <c r="K827" t="s">
        <v>2373</v>
      </c>
      <c r="L827" t="s">
        <v>2374</v>
      </c>
    </row>
    <row r="828" spans="1:12" x14ac:dyDescent="0.25">
      <c r="A828">
        <v>827</v>
      </c>
      <c r="B828" t="s">
        <v>2375</v>
      </c>
      <c r="C828" t="s">
        <v>76</v>
      </c>
      <c r="D828" t="s">
        <v>40</v>
      </c>
      <c r="E828" t="s">
        <v>32</v>
      </c>
      <c r="F828" t="s">
        <v>16</v>
      </c>
      <c r="G828" s="1">
        <v>43666</v>
      </c>
      <c r="H828" t="s">
        <v>17</v>
      </c>
      <c r="J828">
        <v>3327.44</v>
      </c>
      <c r="K828" t="s">
        <v>2376</v>
      </c>
      <c r="L828" t="s">
        <v>2377</v>
      </c>
    </row>
    <row r="829" spans="1:12" x14ac:dyDescent="0.25">
      <c r="A829">
        <v>828</v>
      </c>
      <c r="B829" t="s">
        <v>2378</v>
      </c>
      <c r="C829" t="s">
        <v>60</v>
      </c>
      <c r="D829" t="s">
        <v>31</v>
      </c>
      <c r="E829" t="s">
        <v>15</v>
      </c>
      <c r="F829" t="s">
        <v>16</v>
      </c>
      <c r="G829" s="1">
        <v>42767</v>
      </c>
      <c r="H829" t="s">
        <v>298</v>
      </c>
      <c r="I829" s="1">
        <v>44957</v>
      </c>
      <c r="J829">
        <v>3607.02</v>
      </c>
      <c r="K829" t="s">
        <v>2379</v>
      </c>
      <c r="L829" t="s">
        <v>2380</v>
      </c>
    </row>
    <row r="830" spans="1:12" x14ac:dyDescent="0.25">
      <c r="A830">
        <v>829</v>
      </c>
      <c r="B830" t="s">
        <v>2381</v>
      </c>
      <c r="C830" t="s">
        <v>25</v>
      </c>
      <c r="D830" t="s">
        <v>26</v>
      </c>
      <c r="E830" t="s">
        <v>15</v>
      </c>
      <c r="F830" t="s">
        <v>27</v>
      </c>
      <c r="G830" s="1">
        <v>43032</v>
      </c>
      <c r="H830" t="s">
        <v>17</v>
      </c>
      <c r="J830">
        <v>3905.59</v>
      </c>
      <c r="K830" t="s">
        <v>2382</v>
      </c>
      <c r="L830" t="s">
        <v>2383</v>
      </c>
    </row>
    <row r="831" spans="1:12" x14ac:dyDescent="0.25">
      <c r="A831">
        <v>830</v>
      </c>
      <c r="B831" t="s">
        <v>2384</v>
      </c>
      <c r="C831" t="s">
        <v>21</v>
      </c>
      <c r="D831" t="s">
        <v>14</v>
      </c>
      <c r="E831" t="s">
        <v>15</v>
      </c>
      <c r="F831" t="s">
        <v>16</v>
      </c>
      <c r="G831" s="1">
        <v>44082</v>
      </c>
      <c r="H831" t="s">
        <v>17</v>
      </c>
      <c r="J831">
        <v>4697.17</v>
      </c>
      <c r="K831" t="s">
        <v>2385</v>
      </c>
      <c r="L831" t="s">
        <v>2386</v>
      </c>
    </row>
    <row r="832" spans="1:12" x14ac:dyDescent="0.25">
      <c r="A832">
        <v>831</v>
      </c>
      <c r="B832" t="s">
        <v>2387</v>
      </c>
      <c r="C832" t="s">
        <v>25</v>
      </c>
      <c r="D832" t="s">
        <v>26</v>
      </c>
      <c r="E832" t="s">
        <v>15</v>
      </c>
      <c r="F832" t="s">
        <v>16</v>
      </c>
      <c r="G832" s="1">
        <v>44624</v>
      </c>
      <c r="H832" t="s">
        <v>77</v>
      </c>
      <c r="I832" s="1">
        <v>44747</v>
      </c>
      <c r="J832">
        <v>4895.45</v>
      </c>
      <c r="K832" t="s">
        <v>2388</v>
      </c>
      <c r="L832" t="s">
        <v>2389</v>
      </c>
    </row>
    <row r="833" spans="1:12" x14ac:dyDescent="0.25">
      <c r="A833">
        <v>832</v>
      </c>
      <c r="B833" t="s">
        <v>2390</v>
      </c>
      <c r="C833" t="s">
        <v>25</v>
      </c>
      <c r="D833" t="s">
        <v>54</v>
      </c>
      <c r="E833" t="s">
        <v>15</v>
      </c>
      <c r="F833" t="s">
        <v>27</v>
      </c>
      <c r="G833" s="1">
        <v>45266</v>
      </c>
      <c r="H833" t="s">
        <v>17</v>
      </c>
      <c r="J833">
        <v>1207.5999999999999</v>
      </c>
      <c r="K833" t="s">
        <v>2391</v>
      </c>
      <c r="L833" t="s">
        <v>2392</v>
      </c>
    </row>
    <row r="834" spans="1:12" x14ac:dyDescent="0.25">
      <c r="A834">
        <v>833</v>
      </c>
      <c r="B834" t="s">
        <v>2393</v>
      </c>
      <c r="C834" t="s">
        <v>60</v>
      </c>
      <c r="D834" t="s">
        <v>26</v>
      </c>
      <c r="E834" t="s">
        <v>32</v>
      </c>
      <c r="F834" t="s">
        <v>27</v>
      </c>
      <c r="G834" s="1">
        <v>44792</v>
      </c>
      <c r="H834" t="s">
        <v>77</v>
      </c>
      <c r="I834" s="1">
        <v>45340</v>
      </c>
      <c r="J834">
        <v>4757.21</v>
      </c>
      <c r="K834" t="s">
        <v>2394</v>
      </c>
      <c r="L834" t="s">
        <v>2395</v>
      </c>
    </row>
    <row r="835" spans="1:12" x14ac:dyDescent="0.25">
      <c r="A835">
        <v>834</v>
      </c>
      <c r="B835" t="s">
        <v>2396</v>
      </c>
      <c r="C835" t="s">
        <v>60</v>
      </c>
      <c r="D835" t="s">
        <v>26</v>
      </c>
      <c r="E835" t="s">
        <v>15</v>
      </c>
      <c r="F835" t="s">
        <v>22</v>
      </c>
      <c r="G835" s="1">
        <v>42934</v>
      </c>
      <c r="H835" t="s">
        <v>17</v>
      </c>
      <c r="J835">
        <v>2939.74</v>
      </c>
      <c r="K835" t="s">
        <v>2397</v>
      </c>
      <c r="L835" t="s">
        <v>2398</v>
      </c>
    </row>
    <row r="836" spans="1:12" x14ac:dyDescent="0.25">
      <c r="A836">
        <v>835</v>
      </c>
      <c r="B836" t="s">
        <v>2399</v>
      </c>
      <c r="C836" t="s">
        <v>13</v>
      </c>
      <c r="D836" t="s">
        <v>54</v>
      </c>
      <c r="E836" t="s">
        <v>15</v>
      </c>
      <c r="F836" t="s">
        <v>16</v>
      </c>
      <c r="G836" s="1">
        <v>43828</v>
      </c>
      <c r="H836" t="s">
        <v>17</v>
      </c>
      <c r="J836">
        <v>3632.44</v>
      </c>
      <c r="K836" t="s">
        <v>2400</v>
      </c>
      <c r="L836" t="s">
        <v>2401</v>
      </c>
    </row>
    <row r="837" spans="1:12" x14ac:dyDescent="0.25">
      <c r="A837">
        <v>836</v>
      </c>
      <c r="B837" t="s">
        <v>2402</v>
      </c>
      <c r="C837" t="s">
        <v>60</v>
      </c>
      <c r="D837" t="s">
        <v>14</v>
      </c>
      <c r="E837" t="s">
        <v>32</v>
      </c>
      <c r="F837" t="s">
        <v>16</v>
      </c>
      <c r="G837" s="1">
        <v>42642</v>
      </c>
      <c r="H837" t="s">
        <v>17</v>
      </c>
      <c r="J837">
        <v>4710.8999999999996</v>
      </c>
      <c r="K837" t="s">
        <v>2403</v>
      </c>
      <c r="L837" t="s">
        <v>2404</v>
      </c>
    </row>
    <row r="838" spans="1:12" x14ac:dyDescent="0.25">
      <c r="A838">
        <v>837</v>
      </c>
      <c r="B838" t="s">
        <v>2405</v>
      </c>
      <c r="C838" t="s">
        <v>76</v>
      </c>
      <c r="D838" t="s">
        <v>54</v>
      </c>
      <c r="E838" t="s">
        <v>15</v>
      </c>
      <c r="F838" t="s">
        <v>27</v>
      </c>
      <c r="G838" s="1">
        <v>42531</v>
      </c>
      <c r="H838" t="s">
        <v>17</v>
      </c>
      <c r="J838">
        <v>4213.47</v>
      </c>
      <c r="K838" t="s">
        <v>2406</v>
      </c>
      <c r="L838" t="s">
        <v>2407</v>
      </c>
    </row>
    <row r="839" spans="1:12" x14ac:dyDescent="0.25">
      <c r="A839">
        <v>838</v>
      </c>
      <c r="B839" t="s">
        <v>2408</v>
      </c>
      <c r="C839" t="s">
        <v>13</v>
      </c>
      <c r="D839" t="s">
        <v>54</v>
      </c>
      <c r="E839" t="s">
        <v>15</v>
      </c>
      <c r="F839" t="s">
        <v>27</v>
      </c>
      <c r="G839" s="1">
        <v>42573</v>
      </c>
      <c r="H839" t="s">
        <v>298</v>
      </c>
      <c r="I839" s="1">
        <v>43740</v>
      </c>
      <c r="J839">
        <v>2809.93</v>
      </c>
      <c r="K839" t="s">
        <v>2409</v>
      </c>
      <c r="L839">
        <v>6235402219</v>
      </c>
    </row>
    <row r="840" spans="1:12" x14ac:dyDescent="0.25">
      <c r="A840">
        <v>839</v>
      </c>
      <c r="B840" t="s">
        <v>2410</v>
      </c>
      <c r="C840" t="s">
        <v>60</v>
      </c>
      <c r="D840" t="s">
        <v>26</v>
      </c>
      <c r="E840" t="s">
        <v>32</v>
      </c>
      <c r="F840" t="s">
        <v>27</v>
      </c>
      <c r="G840" s="1">
        <v>45385</v>
      </c>
      <c r="H840" t="s">
        <v>17</v>
      </c>
      <c r="J840">
        <v>2996.6</v>
      </c>
      <c r="K840" t="s">
        <v>2411</v>
      </c>
      <c r="L840" t="s">
        <v>2412</v>
      </c>
    </row>
    <row r="841" spans="1:12" x14ac:dyDescent="0.25">
      <c r="A841">
        <v>840</v>
      </c>
      <c r="B841" t="s">
        <v>2413</v>
      </c>
      <c r="C841" t="s">
        <v>13</v>
      </c>
      <c r="D841" t="s">
        <v>54</v>
      </c>
      <c r="E841" t="s">
        <v>15</v>
      </c>
      <c r="F841" t="s">
        <v>22</v>
      </c>
      <c r="G841" s="1">
        <v>44687</v>
      </c>
      <c r="H841" t="s">
        <v>17</v>
      </c>
      <c r="J841">
        <v>2772.16</v>
      </c>
      <c r="L841">
        <v>3775057312</v>
      </c>
    </row>
    <row r="842" spans="1:12" x14ac:dyDescent="0.25">
      <c r="A842">
        <v>841</v>
      </c>
      <c r="B842" t="s">
        <v>2414</v>
      </c>
      <c r="C842" t="s">
        <v>13</v>
      </c>
      <c r="D842" t="s">
        <v>40</v>
      </c>
      <c r="E842" t="s">
        <v>15</v>
      </c>
      <c r="F842" t="s">
        <v>22</v>
      </c>
      <c r="G842" s="1">
        <v>43520</v>
      </c>
      <c r="H842" t="s">
        <v>17</v>
      </c>
      <c r="J842">
        <v>1043.81</v>
      </c>
      <c r="K842" t="s">
        <v>2415</v>
      </c>
      <c r="L842" t="s">
        <v>2416</v>
      </c>
    </row>
    <row r="843" spans="1:12" x14ac:dyDescent="0.25">
      <c r="A843">
        <v>842</v>
      </c>
      <c r="B843" t="s">
        <v>2417</v>
      </c>
      <c r="C843" t="s">
        <v>47</v>
      </c>
      <c r="D843" t="s">
        <v>54</v>
      </c>
      <c r="E843" t="s">
        <v>15</v>
      </c>
      <c r="F843" t="s">
        <v>27</v>
      </c>
      <c r="G843" s="1">
        <v>44841</v>
      </c>
      <c r="H843" t="s">
        <v>17</v>
      </c>
      <c r="J843">
        <v>3385.76</v>
      </c>
      <c r="K843" t="s">
        <v>2418</v>
      </c>
      <c r="L843" t="s">
        <v>2419</v>
      </c>
    </row>
    <row r="844" spans="1:12" x14ac:dyDescent="0.25">
      <c r="A844">
        <v>843</v>
      </c>
      <c r="B844" t="s">
        <v>2420</v>
      </c>
      <c r="C844" t="s">
        <v>76</v>
      </c>
      <c r="D844" t="s">
        <v>26</v>
      </c>
      <c r="E844" t="s">
        <v>15</v>
      </c>
      <c r="F844" t="s">
        <v>22</v>
      </c>
      <c r="G844" s="1">
        <v>42452</v>
      </c>
      <c r="H844" t="s">
        <v>17</v>
      </c>
      <c r="J844">
        <v>4647.63</v>
      </c>
      <c r="K844" t="s">
        <v>2421</v>
      </c>
      <c r="L844">
        <v>8480828653</v>
      </c>
    </row>
    <row r="845" spans="1:12" x14ac:dyDescent="0.25">
      <c r="A845">
        <v>844</v>
      </c>
      <c r="B845" t="s">
        <v>2422</v>
      </c>
      <c r="C845" t="s">
        <v>13</v>
      </c>
      <c r="D845" t="s">
        <v>40</v>
      </c>
      <c r="E845" t="s">
        <v>15</v>
      </c>
      <c r="F845" t="s">
        <v>16</v>
      </c>
      <c r="G845" s="1">
        <v>43087</v>
      </c>
      <c r="H845" t="s">
        <v>17</v>
      </c>
      <c r="J845">
        <v>2372.2600000000002</v>
      </c>
      <c r="K845" t="s">
        <v>2423</v>
      </c>
      <c r="L845">
        <v>8642253924</v>
      </c>
    </row>
    <row r="846" spans="1:12" x14ac:dyDescent="0.25">
      <c r="A846">
        <v>845</v>
      </c>
      <c r="B846" t="s">
        <v>2424</v>
      </c>
      <c r="C846" t="s">
        <v>47</v>
      </c>
      <c r="D846" t="s">
        <v>40</v>
      </c>
      <c r="E846" t="s">
        <v>32</v>
      </c>
      <c r="F846" t="s">
        <v>16</v>
      </c>
      <c r="G846" s="1">
        <v>44500</v>
      </c>
      <c r="H846" t="s">
        <v>17</v>
      </c>
      <c r="J846">
        <v>1604.97</v>
      </c>
      <c r="K846" t="s">
        <v>2425</v>
      </c>
      <c r="L846" t="s">
        <v>2426</v>
      </c>
    </row>
    <row r="847" spans="1:12" x14ac:dyDescent="0.25">
      <c r="A847">
        <v>846</v>
      </c>
      <c r="B847" t="s">
        <v>2427</v>
      </c>
      <c r="C847" t="s">
        <v>13</v>
      </c>
      <c r="D847" t="s">
        <v>26</v>
      </c>
      <c r="E847" t="s">
        <v>32</v>
      </c>
      <c r="F847" t="s">
        <v>27</v>
      </c>
      <c r="G847" s="1">
        <v>42963</v>
      </c>
      <c r="H847" t="s">
        <v>17</v>
      </c>
      <c r="J847">
        <v>2259</v>
      </c>
      <c r="K847" t="s">
        <v>2428</v>
      </c>
      <c r="L847" t="s">
        <v>2429</v>
      </c>
    </row>
    <row r="848" spans="1:12" x14ac:dyDescent="0.25">
      <c r="A848">
        <v>847</v>
      </c>
      <c r="B848" t="s">
        <v>2430</v>
      </c>
      <c r="C848" t="s">
        <v>21</v>
      </c>
      <c r="D848" t="s">
        <v>31</v>
      </c>
      <c r="E848" t="s">
        <v>15</v>
      </c>
      <c r="F848" t="s">
        <v>16</v>
      </c>
      <c r="G848" s="1">
        <v>44242</v>
      </c>
      <c r="H848" t="s">
        <v>17</v>
      </c>
      <c r="J848">
        <v>2579.66</v>
      </c>
      <c r="K848" t="s">
        <v>2431</v>
      </c>
      <c r="L848" t="s">
        <v>2432</v>
      </c>
    </row>
    <row r="849" spans="1:12" x14ac:dyDescent="0.25">
      <c r="A849">
        <v>848</v>
      </c>
      <c r="B849" t="s">
        <v>2433</v>
      </c>
      <c r="C849" t="s">
        <v>25</v>
      </c>
      <c r="D849" t="s">
        <v>26</v>
      </c>
      <c r="E849" t="s">
        <v>15</v>
      </c>
      <c r="F849" t="s">
        <v>16</v>
      </c>
      <c r="G849" s="1">
        <v>42564</v>
      </c>
      <c r="H849" t="s">
        <v>17</v>
      </c>
      <c r="J849">
        <v>2432.67</v>
      </c>
      <c r="K849" t="s">
        <v>2434</v>
      </c>
      <c r="L849" t="s">
        <v>2435</v>
      </c>
    </row>
    <row r="850" spans="1:12" x14ac:dyDescent="0.25">
      <c r="A850">
        <v>849</v>
      </c>
      <c r="B850" t="s">
        <v>2436</v>
      </c>
      <c r="C850" t="s">
        <v>13</v>
      </c>
      <c r="D850" t="s">
        <v>26</v>
      </c>
      <c r="E850" t="s">
        <v>32</v>
      </c>
      <c r="F850" t="s">
        <v>16</v>
      </c>
      <c r="G850" s="1">
        <v>44253</v>
      </c>
      <c r="H850" t="s">
        <v>17</v>
      </c>
      <c r="J850">
        <v>868.12</v>
      </c>
      <c r="K850" t="s">
        <v>2437</v>
      </c>
      <c r="L850">
        <v>6470955670</v>
      </c>
    </row>
    <row r="851" spans="1:12" x14ac:dyDescent="0.25">
      <c r="A851">
        <v>850</v>
      </c>
      <c r="B851" t="s">
        <v>2438</v>
      </c>
      <c r="C851" t="s">
        <v>13</v>
      </c>
      <c r="D851" t="s">
        <v>31</v>
      </c>
      <c r="E851" t="s">
        <v>32</v>
      </c>
      <c r="F851" t="s">
        <v>16</v>
      </c>
      <c r="G851" s="1">
        <v>44211</v>
      </c>
      <c r="H851" t="s">
        <v>17</v>
      </c>
      <c r="J851">
        <v>1776.36</v>
      </c>
      <c r="K851" t="s">
        <v>2439</v>
      </c>
      <c r="L851" t="s">
        <v>2440</v>
      </c>
    </row>
    <row r="852" spans="1:12" x14ac:dyDescent="0.25">
      <c r="A852">
        <v>851</v>
      </c>
      <c r="B852" t="s">
        <v>2441</v>
      </c>
      <c r="C852" t="s">
        <v>21</v>
      </c>
      <c r="D852" t="s">
        <v>14</v>
      </c>
      <c r="E852" t="s">
        <v>32</v>
      </c>
      <c r="F852" t="s">
        <v>22</v>
      </c>
      <c r="G852" s="1">
        <v>43965</v>
      </c>
      <c r="H852" t="s">
        <v>17</v>
      </c>
      <c r="J852">
        <v>4387.5600000000004</v>
      </c>
      <c r="K852" t="s">
        <v>2442</v>
      </c>
      <c r="L852" t="s">
        <v>2443</v>
      </c>
    </row>
    <row r="853" spans="1:12" x14ac:dyDescent="0.25">
      <c r="A853">
        <v>852</v>
      </c>
      <c r="B853" t="s">
        <v>2444</v>
      </c>
      <c r="C853" t="s">
        <v>60</v>
      </c>
      <c r="D853" t="s">
        <v>54</v>
      </c>
      <c r="E853" t="s">
        <v>32</v>
      </c>
      <c r="F853" t="s">
        <v>22</v>
      </c>
      <c r="G853" s="1">
        <v>43422</v>
      </c>
      <c r="H853" t="s">
        <v>17</v>
      </c>
      <c r="J853">
        <v>1010.73</v>
      </c>
      <c r="K853" t="s">
        <v>2445</v>
      </c>
      <c r="L853" t="s">
        <v>2446</v>
      </c>
    </row>
    <row r="854" spans="1:12" x14ac:dyDescent="0.25">
      <c r="A854">
        <v>853</v>
      </c>
      <c r="B854" t="s">
        <v>2447</v>
      </c>
      <c r="C854" t="s">
        <v>2448</v>
      </c>
      <c r="D854" t="s">
        <v>54</v>
      </c>
      <c r="E854" t="s">
        <v>15</v>
      </c>
      <c r="F854" t="s">
        <v>27</v>
      </c>
      <c r="G854" s="1">
        <v>43160</v>
      </c>
      <c r="H854" t="s">
        <v>17</v>
      </c>
      <c r="J854">
        <v>2122.2199999999998</v>
      </c>
      <c r="K854" t="s">
        <v>2449</v>
      </c>
      <c r="L854" t="s">
        <v>2450</v>
      </c>
    </row>
    <row r="855" spans="1:12" x14ac:dyDescent="0.25">
      <c r="A855">
        <v>854</v>
      </c>
      <c r="B855" t="s">
        <v>2451</v>
      </c>
      <c r="C855" t="s">
        <v>47</v>
      </c>
      <c r="D855" t="s">
        <v>31</v>
      </c>
      <c r="E855" t="s">
        <v>32</v>
      </c>
      <c r="F855" t="s">
        <v>22</v>
      </c>
      <c r="G855" s="1">
        <v>43749</v>
      </c>
      <c r="H855" t="s">
        <v>17</v>
      </c>
      <c r="J855">
        <v>1879.95</v>
      </c>
      <c r="K855" t="s">
        <v>2452</v>
      </c>
      <c r="L855" t="s">
        <v>2453</v>
      </c>
    </row>
    <row r="856" spans="1:12" x14ac:dyDescent="0.25">
      <c r="A856">
        <v>855</v>
      </c>
      <c r="B856" t="s">
        <v>2454</v>
      </c>
      <c r="C856" t="s">
        <v>76</v>
      </c>
      <c r="D856" t="s">
        <v>14</v>
      </c>
      <c r="E856" t="s">
        <v>15</v>
      </c>
      <c r="F856" t="s">
        <v>27</v>
      </c>
      <c r="G856" s="1">
        <v>45256</v>
      </c>
      <c r="H856" t="s">
        <v>17</v>
      </c>
      <c r="J856">
        <v>3585.17</v>
      </c>
      <c r="K856" t="s">
        <v>2455</v>
      </c>
      <c r="L856" t="s">
        <v>2456</v>
      </c>
    </row>
    <row r="857" spans="1:12" x14ac:dyDescent="0.25">
      <c r="A857">
        <v>856</v>
      </c>
      <c r="B857" t="s">
        <v>2457</v>
      </c>
      <c r="C857" t="s">
        <v>21</v>
      </c>
      <c r="D857" t="s">
        <v>54</v>
      </c>
      <c r="E857" t="s">
        <v>15</v>
      </c>
      <c r="F857" t="s">
        <v>27</v>
      </c>
      <c r="G857" s="1">
        <v>45327</v>
      </c>
      <c r="H857" t="s">
        <v>17</v>
      </c>
      <c r="J857">
        <v>1295.23</v>
      </c>
      <c r="K857" t="s">
        <v>2458</v>
      </c>
      <c r="L857" t="s">
        <v>2459</v>
      </c>
    </row>
    <row r="858" spans="1:12" x14ac:dyDescent="0.25">
      <c r="A858">
        <v>857</v>
      </c>
      <c r="B858" t="s">
        <v>2460</v>
      </c>
      <c r="C858" t="s">
        <v>76</v>
      </c>
      <c r="D858" t="s">
        <v>14</v>
      </c>
      <c r="E858" t="s">
        <v>15</v>
      </c>
      <c r="F858" t="s">
        <v>27</v>
      </c>
      <c r="G858" s="1">
        <v>43635</v>
      </c>
      <c r="H858" t="s">
        <v>17</v>
      </c>
      <c r="J858">
        <v>1439.24</v>
      </c>
      <c r="K858" t="s">
        <v>2461</v>
      </c>
      <c r="L858" t="s">
        <v>2462</v>
      </c>
    </row>
    <row r="859" spans="1:12" x14ac:dyDescent="0.25">
      <c r="A859">
        <v>858</v>
      </c>
      <c r="B859" t="s">
        <v>2463</v>
      </c>
      <c r="C859" t="s">
        <v>25</v>
      </c>
      <c r="D859" t="s">
        <v>26</v>
      </c>
      <c r="E859" t="s">
        <v>15</v>
      </c>
      <c r="F859" t="s">
        <v>22</v>
      </c>
      <c r="G859" s="1">
        <v>42942</v>
      </c>
      <c r="H859" t="s">
        <v>17</v>
      </c>
      <c r="J859">
        <v>1481.05</v>
      </c>
      <c r="K859" t="s">
        <v>2464</v>
      </c>
      <c r="L859" t="s">
        <v>2465</v>
      </c>
    </row>
    <row r="860" spans="1:12" x14ac:dyDescent="0.25">
      <c r="A860">
        <v>859</v>
      </c>
      <c r="B860" t="s">
        <v>2466</v>
      </c>
      <c r="C860" t="s">
        <v>76</v>
      </c>
      <c r="D860" t="s">
        <v>40</v>
      </c>
      <c r="E860" t="s">
        <v>32</v>
      </c>
      <c r="F860" t="s">
        <v>16</v>
      </c>
      <c r="G860" s="1">
        <v>45267</v>
      </c>
      <c r="H860" t="s">
        <v>17</v>
      </c>
      <c r="J860">
        <v>2540.7600000000002</v>
      </c>
      <c r="K860" t="s">
        <v>2467</v>
      </c>
      <c r="L860" t="s">
        <v>2468</v>
      </c>
    </row>
    <row r="861" spans="1:12" x14ac:dyDescent="0.25">
      <c r="A861">
        <v>860</v>
      </c>
      <c r="B861" t="s">
        <v>2375</v>
      </c>
      <c r="C861" t="s">
        <v>76</v>
      </c>
      <c r="D861" t="s">
        <v>31</v>
      </c>
      <c r="E861" t="s">
        <v>15</v>
      </c>
      <c r="F861" t="s">
        <v>22</v>
      </c>
      <c r="G861" s="1">
        <v>45394</v>
      </c>
      <c r="H861" t="s">
        <v>298</v>
      </c>
      <c r="I861" s="1">
        <v>45742</v>
      </c>
      <c r="J861">
        <v>4754.6400000000003</v>
      </c>
      <c r="K861" t="s">
        <v>2469</v>
      </c>
      <c r="L861" t="s">
        <v>2470</v>
      </c>
    </row>
    <row r="862" spans="1:12" x14ac:dyDescent="0.25">
      <c r="A862">
        <v>861</v>
      </c>
      <c r="B862" t="s">
        <v>2471</v>
      </c>
      <c r="C862" t="s">
        <v>47</v>
      </c>
      <c r="D862" t="s">
        <v>40</v>
      </c>
      <c r="E862" t="s">
        <v>32</v>
      </c>
      <c r="F862" t="s">
        <v>16</v>
      </c>
      <c r="G862" s="1">
        <v>42746</v>
      </c>
      <c r="H862" t="s">
        <v>17</v>
      </c>
      <c r="J862">
        <v>1656.83</v>
      </c>
      <c r="K862" t="s">
        <v>2472</v>
      </c>
      <c r="L862" t="s">
        <v>2473</v>
      </c>
    </row>
    <row r="863" spans="1:12" x14ac:dyDescent="0.25">
      <c r="A863">
        <v>862</v>
      </c>
      <c r="B863" t="s">
        <v>2474</v>
      </c>
      <c r="C863" t="s">
        <v>76</v>
      </c>
      <c r="D863" t="s">
        <v>54</v>
      </c>
      <c r="E863" t="s">
        <v>32</v>
      </c>
      <c r="F863" t="s">
        <v>16</v>
      </c>
      <c r="G863" s="1">
        <v>43209</v>
      </c>
      <c r="H863" t="s">
        <v>17</v>
      </c>
      <c r="J863">
        <v>4612.6099999999997</v>
      </c>
      <c r="K863" t="s">
        <v>2475</v>
      </c>
      <c r="L863" t="s">
        <v>2476</v>
      </c>
    </row>
    <row r="864" spans="1:12" x14ac:dyDescent="0.25">
      <c r="A864">
        <v>863</v>
      </c>
      <c r="B864" t="s">
        <v>2477</v>
      </c>
      <c r="C864" t="s">
        <v>47</v>
      </c>
      <c r="D864" t="s">
        <v>14</v>
      </c>
      <c r="E864" t="s">
        <v>15</v>
      </c>
      <c r="F864" t="s">
        <v>22</v>
      </c>
      <c r="G864" s="1">
        <v>43906</v>
      </c>
      <c r="H864" t="s">
        <v>17</v>
      </c>
      <c r="J864">
        <v>1842.07</v>
      </c>
      <c r="K864" t="s">
        <v>2478</v>
      </c>
      <c r="L864" t="s">
        <v>2479</v>
      </c>
    </row>
    <row r="865" spans="1:12" x14ac:dyDescent="0.25">
      <c r="A865">
        <v>864</v>
      </c>
      <c r="B865" t="s">
        <v>2480</v>
      </c>
      <c r="C865" t="s">
        <v>60</v>
      </c>
      <c r="D865" t="s">
        <v>40</v>
      </c>
      <c r="E865" t="s">
        <v>15</v>
      </c>
      <c r="F865" t="s">
        <v>27</v>
      </c>
      <c r="G865" s="1">
        <v>42564</v>
      </c>
      <c r="H865" t="s">
        <v>17</v>
      </c>
      <c r="J865">
        <v>2702.67</v>
      </c>
      <c r="K865" t="s">
        <v>2481</v>
      </c>
      <c r="L865" t="s">
        <v>2482</v>
      </c>
    </row>
    <row r="866" spans="1:12" x14ac:dyDescent="0.25">
      <c r="A866">
        <v>865</v>
      </c>
      <c r="B866" t="s">
        <v>2483</v>
      </c>
      <c r="C866" t="s">
        <v>150</v>
      </c>
      <c r="D866" t="s">
        <v>54</v>
      </c>
      <c r="E866" t="s">
        <v>15</v>
      </c>
      <c r="F866" t="s">
        <v>27</v>
      </c>
      <c r="G866" s="1">
        <v>44455</v>
      </c>
      <c r="H866" t="s">
        <v>17</v>
      </c>
      <c r="J866">
        <v>3769.94</v>
      </c>
      <c r="K866" t="s">
        <v>2484</v>
      </c>
      <c r="L866" t="s">
        <v>2485</v>
      </c>
    </row>
    <row r="867" spans="1:12" x14ac:dyDescent="0.25">
      <c r="A867">
        <v>866</v>
      </c>
      <c r="B867" t="s">
        <v>2486</v>
      </c>
      <c r="C867" t="s">
        <v>76</v>
      </c>
      <c r="D867" t="s">
        <v>31</v>
      </c>
      <c r="E867" t="s">
        <v>32</v>
      </c>
      <c r="F867" t="s">
        <v>16</v>
      </c>
      <c r="G867" s="1">
        <v>42791</v>
      </c>
      <c r="H867" t="s">
        <v>17</v>
      </c>
      <c r="J867">
        <v>1366.76</v>
      </c>
      <c r="K867" t="s">
        <v>2487</v>
      </c>
      <c r="L867" t="s">
        <v>2488</v>
      </c>
    </row>
    <row r="868" spans="1:12" x14ac:dyDescent="0.25">
      <c r="A868">
        <v>867</v>
      </c>
      <c r="B868" t="s">
        <v>2489</v>
      </c>
      <c r="C868" t="s">
        <v>47</v>
      </c>
      <c r="D868" t="s">
        <v>26</v>
      </c>
      <c r="E868" t="s">
        <v>15</v>
      </c>
      <c r="F868" t="s">
        <v>27</v>
      </c>
      <c r="G868" s="1">
        <v>43155</v>
      </c>
      <c r="H868" t="s">
        <v>17</v>
      </c>
      <c r="J868">
        <v>1916.62</v>
      </c>
      <c r="K868" t="s">
        <v>2490</v>
      </c>
      <c r="L868">
        <v>8240225555</v>
      </c>
    </row>
    <row r="869" spans="1:12" x14ac:dyDescent="0.25">
      <c r="A869">
        <v>868</v>
      </c>
      <c r="B869" t="s">
        <v>2491</v>
      </c>
      <c r="C869" t="s">
        <v>21</v>
      </c>
      <c r="D869" t="s">
        <v>14</v>
      </c>
      <c r="E869" t="s">
        <v>15</v>
      </c>
      <c r="F869" t="s">
        <v>22</v>
      </c>
      <c r="G869" s="1">
        <v>42673</v>
      </c>
      <c r="H869" t="s">
        <v>298</v>
      </c>
      <c r="I869" s="1">
        <v>43359</v>
      </c>
      <c r="J869">
        <v>4493.75</v>
      </c>
      <c r="K869" t="s">
        <v>2492</v>
      </c>
      <c r="L869" t="s">
        <v>2493</v>
      </c>
    </row>
    <row r="870" spans="1:12" x14ac:dyDescent="0.25">
      <c r="A870">
        <v>869</v>
      </c>
      <c r="B870" t="s">
        <v>2494</v>
      </c>
      <c r="C870" t="s">
        <v>76</v>
      </c>
      <c r="D870" t="s">
        <v>26</v>
      </c>
      <c r="E870" t="s">
        <v>15</v>
      </c>
      <c r="F870" t="s">
        <v>16</v>
      </c>
      <c r="G870" s="1">
        <v>43416</v>
      </c>
      <c r="H870" t="s">
        <v>77</v>
      </c>
      <c r="I870" s="1">
        <v>45206</v>
      </c>
      <c r="J870">
        <v>3753.21</v>
      </c>
      <c r="K870" t="s">
        <v>2495</v>
      </c>
      <c r="L870" t="s">
        <v>2496</v>
      </c>
    </row>
    <row r="871" spans="1:12" x14ac:dyDescent="0.25">
      <c r="A871">
        <v>870</v>
      </c>
      <c r="B871" t="s">
        <v>2497</v>
      </c>
      <c r="C871" t="s">
        <v>47</v>
      </c>
      <c r="D871" t="s">
        <v>14</v>
      </c>
      <c r="E871" t="s">
        <v>32</v>
      </c>
      <c r="F871" t="s">
        <v>27</v>
      </c>
      <c r="G871" s="1">
        <v>42761</v>
      </c>
      <c r="H871" t="s">
        <v>17</v>
      </c>
      <c r="J871">
        <v>4205.72</v>
      </c>
      <c r="K871" t="s">
        <v>2498</v>
      </c>
      <c r="L871" t="s">
        <v>2499</v>
      </c>
    </row>
    <row r="872" spans="1:12" x14ac:dyDescent="0.25">
      <c r="A872">
        <v>871</v>
      </c>
      <c r="B872" t="s">
        <v>2500</v>
      </c>
      <c r="C872" t="s">
        <v>2448</v>
      </c>
      <c r="D872" t="s">
        <v>40</v>
      </c>
      <c r="E872" t="s">
        <v>15</v>
      </c>
      <c r="F872" t="s">
        <v>22</v>
      </c>
      <c r="G872" s="1">
        <v>42470</v>
      </c>
      <c r="H872" t="s">
        <v>17</v>
      </c>
      <c r="J872">
        <v>4891.6099999999997</v>
      </c>
      <c r="K872" t="s">
        <v>2501</v>
      </c>
      <c r="L872" t="s">
        <v>2502</v>
      </c>
    </row>
    <row r="873" spans="1:12" x14ac:dyDescent="0.25">
      <c r="A873">
        <v>872</v>
      </c>
      <c r="B873" t="s">
        <v>2503</v>
      </c>
      <c r="C873" t="s">
        <v>13</v>
      </c>
      <c r="D873" t="s">
        <v>40</v>
      </c>
      <c r="E873" t="s">
        <v>15</v>
      </c>
      <c r="F873" t="s">
        <v>22</v>
      </c>
      <c r="G873" s="1">
        <v>45192</v>
      </c>
      <c r="H873" t="s">
        <v>17</v>
      </c>
      <c r="J873">
        <v>4356.07</v>
      </c>
      <c r="K873" t="s">
        <v>2504</v>
      </c>
      <c r="L873" t="s">
        <v>2505</v>
      </c>
    </row>
    <row r="874" spans="1:12" x14ac:dyDescent="0.25">
      <c r="A874">
        <v>873</v>
      </c>
      <c r="B874" t="s">
        <v>2506</v>
      </c>
      <c r="C874" t="s">
        <v>60</v>
      </c>
      <c r="D874" t="s">
        <v>14</v>
      </c>
      <c r="E874" t="s">
        <v>32</v>
      </c>
      <c r="F874" t="s">
        <v>16</v>
      </c>
      <c r="G874" s="1">
        <v>43710</v>
      </c>
      <c r="H874" t="s">
        <v>17</v>
      </c>
      <c r="J874">
        <v>1673.51</v>
      </c>
      <c r="K874" t="s">
        <v>2507</v>
      </c>
      <c r="L874" t="s">
        <v>2508</v>
      </c>
    </row>
    <row r="875" spans="1:12" x14ac:dyDescent="0.25">
      <c r="A875">
        <v>874</v>
      </c>
      <c r="B875" t="s">
        <v>2509</v>
      </c>
      <c r="C875" t="s">
        <v>21</v>
      </c>
      <c r="D875" t="s">
        <v>40</v>
      </c>
      <c r="E875" t="s">
        <v>15</v>
      </c>
      <c r="F875" t="s">
        <v>27</v>
      </c>
      <c r="G875" s="1">
        <v>45259</v>
      </c>
      <c r="H875" t="s">
        <v>17</v>
      </c>
      <c r="J875">
        <v>1922.06</v>
      </c>
      <c r="K875" t="s">
        <v>2510</v>
      </c>
      <c r="L875" t="s">
        <v>2511</v>
      </c>
    </row>
    <row r="876" spans="1:12" x14ac:dyDescent="0.25">
      <c r="A876">
        <v>875</v>
      </c>
      <c r="B876" t="s">
        <v>2512</v>
      </c>
      <c r="C876" t="s">
        <v>25</v>
      </c>
      <c r="D876" t="s">
        <v>14</v>
      </c>
      <c r="E876" t="s">
        <v>32</v>
      </c>
      <c r="F876" t="s">
        <v>16</v>
      </c>
      <c r="G876" s="1">
        <v>45212</v>
      </c>
      <c r="H876" t="s">
        <v>17</v>
      </c>
      <c r="J876">
        <v>1716.84</v>
      </c>
      <c r="K876" t="s">
        <v>2513</v>
      </c>
      <c r="L876" t="s">
        <v>2514</v>
      </c>
    </row>
    <row r="877" spans="1:12" x14ac:dyDescent="0.25">
      <c r="A877">
        <v>876</v>
      </c>
      <c r="B877" t="s">
        <v>2515</v>
      </c>
      <c r="C877" t="s">
        <v>21</v>
      </c>
      <c r="D877" t="s">
        <v>26</v>
      </c>
      <c r="E877" t="s">
        <v>15</v>
      </c>
      <c r="F877" t="s">
        <v>16</v>
      </c>
      <c r="G877" s="1">
        <v>43812</v>
      </c>
      <c r="H877" t="s">
        <v>17</v>
      </c>
      <c r="J877">
        <v>4196.7</v>
      </c>
      <c r="K877" t="s">
        <v>2516</v>
      </c>
      <c r="L877" t="s">
        <v>2517</v>
      </c>
    </row>
    <row r="878" spans="1:12" x14ac:dyDescent="0.25">
      <c r="A878">
        <v>877</v>
      </c>
      <c r="B878" t="s">
        <v>2518</v>
      </c>
      <c r="C878" t="s">
        <v>47</v>
      </c>
      <c r="D878" t="s">
        <v>14</v>
      </c>
      <c r="E878" t="s">
        <v>15</v>
      </c>
      <c r="F878" t="s">
        <v>16</v>
      </c>
      <c r="G878" s="1">
        <v>42705</v>
      </c>
      <c r="H878" t="s">
        <v>17</v>
      </c>
      <c r="J878">
        <v>1434.23</v>
      </c>
      <c r="K878" t="s">
        <v>2519</v>
      </c>
      <c r="L878" t="s">
        <v>2520</v>
      </c>
    </row>
    <row r="879" spans="1:12" x14ac:dyDescent="0.25">
      <c r="A879">
        <v>878</v>
      </c>
      <c r="B879" t="s">
        <v>2521</v>
      </c>
      <c r="C879" t="s">
        <v>60</v>
      </c>
      <c r="D879" t="s">
        <v>14</v>
      </c>
      <c r="E879" t="s">
        <v>32</v>
      </c>
      <c r="F879" t="s">
        <v>16</v>
      </c>
      <c r="G879" s="1">
        <v>44682</v>
      </c>
      <c r="H879" t="s">
        <v>17</v>
      </c>
      <c r="J879">
        <v>3281.14</v>
      </c>
      <c r="K879" t="s">
        <v>2522</v>
      </c>
      <c r="L879" t="s">
        <v>2523</v>
      </c>
    </row>
    <row r="880" spans="1:12" x14ac:dyDescent="0.25">
      <c r="A880">
        <v>879</v>
      </c>
      <c r="B880" t="s">
        <v>2524</v>
      </c>
      <c r="C880" t="s">
        <v>25</v>
      </c>
      <c r="D880" t="s">
        <v>14</v>
      </c>
      <c r="E880" t="s">
        <v>32</v>
      </c>
      <c r="F880" t="s">
        <v>22</v>
      </c>
      <c r="G880" s="1">
        <v>42976</v>
      </c>
      <c r="H880" t="s">
        <v>17</v>
      </c>
      <c r="J880">
        <v>4431.42</v>
      </c>
      <c r="K880" t="s">
        <v>2525</v>
      </c>
      <c r="L880" t="s">
        <v>2526</v>
      </c>
    </row>
    <row r="881" spans="1:12" x14ac:dyDescent="0.25">
      <c r="A881">
        <v>880</v>
      </c>
      <c r="B881" t="s">
        <v>2527</v>
      </c>
      <c r="C881" t="s">
        <v>76</v>
      </c>
      <c r="D881" t="s">
        <v>54</v>
      </c>
      <c r="E881" t="s">
        <v>32</v>
      </c>
      <c r="F881" t="s">
        <v>16</v>
      </c>
      <c r="G881" s="1">
        <v>43985</v>
      </c>
      <c r="H881" t="s">
        <v>17</v>
      </c>
      <c r="J881">
        <v>3827.76</v>
      </c>
      <c r="K881" t="s">
        <v>2528</v>
      </c>
      <c r="L881" t="s">
        <v>2529</v>
      </c>
    </row>
    <row r="882" spans="1:12" x14ac:dyDescent="0.25">
      <c r="A882">
        <v>881</v>
      </c>
      <c r="B882" t="s">
        <v>2530</v>
      </c>
      <c r="C882" t="s">
        <v>21</v>
      </c>
      <c r="D882" t="s">
        <v>54</v>
      </c>
      <c r="E882" t="s">
        <v>32</v>
      </c>
      <c r="F882" t="s">
        <v>22</v>
      </c>
      <c r="G882" s="1">
        <v>42616</v>
      </c>
      <c r="H882" t="s">
        <v>17</v>
      </c>
      <c r="J882">
        <v>1756.75</v>
      </c>
      <c r="K882" t="s">
        <v>2531</v>
      </c>
      <c r="L882">
        <v>1999564882</v>
      </c>
    </row>
    <row r="883" spans="1:12" x14ac:dyDescent="0.25">
      <c r="A883">
        <v>882</v>
      </c>
      <c r="B883" t="s">
        <v>2532</v>
      </c>
      <c r="C883" t="s">
        <v>60</v>
      </c>
      <c r="D883" t="s">
        <v>54</v>
      </c>
      <c r="E883" t="s">
        <v>15</v>
      </c>
      <c r="F883" t="s">
        <v>16</v>
      </c>
      <c r="G883" s="1">
        <v>45323</v>
      </c>
      <c r="H883" t="s">
        <v>17</v>
      </c>
      <c r="J883">
        <v>1531.31</v>
      </c>
      <c r="K883" t="s">
        <v>2533</v>
      </c>
      <c r="L883">
        <v>9907299148</v>
      </c>
    </row>
    <row r="884" spans="1:12" x14ac:dyDescent="0.25">
      <c r="A884">
        <v>883</v>
      </c>
      <c r="B884" t="s">
        <v>2534</v>
      </c>
      <c r="C884" t="s">
        <v>47</v>
      </c>
      <c r="D884" t="s">
        <v>40</v>
      </c>
      <c r="E884" t="s">
        <v>15</v>
      </c>
      <c r="F884" t="s">
        <v>27</v>
      </c>
      <c r="G884" s="1">
        <v>42562</v>
      </c>
      <c r="H884" t="s">
        <v>17</v>
      </c>
      <c r="J884">
        <v>2473.59</v>
      </c>
      <c r="K884" t="s">
        <v>2535</v>
      </c>
      <c r="L884">
        <f>1-84-57-9157</f>
        <v>-9297</v>
      </c>
    </row>
    <row r="885" spans="1:12" x14ac:dyDescent="0.25">
      <c r="A885">
        <v>884</v>
      </c>
      <c r="B885" t="s">
        <v>2536</v>
      </c>
      <c r="C885" t="s">
        <v>60</v>
      </c>
      <c r="D885" t="s">
        <v>40</v>
      </c>
      <c r="E885" t="s">
        <v>32</v>
      </c>
      <c r="F885" t="s">
        <v>27</v>
      </c>
      <c r="G885" s="1">
        <v>43422</v>
      </c>
      <c r="H885" t="s">
        <v>298</v>
      </c>
      <c r="I885" s="1">
        <v>44970</v>
      </c>
      <c r="J885">
        <v>2736.15</v>
      </c>
      <c r="K885" t="s">
        <v>2537</v>
      </c>
      <c r="L885" t="s">
        <v>2538</v>
      </c>
    </row>
    <row r="886" spans="1:12" x14ac:dyDescent="0.25">
      <c r="A886">
        <v>885</v>
      </c>
      <c r="B886" t="s">
        <v>2539</v>
      </c>
      <c r="C886" t="s">
        <v>21</v>
      </c>
      <c r="D886" t="s">
        <v>14</v>
      </c>
      <c r="E886" t="s">
        <v>32</v>
      </c>
      <c r="F886" t="s">
        <v>22</v>
      </c>
      <c r="G886" s="1">
        <v>45270</v>
      </c>
      <c r="H886" t="s">
        <v>77</v>
      </c>
      <c r="I886" s="1">
        <v>45313</v>
      </c>
      <c r="J886">
        <v>3962.74</v>
      </c>
      <c r="K886" t="s">
        <v>2540</v>
      </c>
      <c r="L886">
        <v>554792312</v>
      </c>
    </row>
    <row r="887" spans="1:12" x14ac:dyDescent="0.25">
      <c r="A887">
        <v>886</v>
      </c>
      <c r="B887" t="s">
        <v>2541</v>
      </c>
      <c r="C887" t="s">
        <v>21</v>
      </c>
      <c r="D887" t="s">
        <v>54</v>
      </c>
      <c r="E887" t="s">
        <v>32</v>
      </c>
      <c r="F887" t="s">
        <v>27</v>
      </c>
      <c r="G887" s="1">
        <v>42473</v>
      </c>
      <c r="H887" t="s">
        <v>17</v>
      </c>
      <c r="J887">
        <v>4778.6099999999997</v>
      </c>
      <c r="K887" t="s">
        <v>2542</v>
      </c>
      <c r="L887" t="s">
        <v>2543</v>
      </c>
    </row>
    <row r="888" spans="1:12" x14ac:dyDescent="0.25">
      <c r="A888">
        <v>887</v>
      </c>
      <c r="B888" t="s">
        <v>2544</v>
      </c>
      <c r="C888" t="s">
        <v>25</v>
      </c>
      <c r="D888" t="s">
        <v>14</v>
      </c>
      <c r="E888" t="s">
        <v>32</v>
      </c>
      <c r="F888" t="s">
        <v>22</v>
      </c>
      <c r="G888" s="1">
        <v>44861</v>
      </c>
      <c r="H888" t="s">
        <v>77</v>
      </c>
      <c r="I888" s="1">
        <v>45286</v>
      </c>
      <c r="J888">
        <v>3133.35</v>
      </c>
      <c r="K888" t="s">
        <v>2545</v>
      </c>
      <c r="L888" t="s">
        <v>2546</v>
      </c>
    </row>
    <row r="889" spans="1:12" x14ac:dyDescent="0.25">
      <c r="A889">
        <v>888</v>
      </c>
      <c r="B889" t="s">
        <v>2547</v>
      </c>
      <c r="C889" t="s">
        <v>13</v>
      </c>
      <c r="D889" t="s">
        <v>40</v>
      </c>
      <c r="E889" t="s">
        <v>15</v>
      </c>
      <c r="F889" t="s">
        <v>27</v>
      </c>
      <c r="G889" s="1">
        <v>43685</v>
      </c>
      <c r="H889" t="s">
        <v>17</v>
      </c>
      <c r="J889">
        <v>2763.6</v>
      </c>
      <c r="K889" t="s">
        <v>2548</v>
      </c>
      <c r="L889">
        <v>9675820636</v>
      </c>
    </row>
    <row r="890" spans="1:12" x14ac:dyDescent="0.25">
      <c r="A890">
        <v>889</v>
      </c>
      <c r="B890" t="s">
        <v>2549</v>
      </c>
      <c r="C890" t="s">
        <v>76</v>
      </c>
      <c r="D890" t="s">
        <v>26</v>
      </c>
      <c r="E890" t="s">
        <v>32</v>
      </c>
      <c r="F890" t="s">
        <v>16</v>
      </c>
      <c r="G890" s="1">
        <v>43256</v>
      </c>
      <c r="H890" t="s">
        <v>17</v>
      </c>
      <c r="J890">
        <v>3707.22</v>
      </c>
      <c r="K890" t="s">
        <v>2550</v>
      </c>
      <c r="L890" t="s">
        <v>2551</v>
      </c>
    </row>
    <row r="891" spans="1:12" x14ac:dyDescent="0.25">
      <c r="A891">
        <v>890</v>
      </c>
      <c r="B891" t="s">
        <v>2552</v>
      </c>
      <c r="C891" t="s">
        <v>60</v>
      </c>
      <c r="D891" t="s">
        <v>14</v>
      </c>
      <c r="E891" t="s">
        <v>32</v>
      </c>
      <c r="F891" t="s">
        <v>27</v>
      </c>
      <c r="G891" s="1">
        <v>45437</v>
      </c>
      <c r="H891" t="s">
        <v>17</v>
      </c>
      <c r="J891">
        <v>3060.02</v>
      </c>
      <c r="K891" t="s">
        <v>2553</v>
      </c>
      <c r="L891" t="s">
        <v>2554</v>
      </c>
    </row>
    <row r="892" spans="1:12" x14ac:dyDescent="0.25">
      <c r="A892">
        <v>891</v>
      </c>
      <c r="B892" t="s">
        <v>2555</v>
      </c>
      <c r="C892" t="s">
        <v>47</v>
      </c>
      <c r="D892" t="s">
        <v>54</v>
      </c>
      <c r="E892" t="s">
        <v>32</v>
      </c>
      <c r="F892" t="s">
        <v>27</v>
      </c>
      <c r="G892" s="1">
        <v>44080</v>
      </c>
      <c r="H892" t="s">
        <v>17</v>
      </c>
      <c r="J892">
        <v>3252.94</v>
      </c>
      <c r="K892" t="s">
        <v>2556</v>
      </c>
      <c r="L892" t="s">
        <v>2557</v>
      </c>
    </row>
    <row r="893" spans="1:12" x14ac:dyDescent="0.25">
      <c r="A893">
        <v>892</v>
      </c>
      <c r="B893" t="s">
        <v>2558</v>
      </c>
      <c r="C893" t="s">
        <v>47</v>
      </c>
      <c r="D893" t="s">
        <v>26</v>
      </c>
      <c r="E893" t="s">
        <v>15</v>
      </c>
      <c r="F893" t="s">
        <v>22</v>
      </c>
      <c r="G893" s="1">
        <v>45428</v>
      </c>
      <c r="H893" t="s">
        <v>17</v>
      </c>
      <c r="J893">
        <v>4210.6400000000003</v>
      </c>
      <c r="K893" t="s">
        <v>2559</v>
      </c>
      <c r="L893" t="s">
        <v>2560</v>
      </c>
    </row>
    <row r="894" spans="1:12" x14ac:dyDescent="0.25">
      <c r="A894">
        <v>893</v>
      </c>
      <c r="B894" t="s">
        <v>2561</v>
      </c>
      <c r="C894" t="s">
        <v>25</v>
      </c>
      <c r="D894" t="s">
        <v>40</v>
      </c>
      <c r="E894" t="s">
        <v>32</v>
      </c>
      <c r="F894" t="s">
        <v>16</v>
      </c>
      <c r="G894" s="1">
        <v>42676</v>
      </c>
      <c r="H894" t="s">
        <v>17</v>
      </c>
      <c r="J894">
        <v>4782.55</v>
      </c>
      <c r="K894" t="s">
        <v>2562</v>
      </c>
      <c r="L894" t="s">
        <v>2563</v>
      </c>
    </row>
    <row r="895" spans="1:12" x14ac:dyDescent="0.25">
      <c r="A895">
        <v>894</v>
      </c>
      <c r="B895" t="s">
        <v>2564</v>
      </c>
      <c r="C895" t="s">
        <v>76</v>
      </c>
      <c r="D895" t="s">
        <v>14</v>
      </c>
      <c r="E895" t="s">
        <v>32</v>
      </c>
      <c r="F895" t="s">
        <v>16</v>
      </c>
      <c r="G895" s="1">
        <v>43151</v>
      </c>
      <c r="H895" t="s">
        <v>17</v>
      </c>
      <c r="J895">
        <v>1783.03</v>
      </c>
      <c r="K895" t="s">
        <v>2565</v>
      </c>
      <c r="L895" t="s">
        <v>2566</v>
      </c>
    </row>
    <row r="896" spans="1:12" x14ac:dyDescent="0.25">
      <c r="A896">
        <v>895</v>
      </c>
      <c r="B896" t="s">
        <v>2567</v>
      </c>
      <c r="C896" t="s">
        <v>21</v>
      </c>
      <c r="D896" t="s">
        <v>40</v>
      </c>
      <c r="E896" t="s">
        <v>15</v>
      </c>
      <c r="F896" t="s">
        <v>27</v>
      </c>
      <c r="G896" s="1">
        <v>43872</v>
      </c>
      <c r="H896" t="s">
        <v>17</v>
      </c>
      <c r="J896">
        <v>1062.8699999999999</v>
      </c>
      <c r="K896" t="s">
        <v>2568</v>
      </c>
      <c r="L896">
        <v>4051410320</v>
      </c>
    </row>
    <row r="897" spans="1:12" x14ac:dyDescent="0.25">
      <c r="A897">
        <v>896</v>
      </c>
      <c r="B897" t="s">
        <v>2569</v>
      </c>
      <c r="C897" t="s">
        <v>76</v>
      </c>
      <c r="D897" t="s">
        <v>14</v>
      </c>
      <c r="E897" t="s">
        <v>32</v>
      </c>
      <c r="F897" t="s">
        <v>22</v>
      </c>
      <c r="G897" s="1">
        <v>42738</v>
      </c>
      <c r="H897" t="s">
        <v>17</v>
      </c>
      <c r="J897">
        <v>1704.48</v>
      </c>
      <c r="K897" t="s">
        <v>2570</v>
      </c>
      <c r="L897" t="s">
        <v>2571</v>
      </c>
    </row>
    <row r="898" spans="1:12" x14ac:dyDescent="0.25">
      <c r="A898">
        <v>897</v>
      </c>
      <c r="B898" t="s">
        <v>2572</v>
      </c>
      <c r="C898" t="s">
        <v>47</v>
      </c>
      <c r="D898" t="s">
        <v>14</v>
      </c>
      <c r="E898" t="s">
        <v>15</v>
      </c>
      <c r="F898" t="s">
        <v>27</v>
      </c>
      <c r="G898" s="1">
        <v>44088</v>
      </c>
      <c r="H898" t="s">
        <v>17</v>
      </c>
      <c r="J898">
        <v>3207.81</v>
      </c>
      <c r="K898" t="s">
        <v>2573</v>
      </c>
      <c r="L898" t="s">
        <v>2574</v>
      </c>
    </row>
    <row r="899" spans="1:12" x14ac:dyDescent="0.25">
      <c r="A899">
        <v>898</v>
      </c>
      <c r="B899" t="s">
        <v>2575</v>
      </c>
      <c r="C899" t="s">
        <v>76</v>
      </c>
      <c r="D899" t="s">
        <v>14</v>
      </c>
      <c r="E899" t="s">
        <v>32</v>
      </c>
      <c r="F899" t="s">
        <v>27</v>
      </c>
      <c r="G899" s="1">
        <v>42869</v>
      </c>
      <c r="H899" t="s">
        <v>17</v>
      </c>
      <c r="J899">
        <v>3050.99</v>
      </c>
      <c r="K899" t="s">
        <v>2576</v>
      </c>
      <c r="L899" t="s">
        <v>2577</v>
      </c>
    </row>
    <row r="900" spans="1:12" x14ac:dyDescent="0.25">
      <c r="A900">
        <v>899</v>
      </c>
      <c r="B900" t="s">
        <v>2578</v>
      </c>
      <c r="C900" t="s">
        <v>150</v>
      </c>
      <c r="D900" t="s">
        <v>26</v>
      </c>
      <c r="E900" t="s">
        <v>15</v>
      </c>
      <c r="F900" t="s">
        <v>16</v>
      </c>
      <c r="G900" s="1">
        <v>43126</v>
      </c>
      <c r="H900" t="s">
        <v>17</v>
      </c>
      <c r="J900">
        <v>2145.12</v>
      </c>
      <c r="K900" t="s">
        <v>2579</v>
      </c>
      <c r="L900" t="s">
        <v>2580</v>
      </c>
    </row>
    <row r="901" spans="1:12" x14ac:dyDescent="0.25">
      <c r="A901">
        <v>900</v>
      </c>
      <c r="B901" t="s">
        <v>2581</v>
      </c>
      <c r="C901" t="s">
        <v>60</v>
      </c>
      <c r="D901" t="s">
        <v>31</v>
      </c>
      <c r="E901" t="s">
        <v>32</v>
      </c>
      <c r="F901" t="s">
        <v>22</v>
      </c>
      <c r="G901" s="1">
        <v>44887</v>
      </c>
      <c r="H901" t="s">
        <v>17</v>
      </c>
      <c r="J901">
        <v>1318.25</v>
      </c>
      <c r="K901" t="s">
        <v>2582</v>
      </c>
      <c r="L901" t="s">
        <v>2583</v>
      </c>
    </row>
    <row r="902" spans="1:12" x14ac:dyDescent="0.25">
      <c r="A902">
        <v>901</v>
      </c>
      <c r="B902" t="s">
        <v>2584</v>
      </c>
      <c r="C902" t="s">
        <v>13</v>
      </c>
      <c r="D902" t="s">
        <v>40</v>
      </c>
      <c r="E902" t="s">
        <v>32</v>
      </c>
      <c r="F902" t="s">
        <v>16</v>
      </c>
      <c r="G902" s="1">
        <v>45105</v>
      </c>
      <c r="H902" t="s">
        <v>17</v>
      </c>
      <c r="J902">
        <v>1628.07</v>
      </c>
      <c r="K902" t="s">
        <v>2585</v>
      </c>
      <c r="L902">
        <v>6597469883</v>
      </c>
    </row>
    <row r="903" spans="1:12" x14ac:dyDescent="0.25">
      <c r="A903">
        <v>902</v>
      </c>
      <c r="B903" t="s">
        <v>2586</v>
      </c>
      <c r="C903" t="s">
        <v>76</v>
      </c>
      <c r="D903" t="s">
        <v>26</v>
      </c>
      <c r="E903" t="s">
        <v>15</v>
      </c>
      <c r="F903" t="s">
        <v>16</v>
      </c>
      <c r="G903" s="1">
        <v>42738</v>
      </c>
      <c r="H903" t="s">
        <v>17</v>
      </c>
      <c r="J903">
        <v>2099.2399999999998</v>
      </c>
      <c r="K903" t="s">
        <v>2587</v>
      </c>
      <c r="L903" t="s">
        <v>2588</v>
      </c>
    </row>
    <row r="904" spans="1:12" x14ac:dyDescent="0.25">
      <c r="A904">
        <v>903</v>
      </c>
      <c r="B904" t="s">
        <v>2589</v>
      </c>
      <c r="C904" t="s">
        <v>21</v>
      </c>
      <c r="D904" t="s">
        <v>40</v>
      </c>
      <c r="E904" t="s">
        <v>32</v>
      </c>
      <c r="F904" t="s">
        <v>27</v>
      </c>
      <c r="G904" s="1">
        <v>45460</v>
      </c>
      <c r="H904" t="s">
        <v>17</v>
      </c>
      <c r="J904">
        <v>4690.1099999999997</v>
      </c>
      <c r="K904" t="s">
        <v>2590</v>
      </c>
      <c r="L904" t="s">
        <v>2591</v>
      </c>
    </row>
    <row r="905" spans="1:12" x14ac:dyDescent="0.25">
      <c r="A905">
        <v>904</v>
      </c>
      <c r="B905" t="s">
        <v>2592</v>
      </c>
      <c r="C905" t="s">
        <v>47</v>
      </c>
      <c r="D905" t="s">
        <v>40</v>
      </c>
      <c r="E905" t="s">
        <v>32</v>
      </c>
      <c r="F905" t="s">
        <v>22</v>
      </c>
      <c r="G905" s="1">
        <v>43925</v>
      </c>
      <c r="H905" t="s">
        <v>17</v>
      </c>
      <c r="J905">
        <v>3928.08</v>
      </c>
      <c r="K905" t="s">
        <v>2593</v>
      </c>
      <c r="L905" t="s">
        <v>2594</v>
      </c>
    </row>
    <row r="906" spans="1:12" x14ac:dyDescent="0.25">
      <c r="A906">
        <v>905</v>
      </c>
      <c r="B906" t="s">
        <v>2595</v>
      </c>
      <c r="C906" t="s">
        <v>47</v>
      </c>
      <c r="D906" t="s">
        <v>54</v>
      </c>
      <c r="E906" t="s">
        <v>15</v>
      </c>
      <c r="F906" t="s">
        <v>22</v>
      </c>
      <c r="G906" s="1">
        <v>44284</v>
      </c>
      <c r="H906" t="s">
        <v>77</v>
      </c>
      <c r="I906" s="1">
        <v>44351</v>
      </c>
      <c r="J906">
        <v>4231.63</v>
      </c>
      <c r="K906" t="s">
        <v>2596</v>
      </c>
      <c r="L906" t="s">
        <v>2597</v>
      </c>
    </row>
    <row r="907" spans="1:12" x14ac:dyDescent="0.25">
      <c r="A907">
        <v>906</v>
      </c>
      <c r="B907" t="s">
        <v>2598</v>
      </c>
      <c r="C907" t="s">
        <v>13</v>
      </c>
      <c r="D907" t="s">
        <v>26</v>
      </c>
      <c r="E907" t="s">
        <v>32</v>
      </c>
      <c r="F907" t="s">
        <v>16</v>
      </c>
      <c r="G907" s="1">
        <v>42271</v>
      </c>
      <c r="H907" t="s">
        <v>17</v>
      </c>
      <c r="J907">
        <v>2368.21</v>
      </c>
      <c r="K907" t="s">
        <v>2599</v>
      </c>
      <c r="L907" t="s">
        <v>2600</v>
      </c>
    </row>
    <row r="908" spans="1:12" x14ac:dyDescent="0.25">
      <c r="A908">
        <v>907</v>
      </c>
      <c r="B908" t="s">
        <v>2601</v>
      </c>
      <c r="C908" t="s">
        <v>21</v>
      </c>
      <c r="D908" t="s">
        <v>40</v>
      </c>
      <c r="E908" t="s">
        <v>32</v>
      </c>
      <c r="F908" t="s">
        <v>16</v>
      </c>
      <c r="G908" s="1">
        <v>44931</v>
      </c>
      <c r="H908" t="s">
        <v>17</v>
      </c>
      <c r="J908">
        <v>3594.43</v>
      </c>
      <c r="K908" t="s">
        <v>2602</v>
      </c>
      <c r="L908" t="s">
        <v>2603</v>
      </c>
    </row>
    <row r="909" spans="1:12" x14ac:dyDescent="0.25">
      <c r="A909">
        <v>908</v>
      </c>
      <c r="B909" t="s">
        <v>2604</v>
      </c>
      <c r="C909" t="s">
        <v>47</v>
      </c>
      <c r="D909" t="s">
        <v>26</v>
      </c>
      <c r="E909" t="s">
        <v>32</v>
      </c>
      <c r="F909" t="s">
        <v>22</v>
      </c>
      <c r="G909" s="1">
        <v>42261</v>
      </c>
      <c r="H909" t="s">
        <v>17</v>
      </c>
      <c r="J909">
        <v>1071.54</v>
      </c>
      <c r="K909" t="s">
        <v>2605</v>
      </c>
    </row>
    <row r="910" spans="1:12" x14ac:dyDescent="0.25">
      <c r="A910">
        <v>909</v>
      </c>
      <c r="B910" t="s">
        <v>2606</v>
      </c>
      <c r="C910" t="s">
        <v>13</v>
      </c>
      <c r="D910" t="s">
        <v>26</v>
      </c>
      <c r="E910" t="s">
        <v>32</v>
      </c>
      <c r="F910" t="s">
        <v>16</v>
      </c>
      <c r="G910" s="1">
        <v>42655</v>
      </c>
      <c r="H910" t="s">
        <v>17</v>
      </c>
      <c r="J910">
        <v>3100.06</v>
      </c>
      <c r="K910" t="s">
        <v>2607</v>
      </c>
      <c r="L910" t="s">
        <v>2608</v>
      </c>
    </row>
    <row r="911" spans="1:12" x14ac:dyDescent="0.25">
      <c r="A911">
        <v>910</v>
      </c>
      <c r="B911" t="s">
        <v>2609</v>
      </c>
      <c r="C911" t="s">
        <v>13</v>
      </c>
      <c r="D911" t="s">
        <v>14</v>
      </c>
      <c r="E911" t="s">
        <v>15</v>
      </c>
      <c r="F911" t="s">
        <v>16</v>
      </c>
      <c r="G911" s="1">
        <v>42414</v>
      </c>
      <c r="H911" t="s">
        <v>17</v>
      </c>
      <c r="J911">
        <v>2660.49</v>
      </c>
      <c r="K911" t="s">
        <v>2610</v>
      </c>
      <c r="L911">
        <v>1525837228</v>
      </c>
    </row>
    <row r="912" spans="1:12" x14ac:dyDescent="0.25">
      <c r="A912">
        <v>911</v>
      </c>
      <c r="B912" t="s">
        <v>2611</v>
      </c>
      <c r="C912" t="s">
        <v>25</v>
      </c>
      <c r="D912" t="s">
        <v>14</v>
      </c>
      <c r="E912" t="s">
        <v>32</v>
      </c>
      <c r="F912" t="s">
        <v>27</v>
      </c>
      <c r="G912" s="1">
        <v>42370</v>
      </c>
      <c r="H912" t="s">
        <v>17</v>
      </c>
      <c r="J912">
        <v>3651.73</v>
      </c>
      <c r="K912" t="s">
        <v>2612</v>
      </c>
      <c r="L912" t="s">
        <v>2613</v>
      </c>
    </row>
    <row r="913" spans="1:12" x14ac:dyDescent="0.25">
      <c r="A913">
        <v>912</v>
      </c>
      <c r="B913" t="s">
        <v>2614</v>
      </c>
      <c r="C913" t="s">
        <v>47</v>
      </c>
      <c r="D913" t="s">
        <v>14</v>
      </c>
      <c r="E913" t="s">
        <v>32</v>
      </c>
      <c r="F913" t="s">
        <v>22</v>
      </c>
      <c r="G913" s="1">
        <v>44696</v>
      </c>
      <c r="H913" t="s">
        <v>17</v>
      </c>
      <c r="J913">
        <v>1547.57</v>
      </c>
      <c r="K913" t="s">
        <v>2615</v>
      </c>
      <c r="L913" t="s">
        <v>2616</v>
      </c>
    </row>
    <row r="914" spans="1:12" x14ac:dyDescent="0.25">
      <c r="A914">
        <v>913</v>
      </c>
      <c r="B914" t="s">
        <v>2617</v>
      </c>
      <c r="C914" t="s">
        <v>60</v>
      </c>
      <c r="D914" t="s">
        <v>26</v>
      </c>
      <c r="E914" t="s">
        <v>15</v>
      </c>
      <c r="F914" t="s">
        <v>22</v>
      </c>
      <c r="G914" s="1">
        <v>44177</v>
      </c>
      <c r="H914" t="s">
        <v>17</v>
      </c>
      <c r="J914">
        <v>2397.5</v>
      </c>
      <c r="K914" t="s">
        <v>2618</v>
      </c>
      <c r="L914" t="s">
        <v>2619</v>
      </c>
    </row>
    <row r="915" spans="1:12" x14ac:dyDescent="0.25">
      <c r="A915">
        <v>914</v>
      </c>
      <c r="B915" t="s">
        <v>2620</v>
      </c>
      <c r="C915" t="s">
        <v>386</v>
      </c>
      <c r="D915" t="s">
        <v>54</v>
      </c>
      <c r="E915" t="s">
        <v>32</v>
      </c>
      <c r="F915" t="s">
        <v>27</v>
      </c>
      <c r="G915" s="1">
        <v>43710</v>
      </c>
      <c r="H915" t="s">
        <v>17</v>
      </c>
      <c r="J915">
        <v>3405.15</v>
      </c>
      <c r="K915" t="s">
        <v>2621</v>
      </c>
      <c r="L915" t="s">
        <v>2622</v>
      </c>
    </row>
    <row r="916" spans="1:12" x14ac:dyDescent="0.25">
      <c r="A916">
        <v>915</v>
      </c>
      <c r="B916" t="s">
        <v>2623</v>
      </c>
      <c r="C916" t="s">
        <v>13</v>
      </c>
      <c r="D916" t="s">
        <v>40</v>
      </c>
      <c r="E916" t="s">
        <v>32</v>
      </c>
      <c r="F916" t="s">
        <v>16</v>
      </c>
      <c r="G916" s="1">
        <v>45314</v>
      </c>
      <c r="H916" t="s">
        <v>298</v>
      </c>
      <c r="I916" s="1">
        <v>45740</v>
      </c>
      <c r="J916">
        <v>3817.61</v>
      </c>
      <c r="K916" t="s">
        <v>2624</v>
      </c>
      <c r="L916" t="s">
        <v>2625</v>
      </c>
    </row>
    <row r="917" spans="1:12" x14ac:dyDescent="0.25">
      <c r="A917">
        <v>916</v>
      </c>
      <c r="B917" t="s">
        <v>2626</v>
      </c>
      <c r="C917" t="s">
        <v>21</v>
      </c>
      <c r="D917" t="s">
        <v>40</v>
      </c>
      <c r="E917" t="s">
        <v>15</v>
      </c>
      <c r="F917" t="s">
        <v>27</v>
      </c>
      <c r="G917" s="1">
        <v>44611</v>
      </c>
      <c r="H917" t="s">
        <v>17</v>
      </c>
      <c r="J917">
        <v>1410.54</v>
      </c>
      <c r="K917" t="s">
        <v>2627</v>
      </c>
      <c r="L917" t="s">
        <v>2628</v>
      </c>
    </row>
    <row r="918" spans="1:12" x14ac:dyDescent="0.25">
      <c r="A918">
        <v>917</v>
      </c>
      <c r="B918" t="s">
        <v>2629</v>
      </c>
      <c r="C918" t="s">
        <v>25</v>
      </c>
      <c r="D918" t="s">
        <v>26</v>
      </c>
      <c r="E918" t="s">
        <v>15</v>
      </c>
      <c r="F918" t="s">
        <v>27</v>
      </c>
      <c r="G918" s="1">
        <v>42948</v>
      </c>
      <c r="H918" t="s">
        <v>17</v>
      </c>
      <c r="J918">
        <v>4006.65</v>
      </c>
      <c r="K918" t="s">
        <v>2630</v>
      </c>
      <c r="L918" t="s">
        <v>2631</v>
      </c>
    </row>
    <row r="919" spans="1:12" x14ac:dyDescent="0.25">
      <c r="A919">
        <v>918</v>
      </c>
      <c r="B919" t="s">
        <v>2632</v>
      </c>
      <c r="C919" t="s">
        <v>47</v>
      </c>
      <c r="D919" t="s">
        <v>54</v>
      </c>
      <c r="E919" t="s">
        <v>32</v>
      </c>
      <c r="F919" t="s">
        <v>22</v>
      </c>
      <c r="G919" s="1">
        <v>43483</v>
      </c>
      <c r="H919" t="s">
        <v>17</v>
      </c>
      <c r="J919">
        <v>4029.86</v>
      </c>
      <c r="K919" t="s">
        <v>2633</v>
      </c>
      <c r="L919" t="s">
        <v>2634</v>
      </c>
    </row>
    <row r="920" spans="1:12" x14ac:dyDescent="0.25">
      <c r="A920">
        <v>919</v>
      </c>
      <c r="B920" t="s">
        <v>2635</v>
      </c>
      <c r="C920" t="s">
        <v>25</v>
      </c>
      <c r="D920" t="s">
        <v>40</v>
      </c>
      <c r="E920" t="s">
        <v>32</v>
      </c>
      <c r="F920" t="s">
        <v>22</v>
      </c>
      <c r="G920" s="1">
        <v>42433</v>
      </c>
      <c r="H920" t="s">
        <v>17</v>
      </c>
      <c r="J920">
        <v>2833.44</v>
      </c>
      <c r="K920" t="s">
        <v>2636</v>
      </c>
      <c r="L920" t="s">
        <v>2637</v>
      </c>
    </row>
    <row r="921" spans="1:12" x14ac:dyDescent="0.25">
      <c r="A921">
        <v>920</v>
      </c>
      <c r="B921" t="s">
        <v>2638</v>
      </c>
      <c r="C921" t="s">
        <v>76</v>
      </c>
      <c r="D921" t="s">
        <v>40</v>
      </c>
      <c r="E921" t="s">
        <v>15</v>
      </c>
      <c r="F921" t="s">
        <v>27</v>
      </c>
      <c r="G921" s="1">
        <v>43565</v>
      </c>
      <c r="H921" t="s">
        <v>17</v>
      </c>
      <c r="J921">
        <v>1490.55</v>
      </c>
      <c r="K921" t="s">
        <v>2639</v>
      </c>
      <c r="L921" t="s">
        <v>2640</v>
      </c>
    </row>
    <row r="922" spans="1:12" x14ac:dyDescent="0.25">
      <c r="A922">
        <v>921</v>
      </c>
      <c r="B922" t="s">
        <v>2641</v>
      </c>
      <c r="C922" t="s">
        <v>21</v>
      </c>
      <c r="D922" t="s">
        <v>26</v>
      </c>
      <c r="E922" t="s">
        <v>15</v>
      </c>
      <c r="F922" t="s">
        <v>22</v>
      </c>
      <c r="G922" s="1">
        <v>44111</v>
      </c>
      <c r="H922" t="s">
        <v>77</v>
      </c>
      <c r="I922" s="1">
        <v>45707</v>
      </c>
      <c r="J922">
        <v>2597.63</v>
      </c>
      <c r="K922" t="s">
        <v>2642</v>
      </c>
      <c r="L922" t="s">
        <v>2643</v>
      </c>
    </row>
    <row r="923" spans="1:12" x14ac:dyDescent="0.25">
      <c r="A923">
        <v>922</v>
      </c>
      <c r="B923" t="s">
        <v>2644</v>
      </c>
      <c r="C923" t="s">
        <v>21</v>
      </c>
      <c r="D923" t="s">
        <v>31</v>
      </c>
      <c r="E923" t="s">
        <v>32</v>
      </c>
      <c r="F923" t="s">
        <v>22</v>
      </c>
      <c r="G923" s="1">
        <v>45230</v>
      </c>
      <c r="H923" t="s">
        <v>17</v>
      </c>
      <c r="J923">
        <v>4937.42</v>
      </c>
      <c r="K923" t="s">
        <v>2645</v>
      </c>
      <c r="L923">
        <v>160766409</v>
      </c>
    </row>
    <row r="924" spans="1:12" x14ac:dyDescent="0.25">
      <c r="A924">
        <v>923</v>
      </c>
      <c r="B924" t="s">
        <v>2646</v>
      </c>
      <c r="C924" t="s">
        <v>13</v>
      </c>
      <c r="D924" t="s">
        <v>40</v>
      </c>
      <c r="E924" t="s">
        <v>15</v>
      </c>
      <c r="F924" t="s">
        <v>22</v>
      </c>
      <c r="G924" s="1">
        <v>43721</v>
      </c>
      <c r="H924" t="s">
        <v>17</v>
      </c>
      <c r="J924">
        <v>1971.17</v>
      </c>
      <c r="K924" t="s">
        <v>2647</v>
      </c>
      <c r="L924" t="s">
        <v>2648</v>
      </c>
    </row>
    <row r="925" spans="1:12" x14ac:dyDescent="0.25">
      <c r="A925">
        <v>924</v>
      </c>
      <c r="B925" t="s">
        <v>2649</v>
      </c>
      <c r="C925" t="s">
        <v>47</v>
      </c>
      <c r="D925" t="s">
        <v>31</v>
      </c>
      <c r="E925" t="s">
        <v>15</v>
      </c>
      <c r="F925" t="s">
        <v>22</v>
      </c>
      <c r="G925" s="1">
        <v>43726</v>
      </c>
      <c r="H925" t="s">
        <v>17</v>
      </c>
      <c r="J925">
        <v>2200.81</v>
      </c>
      <c r="K925" t="s">
        <v>2650</v>
      </c>
      <c r="L925">
        <v>7189859048</v>
      </c>
    </row>
    <row r="926" spans="1:12" x14ac:dyDescent="0.25">
      <c r="A926">
        <v>925</v>
      </c>
      <c r="B926" t="s">
        <v>2651</v>
      </c>
      <c r="C926" t="s">
        <v>21</v>
      </c>
      <c r="D926" t="s">
        <v>14</v>
      </c>
      <c r="E926" t="s">
        <v>32</v>
      </c>
      <c r="F926" t="s">
        <v>16</v>
      </c>
      <c r="G926" s="1">
        <v>44891</v>
      </c>
      <c r="H926" t="s">
        <v>17</v>
      </c>
      <c r="J926">
        <v>1120.53</v>
      </c>
      <c r="K926" t="s">
        <v>2652</v>
      </c>
      <c r="L926" t="s">
        <v>2653</v>
      </c>
    </row>
    <row r="927" spans="1:12" x14ac:dyDescent="0.25">
      <c r="A927">
        <v>926</v>
      </c>
      <c r="B927" t="s">
        <v>2654</v>
      </c>
      <c r="C927" t="s">
        <v>60</v>
      </c>
      <c r="D927" t="s">
        <v>14</v>
      </c>
      <c r="E927" t="s">
        <v>32</v>
      </c>
      <c r="F927" t="s">
        <v>27</v>
      </c>
      <c r="G927" s="1">
        <v>42559</v>
      </c>
      <c r="H927" t="s">
        <v>17</v>
      </c>
      <c r="J927">
        <v>3599.85</v>
      </c>
      <c r="K927" t="s">
        <v>2655</v>
      </c>
      <c r="L927" t="s">
        <v>2656</v>
      </c>
    </row>
    <row r="928" spans="1:12" x14ac:dyDescent="0.25">
      <c r="A928">
        <v>927</v>
      </c>
      <c r="B928" t="s">
        <v>2657</v>
      </c>
      <c r="C928" t="s">
        <v>47</v>
      </c>
      <c r="D928" t="s">
        <v>26</v>
      </c>
      <c r="E928" t="s">
        <v>32</v>
      </c>
      <c r="F928" t="s">
        <v>22</v>
      </c>
      <c r="G928" s="1">
        <v>43927</v>
      </c>
      <c r="H928" t="s">
        <v>17</v>
      </c>
      <c r="J928">
        <v>1915.87</v>
      </c>
      <c r="K928" t="s">
        <v>2658</v>
      </c>
      <c r="L928" t="s">
        <v>2659</v>
      </c>
    </row>
    <row r="929" spans="1:12" x14ac:dyDescent="0.25">
      <c r="A929">
        <v>928</v>
      </c>
      <c r="B929" t="s">
        <v>2660</v>
      </c>
      <c r="C929" t="s">
        <v>47</v>
      </c>
      <c r="D929" t="s">
        <v>40</v>
      </c>
      <c r="E929" t="s">
        <v>15</v>
      </c>
      <c r="F929" t="s">
        <v>27</v>
      </c>
      <c r="G929" s="1">
        <v>44632</v>
      </c>
      <c r="H929" t="s">
        <v>17</v>
      </c>
      <c r="J929">
        <v>2413.29</v>
      </c>
      <c r="K929" t="s">
        <v>2661</v>
      </c>
      <c r="L929" t="s">
        <v>2662</v>
      </c>
    </row>
    <row r="930" spans="1:12" x14ac:dyDescent="0.25">
      <c r="A930">
        <v>929</v>
      </c>
      <c r="B930" t="s">
        <v>2663</v>
      </c>
      <c r="C930" t="s">
        <v>25</v>
      </c>
      <c r="D930" t="s">
        <v>40</v>
      </c>
      <c r="E930" t="s">
        <v>15</v>
      </c>
      <c r="F930" t="s">
        <v>22</v>
      </c>
      <c r="G930" s="1">
        <v>42721</v>
      </c>
      <c r="H930" t="s">
        <v>17</v>
      </c>
      <c r="J930">
        <v>4643.62</v>
      </c>
      <c r="K930" t="s">
        <v>2664</v>
      </c>
      <c r="L930" t="s">
        <v>2665</v>
      </c>
    </row>
    <row r="931" spans="1:12" x14ac:dyDescent="0.25">
      <c r="A931">
        <v>930</v>
      </c>
      <c r="B931" t="s">
        <v>2666</v>
      </c>
      <c r="C931" t="s">
        <v>60</v>
      </c>
      <c r="D931" t="s">
        <v>14</v>
      </c>
      <c r="E931" t="s">
        <v>15</v>
      </c>
      <c r="F931" t="s">
        <v>27</v>
      </c>
      <c r="G931" s="1">
        <v>42334</v>
      </c>
      <c r="H931" t="s">
        <v>17</v>
      </c>
      <c r="J931">
        <v>2522.2199999999998</v>
      </c>
      <c r="K931" t="s">
        <v>2667</v>
      </c>
      <c r="L931" t="s">
        <v>2668</v>
      </c>
    </row>
    <row r="932" spans="1:12" x14ac:dyDescent="0.25">
      <c r="A932">
        <v>931</v>
      </c>
      <c r="B932" t="s">
        <v>2669</v>
      </c>
      <c r="C932" t="s">
        <v>21</v>
      </c>
      <c r="D932" t="s">
        <v>14</v>
      </c>
      <c r="E932" t="s">
        <v>32</v>
      </c>
      <c r="F932" t="s">
        <v>22</v>
      </c>
      <c r="G932" s="1">
        <v>44804</v>
      </c>
      <c r="H932" t="s">
        <v>17</v>
      </c>
      <c r="J932">
        <v>2469.9499999999998</v>
      </c>
      <c r="K932" t="s">
        <v>2670</v>
      </c>
      <c r="L932">
        <v>748218748</v>
      </c>
    </row>
    <row r="933" spans="1:12" x14ac:dyDescent="0.25">
      <c r="A933">
        <v>932</v>
      </c>
      <c r="B933" t="s">
        <v>2671</v>
      </c>
      <c r="C933" t="s">
        <v>386</v>
      </c>
      <c r="D933" t="s">
        <v>54</v>
      </c>
      <c r="E933" t="s">
        <v>15</v>
      </c>
      <c r="F933" t="s">
        <v>22</v>
      </c>
      <c r="G933" s="1">
        <v>42318</v>
      </c>
      <c r="H933" t="s">
        <v>17</v>
      </c>
      <c r="J933">
        <v>1833.14</v>
      </c>
      <c r="K933" t="s">
        <v>2672</v>
      </c>
      <c r="L933" t="s">
        <v>2673</v>
      </c>
    </row>
    <row r="934" spans="1:12" x14ac:dyDescent="0.25">
      <c r="A934">
        <v>933</v>
      </c>
      <c r="B934" t="s">
        <v>2674</v>
      </c>
      <c r="C934" t="s">
        <v>47</v>
      </c>
      <c r="D934" t="s">
        <v>54</v>
      </c>
      <c r="E934" t="s">
        <v>32</v>
      </c>
      <c r="F934" t="s">
        <v>16</v>
      </c>
      <c r="G934" s="1">
        <v>43705</v>
      </c>
      <c r="H934" t="s">
        <v>17</v>
      </c>
      <c r="J934">
        <v>2684.93</v>
      </c>
      <c r="K934" t="s">
        <v>2675</v>
      </c>
      <c r="L934" t="s">
        <v>2676</v>
      </c>
    </row>
    <row r="935" spans="1:12" x14ac:dyDescent="0.25">
      <c r="A935">
        <v>934</v>
      </c>
      <c r="B935" t="s">
        <v>2677</v>
      </c>
      <c r="C935" t="s">
        <v>47</v>
      </c>
      <c r="D935" t="s">
        <v>40</v>
      </c>
      <c r="E935" t="s">
        <v>32</v>
      </c>
      <c r="F935" t="s">
        <v>16</v>
      </c>
      <c r="G935" s="1">
        <v>45063</v>
      </c>
      <c r="H935" t="s">
        <v>298</v>
      </c>
      <c r="I935" s="1">
        <v>45251</v>
      </c>
      <c r="J935">
        <v>1681.38</v>
      </c>
      <c r="K935" t="s">
        <v>2678</v>
      </c>
      <c r="L935" t="s">
        <v>2679</v>
      </c>
    </row>
    <row r="936" spans="1:12" x14ac:dyDescent="0.25">
      <c r="A936">
        <v>935</v>
      </c>
      <c r="B936" t="s">
        <v>2680</v>
      </c>
      <c r="C936" t="s">
        <v>21</v>
      </c>
      <c r="D936" t="s">
        <v>26</v>
      </c>
      <c r="E936" t="s">
        <v>32</v>
      </c>
      <c r="F936" t="s">
        <v>27</v>
      </c>
      <c r="G936" s="1">
        <v>42895</v>
      </c>
      <c r="H936" t="s">
        <v>17</v>
      </c>
      <c r="J936">
        <v>3382.82</v>
      </c>
      <c r="K936" t="s">
        <v>2681</v>
      </c>
      <c r="L936" t="s">
        <v>2682</v>
      </c>
    </row>
    <row r="937" spans="1:12" x14ac:dyDescent="0.25">
      <c r="A937">
        <v>936</v>
      </c>
      <c r="B937" t="s">
        <v>2683</v>
      </c>
      <c r="C937" t="s">
        <v>13</v>
      </c>
      <c r="D937" t="s">
        <v>26</v>
      </c>
      <c r="E937" t="s">
        <v>15</v>
      </c>
      <c r="F937" t="s">
        <v>22</v>
      </c>
      <c r="G937" s="1">
        <v>43428</v>
      </c>
      <c r="H937" t="s">
        <v>17</v>
      </c>
      <c r="J937">
        <v>2074.92</v>
      </c>
      <c r="K937" t="s">
        <v>2684</v>
      </c>
      <c r="L937" t="s">
        <v>2685</v>
      </c>
    </row>
    <row r="938" spans="1:12" x14ac:dyDescent="0.25">
      <c r="A938">
        <v>937</v>
      </c>
      <c r="B938" t="s">
        <v>2686</v>
      </c>
      <c r="C938" t="s">
        <v>47</v>
      </c>
      <c r="D938" t="s">
        <v>54</v>
      </c>
      <c r="E938" t="s">
        <v>15</v>
      </c>
      <c r="F938" t="s">
        <v>16</v>
      </c>
      <c r="G938" s="1">
        <v>45326</v>
      </c>
      <c r="H938" t="s">
        <v>298</v>
      </c>
      <c r="I938" s="1">
        <v>45608</v>
      </c>
      <c r="J938">
        <v>4941.6099999999997</v>
      </c>
      <c r="K938" t="s">
        <v>2687</v>
      </c>
      <c r="L938">
        <f>1-37-443-3608</f>
        <v>-4087</v>
      </c>
    </row>
    <row r="939" spans="1:12" x14ac:dyDescent="0.25">
      <c r="A939">
        <v>938</v>
      </c>
      <c r="B939" t="s">
        <v>2688</v>
      </c>
      <c r="C939" t="s">
        <v>76</v>
      </c>
      <c r="D939" t="s">
        <v>31</v>
      </c>
      <c r="E939" t="s">
        <v>32</v>
      </c>
      <c r="F939" t="s">
        <v>22</v>
      </c>
      <c r="G939" s="1">
        <v>45017</v>
      </c>
      <c r="H939" t="s">
        <v>17</v>
      </c>
      <c r="J939">
        <v>3316.49</v>
      </c>
      <c r="K939" t="s">
        <v>2689</v>
      </c>
      <c r="L939" t="s">
        <v>2690</v>
      </c>
    </row>
    <row r="940" spans="1:12" x14ac:dyDescent="0.25">
      <c r="A940">
        <v>939</v>
      </c>
      <c r="B940" t="s">
        <v>2691</v>
      </c>
      <c r="C940" t="s">
        <v>13</v>
      </c>
      <c r="D940" t="s">
        <v>40</v>
      </c>
      <c r="E940" t="s">
        <v>15</v>
      </c>
      <c r="F940" t="s">
        <v>27</v>
      </c>
      <c r="G940" s="1">
        <v>42968</v>
      </c>
      <c r="H940" t="s">
        <v>17</v>
      </c>
      <c r="J940">
        <v>2819.49</v>
      </c>
      <c r="K940" t="s">
        <v>2692</v>
      </c>
      <c r="L940">
        <f>1-955-146-808</f>
        <v>-1908</v>
      </c>
    </row>
    <row r="941" spans="1:12" x14ac:dyDescent="0.25">
      <c r="A941">
        <v>940</v>
      </c>
      <c r="B941" t="s">
        <v>2693</v>
      </c>
      <c r="C941" t="s">
        <v>60</v>
      </c>
      <c r="D941" t="s">
        <v>54</v>
      </c>
      <c r="E941" t="s">
        <v>15</v>
      </c>
      <c r="F941" t="s">
        <v>22</v>
      </c>
      <c r="G941" s="1">
        <v>43029</v>
      </c>
      <c r="H941" t="s">
        <v>298</v>
      </c>
      <c r="I941" s="1">
        <v>43483</v>
      </c>
      <c r="J941">
        <v>4220.2</v>
      </c>
      <c r="K941" t="s">
        <v>2694</v>
      </c>
      <c r="L941" t="s">
        <v>2695</v>
      </c>
    </row>
    <row r="942" spans="1:12" x14ac:dyDescent="0.25">
      <c r="A942">
        <v>941</v>
      </c>
      <c r="B942" t="s">
        <v>2696</v>
      </c>
      <c r="C942" t="s">
        <v>25</v>
      </c>
      <c r="D942" t="s">
        <v>31</v>
      </c>
      <c r="E942" t="s">
        <v>32</v>
      </c>
      <c r="F942" t="s">
        <v>16</v>
      </c>
      <c r="G942" s="1">
        <v>42247</v>
      </c>
      <c r="H942" t="s">
        <v>17</v>
      </c>
      <c r="J942">
        <v>2095.5</v>
      </c>
      <c r="K942" t="s">
        <v>2697</v>
      </c>
      <c r="L942" t="s">
        <v>2698</v>
      </c>
    </row>
    <row r="943" spans="1:12" x14ac:dyDescent="0.25">
      <c r="A943">
        <v>942</v>
      </c>
      <c r="B943" t="s">
        <v>2699</v>
      </c>
      <c r="C943" t="s">
        <v>47</v>
      </c>
      <c r="D943" t="s">
        <v>40</v>
      </c>
      <c r="E943" t="s">
        <v>15</v>
      </c>
      <c r="F943" t="s">
        <v>22</v>
      </c>
      <c r="G943" s="1">
        <v>44997</v>
      </c>
      <c r="H943" t="s">
        <v>17</v>
      </c>
      <c r="J943">
        <v>4126.63</v>
      </c>
      <c r="K943" t="s">
        <v>2700</v>
      </c>
      <c r="L943" t="s">
        <v>2701</v>
      </c>
    </row>
    <row r="944" spans="1:12" x14ac:dyDescent="0.25">
      <c r="A944">
        <v>943</v>
      </c>
      <c r="B944" t="s">
        <v>2702</v>
      </c>
      <c r="C944" t="s">
        <v>21</v>
      </c>
      <c r="D944" t="s">
        <v>26</v>
      </c>
      <c r="E944" t="s">
        <v>15</v>
      </c>
      <c r="F944" t="s">
        <v>22</v>
      </c>
      <c r="G944" s="1">
        <v>45444</v>
      </c>
      <c r="H944" t="s">
        <v>17</v>
      </c>
      <c r="J944">
        <v>3155.71</v>
      </c>
      <c r="K944" t="s">
        <v>2703</v>
      </c>
      <c r="L944">
        <v>240174063</v>
      </c>
    </row>
    <row r="945" spans="1:12" x14ac:dyDescent="0.25">
      <c r="A945">
        <v>944</v>
      </c>
      <c r="B945" t="s">
        <v>2704</v>
      </c>
      <c r="C945" t="s">
        <v>13</v>
      </c>
      <c r="D945" t="s">
        <v>40</v>
      </c>
      <c r="E945" t="s">
        <v>15</v>
      </c>
      <c r="F945" t="s">
        <v>22</v>
      </c>
      <c r="G945" s="1">
        <v>42319</v>
      </c>
      <c r="H945" t="s">
        <v>17</v>
      </c>
      <c r="J945">
        <v>2819.85</v>
      </c>
      <c r="K945" t="s">
        <v>2705</v>
      </c>
      <c r="L945" t="s">
        <v>2706</v>
      </c>
    </row>
    <row r="946" spans="1:12" x14ac:dyDescent="0.25">
      <c r="A946">
        <v>945</v>
      </c>
      <c r="B946" t="s">
        <v>2707</v>
      </c>
      <c r="C946" t="s">
        <v>76</v>
      </c>
      <c r="D946" t="s">
        <v>26</v>
      </c>
      <c r="E946" t="s">
        <v>15</v>
      </c>
      <c r="F946" t="s">
        <v>27</v>
      </c>
      <c r="G946" s="1">
        <v>45341</v>
      </c>
      <c r="H946" t="s">
        <v>298</v>
      </c>
      <c r="I946" s="1">
        <v>45382</v>
      </c>
      <c r="J946">
        <v>1857.61</v>
      </c>
      <c r="K946" t="s">
        <v>2708</v>
      </c>
      <c r="L946">
        <v>5192409921</v>
      </c>
    </row>
    <row r="947" spans="1:12" x14ac:dyDescent="0.25">
      <c r="A947">
        <v>946</v>
      </c>
      <c r="B947" t="s">
        <v>2709</v>
      </c>
      <c r="C947" t="s">
        <v>21</v>
      </c>
      <c r="D947" t="s">
        <v>14</v>
      </c>
      <c r="E947" t="s">
        <v>15</v>
      </c>
      <c r="F947" t="s">
        <v>22</v>
      </c>
      <c r="G947" s="1">
        <v>44035</v>
      </c>
      <c r="H947" t="s">
        <v>17</v>
      </c>
      <c r="J947">
        <v>2140.91</v>
      </c>
      <c r="K947" t="s">
        <v>2710</v>
      </c>
      <c r="L947" t="s">
        <v>2711</v>
      </c>
    </row>
    <row r="948" spans="1:12" x14ac:dyDescent="0.25">
      <c r="A948">
        <v>947</v>
      </c>
      <c r="B948" t="s">
        <v>2712</v>
      </c>
      <c r="C948" t="s">
        <v>47</v>
      </c>
      <c r="D948" t="s">
        <v>40</v>
      </c>
      <c r="E948" t="s">
        <v>15</v>
      </c>
      <c r="F948" t="s">
        <v>22</v>
      </c>
      <c r="G948" s="1">
        <v>44209</v>
      </c>
      <c r="H948" t="s">
        <v>17</v>
      </c>
      <c r="J948">
        <v>1040.45</v>
      </c>
      <c r="K948" t="s">
        <v>2713</v>
      </c>
      <c r="L948" t="s">
        <v>2714</v>
      </c>
    </row>
    <row r="949" spans="1:12" x14ac:dyDescent="0.25">
      <c r="A949">
        <v>948</v>
      </c>
      <c r="B949" t="s">
        <v>2715</v>
      </c>
      <c r="C949" t="s">
        <v>47</v>
      </c>
      <c r="D949" t="s">
        <v>31</v>
      </c>
      <c r="E949" t="s">
        <v>15</v>
      </c>
      <c r="F949" t="s">
        <v>16</v>
      </c>
      <c r="G949" s="1">
        <v>42934</v>
      </c>
      <c r="H949" t="s">
        <v>17</v>
      </c>
      <c r="J949">
        <v>4469.6400000000003</v>
      </c>
      <c r="K949" t="s">
        <v>2716</v>
      </c>
    </row>
    <row r="950" spans="1:12" x14ac:dyDescent="0.25">
      <c r="A950">
        <v>949</v>
      </c>
      <c r="B950" t="s">
        <v>2717</v>
      </c>
      <c r="C950" t="s">
        <v>47</v>
      </c>
      <c r="D950" t="s">
        <v>54</v>
      </c>
      <c r="E950" t="s">
        <v>15</v>
      </c>
      <c r="F950" t="s">
        <v>22</v>
      </c>
      <c r="G950" s="1">
        <v>42767</v>
      </c>
      <c r="H950" t="s">
        <v>17</v>
      </c>
      <c r="J950">
        <v>4463.6499999999996</v>
      </c>
      <c r="K950" t="s">
        <v>2718</v>
      </c>
      <c r="L950" t="s">
        <v>2719</v>
      </c>
    </row>
    <row r="951" spans="1:12" x14ac:dyDescent="0.25">
      <c r="A951">
        <v>950</v>
      </c>
      <c r="B951" t="s">
        <v>2720</v>
      </c>
      <c r="C951" t="s">
        <v>76</v>
      </c>
      <c r="D951" t="s">
        <v>54</v>
      </c>
      <c r="E951" t="s">
        <v>32</v>
      </c>
      <c r="F951" t="s">
        <v>27</v>
      </c>
      <c r="G951" s="1">
        <v>44655</v>
      </c>
      <c r="H951" t="s">
        <v>17</v>
      </c>
      <c r="J951">
        <v>2197.71</v>
      </c>
      <c r="K951" t="s">
        <v>2721</v>
      </c>
      <c r="L951" t="s">
        <v>2722</v>
      </c>
    </row>
    <row r="952" spans="1:12" x14ac:dyDescent="0.25">
      <c r="A952">
        <v>951</v>
      </c>
      <c r="B952" t="s">
        <v>2723</v>
      </c>
      <c r="C952" t="s">
        <v>21</v>
      </c>
      <c r="D952" t="s">
        <v>40</v>
      </c>
      <c r="E952" t="s">
        <v>32</v>
      </c>
      <c r="F952" t="s">
        <v>16</v>
      </c>
      <c r="G952" s="1">
        <v>44488</v>
      </c>
      <c r="H952" t="s">
        <v>17</v>
      </c>
      <c r="J952">
        <v>3324.17</v>
      </c>
      <c r="K952" t="s">
        <v>2724</v>
      </c>
      <c r="L952" t="s">
        <v>2725</v>
      </c>
    </row>
    <row r="953" spans="1:12" x14ac:dyDescent="0.25">
      <c r="A953">
        <v>952</v>
      </c>
      <c r="B953" t="s">
        <v>2726</v>
      </c>
      <c r="C953" t="s">
        <v>47</v>
      </c>
      <c r="D953" t="s">
        <v>14</v>
      </c>
      <c r="E953" t="s">
        <v>32</v>
      </c>
      <c r="F953" t="s">
        <v>27</v>
      </c>
      <c r="G953" s="1">
        <v>43578</v>
      </c>
      <c r="H953" t="s">
        <v>17</v>
      </c>
      <c r="J953">
        <v>2832.25</v>
      </c>
      <c r="K953" t="s">
        <v>2727</v>
      </c>
      <c r="L953" t="s">
        <v>2728</v>
      </c>
    </row>
    <row r="954" spans="1:12" x14ac:dyDescent="0.25">
      <c r="A954">
        <v>953</v>
      </c>
      <c r="B954" t="s">
        <v>2729</v>
      </c>
      <c r="C954" t="s">
        <v>13</v>
      </c>
      <c r="D954" t="s">
        <v>14</v>
      </c>
      <c r="E954" t="s">
        <v>32</v>
      </c>
      <c r="F954" t="s">
        <v>16</v>
      </c>
      <c r="G954" s="1">
        <v>42678</v>
      </c>
      <c r="H954" t="s">
        <v>17</v>
      </c>
      <c r="J954">
        <v>1242.76</v>
      </c>
      <c r="K954" t="s">
        <v>2730</v>
      </c>
      <c r="L954" t="s">
        <v>2731</v>
      </c>
    </row>
    <row r="955" spans="1:12" x14ac:dyDescent="0.25">
      <c r="A955">
        <v>954</v>
      </c>
      <c r="B955" t="s">
        <v>2732</v>
      </c>
      <c r="C955" t="s">
        <v>13</v>
      </c>
      <c r="D955" t="s">
        <v>14</v>
      </c>
      <c r="E955" t="s">
        <v>32</v>
      </c>
      <c r="F955" t="s">
        <v>22</v>
      </c>
      <c r="G955" s="1">
        <v>45262</v>
      </c>
      <c r="H955" t="s">
        <v>17</v>
      </c>
      <c r="J955">
        <v>4748.5</v>
      </c>
      <c r="K955" t="s">
        <v>2733</v>
      </c>
      <c r="L955" t="s">
        <v>2734</v>
      </c>
    </row>
    <row r="956" spans="1:12" x14ac:dyDescent="0.25">
      <c r="A956">
        <v>955</v>
      </c>
      <c r="B956" t="s">
        <v>2735</v>
      </c>
      <c r="C956" t="s">
        <v>60</v>
      </c>
      <c r="D956" t="s">
        <v>31</v>
      </c>
      <c r="E956" t="s">
        <v>15</v>
      </c>
      <c r="F956" t="s">
        <v>22</v>
      </c>
      <c r="G956" s="1">
        <v>43932</v>
      </c>
      <c r="H956" t="s">
        <v>17</v>
      </c>
      <c r="J956">
        <v>4876.78</v>
      </c>
      <c r="K956" t="s">
        <v>2736</v>
      </c>
      <c r="L956" t="s">
        <v>2737</v>
      </c>
    </row>
    <row r="957" spans="1:12" x14ac:dyDescent="0.25">
      <c r="A957">
        <v>956</v>
      </c>
      <c r="B957" t="s">
        <v>2738</v>
      </c>
      <c r="C957" t="s">
        <v>60</v>
      </c>
      <c r="D957" t="s">
        <v>54</v>
      </c>
      <c r="E957" t="s">
        <v>15</v>
      </c>
      <c r="F957" t="s">
        <v>16</v>
      </c>
      <c r="G957" s="1">
        <v>44593</v>
      </c>
      <c r="H957" t="s">
        <v>17</v>
      </c>
      <c r="J957">
        <v>4588.21</v>
      </c>
      <c r="K957" t="s">
        <v>2739</v>
      </c>
      <c r="L957" t="s">
        <v>2740</v>
      </c>
    </row>
    <row r="958" spans="1:12" x14ac:dyDescent="0.25">
      <c r="A958">
        <v>957</v>
      </c>
      <c r="B958" t="s">
        <v>2741</v>
      </c>
      <c r="C958" t="s">
        <v>25</v>
      </c>
      <c r="D958" t="s">
        <v>14</v>
      </c>
      <c r="E958" t="s">
        <v>32</v>
      </c>
      <c r="F958" t="s">
        <v>22</v>
      </c>
      <c r="G958" s="1">
        <v>42853</v>
      </c>
      <c r="H958" t="s">
        <v>17</v>
      </c>
      <c r="J958">
        <v>829.54</v>
      </c>
      <c r="K958" t="s">
        <v>2742</v>
      </c>
      <c r="L958" t="s">
        <v>2743</v>
      </c>
    </row>
    <row r="959" spans="1:12" x14ac:dyDescent="0.25">
      <c r="A959">
        <v>958</v>
      </c>
      <c r="B959" t="s">
        <v>2744</v>
      </c>
      <c r="C959" t="s">
        <v>76</v>
      </c>
      <c r="D959" t="s">
        <v>40</v>
      </c>
      <c r="E959" t="s">
        <v>32</v>
      </c>
      <c r="F959" t="s">
        <v>16</v>
      </c>
      <c r="G959" s="1">
        <v>43206</v>
      </c>
      <c r="H959" t="s">
        <v>17</v>
      </c>
      <c r="J959">
        <v>4914.7</v>
      </c>
      <c r="K959" t="s">
        <v>2745</v>
      </c>
      <c r="L959" t="s">
        <v>2746</v>
      </c>
    </row>
    <row r="960" spans="1:12" x14ac:dyDescent="0.25">
      <c r="A960">
        <v>959</v>
      </c>
      <c r="B960" t="s">
        <v>2747</v>
      </c>
      <c r="C960" t="s">
        <v>60</v>
      </c>
      <c r="D960" t="s">
        <v>14</v>
      </c>
      <c r="E960" t="s">
        <v>32</v>
      </c>
      <c r="F960" t="s">
        <v>16</v>
      </c>
      <c r="G960" s="1">
        <v>45163</v>
      </c>
      <c r="H960" t="s">
        <v>17</v>
      </c>
      <c r="J960">
        <v>852.05</v>
      </c>
      <c r="K960" t="s">
        <v>2748</v>
      </c>
      <c r="L960" t="s">
        <v>2749</v>
      </c>
    </row>
    <row r="961" spans="1:12" x14ac:dyDescent="0.25">
      <c r="A961">
        <v>960</v>
      </c>
      <c r="B961" t="s">
        <v>2750</v>
      </c>
      <c r="C961" t="s">
        <v>13</v>
      </c>
      <c r="D961" t="s">
        <v>40</v>
      </c>
      <c r="E961" t="s">
        <v>32</v>
      </c>
      <c r="F961" t="s">
        <v>16</v>
      </c>
      <c r="G961" s="1">
        <v>44755</v>
      </c>
      <c r="H961" t="s">
        <v>17</v>
      </c>
      <c r="J961">
        <v>1746.12</v>
      </c>
      <c r="K961" t="s">
        <v>2751</v>
      </c>
      <c r="L961" t="s">
        <v>2752</v>
      </c>
    </row>
    <row r="962" spans="1:12" x14ac:dyDescent="0.25">
      <c r="A962">
        <v>961</v>
      </c>
      <c r="B962" t="s">
        <v>2753</v>
      </c>
      <c r="C962" t="s">
        <v>47</v>
      </c>
      <c r="D962" t="s">
        <v>54</v>
      </c>
      <c r="E962" t="s">
        <v>15</v>
      </c>
      <c r="F962" t="s">
        <v>27</v>
      </c>
      <c r="G962" s="1">
        <v>44592</v>
      </c>
      <c r="H962" t="s">
        <v>17</v>
      </c>
      <c r="J962">
        <v>4593.7299999999996</v>
      </c>
      <c r="K962" t="s">
        <v>2754</v>
      </c>
      <c r="L962" t="s">
        <v>2755</v>
      </c>
    </row>
    <row r="963" spans="1:12" x14ac:dyDescent="0.25">
      <c r="A963">
        <v>962</v>
      </c>
      <c r="B963" t="s">
        <v>2756</v>
      </c>
      <c r="C963" t="s">
        <v>13</v>
      </c>
      <c r="D963" t="s">
        <v>31</v>
      </c>
      <c r="E963" t="s">
        <v>15</v>
      </c>
      <c r="F963" t="s">
        <v>22</v>
      </c>
      <c r="G963" s="1">
        <v>45355</v>
      </c>
      <c r="H963" t="s">
        <v>17</v>
      </c>
      <c r="J963">
        <v>3026.34</v>
      </c>
      <c r="K963" t="s">
        <v>2757</v>
      </c>
      <c r="L963" t="s">
        <v>2758</v>
      </c>
    </row>
    <row r="964" spans="1:12" x14ac:dyDescent="0.25">
      <c r="A964">
        <v>963</v>
      </c>
      <c r="B964" t="s">
        <v>2759</v>
      </c>
      <c r="C964" t="s">
        <v>25</v>
      </c>
      <c r="D964" t="s">
        <v>31</v>
      </c>
      <c r="E964" t="s">
        <v>32</v>
      </c>
      <c r="F964" t="s">
        <v>27</v>
      </c>
      <c r="G964" s="1">
        <v>42336</v>
      </c>
      <c r="H964" t="s">
        <v>17</v>
      </c>
      <c r="J964">
        <v>1094</v>
      </c>
      <c r="K964" t="s">
        <v>2760</v>
      </c>
      <c r="L964" t="s">
        <v>2761</v>
      </c>
    </row>
    <row r="965" spans="1:12" x14ac:dyDescent="0.25">
      <c r="A965">
        <v>964</v>
      </c>
      <c r="B965" t="s">
        <v>2762</v>
      </c>
      <c r="C965" t="s">
        <v>13</v>
      </c>
      <c r="D965" t="s">
        <v>31</v>
      </c>
      <c r="E965" t="s">
        <v>32</v>
      </c>
      <c r="F965" t="s">
        <v>22</v>
      </c>
      <c r="G965" s="1">
        <v>44326</v>
      </c>
      <c r="H965" t="s">
        <v>17</v>
      </c>
      <c r="J965">
        <v>3679.19</v>
      </c>
      <c r="K965" t="s">
        <v>2763</v>
      </c>
      <c r="L965" t="s">
        <v>2764</v>
      </c>
    </row>
    <row r="966" spans="1:12" x14ac:dyDescent="0.25">
      <c r="A966">
        <v>965</v>
      </c>
      <c r="B966" t="s">
        <v>2765</v>
      </c>
      <c r="C966" t="s">
        <v>13</v>
      </c>
      <c r="D966" t="s">
        <v>40</v>
      </c>
      <c r="E966" t="s">
        <v>15</v>
      </c>
      <c r="F966" t="s">
        <v>27</v>
      </c>
      <c r="G966" s="1">
        <v>45132</v>
      </c>
      <c r="H966" t="s">
        <v>298</v>
      </c>
      <c r="I966" s="1">
        <v>45389</v>
      </c>
      <c r="J966">
        <v>3029.15</v>
      </c>
      <c r="K966" t="s">
        <v>2766</v>
      </c>
      <c r="L966" t="s">
        <v>2767</v>
      </c>
    </row>
    <row r="967" spans="1:12" x14ac:dyDescent="0.25">
      <c r="A967">
        <v>966</v>
      </c>
      <c r="B967" t="s">
        <v>2768</v>
      </c>
      <c r="C967" t="s">
        <v>60</v>
      </c>
      <c r="D967" t="s">
        <v>14</v>
      </c>
      <c r="E967" t="s">
        <v>32</v>
      </c>
      <c r="F967" t="s">
        <v>22</v>
      </c>
      <c r="G967" s="1">
        <v>43002</v>
      </c>
      <c r="H967" t="s">
        <v>17</v>
      </c>
      <c r="J967">
        <v>3304.12</v>
      </c>
      <c r="K967" t="s">
        <v>2769</v>
      </c>
      <c r="L967" t="s">
        <v>2770</v>
      </c>
    </row>
    <row r="968" spans="1:12" x14ac:dyDescent="0.25">
      <c r="A968">
        <v>967</v>
      </c>
      <c r="B968" t="s">
        <v>2771</v>
      </c>
      <c r="C968" t="s">
        <v>76</v>
      </c>
      <c r="D968" t="s">
        <v>31</v>
      </c>
      <c r="E968" t="s">
        <v>15</v>
      </c>
      <c r="F968" t="s">
        <v>16</v>
      </c>
      <c r="G968" s="1">
        <v>42744</v>
      </c>
      <c r="H968" t="s">
        <v>17</v>
      </c>
      <c r="J968">
        <v>2678.19</v>
      </c>
      <c r="K968" t="s">
        <v>2772</v>
      </c>
      <c r="L968" t="s">
        <v>2773</v>
      </c>
    </row>
    <row r="969" spans="1:12" x14ac:dyDescent="0.25">
      <c r="A969">
        <v>968</v>
      </c>
      <c r="B969" t="s">
        <v>2774</v>
      </c>
      <c r="C969" t="s">
        <v>47</v>
      </c>
      <c r="D969" t="s">
        <v>40</v>
      </c>
      <c r="E969" t="s">
        <v>32</v>
      </c>
      <c r="F969" t="s">
        <v>22</v>
      </c>
      <c r="G969" s="1">
        <v>44023</v>
      </c>
      <c r="H969" t="s">
        <v>17</v>
      </c>
      <c r="J969">
        <v>2676.82</v>
      </c>
      <c r="K969" t="s">
        <v>2775</v>
      </c>
      <c r="L969" t="s">
        <v>2776</v>
      </c>
    </row>
    <row r="970" spans="1:12" x14ac:dyDescent="0.25">
      <c r="A970">
        <v>969</v>
      </c>
      <c r="B970" t="s">
        <v>2777</v>
      </c>
      <c r="C970" t="s">
        <v>25</v>
      </c>
      <c r="D970" t="s">
        <v>40</v>
      </c>
      <c r="E970" t="s">
        <v>32</v>
      </c>
      <c r="F970" t="s">
        <v>27</v>
      </c>
      <c r="G970" s="1">
        <v>44260</v>
      </c>
      <c r="H970" t="s">
        <v>17</v>
      </c>
      <c r="J970">
        <v>2331.2399999999998</v>
      </c>
      <c r="K970" t="s">
        <v>2778</v>
      </c>
      <c r="L970" t="s">
        <v>2779</v>
      </c>
    </row>
    <row r="971" spans="1:12" x14ac:dyDescent="0.25">
      <c r="A971">
        <v>970</v>
      </c>
      <c r="B971" t="s">
        <v>2780</v>
      </c>
      <c r="C971" t="s">
        <v>13</v>
      </c>
      <c r="D971" t="s">
        <v>54</v>
      </c>
      <c r="E971" t="s">
        <v>32</v>
      </c>
      <c r="F971" t="s">
        <v>27</v>
      </c>
      <c r="G971" s="1">
        <v>43822</v>
      </c>
      <c r="H971" t="s">
        <v>17</v>
      </c>
      <c r="J971">
        <v>2597.04</v>
      </c>
      <c r="K971" t="s">
        <v>2781</v>
      </c>
      <c r="L971" t="s">
        <v>2782</v>
      </c>
    </row>
    <row r="972" spans="1:12" x14ac:dyDescent="0.25">
      <c r="A972">
        <v>971</v>
      </c>
      <c r="B972" t="s">
        <v>2783</v>
      </c>
      <c r="C972" t="s">
        <v>13</v>
      </c>
      <c r="D972" t="s">
        <v>40</v>
      </c>
      <c r="E972" t="s">
        <v>32</v>
      </c>
      <c r="F972" t="s">
        <v>27</v>
      </c>
      <c r="G972" s="1">
        <v>43847</v>
      </c>
      <c r="H972" t="s">
        <v>17</v>
      </c>
      <c r="J972">
        <v>858.2</v>
      </c>
      <c r="K972" t="s">
        <v>2784</v>
      </c>
      <c r="L972" t="s">
        <v>2785</v>
      </c>
    </row>
    <row r="973" spans="1:12" x14ac:dyDescent="0.25">
      <c r="A973">
        <v>972</v>
      </c>
      <c r="B973" t="s">
        <v>2786</v>
      </c>
      <c r="C973" t="s">
        <v>25</v>
      </c>
      <c r="D973" t="s">
        <v>14</v>
      </c>
      <c r="E973" t="s">
        <v>15</v>
      </c>
      <c r="F973" t="s">
        <v>27</v>
      </c>
      <c r="G973" s="1">
        <v>45097</v>
      </c>
      <c r="H973" t="s">
        <v>17</v>
      </c>
      <c r="J973">
        <v>1443.14</v>
      </c>
      <c r="K973" t="s">
        <v>2787</v>
      </c>
      <c r="L973" t="s">
        <v>2788</v>
      </c>
    </row>
    <row r="974" spans="1:12" x14ac:dyDescent="0.25">
      <c r="A974">
        <v>973</v>
      </c>
      <c r="B974" t="s">
        <v>2789</v>
      </c>
      <c r="C974" t="s">
        <v>47</v>
      </c>
      <c r="D974" t="s">
        <v>40</v>
      </c>
      <c r="E974" t="s">
        <v>15</v>
      </c>
      <c r="F974" t="s">
        <v>16</v>
      </c>
      <c r="G974" s="1">
        <v>42702</v>
      </c>
      <c r="H974" t="s">
        <v>17</v>
      </c>
      <c r="J974">
        <v>4889.8500000000004</v>
      </c>
      <c r="K974" t="s">
        <v>2790</v>
      </c>
      <c r="L974" t="s">
        <v>2791</v>
      </c>
    </row>
    <row r="975" spans="1:12" x14ac:dyDescent="0.25">
      <c r="A975">
        <v>974</v>
      </c>
      <c r="B975" t="s">
        <v>2792</v>
      </c>
      <c r="C975" t="s">
        <v>25</v>
      </c>
      <c r="D975" t="s">
        <v>54</v>
      </c>
      <c r="E975" t="s">
        <v>15</v>
      </c>
      <c r="F975" t="s">
        <v>22</v>
      </c>
      <c r="G975" s="1">
        <v>43022</v>
      </c>
      <c r="H975" t="s">
        <v>17</v>
      </c>
      <c r="J975">
        <v>3557.55</v>
      </c>
      <c r="K975" t="s">
        <v>2793</v>
      </c>
      <c r="L975">
        <f>1-489-29-3500</f>
        <v>-4017</v>
      </c>
    </row>
    <row r="976" spans="1:12" x14ac:dyDescent="0.25">
      <c r="A976">
        <v>975</v>
      </c>
      <c r="B976" t="s">
        <v>2794</v>
      </c>
      <c r="C976" t="s">
        <v>21</v>
      </c>
      <c r="D976" t="s">
        <v>54</v>
      </c>
      <c r="E976" t="s">
        <v>15</v>
      </c>
      <c r="F976" t="s">
        <v>22</v>
      </c>
      <c r="G976" s="1">
        <v>42614</v>
      </c>
      <c r="H976" t="s">
        <v>77</v>
      </c>
      <c r="I976" s="1">
        <v>43217</v>
      </c>
      <c r="J976">
        <v>4116.12</v>
      </c>
      <c r="K976" t="s">
        <v>2795</v>
      </c>
      <c r="L976" t="s">
        <v>2796</v>
      </c>
    </row>
    <row r="977" spans="1:12" x14ac:dyDescent="0.25">
      <c r="A977">
        <v>976</v>
      </c>
      <c r="B977" t="s">
        <v>2797</v>
      </c>
      <c r="C977" t="s">
        <v>76</v>
      </c>
      <c r="D977" t="s">
        <v>26</v>
      </c>
      <c r="E977" t="s">
        <v>15</v>
      </c>
      <c r="F977" t="s">
        <v>27</v>
      </c>
      <c r="G977" s="1">
        <v>42644</v>
      </c>
      <c r="H977" t="s">
        <v>17</v>
      </c>
      <c r="J977">
        <v>4701.5200000000004</v>
      </c>
      <c r="K977" t="s">
        <v>2798</v>
      </c>
      <c r="L977" t="s">
        <v>2799</v>
      </c>
    </row>
    <row r="978" spans="1:12" x14ac:dyDescent="0.25">
      <c r="A978">
        <v>977</v>
      </c>
      <c r="B978" t="s">
        <v>2800</v>
      </c>
      <c r="C978" t="s">
        <v>25</v>
      </c>
      <c r="D978" t="s">
        <v>31</v>
      </c>
      <c r="E978" t="s">
        <v>32</v>
      </c>
      <c r="F978" t="s">
        <v>27</v>
      </c>
      <c r="G978" s="1">
        <v>45460</v>
      </c>
      <c r="H978" t="s">
        <v>77</v>
      </c>
      <c r="I978" s="1">
        <v>45802</v>
      </c>
      <c r="J978">
        <v>1265.4000000000001</v>
      </c>
      <c r="K978" t="s">
        <v>2801</v>
      </c>
      <c r="L978" t="s">
        <v>2802</v>
      </c>
    </row>
    <row r="979" spans="1:12" x14ac:dyDescent="0.25">
      <c r="A979">
        <v>978</v>
      </c>
      <c r="B979" t="s">
        <v>2803</v>
      </c>
      <c r="C979" t="s">
        <v>60</v>
      </c>
      <c r="D979" t="s">
        <v>14</v>
      </c>
      <c r="E979" t="s">
        <v>15</v>
      </c>
      <c r="F979" t="s">
        <v>22</v>
      </c>
      <c r="G979" s="1">
        <v>44140</v>
      </c>
      <c r="H979" t="s">
        <v>77</v>
      </c>
      <c r="I979" s="1">
        <v>44214</v>
      </c>
      <c r="J979">
        <v>3119.71</v>
      </c>
      <c r="K979" t="s">
        <v>2804</v>
      </c>
      <c r="L979" t="s">
        <v>2805</v>
      </c>
    </row>
    <row r="980" spans="1:12" x14ac:dyDescent="0.25">
      <c r="A980">
        <v>979</v>
      </c>
      <c r="B980" t="s">
        <v>2806</v>
      </c>
      <c r="C980" t="s">
        <v>60</v>
      </c>
      <c r="D980" t="s">
        <v>40</v>
      </c>
      <c r="E980" t="s">
        <v>32</v>
      </c>
      <c r="F980" t="s">
        <v>16</v>
      </c>
      <c r="G980" s="1">
        <v>44970</v>
      </c>
      <c r="H980" t="s">
        <v>17</v>
      </c>
      <c r="J980">
        <v>4474.53</v>
      </c>
      <c r="K980" t="s">
        <v>2807</v>
      </c>
      <c r="L980" t="s">
        <v>2808</v>
      </c>
    </row>
    <row r="981" spans="1:12" x14ac:dyDescent="0.25">
      <c r="A981">
        <v>980</v>
      </c>
      <c r="B981" t="s">
        <v>2809</v>
      </c>
      <c r="C981" t="s">
        <v>60</v>
      </c>
      <c r="D981" t="s">
        <v>14</v>
      </c>
      <c r="E981" t="s">
        <v>32</v>
      </c>
      <c r="F981" t="s">
        <v>22</v>
      </c>
      <c r="G981" s="1">
        <v>44907</v>
      </c>
      <c r="H981" t="s">
        <v>298</v>
      </c>
      <c r="I981" s="1">
        <v>45013</v>
      </c>
      <c r="J981">
        <v>1014.45</v>
      </c>
      <c r="K981" t="s">
        <v>2810</v>
      </c>
      <c r="L981" t="s">
        <v>2811</v>
      </c>
    </row>
    <row r="982" spans="1:12" x14ac:dyDescent="0.25">
      <c r="A982">
        <v>981</v>
      </c>
      <c r="B982" t="s">
        <v>2812</v>
      </c>
      <c r="C982" t="s">
        <v>47</v>
      </c>
      <c r="D982" t="s">
        <v>54</v>
      </c>
      <c r="E982" t="s">
        <v>15</v>
      </c>
      <c r="F982" t="s">
        <v>22</v>
      </c>
      <c r="G982" s="1">
        <v>45109</v>
      </c>
      <c r="H982" t="s">
        <v>17</v>
      </c>
      <c r="J982">
        <v>4006.44</v>
      </c>
      <c r="K982" t="s">
        <v>2813</v>
      </c>
      <c r="L982" t="s">
        <v>2814</v>
      </c>
    </row>
    <row r="983" spans="1:12" x14ac:dyDescent="0.25">
      <c r="A983">
        <v>982</v>
      </c>
      <c r="B983" t="s">
        <v>2815</v>
      </c>
      <c r="C983" t="s">
        <v>47</v>
      </c>
      <c r="D983" t="s">
        <v>54</v>
      </c>
      <c r="E983" t="s">
        <v>32</v>
      </c>
      <c r="F983" t="s">
        <v>22</v>
      </c>
      <c r="G983" s="1">
        <v>45167</v>
      </c>
      <c r="H983" t="s">
        <v>17</v>
      </c>
      <c r="J983">
        <v>4126</v>
      </c>
      <c r="K983" t="s">
        <v>2816</v>
      </c>
      <c r="L983" t="s">
        <v>2817</v>
      </c>
    </row>
    <row r="984" spans="1:12" x14ac:dyDescent="0.25">
      <c r="A984">
        <v>983</v>
      </c>
      <c r="B984" t="s">
        <v>2818</v>
      </c>
      <c r="C984" t="s">
        <v>21</v>
      </c>
      <c r="D984" t="s">
        <v>31</v>
      </c>
      <c r="E984" t="s">
        <v>15</v>
      </c>
      <c r="F984" t="s">
        <v>22</v>
      </c>
      <c r="G984" s="1">
        <v>45115</v>
      </c>
      <c r="H984" t="s">
        <v>17</v>
      </c>
      <c r="J984">
        <v>3972.69</v>
      </c>
      <c r="K984" t="s">
        <v>2819</v>
      </c>
      <c r="L984" t="s">
        <v>2820</v>
      </c>
    </row>
    <row r="985" spans="1:12" x14ac:dyDescent="0.25">
      <c r="A985">
        <v>984</v>
      </c>
      <c r="B985" t="s">
        <v>2821</v>
      </c>
      <c r="C985" t="s">
        <v>13</v>
      </c>
      <c r="D985" t="s">
        <v>26</v>
      </c>
      <c r="E985" t="s">
        <v>32</v>
      </c>
      <c r="F985" t="s">
        <v>27</v>
      </c>
      <c r="G985" s="1">
        <v>42290</v>
      </c>
      <c r="H985" t="s">
        <v>17</v>
      </c>
      <c r="J985">
        <v>4820.66</v>
      </c>
      <c r="K985" t="s">
        <v>2822</v>
      </c>
      <c r="L985" t="s">
        <v>2823</v>
      </c>
    </row>
    <row r="986" spans="1:12" x14ac:dyDescent="0.25">
      <c r="A986">
        <v>985</v>
      </c>
      <c r="B986" t="s">
        <v>2824</v>
      </c>
      <c r="C986" t="s">
        <v>21</v>
      </c>
      <c r="D986" t="s">
        <v>31</v>
      </c>
      <c r="E986" t="s">
        <v>15</v>
      </c>
      <c r="F986" t="s">
        <v>22</v>
      </c>
      <c r="G986" s="1">
        <v>43735</v>
      </c>
      <c r="H986" t="s">
        <v>17</v>
      </c>
      <c r="J986">
        <v>2202.12</v>
      </c>
      <c r="K986" t="s">
        <v>2825</v>
      </c>
      <c r="L986" t="s">
        <v>2826</v>
      </c>
    </row>
    <row r="987" spans="1:12" x14ac:dyDescent="0.25">
      <c r="A987">
        <v>986</v>
      </c>
      <c r="B987" t="s">
        <v>2827</v>
      </c>
      <c r="C987" t="s">
        <v>21</v>
      </c>
      <c r="D987" t="s">
        <v>40</v>
      </c>
      <c r="E987" t="s">
        <v>32</v>
      </c>
      <c r="F987" t="s">
        <v>16</v>
      </c>
      <c r="G987" s="1">
        <v>44438</v>
      </c>
      <c r="H987" t="s">
        <v>17</v>
      </c>
      <c r="J987">
        <v>2687.61</v>
      </c>
      <c r="K987" t="s">
        <v>2828</v>
      </c>
      <c r="L987" t="s">
        <v>2829</v>
      </c>
    </row>
    <row r="988" spans="1:12" x14ac:dyDescent="0.25">
      <c r="A988">
        <v>987</v>
      </c>
      <c r="B988" t="s">
        <v>2830</v>
      </c>
      <c r="C988" t="s">
        <v>47</v>
      </c>
      <c r="D988" t="s">
        <v>26</v>
      </c>
      <c r="E988" t="s">
        <v>15</v>
      </c>
      <c r="F988" t="s">
        <v>16</v>
      </c>
      <c r="G988" s="1">
        <v>44617</v>
      </c>
      <c r="H988" t="s">
        <v>17</v>
      </c>
      <c r="J988">
        <v>2040.32</v>
      </c>
      <c r="K988" t="s">
        <v>2831</v>
      </c>
      <c r="L988">
        <v>9593781819</v>
      </c>
    </row>
    <row r="989" spans="1:12" x14ac:dyDescent="0.25">
      <c r="A989">
        <v>988</v>
      </c>
      <c r="B989" t="s">
        <v>2832</v>
      </c>
      <c r="C989" t="s">
        <v>21</v>
      </c>
      <c r="D989" t="s">
        <v>26</v>
      </c>
      <c r="E989" t="s">
        <v>15</v>
      </c>
      <c r="F989" t="s">
        <v>27</v>
      </c>
      <c r="G989" s="1">
        <v>43704</v>
      </c>
      <c r="H989" t="s">
        <v>17</v>
      </c>
      <c r="J989">
        <v>1793.8</v>
      </c>
      <c r="K989" t="s">
        <v>2833</v>
      </c>
      <c r="L989" t="s">
        <v>2834</v>
      </c>
    </row>
    <row r="990" spans="1:12" x14ac:dyDescent="0.25">
      <c r="A990">
        <v>989</v>
      </c>
      <c r="B990" t="s">
        <v>2835</v>
      </c>
      <c r="C990" t="s">
        <v>25</v>
      </c>
      <c r="D990" t="s">
        <v>40</v>
      </c>
      <c r="E990" t="s">
        <v>15</v>
      </c>
      <c r="F990" t="s">
        <v>27</v>
      </c>
      <c r="G990" s="1">
        <v>43205</v>
      </c>
      <c r="H990" t="s">
        <v>17</v>
      </c>
      <c r="J990">
        <v>3126.12</v>
      </c>
      <c r="L990" t="s">
        <v>2836</v>
      </c>
    </row>
    <row r="991" spans="1:12" x14ac:dyDescent="0.25">
      <c r="A991">
        <v>990</v>
      </c>
      <c r="B991" t="s">
        <v>2837</v>
      </c>
      <c r="C991" t="s">
        <v>13</v>
      </c>
      <c r="D991" t="s">
        <v>26</v>
      </c>
      <c r="E991" t="s">
        <v>15</v>
      </c>
      <c r="F991" t="s">
        <v>22</v>
      </c>
      <c r="G991" s="1">
        <v>42219</v>
      </c>
      <c r="H991" t="s">
        <v>17</v>
      </c>
      <c r="J991">
        <v>2336.39</v>
      </c>
      <c r="K991" t="s">
        <v>2838</v>
      </c>
      <c r="L991" t="s">
        <v>2839</v>
      </c>
    </row>
    <row r="992" spans="1:12" x14ac:dyDescent="0.25">
      <c r="A992">
        <v>991</v>
      </c>
      <c r="B992" t="s">
        <v>2840</v>
      </c>
      <c r="C992" t="s">
        <v>25</v>
      </c>
      <c r="D992" t="s">
        <v>54</v>
      </c>
      <c r="E992" t="s">
        <v>32</v>
      </c>
      <c r="F992" t="s">
        <v>22</v>
      </c>
      <c r="G992" s="1">
        <v>44887</v>
      </c>
      <c r="H992" t="s">
        <v>17</v>
      </c>
      <c r="J992">
        <v>2658.8</v>
      </c>
      <c r="K992" t="s">
        <v>2841</v>
      </c>
      <c r="L992" t="s">
        <v>2842</v>
      </c>
    </row>
    <row r="993" spans="1:12" x14ac:dyDescent="0.25">
      <c r="A993">
        <v>992</v>
      </c>
      <c r="B993" t="s">
        <v>2843</v>
      </c>
      <c r="C993" t="s">
        <v>76</v>
      </c>
      <c r="D993" t="s">
        <v>14</v>
      </c>
      <c r="E993" t="s">
        <v>15</v>
      </c>
      <c r="F993" t="s">
        <v>16</v>
      </c>
      <c r="G993" s="1">
        <v>45158</v>
      </c>
      <c r="H993" t="s">
        <v>17</v>
      </c>
      <c r="J993">
        <v>990.54</v>
      </c>
      <c r="K993" t="s">
        <v>2844</v>
      </c>
      <c r="L993" t="s">
        <v>2845</v>
      </c>
    </row>
    <row r="994" spans="1:12" x14ac:dyDescent="0.25">
      <c r="A994">
        <v>993</v>
      </c>
      <c r="B994" t="s">
        <v>2846</v>
      </c>
      <c r="C994" t="s">
        <v>76</v>
      </c>
      <c r="D994" t="s">
        <v>14</v>
      </c>
      <c r="E994" t="s">
        <v>15</v>
      </c>
      <c r="F994" t="s">
        <v>16</v>
      </c>
      <c r="G994" s="1">
        <v>42715</v>
      </c>
      <c r="H994" t="s">
        <v>17</v>
      </c>
      <c r="J994">
        <v>4850.76</v>
      </c>
      <c r="K994" t="s">
        <v>2847</v>
      </c>
      <c r="L994" t="s">
        <v>2848</v>
      </c>
    </row>
    <row r="995" spans="1:12" x14ac:dyDescent="0.25">
      <c r="A995">
        <v>994</v>
      </c>
      <c r="B995" t="s">
        <v>2849</v>
      </c>
      <c r="C995" t="s">
        <v>25</v>
      </c>
      <c r="D995" t="s">
        <v>31</v>
      </c>
      <c r="E995" t="s">
        <v>32</v>
      </c>
      <c r="F995" t="s">
        <v>27</v>
      </c>
      <c r="G995" s="1">
        <v>43185</v>
      </c>
      <c r="H995" t="s">
        <v>17</v>
      </c>
      <c r="J995">
        <v>2504.84</v>
      </c>
      <c r="K995" t="s">
        <v>2850</v>
      </c>
      <c r="L995" t="s">
        <v>2851</v>
      </c>
    </row>
    <row r="996" spans="1:12" x14ac:dyDescent="0.25">
      <c r="A996">
        <v>995</v>
      </c>
      <c r="B996" t="s">
        <v>2852</v>
      </c>
      <c r="C996" t="s">
        <v>21</v>
      </c>
      <c r="D996" t="s">
        <v>40</v>
      </c>
      <c r="E996" t="s">
        <v>15</v>
      </c>
      <c r="F996" t="s">
        <v>27</v>
      </c>
      <c r="G996" s="1">
        <v>42383</v>
      </c>
      <c r="H996" t="s">
        <v>17</v>
      </c>
      <c r="J996">
        <v>4017.25</v>
      </c>
      <c r="K996" t="s">
        <v>2853</v>
      </c>
      <c r="L996" t="s">
        <v>2854</v>
      </c>
    </row>
    <row r="997" spans="1:12" x14ac:dyDescent="0.25">
      <c r="A997">
        <v>996</v>
      </c>
      <c r="B997" t="s">
        <v>2855</v>
      </c>
      <c r="C997" t="s">
        <v>47</v>
      </c>
      <c r="D997" t="s">
        <v>54</v>
      </c>
      <c r="E997" t="s">
        <v>32</v>
      </c>
      <c r="F997" t="s">
        <v>22</v>
      </c>
      <c r="G997" s="1">
        <v>42752</v>
      </c>
      <c r="H997" t="s">
        <v>17</v>
      </c>
      <c r="J997">
        <v>1495.14</v>
      </c>
      <c r="K997" t="s">
        <v>2856</v>
      </c>
      <c r="L997" t="s">
        <v>2857</v>
      </c>
    </row>
    <row r="998" spans="1:12" x14ac:dyDescent="0.25">
      <c r="A998">
        <v>997</v>
      </c>
      <c r="B998" t="s">
        <v>2858</v>
      </c>
      <c r="C998" t="s">
        <v>76</v>
      </c>
      <c r="D998" t="s">
        <v>40</v>
      </c>
      <c r="E998" t="s">
        <v>15</v>
      </c>
      <c r="F998" t="s">
        <v>16</v>
      </c>
      <c r="G998" s="1">
        <v>45462</v>
      </c>
      <c r="H998" t="s">
        <v>77</v>
      </c>
      <c r="I998" s="1">
        <v>45752</v>
      </c>
      <c r="J998">
        <v>3065.89</v>
      </c>
      <c r="K998" t="s">
        <v>2859</v>
      </c>
      <c r="L998" t="s">
        <v>2860</v>
      </c>
    </row>
    <row r="999" spans="1:12" x14ac:dyDescent="0.25">
      <c r="A999">
        <v>998</v>
      </c>
      <c r="B999" t="s">
        <v>2861</v>
      </c>
      <c r="C999" t="s">
        <v>60</v>
      </c>
      <c r="D999" t="s">
        <v>40</v>
      </c>
      <c r="E999" t="s">
        <v>15</v>
      </c>
      <c r="F999" t="s">
        <v>16</v>
      </c>
      <c r="G999" s="1">
        <v>45428</v>
      </c>
      <c r="H999" t="s">
        <v>77</v>
      </c>
      <c r="I999" s="1">
        <v>45846</v>
      </c>
      <c r="J999">
        <v>4737.2</v>
      </c>
      <c r="K999" t="s">
        <v>2862</v>
      </c>
      <c r="L999" t="s">
        <v>2863</v>
      </c>
    </row>
    <row r="1000" spans="1:12" x14ac:dyDescent="0.25">
      <c r="A1000">
        <v>999</v>
      </c>
      <c r="B1000" t="s">
        <v>2864</v>
      </c>
      <c r="C1000" t="s">
        <v>25</v>
      </c>
      <c r="D1000" t="s">
        <v>31</v>
      </c>
      <c r="E1000" t="s">
        <v>32</v>
      </c>
      <c r="F1000" t="s">
        <v>16</v>
      </c>
      <c r="G1000" s="1">
        <v>42703</v>
      </c>
      <c r="H1000" t="s">
        <v>17</v>
      </c>
      <c r="J1000">
        <v>2277.8000000000002</v>
      </c>
      <c r="K1000" t="s">
        <v>2865</v>
      </c>
      <c r="L1000" t="s">
        <v>2866</v>
      </c>
    </row>
    <row r="1001" spans="1:12" x14ac:dyDescent="0.25">
      <c r="A1001">
        <v>1000</v>
      </c>
      <c r="B1001" t="s">
        <v>2867</v>
      </c>
      <c r="C1001" t="s">
        <v>76</v>
      </c>
      <c r="D1001" t="s">
        <v>54</v>
      </c>
      <c r="E1001" t="s">
        <v>32</v>
      </c>
      <c r="F1001" t="s">
        <v>27</v>
      </c>
      <c r="G1001" s="1">
        <v>45284</v>
      </c>
      <c r="H1001" t="s">
        <v>17</v>
      </c>
      <c r="J1001">
        <v>1552.84</v>
      </c>
      <c r="K1001" t="s">
        <v>2868</v>
      </c>
      <c r="L1001" t="s">
        <v>2869</v>
      </c>
    </row>
    <row r="1002" spans="1:12" x14ac:dyDescent="0.25">
      <c r="A1002">
        <v>1001</v>
      </c>
      <c r="B1002" t="s">
        <v>2870</v>
      </c>
      <c r="C1002" t="s">
        <v>60</v>
      </c>
      <c r="D1002" t="s">
        <v>14</v>
      </c>
      <c r="E1002" t="s">
        <v>32</v>
      </c>
      <c r="F1002" t="s">
        <v>27</v>
      </c>
      <c r="G1002" s="1">
        <v>44949</v>
      </c>
      <c r="H1002" t="s">
        <v>77</v>
      </c>
      <c r="I1002" s="1">
        <v>45510</v>
      </c>
      <c r="J1002">
        <v>4258.62</v>
      </c>
      <c r="K1002" t="s">
        <v>2871</v>
      </c>
      <c r="L1002" t="s">
        <v>2872</v>
      </c>
    </row>
    <row r="1003" spans="1:12" x14ac:dyDescent="0.25">
      <c r="A1003">
        <v>1002</v>
      </c>
      <c r="B1003" t="s">
        <v>2873</v>
      </c>
      <c r="C1003" t="s">
        <v>76</v>
      </c>
      <c r="D1003" t="s">
        <v>54</v>
      </c>
      <c r="E1003" t="s">
        <v>15</v>
      </c>
      <c r="F1003" t="s">
        <v>27</v>
      </c>
      <c r="G1003" s="1">
        <v>42736</v>
      </c>
      <c r="H1003" t="s">
        <v>17</v>
      </c>
      <c r="J1003">
        <v>2967.25</v>
      </c>
      <c r="K1003" t="s">
        <v>2874</v>
      </c>
      <c r="L1003" t="s">
        <v>2875</v>
      </c>
    </row>
    <row r="1004" spans="1:12" x14ac:dyDescent="0.25">
      <c r="A1004">
        <v>1003</v>
      </c>
      <c r="B1004" t="s">
        <v>2876</v>
      </c>
      <c r="C1004" t="s">
        <v>25</v>
      </c>
      <c r="D1004" t="s">
        <v>14</v>
      </c>
      <c r="E1004" t="s">
        <v>15</v>
      </c>
      <c r="F1004" t="s">
        <v>27</v>
      </c>
      <c r="G1004" s="1">
        <v>44415</v>
      </c>
      <c r="H1004" t="s">
        <v>298</v>
      </c>
      <c r="I1004" s="1">
        <v>44996</v>
      </c>
      <c r="J1004">
        <v>4021.31</v>
      </c>
      <c r="K1004" t="s">
        <v>2877</v>
      </c>
      <c r="L1004" t="s">
        <v>2878</v>
      </c>
    </row>
    <row r="1005" spans="1:12" x14ac:dyDescent="0.25">
      <c r="A1005">
        <v>1004</v>
      </c>
      <c r="B1005" t="s">
        <v>2879</v>
      </c>
      <c r="C1005" t="s">
        <v>13</v>
      </c>
      <c r="D1005" t="s">
        <v>26</v>
      </c>
      <c r="E1005" t="s">
        <v>15</v>
      </c>
      <c r="F1005" t="s">
        <v>16</v>
      </c>
      <c r="G1005" s="1">
        <v>43687</v>
      </c>
      <c r="H1005" t="s">
        <v>17</v>
      </c>
      <c r="J1005">
        <v>4624.12</v>
      </c>
      <c r="K1005" t="s">
        <v>2880</v>
      </c>
      <c r="L1005" t="s">
        <v>2881</v>
      </c>
    </row>
    <row r="1006" spans="1:12" x14ac:dyDescent="0.25">
      <c r="A1006">
        <v>1005</v>
      </c>
      <c r="B1006" t="s">
        <v>2882</v>
      </c>
      <c r="C1006" t="s">
        <v>25</v>
      </c>
      <c r="D1006" t="s">
        <v>26</v>
      </c>
      <c r="E1006" t="s">
        <v>32</v>
      </c>
      <c r="F1006" t="s">
        <v>22</v>
      </c>
      <c r="G1006" s="1">
        <v>43215</v>
      </c>
      <c r="H1006" t="s">
        <v>17</v>
      </c>
      <c r="J1006">
        <v>1582.33</v>
      </c>
      <c r="K1006" t="s">
        <v>2883</v>
      </c>
      <c r="L1006">
        <v>3782207924</v>
      </c>
    </row>
    <row r="1007" spans="1:12" x14ac:dyDescent="0.25">
      <c r="A1007">
        <v>1006</v>
      </c>
      <c r="B1007" t="s">
        <v>2884</v>
      </c>
      <c r="C1007" t="s">
        <v>76</v>
      </c>
      <c r="D1007" t="s">
        <v>40</v>
      </c>
      <c r="E1007" t="s">
        <v>32</v>
      </c>
      <c r="F1007" t="s">
        <v>22</v>
      </c>
      <c r="G1007" s="1">
        <v>43846</v>
      </c>
      <c r="H1007" t="s">
        <v>17</v>
      </c>
      <c r="J1007">
        <v>1877.64</v>
      </c>
      <c r="K1007" t="s">
        <v>2885</v>
      </c>
      <c r="L1007" t="s">
        <v>2886</v>
      </c>
    </row>
    <row r="1008" spans="1:12" x14ac:dyDescent="0.25">
      <c r="A1008">
        <v>1007</v>
      </c>
      <c r="B1008" t="s">
        <v>2887</v>
      </c>
      <c r="C1008" t="s">
        <v>76</v>
      </c>
      <c r="D1008" t="s">
        <v>14</v>
      </c>
      <c r="E1008" t="s">
        <v>15</v>
      </c>
      <c r="F1008" t="s">
        <v>16</v>
      </c>
      <c r="G1008" s="1">
        <v>45130</v>
      </c>
      <c r="H1008" t="s">
        <v>17</v>
      </c>
      <c r="J1008">
        <v>1644.01</v>
      </c>
      <c r="K1008" t="s">
        <v>2888</v>
      </c>
      <c r="L1008" t="s">
        <v>2889</v>
      </c>
    </row>
    <row r="1009" spans="1:12" x14ac:dyDescent="0.25">
      <c r="A1009">
        <v>1008</v>
      </c>
      <c r="B1009" t="s">
        <v>2890</v>
      </c>
      <c r="C1009" t="s">
        <v>60</v>
      </c>
      <c r="D1009" t="s">
        <v>26</v>
      </c>
      <c r="E1009" t="s">
        <v>15</v>
      </c>
      <c r="F1009" t="s">
        <v>16</v>
      </c>
      <c r="G1009" s="1">
        <v>44972</v>
      </c>
      <c r="H1009" t="s">
        <v>17</v>
      </c>
      <c r="J1009">
        <v>1403.78</v>
      </c>
      <c r="K1009" t="s">
        <v>2891</v>
      </c>
      <c r="L1009" t="s">
        <v>2892</v>
      </c>
    </row>
    <row r="1010" spans="1:12" x14ac:dyDescent="0.25">
      <c r="A1010">
        <v>1009</v>
      </c>
      <c r="B1010" t="s">
        <v>2893</v>
      </c>
      <c r="C1010" t="s">
        <v>60</v>
      </c>
      <c r="D1010" t="s">
        <v>14</v>
      </c>
      <c r="E1010" t="s">
        <v>15</v>
      </c>
      <c r="F1010" t="s">
        <v>27</v>
      </c>
      <c r="G1010" s="1">
        <v>42596</v>
      </c>
      <c r="H1010" t="s">
        <v>17</v>
      </c>
      <c r="J1010">
        <v>1508.11</v>
      </c>
      <c r="K1010" t="s">
        <v>2894</v>
      </c>
      <c r="L1010" t="s">
        <v>2895</v>
      </c>
    </row>
    <row r="1011" spans="1:12" x14ac:dyDescent="0.25">
      <c r="A1011">
        <v>1010</v>
      </c>
      <c r="B1011" t="s">
        <v>2896</v>
      </c>
      <c r="C1011" t="s">
        <v>47</v>
      </c>
      <c r="D1011" t="s">
        <v>54</v>
      </c>
      <c r="E1011" t="s">
        <v>15</v>
      </c>
      <c r="F1011" t="s">
        <v>27</v>
      </c>
      <c r="G1011" s="1">
        <v>44653</v>
      </c>
      <c r="H1011" t="s">
        <v>77</v>
      </c>
      <c r="I1011" s="1">
        <v>44931</v>
      </c>
      <c r="J1011">
        <v>3754.49</v>
      </c>
      <c r="K1011" t="s">
        <v>2897</v>
      </c>
      <c r="L1011" t="s">
        <v>2898</v>
      </c>
    </row>
    <row r="1012" spans="1:12" x14ac:dyDescent="0.25">
      <c r="A1012">
        <v>1011</v>
      </c>
      <c r="B1012" t="s">
        <v>2899</v>
      </c>
      <c r="C1012" t="s">
        <v>76</v>
      </c>
      <c r="D1012" t="s">
        <v>26</v>
      </c>
      <c r="E1012" t="s">
        <v>15</v>
      </c>
      <c r="F1012" t="s">
        <v>16</v>
      </c>
      <c r="G1012" s="1">
        <v>42677</v>
      </c>
      <c r="H1012" t="s">
        <v>17</v>
      </c>
      <c r="J1012">
        <v>3240.7</v>
      </c>
      <c r="K1012" t="s">
        <v>2900</v>
      </c>
      <c r="L1012" t="s">
        <v>2901</v>
      </c>
    </row>
    <row r="1013" spans="1:12" x14ac:dyDescent="0.25">
      <c r="A1013">
        <v>1012</v>
      </c>
      <c r="B1013" t="s">
        <v>2902</v>
      </c>
      <c r="C1013" t="s">
        <v>21</v>
      </c>
      <c r="D1013" t="s">
        <v>31</v>
      </c>
      <c r="E1013" t="s">
        <v>15</v>
      </c>
      <c r="F1013" t="s">
        <v>27</v>
      </c>
      <c r="G1013" s="1">
        <v>44252</v>
      </c>
      <c r="H1013" t="s">
        <v>17</v>
      </c>
      <c r="J1013">
        <v>895.04</v>
      </c>
      <c r="K1013" t="s">
        <v>2903</v>
      </c>
      <c r="L1013" t="s">
        <v>2904</v>
      </c>
    </row>
    <row r="1014" spans="1:12" x14ac:dyDescent="0.25">
      <c r="A1014">
        <v>1013</v>
      </c>
      <c r="B1014" t="s">
        <v>2905</v>
      </c>
      <c r="C1014" t="s">
        <v>25</v>
      </c>
      <c r="D1014" t="s">
        <v>26</v>
      </c>
      <c r="E1014" t="s">
        <v>15</v>
      </c>
      <c r="F1014" t="s">
        <v>22</v>
      </c>
      <c r="G1014" s="1">
        <v>44708</v>
      </c>
      <c r="H1014" t="s">
        <v>17</v>
      </c>
      <c r="J1014">
        <v>4276.96</v>
      </c>
      <c r="K1014" t="s">
        <v>2906</v>
      </c>
      <c r="L1014">
        <f>1-920-989-4046</f>
        <v>-5954</v>
      </c>
    </row>
    <row r="1015" spans="1:12" x14ac:dyDescent="0.25">
      <c r="A1015">
        <v>1014</v>
      </c>
      <c r="B1015" t="s">
        <v>2907</v>
      </c>
      <c r="C1015" t="s">
        <v>47</v>
      </c>
      <c r="D1015" t="s">
        <v>31</v>
      </c>
      <c r="E1015" t="s">
        <v>32</v>
      </c>
      <c r="F1015" t="s">
        <v>22</v>
      </c>
      <c r="G1015" s="1">
        <v>43549</v>
      </c>
      <c r="H1015" t="s">
        <v>17</v>
      </c>
      <c r="J1015">
        <v>4403.67</v>
      </c>
      <c r="K1015" t="s">
        <v>2908</v>
      </c>
      <c r="L1015" t="s">
        <v>2909</v>
      </c>
    </row>
    <row r="1016" spans="1:12" x14ac:dyDescent="0.25">
      <c r="A1016">
        <v>1015</v>
      </c>
      <c r="B1016" t="s">
        <v>2910</v>
      </c>
      <c r="C1016" t="s">
        <v>25</v>
      </c>
      <c r="D1016" t="s">
        <v>26</v>
      </c>
      <c r="E1016" t="s">
        <v>32</v>
      </c>
      <c r="F1016" t="s">
        <v>22</v>
      </c>
      <c r="G1016" s="1">
        <v>43554</v>
      </c>
      <c r="H1016" t="s">
        <v>17</v>
      </c>
      <c r="J1016">
        <v>4292.51</v>
      </c>
      <c r="K1016" t="s">
        <v>2911</v>
      </c>
      <c r="L1016" t="s">
        <v>2912</v>
      </c>
    </row>
    <row r="1017" spans="1:12" x14ac:dyDescent="0.25">
      <c r="A1017">
        <v>1016</v>
      </c>
      <c r="B1017" t="s">
        <v>2913</v>
      </c>
      <c r="C1017" t="s">
        <v>76</v>
      </c>
      <c r="D1017" t="s">
        <v>40</v>
      </c>
      <c r="E1017" t="s">
        <v>32</v>
      </c>
      <c r="F1017" t="s">
        <v>27</v>
      </c>
      <c r="G1017" s="1">
        <v>43776</v>
      </c>
      <c r="H1017" t="s">
        <v>17</v>
      </c>
      <c r="J1017">
        <v>4517.51</v>
      </c>
      <c r="K1017" t="s">
        <v>2914</v>
      </c>
      <c r="L1017" t="s">
        <v>2915</v>
      </c>
    </row>
    <row r="1018" spans="1:12" x14ac:dyDescent="0.25">
      <c r="A1018">
        <v>1017</v>
      </c>
      <c r="B1018" t="s">
        <v>2916</v>
      </c>
      <c r="C1018" t="s">
        <v>25</v>
      </c>
      <c r="D1018" t="s">
        <v>14</v>
      </c>
      <c r="E1018" t="s">
        <v>15</v>
      </c>
      <c r="F1018" t="s">
        <v>22</v>
      </c>
      <c r="G1018" s="1">
        <v>43195</v>
      </c>
      <c r="H1018" t="s">
        <v>17</v>
      </c>
      <c r="J1018">
        <v>3304.94</v>
      </c>
      <c r="K1018" t="s">
        <v>2917</v>
      </c>
      <c r="L1018" t="s">
        <v>2918</v>
      </c>
    </row>
    <row r="1019" spans="1:12" x14ac:dyDescent="0.25">
      <c r="A1019">
        <v>1018</v>
      </c>
      <c r="B1019" t="s">
        <v>2919</v>
      </c>
      <c r="C1019" t="s">
        <v>76</v>
      </c>
      <c r="D1019" t="s">
        <v>31</v>
      </c>
      <c r="E1019" t="s">
        <v>15</v>
      </c>
      <c r="F1019" t="s">
        <v>16</v>
      </c>
      <c r="G1019" s="1">
        <v>45375</v>
      </c>
      <c r="H1019" t="s">
        <v>77</v>
      </c>
      <c r="I1019" s="1">
        <v>45811</v>
      </c>
      <c r="J1019">
        <v>2006.72</v>
      </c>
      <c r="K1019" t="s">
        <v>2920</v>
      </c>
      <c r="L1019" t="s">
        <v>2921</v>
      </c>
    </row>
    <row r="1020" spans="1:12" x14ac:dyDescent="0.25">
      <c r="A1020">
        <v>1019</v>
      </c>
      <c r="B1020" t="s">
        <v>2922</v>
      </c>
      <c r="C1020" t="s">
        <v>13</v>
      </c>
      <c r="D1020" t="s">
        <v>14</v>
      </c>
      <c r="E1020" t="s">
        <v>15</v>
      </c>
      <c r="F1020" t="s">
        <v>16</v>
      </c>
      <c r="G1020" s="1">
        <v>43892</v>
      </c>
      <c r="H1020" t="s">
        <v>17</v>
      </c>
      <c r="J1020">
        <v>1769.24</v>
      </c>
      <c r="K1020" t="s">
        <v>2923</v>
      </c>
      <c r="L1020" t="s">
        <v>2924</v>
      </c>
    </row>
    <row r="1021" spans="1:12" x14ac:dyDescent="0.25">
      <c r="A1021">
        <v>1020</v>
      </c>
      <c r="B1021" t="s">
        <v>2925</v>
      </c>
      <c r="C1021" t="s">
        <v>25</v>
      </c>
      <c r="D1021" t="s">
        <v>31</v>
      </c>
      <c r="E1021" t="s">
        <v>15</v>
      </c>
      <c r="F1021" t="s">
        <v>27</v>
      </c>
      <c r="G1021" s="1">
        <v>42641</v>
      </c>
      <c r="H1021" t="s">
        <v>17</v>
      </c>
      <c r="J1021">
        <v>3807.76</v>
      </c>
      <c r="K1021" t="s">
        <v>2926</v>
      </c>
      <c r="L1021" t="s">
        <v>2927</v>
      </c>
    </row>
    <row r="1022" spans="1:12" x14ac:dyDescent="0.25">
      <c r="A1022">
        <v>1021</v>
      </c>
      <c r="B1022" t="s">
        <v>2928</v>
      </c>
      <c r="C1022" t="s">
        <v>13</v>
      </c>
      <c r="D1022" t="s">
        <v>54</v>
      </c>
      <c r="E1022" t="s">
        <v>32</v>
      </c>
      <c r="F1022" t="s">
        <v>22</v>
      </c>
      <c r="G1022" s="1">
        <v>44922</v>
      </c>
      <c r="H1022" t="s">
        <v>17</v>
      </c>
      <c r="J1022">
        <v>1459.18</v>
      </c>
      <c r="K1022" t="s">
        <v>2929</v>
      </c>
      <c r="L1022" t="s">
        <v>2930</v>
      </c>
    </row>
    <row r="1023" spans="1:12" x14ac:dyDescent="0.25">
      <c r="A1023">
        <v>1022</v>
      </c>
      <c r="B1023" t="s">
        <v>2931</v>
      </c>
      <c r="C1023" t="s">
        <v>76</v>
      </c>
      <c r="D1023" t="s">
        <v>40</v>
      </c>
      <c r="E1023" t="s">
        <v>15</v>
      </c>
      <c r="F1023" t="s">
        <v>16</v>
      </c>
      <c r="G1023" s="1">
        <v>43229</v>
      </c>
      <c r="H1023" t="s">
        <v>17</v>
      </c>
      <c r="J1023">
        <v>1773.24</v>
      </c>
      <c r="K1023" t="s">
        <v>2932</v>
      </c>
      <c r="L1023" t="s">
        <v>2933</v>
      </c>
    </row>
    <row r="1024" spans="1:12" x14ac:dyDescent="0.25">
      <c r="A1024">
        <v>1023</v>
      </c>
      <c r="B1024" t="s">
        <v>2934</v>
      </c>
      <c r="C1024" t="s">
        <v>21</v>
      </c>
      <c r="D1024" t="s">
        <v>54</v>
      </c>
      <c r="E1024" t="s">
        <v>32</v>
      </c>
      <c r="F1024" t="s">
        <v>27</v>
      </c>
      <c r="G1024" s="1">
        <v>44186</v>
      </c>
      <c r="H1024" t="s">
        <v>298</v>
      </c>
      <c r="I1024" s="1">
        <v>45559</v>
      </c>
      <c r="J1024">
        <v>1292.55</v>
      </c>
      <c r="K1024" t="s">
        <v>2935</v>
      </c>
      <c r="L1024" t="s">
        <v>2936</v>
      </c>
    </row>
    <row r="1025" spans="1:12" x14ac:dyDescent="0.25">
      <c r="A1025">
        <v>1024</v>
      </c>
      <c r="B1025" t="s">
        <v>2937</v>
      </c>
      <c r="C1025" t="s">
        <v>13</v>
      </c>
      <c r="D1025" t="s">
        <v>54</v>
      </c>
      <c r="E1025" t="s">
        <v>32</v>
      </c>
      <c r="F1025" t="s">
        <v>22</v>
      </c>
      <c r="G1025" s="1">
        <v>43419</v>
      </c>
      <c r="H1025" t="s">
        <v>17</v>
      </c>
      <c r="J1025">
        <v>4962.72</v>
      </c>
      <c r="K1025" t="s">
        <v>2938</v>
      </c>
      <c r="L1025" t="s">
        <v>2939</v>
      </c>
    </row>
    <row r="1026" spans="1:12" x14ac:dyDescent="0.25">
      <c r="A1026">
        <v>1025</v>
      </c>
      <c r="B1026" t="s">
        <v>2940</v>
      </c>
      <c r="C1026" t="s">
        <v>47</v>
      </c>
      <c r="D1026" t="s">
        <v>31</v>
      </c>
      <c r="E1026" t="s">
        <v>32</v>
      </c>
      <c r="F1026" t="s">
        <v>27</v>
      </c>
      <c r="G1026" s="1">
        <v>45179</v>
      </c>
      <c r="H1026" t="s">
        <v>17</v>
      </c>
      <c r="J1026">
        <v>3540.83</v>
      </c>
      <c r="K1026" t="s">
        <v>2941</v>
      </c>
      <c r="L1026" t="s">
        <v>2942</v>
      </c>
    </row>
    <row r="1027" spans="1:12" x14ac:dyDescent="0.25">
      <c r="A1027">
        <v>1026</v>
      </c>
      <c r="B1027" t="s">
        <v>2943</v>
      </c>
      <c r="C1027" t="s">
        <v>13</v>
      </c>
      <c r="D1027" t="s">
        <v>40</v>
      </c>
      <c r="E1027" t="s">
        <v>15</v>
      </c>
      <c r="F1027" t="s">
        <v>27</v>
      </c>
      <c r="G1027" s="1">
        <v>43703</v>
      </c>
      <c r="H1027" t="s">
        <v>17</v>
      </c>
      <c r="J1027">
        <v>2926.11</v>
      </c>
      <c r="K1027" t="s">
        <v>2944</v>
      </c>
      <c r="L1027" t="s">
        <v>2945</v>
      </c>
    </row>
    <row r="1028" spans="1:12" x14ac:dyDescent="0.25">
      <c r="A1028">
        <v>1027</v>
      </c>
      <c r="B1028" t="s">
        <v>2946</v>
      </c>
      <c r="C1028" t="s">
        <v>150</v>
      </c>
      <c r="D1028" t="s">
        <v>31</v>
      </c>
      <c r="E1028" t="s">
        <v>32</v>
      </c>
      <c r="F1028" t="s">
        <v>22</v>
      </c>
      <c r="G1028" s="1">
        <v>42703</v>
      </c>
      <c r="H1028" t="s">
        <v>17</v>
      </c>
      <c r="J1028">
        <v>2447.7199999999998</v>
      </c>
      <c r="K1028" t="s">
        <v>2947</v>
      </c>
      <c r="L1028" t="s">
        <v>2948</v>
      </c>
    </row>
    <row r="1029" spans="1:12" x14ac:dyDescent="0.25">
      <c r="A1029">
        <v>1028</v>
      </c>
      <c r="B1029" t="s">
        <v>2949</v>
      </c>
      <c r="C1029" t="s">
        <v>47</v>
      </c>
      <c r="D1029" t="s">
        <v>40</v>
      </c>
      <c r="E1029" t="s">
        <v>15</v>
      </c>
      <c r="F1029" t="s">
        <v>22</v>
      </c>
      <c r="G1029" s="1">
        <v>43608</v>
      </c>
      <c r="H1029" t="s">
        <v>17</v>
      </c>
      <c r="J1029">
        <v>1595.62</v>
      </c>
      <c r="K1029" t="s">
        <v>2950</v>
      </c>
      <c r="L1029" t="s">
        <v>2951</v>
      </c>
    </row>
    <row r="1030" spans="1:12" x14ac:dyDescent="0.25">
      <c r="A1030">
        <v>1029</v>
      </c>
      <c r="B1030" t="s">
        <v>2952</v>
      </c>
      <c r="C1030" t="s">
        <v>76</v>
      </c>
      <c r="D1030" t="s">
        <v>26</v>
      </c>
      <c r="E1030" t="s">
        <v>32</v>
      </c>
      <c r="F1030" t="s">
        <v>16</v>
      </c>
      <c r="G1030" s="1">
        <v>43126</v>
      </c>
      <c r="H1030" t="s">
        <v>298</v>
      </c>
      <c r="I1030" s="1">
        <v>43855</v>
      </c>
      <c r="J1030">
        <v>3987.87</v>
      </c>
      <c r="K1030" t="s">
        <v>2953</v>
      </c>
      <c r="L1030" t="s">
        <v>2954</v>
      </c>
    </row>
    <row r="1031" spans="1:12" x14ac:dyDescent="0.25">
      <c r="A1031">
        <v>1030</v>
      </c>
      <c r="B1031" t="s">
        <v>2955</v>
      </c>
      <c r="C1031" t="s">
        <v>60</v>
      </c>
      <c r="D1031" t="s">
        <v>31</v>
      </c>
      <c r="E1031" t="s">
        <v>32</v>
      </c>
      <c r="F1031" t="s">
        <v>22</v>
      </c>
      <c r="G1031" s="1">
        <v>44251</v>
      </c>
      <c r="H1031" t="s">
        <v>17</v>
      </c>
      <c r="J1031">
        <v>913.85</v>
      </c>
      <c r="K1031" t="s">
        <v>2956</v>
      </c>
      <c r="L1031" t="s">
        <v>2957</v>
      </c>
    </row>
    <row r="1032" spans="1:12" x14ac:dyDescent="0.25">
      <c r="A1032">
        <v>1031</v>
      </c>
      <c r="B1032" t="s">
        <v>2958</v>
      </c>
      <c r="C1032" t="s">
        <v>25</v>
      </c>
      <c r="D1032" t="s">
        <v>40</v>
      </c>
      <c r="E1032" t="s">
        <v>32</v>
      </c>
      <c r="F1032" t="s">
        <v>22</v>
      </c>
      <c r="G1032" s="1">
        <v>45097</v>
      </c>
      <c r="H1032" t="s">
        <v>17</v>
      </c>
      <c r="J1032">
        <v>3781.59</v>
      </c>
      <c r="K1032" t="s">
        <v>2959</v>
      </c>
      <c r="L1032" t="s">
        <v>2960</v>
      </c>
    </row>
    <row r="1033" spans="1:12" x14ac:dyDescent="0.25">
      <c r="A1033">
        <v>1032</v>
      </c>
      <c r="B1033" t="s">
        <v>2961</v>
      </c>
      <c r="C1033" t="s">
        <v>47</v>
      </c>
      <c r="D1033" t="s">
        <v>54</v>
      </c>
      <c r="E1033" t="s">
        <v>32</v>
      </c>
      <c r="F1033" t="s">
        <v>22</v>
      </c>
      <c r="G1033" s="1">
        <v>43604</v>
      </c>
      <c r="H1033" t="s">
        <v>17</v>
      </c>
      <c r="J1033">
        <v>3773.83</v>
      </c>
      <c r="K1033" t="s">
        <v>2962</v>
      </c>
      <c r="L1033" t="s">
        <v>2963</v>
      </c>
    </row>
    <row r="1034" spans="1:12" x14ac:dyDescent="0.25">
      <c r="A1034">
        <v>1033</v>
      </c>
      <c r="B1034" t="s">
        <v>2964</v>
      </c>
      <c r="C1034" t="s">
        <v>47</v>
      </c>
      <c r="D1034" t="s">
        <v>54</v>
      </c>
      <c r="E1034" t="s">
        <v>32</v>
      </c>
      <c r="F1034" t="s">
        <v>27</v>
      </c>
      <c r="G1034" s="1">
        <v>43477</v>
      </c>
      <c r="H1034" t="s">
        <v>77</v>
      </c>
      <c r="I1034" s="1">
        <v>45666</v>
      </c>
      <c r="J1034">
        <v>1023.93</v>
      </c>
      <c r="K1034" t="s">
        <v>2965</v>
      </c>
      <c r="L1034" t="s">
        <v>2966</v>
      </c>
    </row>
    <row r="1035" spans="1:12" x14ac:dyDescent="0.25">
      <c r="A1035">
        <v>1034</v>
      </c>
      <c r="B1035" t="s">
        <v>2967</v>
      </c>
      <c r="C1035" t="s">
        <v>47</v>
      </c>
      <c r="D1035" t="s">
        <v>54</v>
      </c>
      <c r="E1035" t="s">
        <v>15</v>
      </c>
      <c r="F1035" t="s">
        <v>16</v>
      </c>
      <c r="G1035" s="1">
        <v>43484</v>
      </c>
      <c r="H1035" t="s">
        <v>17</v>
      </c>
      <c r="J1035">
        <v>2486.5500000000002</v>
      </c>
      <c r="K1035" t="s">
        <v>2968</v>
      </c>
      <c r="L1035" t="s">
        <v>2969</v>
      </c>
    </row>
    <row r="1036" spans="1:12" x14ac:dyDescent="0.25">
      <c r="A1036">
        <v>1035</v>
      </c>
      <c r="B1036" t="s">
        <v>2970</v>
      </c>
      <c r="C1036" t="s">
        <v>13</v>
      </c>
      <c r="D1036" t="s">
        <v>31</v>
      </c>
      <c r="E1036" t="s">
        <v>15</v>
      </c>
      <c r="F1036" t="s">
        <v>22</v>
      </c>
      <c r="G1036" s="1">
        <v>43205</v>
      </c>
      <c r="H1036" t="s">
        <v>17</v>
      </c>
      <c r="J1036">
        <v>3653.16</v>
      </c>
      <c r="K1036" t="s">
        <v>2971</v>
      </c>
      <c r="L1036" t="s">
        <v>2972</v>
      </c>
    </row>
    <row r="1037" spans="1:12" x14ac:dyDescent="0.25">
      <c r="A1037">
        <v>1036</v>
      </c>
      <c r="B1037" t="s">
        <v>2973</v>
      </c>
      <c r="C1037" t="s">
        <v>13</v>
      </c>
      <c r="D1037" t="s">
        <v>54</v>
      </c>
      <c r="E1037" t="s">
        <v>15</v>
      </c>
      <c r="F1037" t="s">
        <v>16</v>
      </c>
      <c r="G1037" s="1">
        <v>43352</v>
      </c>
      <c r="H1037" t="s">
        <v>17</v>
      </c>
      <c r="J1037">
        <v>2474.87</v>
      </c>
      <c r="K1037" t="s">
        <v>2974</v>
      </c>
      <c r="L1037">
        <f>1-842-26-3800</f>
        <v>-4667</v>
      </c>
    </row>
    <row r="1038" spans="1:12" x14ac:dyDescent="0.25">
      <c r="A1038">
        <v>1037</v>
      </c>
      <c r="B1038" t="s">
        <v>2975</v>
      </c>
      <c r="C1038" t="s">
        <v>60</v>
      </c>
      <c r="D1038" t="s">
        <v>14</v>
      </c>
      <c r="E1038" t="s">
        <v>32</v>
      </c>
      <c r="F1038" t="s">
        <v>27</v>
      </c>
      <c r="G1038" s="1">
        <v>44272</v>
      </c>
      <c r="H1038" t="s">
        <v>17</v>
      </c>
      <c r="J1038">
        <v>4162</v>
      </c>
      <c r="K1038" t="s">
        <v>2976</v>
      </c>
      <c r="L1038" t="s">
        <v>2977</v>
      </c>
    </row>
    <row r="1039" spans="1:12" x14ac:dyDescent="0.25">
      <c r="A1039">
        <v>1038</v>
      </c>
      <c r="B1039" t="s">
        <v>2978</v>
      </c>
      <c r="C1039" t="s">
        <v>60</v>
      </c>
      <c r="D1039" t="s">
        <v>31</v>
      </c>
      <c r="E1039" t="s">
        <v>15</v>
      </c>
      <c r="F1039" t="s">
        <v>27</v>
      </c>
      <c r="G1039" s="1">
        <v>44960</v>
      </c>
      <c r="H1039" t="s">
        <v>17</v>
      </c>
      <c r="J1039">
        <v>4853.6899999999996</v>
      </c>
      <c r="K1039" t="s">
        <v>2979</v>
      </c>
      <c r="L1039" t="s">
        <v>2980</v>
      </c>
    </row>
    <row r="1040" spans="1:12" x14ac:dyDescent="0.25">
      <c r="A1040">
        <v>1039</v>
      </c>
      <c r="B1040" t="s">
        <v>2981</v>
      </c>
      <c r="C1040" t="s">
        <v>25</v>
      </c>
      <c r="D1040" t="s">
        <v>26</v>
      </c>
      <c r="E1040" t="s">
        <v>32</v>
      </c>
      <c r="F1040" t="s">
        <v>22</v>
      </c>
      <c r="G1040" s="1">
        <v>45109</v>
      </c>
      <c r="H1040" t="s">
        <v>17</v>
      </c>
      <c r="J1040">
        <v>2071.52</v>
      </c>
      <c r="K1040" t="s">
        <v>2982</v>
      </c>
    </row>
    <row r="1041" spans="1:12" x14ac:dyDescent="0.25">
      <c r="A1041">
        <v>1040</v>
      </c>
      <c r="B1041" t="s">
        <v>2983</v>
      </c>
      <c r="C1041" t="s">
        <v>47</v>
      </c>
      <c r="D1041" t="s">
        <v>31</v>
      </c>
      <c r="E1041" t="s">
        <v>32</v>
      </c>
      <c r="F1041" t="s">
        <v>22</v>
      </c>
      <c r="G1041" s="1">
        <v>42625</v>
      </c>
      <c r="H1041" t="s">
        <v>17</v>
      </c>
      <c r="J1041">
        <v>2562.7800000000002</v>
      </c>
      <c r="K1041" t="s">
        <v>2984</v>
      </c>
      <c r="L1041" t="s">
        <v>2985</v>
      </c>
    </row>
    <row r="1042" spans="1:12" x14ac:dyDescent="0.25">
      <c r="A1042">
        <v>1041</v>
      </c>
      <c r="B1042" t="s">
        <v>2986</v>
      </c>
      <c r="C1042" t="s">
        <v>13</v>
      </c>
      <c r="D1042" t="s">
        <v>54</v>
      </c>
      <c r="E1042" t="s">
        <v>15</v>
      </c>
      <c r="F1042" t="s">
        <v>22</v>
      </c>
      <c r="G1042" s="1">
        <v>45082</v>
      </c>
      <c r="H1042" t="s">
        <v>17</v>
      </c>
      <c r="J1042">
        <v>4355.0600000000004</v>
      </c>
      <c r="K1042" t="s">
        <v>2987</v>
      </c>
      <c r="L1042" t="s">
        <v>2988</v>
      </c>
    </row>
    <row r="1043" spans="1:12" x14ac:dyDescent="0.25">
      <c r="A1043">
        <v>1042</v>
      </c>
      <c r="B1043" t="s">
        <v>2989</v>
      </c>
      <c r="C1043" t="s">
        <v>76</v>
      </c>
      <c r="D1043" t="s">
        <v>40</v>
      </c>
      <c r="E1043" t="s">
        <v>32</v>
      </c>
      <c r="F1043" t="s">
        <v>27</v>
      </c>
      <c r="G1043" s="1">
        <v>45264</v>
      </c>
      <c r="H1043" t="s">
        <v>17</v>
      </c>
      <c r="J1043">
        <v>1129.46</v>
      </c>
      <c r="K1043" t="s">
        <v>2990</v>
      </c>
      <c r="L1043">
        <f>1-230-758-9062</f>
        <v>-10049</v>
      </c>
    </row>
    <row r="1044" spans="1:12" x14ac:dyDescent="0.25">
      <c r="A1044">
        <v>1043</v>
      </c>
      <c r="B1044" t="s">
        <v>2991</v>
      </c>
      <c r="C1044" t="s">
        <v>47</v>
      </c>
      <c r="D1044" t="s">
        <v>54</v>
      </c>
      <c r="E1044" t="s">
        <v>15</v>
      </c>
      <c r="F1044" t="s">
        <v>27</v>
      </c>
      <c r="G1044" s="1">
        <v>45406</v>
      </c>
      <c r="H1044" t="s">
        <v>298</v>
      </c>
      <c r="I1044" s="1">
        <v>45706</v>
      </c>
      <c r="J1044">
        <v>1293.53</v>
      </c>
      <c r="K1044" t="s">
        <v>2992</v>
      </c>
      <c r="L1044" t="s">
        <v>2993</v>
      </c>
    </row>
    <row r="1045" spans="1:12" x14ac:dyDescent="0.25">
      <c r="A1045">
        <v>1044</v>
      </c>
      <c r="B1045" t="s">
        <v>2994</v>
      </c>
      <c r="C1045" t="s">
        <v>25</v>
      </c>
      <c r="D1045" t="s">
        <v>54</v>
      </c>
      <c r="E1045" t="s">
        <v>15</v>
      </c>
      <c r="F1045" t="s">
        <v>27</v>
      </c>
      <c r="G1045" s="1">
        <v>44488</v>
      </c>
      <c r="H1045" t="s">
        <v>17</v>
      </c>
      <c r="J1045">
        <v>962.75</v>
      </c>
      <c r="K1045" t="s">
        <v>2995</v>
      </c>
      <c r="L1045" t="s">
        <v>2996</v>
      </c>
    </row>
    <row r="1046" spans="1:12" x14ac:dyDescent="0.25">
      <c r="A1046">
        <v>1045</v>
      </c>
      <c r="B1046" t="s">
        <v>2997</v>
      </c>
      <c r="C1046" t="s">
        <v>60</v>
      </c>
      <c r="D1046" t="s">
        <v>31</v>
      </c>
      <c r="E1046" t="s">
        <v>32</v>
      </c>
      <c r="F1046" t="s">
        <v>22</v>
      </c>
      <c r="G1046" s="1">
        <v>42236</v>
      </c>
      <c r="H1046" t="s">
        <v>17</v>
      </c>
      <c r="J1046">
        <v>3510.61</v>
      </c>
      <c r="K1046" t="s">
        <v>2998</v>
      </c>
      <c r="L1046" t="s">
        <v>2999</v>
      </c>
    </row>
    <row r="1047" spans="1:12" x14ac:dyDescent="0.25">
      <c r="A1047">
        <v>1046</v>
      </c>
      <c r="B1047" t="s">
        <v>3000</v>
      </c>
      <c r="C1047" t="s">
        <v>25</v>
      </c>
      <c r="D1047" t="s">
        <v>31</v>
      </c>
      <c r="E1047" t="s">
        <v>32</v>
      </c>
      <c r="F1047" t="s">
        <v>27</v>
      </c>
      <c r="G1047" s="1">
        <v>45128</v>
      </c>
      <c r="H1047" t="s">
        <v>17</v>
      </c>
      <c r="J1047">
        <v>4912.47</v>
      </c>
      <c r="K1047" t="s">
        <v>3001</v>
      </c>
      <c r="L1047" t="s">
        <v>3002</v>
      </c>
    </row>
    <row r="1048" spans="1:12" x14ac:dyDescent="0.25">
      <c r="A1048">
        <v>1047</v>
      </c>
      <c r="B1048" t="s">
        <v>3003</v>
      </c>
      <c r="C1048" t="s">
        <v>25</v>
      </c>
      <c r="D1048" t="s">
        <v>54</v>
      </c>
      <c r="E1048" t="s">
        <v>32</v>
      </c>
      <c r="F1048" t="s">
        <v>27</v>
      </c>
      <c r="G1048" s="1">
        <v>44565</v>
      </c>
      <c r="H1048" t="s">
        <v>17</v>
      </c>
      <c r="J1048">
        <v>1836.68</v>
      </c>
      <c r="K1048" t="s">
        <v>3004</v>
      </c>
      <c r="L1048" t="s">
        <v>3005</v>
      </c>
    </row>
    <row r="1049" spans="1:12" x14ac:dyDescent="0.25">
      <c r="A1049">
        <v>1048</v>
      </c>
      <c r="B1049" t="s">
        <v>3006</v>
      </c>
      <c r="C1049" t="s">
        <v>60</v>
      </c>
      <c r="D1049" t="s">
        <v>40</v>
      </c>
      <c r="E1049" t="s">
        <v>32</v>
      </c>
      <c r="F1049" t="s">
        <v>16</v>
      </c>
      <c r="G1049" s="1">
        <v>44253</v>
      </c>
      <c r="H1049" t="s">
        <v>17</v>
      </c>
      <c r="J1049">
        <v>1144.8599999999999</v>
      </c>
      <c r="K1049" t="s">
        <v>3007</v>
      </c>
      <c r="L1049" t="s">
        <v>3008</v>
      </c>
    </row>
    <row r="1050" spans="1:12" x14ac:dyDescent="0.25">
      <c r="A1050">
        <v>1049</v>
      </c>
      <c r="B1050" t="s">
        <v>3009</v>
      </c>
      <c r="C1050" t="s">
        <v>60</v>
      </c>
      <c r="D1050" t="s">
        <v>31</v>
      </c>
      <c r="E1050" t="s">
        <v>32</v>
      </c>
      <c r="F1050" t="s">
        <v>16</v>
      </c>
      <c r="G1050" s="1">
        <v>44925</v>
      </c>
      <c r="H1050" t="s">
        <v>17</v>
      </c>
      <c r="J1050">
        <v>1981.89</v>
      </c>
      <c r="K1050" t="s">
        <v>3010</v>
      </c>
      <c r="L1050" t="s">
        <v>3011</v>
      </c>
    </row>
    <row r="1051" spans="1:12" x14ac:dyDescent="0.25">
      <c r="A1051">
        <v>1050</v>
      </c>
      <c r="B1051" t="s">
        <v>3012</v>
      </c>
      <c r="C1051" t="s">
        <v>60</v>
      </c>
      <c r="D1051" t="s">
        <v>31</v>
      </c>
      <c r="E1051" t="s">
        <v>32</v>
      </c>
      <c r="F1051" t="s">
        <v>27</v>
      </c>
      <c r="G1051" s="1">
        <v>43036</v>
      </c>
      <c r="H1051" t="s">
        <v>17</v>
      </c>
      <c r="J1051">
        <v>2424.02</v>
      </c>
      <c r="K1051" t="s">
        <v>3013</v>
      </c>
      <c r="L1051" t="s">
        <v>3014</v>
      </c>
    </row>
    <row r="1052" spans="1:12" x14ac:dyDescent="0.25">
      <c r="A1052">
        <v>1051</v>
      </c>
      <c r="B1052" t="s">
        <v>3015</v>
      </c>
      <c r="C1052" t="s">
        <v>47</v>
      </c>
      <c r="D1052" t="s">
        <v>40</v>
      </c>
      <c r="E1052" t="s">
        <v>15</v>
      </c>
      <c r="F1052" t="s">
        <v>27</v>
      </c>
      <c r="G1052" s="1">
        <v>42270</v>
      </c>
      <c r="H1052" t="s">
        <v>17</v>
      </c>
      <c r="J1052">
        <v>3138.31</v>
      </c>
      <c r="K1052" t="s">
        <v>3016</v>
      </c>
      <c r="L1052" t="s">
        <v>3017</v>
      </c>
    </row>
    <row r="1053" spans="1:12" x14ac:dyDescent="0.25">
      <c r="A1053">
        <v>1052</v>
      </c>
      <c r="B1053" t="s">
        <v>3018</v>
      </c>
      <c r="C1053" t="s">
        <v>25</v>
      </c>
      <c r="D1053" t="s">
        <v>31</v>
      </c>
      <c r="E1053" t="s">
        <v>15</v>
      </c>
      <c r="F1053" t="s">
        <v>16</v>
      </c>
      <c r="G1053" s="1">
        <v>43374</v>
      </c>
      <c r="H1053" t="s">
        <v>77</v>
      </c>
      <c r="I1053" s="1">
        <v>44822</v>
      </c>
      <c r="J1053">
        <v>1265.81</v>
      </c>
      <c r="K1053" t="s">
        <v>3019</v>
      </c>
      <c r="L1053" t="s">
        <v>3020</v>
      </c>
    </row>
    <row r="1054" spans="1:12" x14ac:dyDescent="0.25">
      <c r="A1054">
        <v>1053</v>
      </c>
      <c r="B1054" t="s">
        <v>3021</v>
      </c>
      <c r="C1054" t="s">
        <v>76</v>
      </c>
      <c r="D1054" t="s">
        <v>26</v>
      </c>
      <c r="E1054" t="s">
        <v>32</v>
      </c>
      <c r="F1054" t="s">
        <v>16</v>
      </c>
      <c r="G1054" s="1">
        <v>43394</v>
      </c>
      <c r="H1054" t="s">
        <v>17</v>
      </c>
      <c r="J1054">
        <v>1231.6199999999999</v>
      </c>
      <c r="L1054">
        <v>3499320475</v>
      </c>
    </row>
    <row r="1055" spans="1:12" x14ac:dyDescent="0.25">
      <c r="A1055">
        <v>1054</v>
      </c>
      <c r="B1055" t="s">
        <v>3022</v>
      </c>
      <c r="C1055" t="s">
        <v>25</v>
      </c>
      <c r="D1055" t="s">
        <v>40</v>
      </c>
      <c r="E1055" t="s">
        <v>15</v>
      </c>
      <c r="F1055" t="s">
        <v>16</v>
      </c>
      <c r="G1055" s="1">
        <v>43756</v>
      </c>
      <c r="H1055" t="s">
        <v>17</v>
      </c>
      <c r="J1055">
        <v>4946.68</v>
      </c>
      <c r="K1055" t="s">
        <v>3023</v>
      </c>
      <c r="L1055" t="s">
        <v>3024</v>
      </c>
    </row>
    <row r="1056" spans="1:12" x14ac:dyDescent="0.25">
      <c r="A1056">
        <v>1055</v>
      </c>
      <c r="B1056" t="s">
        <v>3025</v>
      </c>
      <c r="C1056" t="s">
        <v>25</v>
      </c>
      <c r="D1056" t="s">
        <v>31</v>
      </c>
      <c r="E1056" t="s">
        <v>15</v>
      </c>
      <c r="F1056" t="s">
        <v>16</v>
      </c>
      <c r="G1056" s="1">
        <v>43095</v>
      </c>
      <c r="H1056" t="s">
        <v>17</v>
      </c>
      <c r="J1056">
        <v>2807.29</v>
      </c>
      <c r="K1056" t="s">
        <v>3026</v>
      </c>
      <c r="L1056" t="s">
        <v>3027</v>
      </c>
    </row>
    <row r="1057" spans="1:12" x14ac:dyDescent="0.25">
      <c r="A1057">
        <v>1056</v>
      </c>
      <c r="B1057" t="s">
        <v>3028</v>
      </c>
      <c r="C1057" t="s">
        <v>25</v>
      </c>
      <c r="D1057" t="s">
        <v>26</v>
      </c>
      <c r="E1057" t="s">
        <v>15</v>
      </c>
      <c r="F1057" t="s">
        <v>22</v>
      </c>
      <c r="G1057" s="1">
        <v>43939</v>
      </c>
      <c r="H1057" t="s">
        <v>17</v>
      </c>
      <c r="J1057">
        <v>4878.09</v>
      </c>
      <c r="K1057" t="s">
        <v>3029</v>
      </c>
      <c r="L1057" t="s">
        <v>3030</v>
      </c>
    </row>
    <row r="1058" spans="1:12" x14ac:dyDescent="0.25">
      <c r="A1058">
        <v>1057</v>
      </c>
      <c r="B1058" t="s">
        <v>3031</v>
      </c>
      <c r="C1058" t="s">
        <v>47</v>
      </c>
      <c r="D1058" t="s">
        <v>26</v>
      </c>
      <c r="E1058" t="s">
        <v>15</v>
      </c>
      <c r="F1058" t="s">
        <v>27</v>
      </c>
      <c r="G1058" s="1">
        <v>43927</v>
      </c>
      <c r="H1058" t="s">
        <v>17</v>
      </c>
      <c r="J1058">
        <v>2286.71</v>
      </c>
      <c r="K1058" t="s">
        <v>3032</v>
      </c>
      <c r="L1058" t="s">
        <v>3033</v>
      </c>
    </row>
    <row r="1059" spans="1:12" x14ac:dyDescent="0.25">
      <c r="A1059">
        <v>1058</v>
      </c>
      <c r="B1059" t="s">
        <v>3034</v>
      </c>
      <c r="C1059" t="s">
        <v>21</v>
      </c>
      <c r="D1059" t="s">
        <v>40</v>
      </c>
      <c r="E1059" t="s">
        <v>32</v>
      </c>
      <c r="F1059" t="s">
        <v>27</v>
      </c>
      <c r="G1059" s="1">
        <v>43311</v>
      </c>
      <c r="H1059" t="s">
        <v>17</v>
      </c>
      <c r="J1059">
        <v>2007.95</v>
      </c>
      <c r="K1059" t="s">
        <v>3035</v>
      </c>
      <c r="L1059" t="s">
        <v>3036</v>
      </c>
    </row>
    <row r="1060" spans="1:12" x14ac:dyDescent="0.25">
      <c r="A1060">
        <v>1059</v>
      </c>
      <c r="B1060" t="s">
        <v>2762</v>
      </c>
      <c r="C1060" t="s">
        <v>60</v>
      </c>
      <c r="D1060" t="s">
        <v>54</v>
      </c>
      <c r="E1060" t="s">
        <v>32</v>
      </c>
      <c r="F1060" t="s">
        <v>22</v>
      </c>
      <c r="G1060" s="1">
        <v>44655</v>
      </c>
      <c r="H1060" t="s">
        <v>17</v>
      </c>
      <c r="J1060">
        <v>4387.25</v>
      </c>
      <c r="K1060" t="s">
        <v>3037</v>
      </c>
      <c r="L1060" t="s">
        <v>3038</v>
      </c>
    </row>
    <row r="1061" spans="1:12" x14ac:dyDescent="0.25">
      <c r="A1061">
        <v>1060</v>
      </c>
      <c r="B1061" t="s">
        <v>3039</v>
      </c>
      <c r="C1061" t="s">
        <v>76</v>
      </c>
      <c r="D1061" t="s">
        <v>31</v>
      </c>
      <c r="E1061" t="s">
        <v>32</v>
      </c>
      <c r="F1061" t="s">
        <v>27</v>
      </c>
      <c r="G1061" s="1">
        <v>45066</v>
      </c>
      <c r="H1061" t="s">
        <v>17</v>
      </c>
      <c r="J1061">
        <v>4517.6899999999996</v>
      </c>
      <c r="K1061" t="s">
        <v>3040</v>
      </c>
      <c r="L1061" t="s">
        <v>3041</v>
      </c>
    </row>
    <row r="1062" spans="1:12" x14ac:dyDescent="0.25">
      <c r="A1062">
        <v>1061</v>
      </c>
      <c r="B1062" t="s">
        <v>3042</v>
      </c>
      <c r="C1062" t="s">
        <v>13</v>
      </c>
      <c r="D1062" t="s">
        <v>40</v>
      </c>
      <c r="E1062" t="s">
        <v>15</v>
      </c>
      <c r="F1062" t="s">
        <v>27</v>
      </c>
      <c r="G1062" s="1">
        <v>42734</v>
      </c>
      <c r="H1062" t="s">
        <v>17</v>
      </c>
      <c r="J1062">
        <v>4976.54</v>
      </c>
      <c r="K1062" t="s">
        <v>3043</v>
      </c>
      <c r="L1062" t="s">
        <v>3044</v>
      </c>
    </row>
    <row r="1063" spans="1:12" x14ac:dyDescent="0.25">
      <c r="A1063">
        <v>1062</v>
      </c>
      <c r="B1063" t="s">
        <v>3045</v>
      </c>
      <c r="C1063" t="s">
        <v>25</v>
      </c>
      <c r="D1063" t="s">
        <v>31</v>
      </c>
      <c r="E1063" t="s">
        <v>15</v>
      </c>
      <c r="F1063" t="s">
        <v>22</v>
      </c>
      <c r="G1063" s="1">
        <v>42667</v>
      </c>
      <c r="H1063" t="s">
        <v>17</v>
      </c>
      <c r="J1063">
        <v>3187.33</v>
      </c>
      <c r="K1063" t="s">
        <v>3046</v>
      </c>
      <c r="L1063" t="s">
        <v>3047</v>
      </c>
    </row>
    <row r="1064" spans="1:12" x14ac:dyDescent="0.25">
      <c r="A1064">
        <v>1063</v>
      </c>
      <c r="B1064" t="s">
        <v>3048</v>
      </c>
      <c r="C1064" t="s">
        <v>76</v>
      </c>
      <c r="D1064" t="s">
        <v>40</v>
      </c>
      <c r="E1064" t="s">
        <v>15</v>
      </c>
      <c r="F1064" t="s">
        <v>27</v>
      </c>
      <c r="G1064" s="1">
        <v>43864</v>
      </c>
      <c r="H1064" t="s">
        <v>17</v>
      </c>
      <c r="J1064">
        <v>2721.09</v>
      </c>
      <c r="K1064" t="s">
        <v>3049</v>
      </c>
      <c r="L1064" t="s">
        <v>3050</v>
      </c>
    </row>
    <row r="1065" spans="1:12" x14ac:dyDescent="0.25">
      <c r="A1065">
        <v>1064</v>
      </c>
      <c r="B1065" t="s">
        <v>3051</v>
      </c>
      <c r="C1065" t="s">
        <v>25</v>
      </c>
      <c r="D1065" t="s">
        <v>54</v>
      </c>
      <c r="E1065" t="s">
        <v>15</v>
      </c>
      <c r="F1065" t="s">
        <v>27</v>
      </c>
      <c r="G1065" s="1">
        <v>45424</v>
      </c>
      <c r="H1065" t="s">
        <v>17</v>
      </c>
      <c r="J1065">
        <v>4188.03</v>
      </c>
      <c r="K1065" t="s">
        <v>3052</v>
      </c>
      <c r="L1065" t="s">
        <v>3053</v>
      </c>
    </row>
    <row r="1066" spans="1:12" x14ac:dyDescent="0.25">
      <c r="A1066">
        <v>1065</v>
      </c>
      <c r="B1066" t="s">
        <v>3054</v>
      </c>
      <c r="C1066" t="s">
        <v>47</v>
      </c>
      <c r="D1066" t="s">
        <v>31</v>
      </c>
      <c r="E1066" t="s">
        <v>15</v>
      </c>
      <c r="F1066" t="s">
        <v>16</v>
      </c>
      <c r="G1066" s="1">
        <v>43113</v>
      </c>
      <c r="H1066" t="s">
        <v>17</v>
      </c>
      <c r="J1066">
        <v>2127.2399999999998</v>
      </c>
      <c r="K1066" t="s">
        <v>3055</v>
      </c>
      <c r="L1066" t="s">
        <v>3056</v>
      </c>
    </row>
    <row r="1067" spans="1:12" x14ac:dyDescent="0.25">
      <c r="A1067">
        <v>1066</v>
      </c>
      <c r="B1067" t="s">
        <v>3057</v>
      </c>
      <c r="C1067" t="s">
        <v>25</v>
      </c>
      <c r="D1067" t="s">
        <v>54</v>
      </c>
      <c r="E1067" t="s">
        <v>32</v>
      </c>
      <c r="F1067" t="s">
        <v>27</v>
      </c>
      <c r="G1067" s="1">
        <v>45030</v>
      </c>
      <c r="H1067" t="s">
        <v>298</v>
      </c>
      <c r="I1067" s="1">
        <v>45143</v>
      </c>
      <c r="J1067">
        <v>2718.63</v>
      </c>
      <c r="K1067" t="s">
        <v>3058</v>
      </c>
      <c r="L1067" t="s">
        <v>3059</v>
      </c>
    </row>
    <row r="1068" spans="1:12" x14ac:dyDescent="0.25">
      <c r="A1068">
        <v>1067</v>
      </c>
      <c r="B1068" t="s">
        <v>3060</v>
      </c>
      <c r="C1068" t="s">
        <v>21</v>
      </c>
      <c r="D1068" t="s">
        <v>14</v>
      </c>
      <c r="E1068" t="s">
        <v>15</v>
      </c>
      <c r="F1068" t="s">
        <v>16</v>
      </c>
      <c r="G1068" s="1">
        <v>43737</v>
      </c>
      <c r="H1068" t="s">
        <v>17</v>
      </c>
      <c r="J1068">
        <v>1161.0899999999999</v>
      </c>
      <c r="K1068" t="s">
        <v>3061</v>
      </c>
      <c r="L1068">
        <f>1-914-986-7665</f>
        <v>-9564</v>
      </c>
    </row>
    <row r="1069" spans="1:12" x14ac:dyDescent="0.25">
      <c r="A1069">
        <v>1068</v>
      </c>
      <c r="B1069" t="s">
        <v>3062</v>
      </c>
      <c r="C1069" t="s">
        <v>13</v>
      </c>
      <c r="D1069" t="s">
        <v>40</v>
      </c>
      <c r="E1069" t="s">
        <v>32</v>
      </c>
      <c r="F1069" t="s">
        <v>16</v>
      </c>
      <c r="G1069" s="1">
        <v>43752</v>
      </c>
      <c r="H1069" t="s">
        <v>17</v>
      </c>
      <c r="J1069">
        <v>3229.29</v>
      </c>
      <c r="K1069" t="s">
        <v>3063</v>
      </c>
      <c r="L1069" t="s">
        <v>3064</v>
      </c>
    </row>
    <row r="1070" spans="1:12" x14ac:dyDescent="0.25">
      <c r="A1070">
        <v>1069</v>
      </c>
      <c r="B1070" t="s">
        <v>3065</v>
      </c>
      <c r="C1070" t="s">
        <v>60</v>
      </c>
      <c r="D1070" t="s">
        <v>26</v>
      </c>
      <c r="E1070" t="s">
        <v>15</v>
      </c>
      <c r="F1070" t="s">
        <v>27</v>
      </c>
      <c r="G1070" s="1">
        <v>44694</v>
      </c>
      <c r="H1070" t="s">
        <v>17</v>
      </c>
      <c r="J1070">
        <v>3481.02</v>
      </c>
      <c r="K1070" t="s">
        <v>3066</v>
      </c>
      <c r="L1070" t="s">
        <v>3067</v>
      </c>
    </row>
    <row r="1071" spans="1:12" x14ac:dyDescent="0.25">
      <c r="A1071">
        <v>1070</v>
      </c>
      <c r="B1071" t="s">
        <v>3068</v>
      </c>
      <c r="C1071" t="s">
        <v>60</v>
      </c>
      <c r="D1071" t="s">
        <v>26</v>
      </c>
      <c r="E1071" t="s">
        <v>32</v>
      </c>
      <c r="F1071" t="s">
        <v>27</v>
      </c>
      <c r="G1071" s="1">
        <v>43085</v>
      </c>
      <c r="H1071" t="s">
        <v>17</v>
      </c>
      <c r="J1071">
        <v>1554.4</v>
      </c>
      <c r="K1071" t="s">
        <v>3069</v>
      </c>
      <c r="L1071" t="s">
        <v>3070</v>
      </c>
    </row>
    <row r="1072" spans="1:12" x14ac:dyDescent="0.25">
      <c r="A1072">
        <v>1071</v>
      </c>
      <c r="B1072" t="s">
        <v>3071</v>
      </c>
      <c r="C1072" t="s">
        <v>13</v>
      </c>
      <c r="D1072" t="s">
        <v>26</v>
      </c>
      <c r="E1072" t="s">
        <v>32</v>
      </c>
      <c r="F1072" t="s">
        <v>22</v>
      </c>
      <c r="G1072" s="1">
        <v>43956</v>
      </c>
      <c r="H1072" t="s">
        <v>17</v>
      </c>
      <c r="J1072">
        <v>1019.12</v>
      </c>
      <c r="K1072" t="s">
        <v>3072</v>
      </c>
      <c r="L1072" t="s">
        <v>3073</v>
      </c>
    </row>
    <row r="1073" spans="1:12" x14ac:dyDescent="0.25">
      <c r="A1073">
        <v>1072</v>
      </c>
      <c r="B1073" t="s">
        <v>3074</v>
      </c>
      <c r="C1073" t="s">
        <v>47</v>
      </c>
      <c r="D1073" t="s">
        <v>54</v>
      </c>
      <c r="E1073" t="s">
        <v>32</v>
      </c>
      <c r="F1073" t="s">
        <v>16</v>
      </c>
      <c r="G1073" s="1">
        <v>42869</v>
      </c>
      <c r="H1073" t="s">
        <v>298</v>
      </c>
      <c r="I1073" s="1">
        <v>42991</v>
      </c>
      <c r="J1073">
        <v>4788.1000000000004</v>
      </c>
      <c r="K1073" t="s">
        <v>3075</v>
      </c>
      <c r="L1073" t="s">
        <v>3076</v>
      </c>
    </row>
    <row r="1074" spans="1:12" x14ac:dyDescent="0.25">
      <c r="A1074">
        <v>1073</v>
      </c>
      <c r="B1074" t="s">
        <v>3077</v>
      </c>
      <c r="C1074" t="s">
        <v>47</v>
      </c>
      <c r="D1074" t="s">
        <v>31</v>
      </c>
      <c r="E1074" t="s">
        <v>32</v>
      </c>
      <c r="F1074" t="s">
        <v>16</v>
      </c>
      <c r="G1074" s="1">
        <v>42284</v>
      </c>
      <c r="H1074" t="s">
        <v>17</v>
      </c>
      <c r="J1074">
        <v>2610.19</v>
      </c>
      <c r="K1074" t="s">
        <v>3078</v>
      </c>
      <c r="L1074">
        <v>6273190229</v>
      </c>
    </row>
    <row r="1075" spans="1:12" x14ac:dyDescent="0.25">
      <c r="A1075">
        <v>1074</v>
      </c>
      <c r="B1075" t="s">
        <v>3079</v>
      </c>
      <c r="C1075" t="s">
        <v>25</v>
      </c>
      <c r="D1075" t="s">
        <v>54</v>
      </c>
      <c r="E1075" t="s">
        <v>15</v>
      </c>
      <c r="F1075" t="s">
        <v>27</v>
      </c>
      <c r="G1075" s="1">
        <v>44985</v>
      </c>
      <c r="H1075" t="s">
        <v>17</v>
      </c>
      <c r="J1075">
        <v>2990.02</v>
      </c>
      <c r="K1075" t="s">
        <v>3080</v>
      </c>
      <c r="L1075" t="s">
        <v>3081</v>
      </c>
    </row>
    <row r="1076" spans="1:12" x14ac:dyDescent="0.25">
      <c r="A1076">
        <v>1075</v>
      </c>
      <c r="B1076" t="s">
        <v>3082</v>
      </c>
      <c r="C1076" t="s">
        <v>60</v>
      </c>
      <c r="D1076" t="s">
        <v>14</v>
      </c>
      <c r="E1076" t="s">
        <v>32</v>
      </c>
      <c r="F1076" t="s">
        <v>27</v>
      </c>
      <c r="G1076" s="1">
        <v>43035</v>
      </c>
      <c r="H1076" t="s">
        <v>77</v>
      </c>
      <c r="I1076" s="1">
        <v>43108</v>
      </c>
      <c r="J1076">
        <v>4944.6099999999997</v>
      </c>
      <c r="K1076" t="s">
        <v>3083</v>
      </c>
      <c r="L1076" t="s">
        <v>3084</v>
      </c>
    </row>
    <row r="1077" spans="1:12" x14ac:dyDescent="0.25">
      <c r="A1077">
        <v>1076</v>
      </c>
      <c r="B1077" t="s">
        <v>3085</v>
      </c>
      <c r="C1077" t="s">
        <v>25</v>
      </c>
      <c r="D1077" t="s">
        <v>54</v>
      </c>
      <c r="E1077" t="s">
        <v>15</v>
      </c>
      <c r="F1077" t="s">
        <v>16</v>
      </c>
      <c r="G1077" s="1">
        <v>45052</v>
      </c>
      <c r="H1077" t="s">
        <v>17</v>
      </c>
      <c r="J1077">
        <v>3689.65</v>
      </c>
      <c r="K1077" t="s">
        <v>3086</v>
      </c>
      <c r="L1077" t="s">
        <v>3087</v>
      </c>
    </row>
    <row r="1078" spans="1:12" x14ac:dyDescent="0.25">
      <c r="A1078">
        <v>1077</v>
      </c>
      <c r="B1078" t="s">
        <v>3088</v>
      </c>
      <c r="C1078" t="s">
        <v>21</v>
      </c>
      <c r="D1078" t="s">
        <v>54</v>
      </c>
      <c r="E1078" t="s">
        <v>32</v>
      </c>
      <c r="F1078" t="s">
        <v>27</v>
      </c>
      <c r="G1078" s="1">
        <v>44452</v>
      </c>
      <c r="H1078" t="s">
        <v>298</v>
      </c>
      <c r="I1078" s="1">
        <v>45172</v>
      </c>
      <c r="J1078">
        <v>1825.44</v>
      </c>
      <c r="K1078" t="s">
        <v>3089</v>
      </c>
      <c r="L1078" t="s">
        <v>3090</v>
      </c>
    </row>
    <row r="1079" spans="1:12" x14ac:dyDescent="0.25">
      <c r="A1079">
        <v>1078</v>
      </c>
      <c r="B1079" t="s">
        <v>3091</v>
      </c>
      <c r="C1079" t="s">
        <v>47</v>
      </c>
      <c r="D1079" t="s">
        <v>31</v>
      </c>
      <c r="E1079" t="s">
        <v>15</v>
      </c>
      <c r="F1079" t="s">
        <v>16</v>
      </c>
      <c r="G1079" s="1">
        <v>45156</v>
      </c>
      <c r="H1079" t="s">
        <v>17</v>
      </c>
      <c r="J1079">
        <v>2620.33</v>
      </c>
      <c r="K1079" t="s">
        <v>3092</v>
      </c>
      <c r="L1079" t="s">
        <v>3093</v>
      </c>
    </row>
    <row r="1080" spans="1:12" x14ac:dyDescent="0.25">
      <c r="A1080">
        <v>1079</v>
      </c>
      <c r="B1080" t="s">
        <v>3094</v>
      </c>
      <c r="C1080" t="s">
        <v>47</v>
      </c>
      <c r="D1080" t="s">
        <v>31</v>
      </c>
      <c r="E1080" t="s">
        <v>32</v>
      </c>
      <c r="F1080" t="s">
        <v>22</v>
      </c>
      <c r="G1080" s="1">
        <v>43543</v>
      </c>
      <c r="H1080" t="s">
        <v>17</v>
      </c>
      <c r="J1080">
        <v>2504.4</v>
      </c>
      <c r="K1080" t="s">
        <v>3095</v>
      </c>
      <c r="L1080" t="s">
        <v>3096</v>
      </c>
    </row>
    <row r="1081" spans="1:12" x14ac:dyDescent="0.25">
      <c r="A1081">
        <v>1080</v>
      </c>
      <c r="B1081" t="s">
        <v>3097</v>
      </c>
      <c r="C1081" t="s">
        <v>13</v>
      </c>
      <c r="D1081" t="s">
        <v>14</v>
      </c>
      <c r="E1081" t="s">
        <v>15</v>
      </c>
      <c r="F1081" t="s">
        <v>22</v>
      </c>
      <c r="G1081" s="1">
        <v>42277</v>
      </c>
      <c r="H1081" t="s">
        <v>17</v>
      </c>
      <c r="J1081">
        <v>4491.07</v>
      </c>
      <c r="K1081" t="s">
        <v>3098</v>
      </c>
      <c r="L1081" t="s">
        <v>3099</v>
      </c>
    </row>
    <row r="1082" spans="1:12" x14ac:dyDescent="0.25">
      <c r="A1082">
        <v>1081</v>
      </c>
      <c r="B1082" t="s">
        <v>3100</v>
      </c>
      <c r="C1082" t="s">
        <v>60</v>
      </c>
      <c r="D1082" t="s">
        <v>31</v>
      </c>
      <c r="E1082" t="s">
        <v>32</v>
      </c>
      <c r="F1082" t="s">
        <v>22</v>
      </c>
      <c r="G1082" s="1">
        <v>44191</v>
      </c>
      <c r="H1082" t="s">
        <v>17</v>
      </c>
      <c r="J1082">
        <v>4235.3999999999996</v>
      </c>
      <c r="K1082" t="s">
        <v>3101</v>
      </c>
      <c r="L1082" t="s">
        <v>3102</v>
      </c>
    </row>
    <row r="1083" spans="1:12" x14ac:dyDescent="0.25">
      <c r="A1083">
        <v>1082</v>
      </c>
      <c r="B1083" t="s">
        <v>3103</v>
      </c>
      <c r="C1083" t="s">
        <v>21</v>
      </c>
      <c r="D1083" t="s">
        <v>54</v>
      </c>
      <c r="E1083" t="s">
        <v>15</v>
      </c>
      <c r="F1083" t="s">
        <v>16</v>
      </c>
      <c r="G1083" s="1">
        <v>43980</v>
      </c>
      <c r="H1083" t="s">
        <v>17</v>
      </c>
      <c r="J1083">
        <v>1962.41</v>
      </c>
      <c r="K1083" t="s">
        <v>3104</v>
      </c>
      <c r="L1083" t="s">
        <v>3105</v>
      </c>
    </row>
    <row r="1084" spans="1:12" x14ac:dyDescent="0.25">
      <c r="A1084">
        <v>1083</v>
      </c>
      <c r="B1084" t="s">
        <v>3106</v>
      </c>
      <c r="C1084" t="s">
        <v>47</v>
      </c>
      <c r="D1084" t="s">
        <v>54</v>
      </c>
      <c r="E1084" t="s">
        <v>32</v>
      </c>
      <c r="F1084" t="s">
        <v>16</v>
      </c>
      <c r="G1084" s="1">
        <v>42488</v>
      </c>
      <c r="H1084" t="s">
        <v>298</v>
      </c>
      <c r="I1084" s="1">
        <v>43699</v>
      </c>
      <c r="J1084">
        <v>1676.48</v>
      </c>
      <c r="K1084" t="s">
        <v>3107</v>
      </c>
      <c r="L1084" t="s">
        <v>3108</v>
      </c>
    </row>
    <row r="1085" spans="1:12" x14ac:dyDescent="0.25">
      <c r="A1085">
        <v>1084</v>
      </c>
      <c r="B1085" t="s">
        <v>3109</v>
      </c>
      <c r="C1085" t="s">
        <v>13</v>
      </c>
      <c r="D1085" t="s">
        <v>54</v>
      </c>
      <c r="E1085" t="s">
        <v>15</v>
      </c>
      <c r="F1085" t="s">
        <v>22</v>
      </c>
      <c r="G1085" s="1">
        <v>43923</v>
      </c>
      <c r="H1085" t="s">
        <v>17</v>
      </c>
      <c r="J1085">
        <v>3321.78</v>
      </c>
      <c r="K1085" t="s">
        <v>3110</v>
      </c>
      <c r="L1085" t="s">
        <v>3111</v>
      </c>
    </row>
    <row r="1086" spans="1:12" x14ac:dyDescent="0.25">
      <c r="A1086">
        <v>1085</v>
      </c>
      <c r="B1086" t="s">
        <v>3112</v>
      </c>
      <c r="C1086" t="s">
        <v>21</v>
      </c>
      <c r="D1086" t="s">
        <v>54</v>
      </c>
      <c r="E1086" t="s">
        <v>32</v>
      </c>
      <c r="F1086" t="s">
        <v>27</v>
      </c>
      <c r="G1086" s="1">
        <v>44954</v>
      </c>
      <c r="H1086" t="s">
        <v>17</v>
      </c>
      <c r="J1086">
        <v>2427.09</v>
      </c>
      <c r="K1086" t="s">
        <v>3113</v>
      </c>
      <c r="L1086" t="s">
        <v>3114</v>
      </c>
    </row>
    <row r="1087" spans="1:12" x14ac:dyDescent="0.25">
      <c r="A1087">
        <v>1086</v>
      </c>
      <c r="B1087" t="s">
        <v>3115</v>
      </c>
      <c r="C1087" t="s">
        <v>21</v>
      </c>
      <c r="D1087" t="s">
        <v>54</v>
      </c>
      <c r="E1087" t="s">
        <v>32</v>
      </c>
      <c r="F1087" t="s">
        <v>22</v>
      </c>
      <c r="G1087" s="1">
        <v>44214</v>
      </c>
      <c r="H1087" t="s">
        <v>17</v>
      </c>
      <c r="J1087">
        <v>4222.6899999999996</v>
      </c>
      <c r="K1087" t="s">
        <v>3116</v>
      </c>
      <c r="L1087" t="s">
        <v>3117</v>
      </c>
    </row>
    <row r="1088" spans="1:12" x14ac:dyDescent="0.25">
      <c r="A1088">
        <v>1087</v>
      </c>
      <c r="B1088" t="s">
        <v>3118</v>
      </c>
      <c r="C1088" t="s">
        <v>76</v>
      </c>
      <c r="D1088" t="s">
        <v>31</v>
      </c>
      <c r="E1088" t="s">
        <v>15</v>
      </c>
      <c r="F1088" t="s">
        <v>16</v>
      </c>
      <c r="G1088" s="1">
        <v>43280</v>
      </c>
      <c r="H1088" t="s">
        <v>17</v>
      </c>
      <c r="J1088">
        <v>1375.15</v>
      </c>
      <c r="K1088" t="s">
        <v>3119</v>
      </c>
      <c r="L1088" t="s">
        <v>3120</v>
      </c>
    </row>
    <row r="1089" spans="1:12" x14ac:dyDescent="0.25">
      <c r="A1089">
        <v>1088</v>
      </c>
      <c r="B1089" t="s">
        <v>3121</v>
      </c>
      <c r="C1089" t="s">
        <v>21</v>
      </c>
      <c r="D1089" t="s">
        <v>54</v>
      </c>
      <c r="E1089" t="s">
        <v>15</v>
      </c>
      <c r="F1089" t="s">
        <v>22</v>
      </c>
      <c r="G1089" s="1">
        <v>43438</v>
      </c>
      <c r="H1089" t="s">
        <v>17</v>
      </c>
      <c r="J1089">
        <v>4453.41</v>
      </c>
      <c r="K1089" t="s">
        <v>3122</v>
      </c>
      <c r="L1089" t="s">
        <v>3123</v>
      </c>
    </row>
    <row r="1090" spans="1:12" x14ac:dyDescent="0.25">
      <c r="A1090">
        <v>1089</v>
      </c>
      <c r="B1090" t="s">
        <v>3124</v>
      </c>
      <c r="C1090" t="s">
        <v>47</v>
      </c>
      <c r="D1090" t="s">
        <v>31</v>
      </c>
      <c r="E1090" t="s">
        <v>15</v>
      </c>
      <c r="F1090" t="s">
        <v>16</v>
      </c>
      <c r="G1090" s="1">
        <v>42699</v>
      </c>
      <c r="H1090" t="s">
        <v>17</v>
      </c>
      <c r="J1090">
        <v>4698.8100000000004</v>
      </c>
      <c r="K1090" t="s">
        <v>3125</v>
      </c>
      <c r="L1090" t="s">
        <v>3126</v>
      </c>
    </row>
    <row r="1091" spans="1:12" x14ac:dyDescent="0.25">
      <c r="A1091">
        <v>1090</v>
      </c>
      <c r="B1091" t="s">
        <v>3127</v>
      </c>
      <c r="C1091" t="s">
        <v>47</v>
      </c>
      <c r="D1091" t="s">
        <v>54</v>
      </c>
      <c r="E1091" t="s">
        <v>15</v>
      </c>
      <c r="F1091" t="s">
        <v>16</v>
      </c>
      <c r="G1091" s="1">
        <v>42967</v>
      </c>
      <c r="H1091" t="s">
        <v>298</v>
      </c>
      <c r="I1091" s="1">
        <v>43383</v>
      </c>
      <c r="J1091">
        <v>4711.17</v>
      </c>
      <c r="K1091" t="s">
        <v>3128</v>
      </c>
      <c r="L1091" t="s">
        <v>3129</v>
      </c>
    </row>
    <row r="1092" spans="1:12" x14ac:dyDescent="0.25">
      <c r="A1092">
        <v>1091</v>
      </c>
      <c r="B1092" t="s">
        <v>3130</v>
      </c>
      <c r="C1092" t="s">
        <v>13</v>
      </c>
      <c r="D1092" t="s">
        <v>26</v>
      </c>
      <c r="E1092" t="s">
        <v>15</v>
      </c>
      <c r="F1092" t="s">
        <v>16</v>
      </c>
      <c r="G1092" s="1">
        <v>44723</v>
      </c>
      <c r="H1092" t="s">
        <v>17</v>
      </c>
      <c r="J1092">
        <v>1204.24</v>
      </c>
      <c r="K1092" t="s">
        <v>3131</v>
      </c>
      <c r="L1092" t="s">
        <v>3132</v>
      </c>
    </row>
    <row r="1093" spans="1:12" x14ac:dyDescent="0.25">
      <c r="A1093">
        <v>1092</v>
      </c>
      <c r="B1093" t="s">
        <v>3133</v>
      </c>
      <c r="C1093" t="s">
        <v>76</v>
      </c>
      <c r="D1093" t="s">
        <v>26</v>
      </c>
      <c r="E1093" t="s">
        <v>32</v>
      </c>
      <c r="F1093" t="s">
        <v>16</v>
      </c>
      <c r="G1093" s="1">
        <v>42944</v>
      </c>
      <c r="H1093" t="s">
        <v>17</v>
      </c>
      <c r="J1093">
        <v>3381.01</v>
      </c>
      <c r="K1093" t="s">
        <v>3134</v>
      </c>
      <c r="L1093" t="s">
        <v>3135</v>
      </c>
    </row>
    <row r="1094" spans="1:12" x14ac:dyDescent="0.25">
      <c r="A1094">
        <v>1093</v>
      </c>
      <c r="B1094" t="s">
        <v>3136</v>
      </c>
      <c r="C1094" t="s">
        <v>76</v>
      </c>
      <c r="D1094" t="s">
        <v>26</v>
      </c>
      <c r="E1094" t="s">
        <v>32</v>
      </c>
      <c r="F1094" t="s">
        <v>22</v>
      </c>
      <c r="G1094" s="1">
        <v>45081</v>
      </c>
      <c r="H1094" t="s">
        <v>77</v>
      </c>
      <c r="I1094" s="1">
        <v>45309</v>
      </c>
      <c r="J1094">
        <v>3559.19</v>
      </c>
      <c r="K1094" t="s">
        <v>3137</v>
      </c>
    </row>
    <row r="1095" spans="1:12" x14ac:dyDescent="0.25">
      <c r="A1095">
        <v>1094</v>
      </c>
      <c r="B1095" t="s">
        <v>3138</v>
      </c>
      <c r="C1095" t="s">
        <v>21</v>
      </c>
      <c r="D1095" t="s">
        <v>31</v>
      </c>
      <c r="E1095" t="s">
        <v>15</v>
      </c>
      <c r="F1095" t="s">
        <v>22</v>
      </c>
      <c r="G1095" s="1">
        <v>43954</v>
      </c>
      <c r="H1095" t="s">
        <v>17</v>
      </c>
      <c r="J1095">
        <v>4330.43</v>
      </c>
      <c r="K1095" t="s">
        <v>3139</v>
      </c>
      <c r="L1095" t="s">
        <v>3140</v>
      </c>
    </row>
    <row r="1096" spans="1:12" x14ac:dyDescent="0.25">
      <c r="A1096">
        <v>1095</v>
      </c>
      <c r="B1096" t="s">
        <v>3141</v>
      </c>
      <c r="C1096" t="s">
        <v>60</v>
      </c>
      <c r="D1096" t="s">
        <v>14</v>
      </c>
      <c r="E1096" t="s">
        <v>15</v>
      </c>
      <c r="F1096" t="s">
        <v>22</v>
      </c>
      <c r="G1096" s="1">
        <v>43447</v>
      </c>
      <c r="H1096" t="s">
        <v>17</v>
      </c>
      <c r="J1096">
        <v>4742.8</v>
      </c>
      <c r="K1096" t="s">
        <v>3142</v>
      </c>
      <c r="L1096" t="s">
        <v>3143</v>
      </c>
    </row>
    <row r="1097" spans="1:12" x14ac:dyDescent="0.25">
      <c r="A1097">
        <v>1096</v>
      </c>
      <c r="B1097" t="s">
        <v>3144</v>
      </c>
      <c r="C1097" t="s">
        <v>47</v>
      </c>
      <c r="D1097" t="s">
        <v>54</v>
      </c>
      <c r="E1097" t="s">
        <v>32</v>
      </c>
      <c r="F1097" t="s">
        <v>22</v>
      </c>
      <c r="G1097" s="1">
        <v>42679</v>
      </c>
      <c r="H1097" t="s">
        <v>17</v>
      </c>
      <c r="J1097">
        <v>3166.97</v>
      </c>
      <c r="K1097" t="s">
        <v>3145</v>
      </c>
      <c r="L1097" t="s">
        <v>3146</v>
      </c>
    </row>
    <row r="1098" spans="1:12" x14ac:dyDescent="0.25">
      <c r="A1098">
        <v>1097</v>
      </c>
      <c r="B1098" t="s">
        <v>3147</v>
      </c>
      <c r="C1098" t="s">
        <v>76</v>
      </c>
      <c r="D1098" t="s">
        <v>54</v>
      </c>
      <c r="E1098" t="s">
        <v>32</v>
      </c>
      <c r="F1098" t="s">
        <v>16</v>
      </c>
      <c r="G1098" s="1">
        <v>42448</v>
      </c>
      <c r="H1098" t="s">
        <v>17</v>
      </c>
      <c r="J1098">
        <v>3037.97</v>
      </c>
      <c r="K1098" t="s">
        <v>3148</v>
      </c>
      <c r="L1098" t="s">
        <v>3149</v>
      </c>
    </row>
    <row r="1099" spans="1:12" x14ac:dyDescent="0.25">
      <c r="A1099">
        <v>1098</v>
      </c>
      <c r="B1099" t="s">
        <v>3150</v>
      </c>
      <c r="C1099" t="s">
        <v>47</v>
      </c>
      <c r="D1099" t="s">
        <v>31</v>
      </c>
      <c r="E1099" t="s">
        <v>32</v>
      </c>
      <c r="F1099" t="s">
        <v>22</v>
      </c>
      <c r="G1099" s="1">
        <v>42882</v>
      </c>
      <c r="H1099" t="s">
        <v>17</v>
      </c>
      <c r="J1099">
        <v>4866.63</v>
      </c>
      <c r="K1099" t="s">
        <v>3151</v>
      </c>
      <c r="L1099">
        <f>1-89-647-1598</f>
        <v>-2333</v>
      </c>
    </row>
    <row r="1100" spans="1:12" x14ac:dyDescent="0.25">
      <c r="A1100">
        <v>1099</v>
      </c>
      <c r="B1100" t="s">
        <v>3152</v>
      </c>
      <c r="C1100" t="s">
        <v>60</v>
      </c>
      <c r="D1100" t="s">
        <v>54</v>
      </c>
      <c r="E1100" t="s">
        <v>15</v>
      </c>
      <c r="F1100" t="s">
        <v>22</v>
      </c>
      <c r="G1100" s="1">
        <v>44234</v>
      </c>
      <c r="H1100" t="s">
        <v>17</v>
      </c>
      <c r="J1100">
        <v>986.95</v>
      </c>
      <c r="K1100" t="s">
        <v>3153</v>
      </c>
      <c r="L1100" t="s">
        <v>3154</v>
      </c>
    </row>
    <row r="1101" spans="1:12" x14ac:dyDescent="0.25">
      <c r="A1101">
        <v>1100</v>
      </c>
      <c r="B1101" t="s">
        <v>3155</v>
      </c>
      <c r="C1101" t="s">
        <v>2448</v>
      </c>
      <c r="D1101" t="s">
        <v>40</v>
      </c>
      <c r="E1101" t="s">
        <v>32</v>
      </c>
      <c r="F1101" t="s">
        <v>27</v>
      </c>
      <c r="G1101" s="1">
        <v>43016</v>
      </c>
      <c r="H1101" t="s">
        <v>77</v>
      </c>
      <c r="I1101" s="1">
        <v>43341</v>
      </c>
      <c r="J1101">
        <v>3354.38</v>
      </c>
      <c r="K1101" t="s">
        <v>3156</v>
      </c>
      <c r="L1101" t="s">
        <v>3157</v>
      </c>
    </row>
    <row r="1102" spans="1:12" x14ac:dyDescent="0.25">
      <c r="A1102">
        <v>1101</v>
      </c>
      <c r="B1102" t="s">
        <v>3158</v>
      </c>
      <c r="C1102" t="s">
        <v>25</v>
      </c>
      <c r="D1102" t="s">
        <v>31</v>
      </c>
      <c r="E1102" t="s">
        <v>32</v>
      </c>
      <c r="F1102" t="s">
        <v>22</v>
      </c>
      <c r="G1102" s="1">
        <v>43865</v>
      </c>
      <c r="H1102" t="s">
        <v>17</v>
      </c>
      <c r="J1102">
        <v>2423.31</v>
      </c>
      <c r="K1102" t="s">
        <v>3159</v>
      </c>
      <c r="L1102" t="s">
        <v>3160</v>
      </c>
    </row>
    <row r="1103" spans="1:12" x14ac:dyDescent="0.25">
      <c r="A1103">
        <v>1102</v>
      </c>
      <c r="B1103" t="s">
        <v>3161</v>
      </c>
      <c r="C1103" t="s">
        <v>60</v>
      </c>
      <c r="D1103" t="s">
        <v>54</v>
      </c>
      <c r="E1103" t="s">
        <v>15</v>
      </c>
      <c r="F1103" t="s">
        <v>22</v>
      </c>
      <c r="G1103" s="1">
        <v>42529</v>
      </c>
      <c r="H1103" t="s">
        <v>17</v>
      </c>
      <c r="J1103">
        <v>1470.03</v>
      </c>
      <c r="K1103" t="s">
        <v>3162</v>
      </c>
      <c r="L1103" t="s">
        <v>3163</v>
      </c>
    </row>
    <row r="1104" spans="1:12" x14ac:dyDescent="0.25">
      <c r="A1104">
        <v>1103</v>
      </c>
      <c r="B1104" t="s">
        <v>3164</v>
      </c>
      <c r="C1104" t="s">
        <v>21</v>
      </c>
      <c r="D1104" t="s">
        <v>26</v>
      </c>
      <c r="E1104" t="s">
        <v>15</v>
      </c>
      <c r="F1104" t="s">
        <v>27</v>
      </c>
      <c r="G1104" s="1">
        <v>44647</v>
      </c>
      <c r="H1104" t="s">
        <v>17</v>
      </c>
      <c r="J1104">
        <v>3700.97</v>
      </c>
      <c r="K1104" t="s">
        <v>3165</v>
      </c>
      <c r="L1104" t="s">
        <v>3166</v>
      </c>
    </row>
    <row r="1105" spans="1:12" x14ac:dyDescent="0.25">
      <c r="A1105">
        <v>1104</v>
      </c>
      <c r="B1105" t="s">
        <v>3167</v>
      </c>
      <c r="C1105" t="s">
        <v>47</v>
      </c>
      <c r="D1105" t="s">
        <v>54</v>
      </c>
      <c r="E1105" t="s">
        <v>32</v>
      </c>
      <c r="F1105" t="s">
        <v>22</v>
      </c>
      <c r="G1105" s="1">
        <v>43417</v>
      </c>
      <c r="H1105" t="s">
        <v>17</v>
      </c>
      <c r="J1105">
        <v>3434.84</v>
      </c>
      <c r="K1105" t="s">
        <v>3168</v>
      </c>
      <c r="L1105" t="s">
        <v>3169</v>
      </c>
    </row>
    <row r="1106" spans="1:12" x14ac:dyDescent="0.25">
      <c r="A1106">
        <v>1105</v>
      </c>
      <c r="B1106" t="s">
        <v>3170</v>
      </c>
      <c r="C1106" t="s">
        <v>47</v>
      </c>
      <c r="D1106" t="s">
        <v>54</v>
      </c>
      <c r="E1106" t="s">
        <v>15</v>
      </c>
      <c r="F1106" t="s">
        <v>16</v>
      </c>
      <c r="G1106" s="1">
        <v>44768</v>
      </c>
      <c r="H1106" t="s">
        <v>77</v>
      </c>
      <c r="I1106" s="1">
        <v>45720</v>
      </c>
      <c r="J1106">
        <v>968.28</v>
      </c>
      <c r="K1106" t="s">
        <v>3171</v>
      </c>
      <c r="L1106" t="s">
        <v>3172</v>
      </c>
    </row>
    <row r="1107" spans="1:12" x14ac:dyDescent="0.25">
      <c r="A1107">
        <v>1106</v>
      </c>
      <c r="B1107" t="s">
        <v>3173</v>
      </c>
      <c r="C1107" t="s">
        <v>25</v>
      </c>
      <c r="D1107" t="s">
        <v>31</v>
      </c>
      <c r="E1107" t="s">
        <v>15</v>
      </c>
      <c r="F1107" t="s">
        <v>16</v>
      </c>
      <c r="G1107" s="1">
        <v>42565</v>
      </c>
      <c r="H1107" t="s">
        <v>17</v>
      </c>
      <c r="J1107">
        <v>2925.63</v>
      </c>
      <c r="K1107" t="s">
        <v>3174</v>
      </c>
      <c r="L1107" t="s">
        <v>3175</v>
      </c>
    </row>
    <row r="1108" spans="1:12" x14ac:dyDescent="0.25">
      <c r="A1108">
        <v>1107</v>
      </c>
      <c r="B1108" t="s">
        <v>3176</v>
      </c>
      <c r="C1108" t="s">
        <v>21</v>
      </c>
      <c r="D1108" t="s">
        <v>54</v>
      </c>
      <c r="E1108" t="s">
        <v>15</v>
      </c>
      <c r="F1108" t="s">
        <v>27</v>
      </c>
      <c r="G1108" s="1">
        <v>45440</v>
      </c>
      <c r="H1108" t="s">
        <v>17</v>
      </c>
      <c r="J1108">
        <v>3532.55</v>
      </c>
      <c r="K1108" t="s">
        <v>3177</v>
      </c>
      <c r="L1108" t="s">
        <v>3178</v>
      </c>
    </row>
    <row r="1109" spans="1:12" x14ac:dyDescent="0.25">
      <c r="A1109">
        <v>1108</v>
      </c>
      <c r="B1109" t="s">
        <v>3179</v>
      </c>
      <c r="C1109" t="s">
        <v>60</v>
      </c>
      <c r="D1109" t="s">
        <v>14</v>
      </c>
      <c r="E1109" t="s">
        <v>32</v>
      </c>
      <c r="F1109" t="s">
        <v>27</v>
      </c>
      <c r="G1109" s="1">
        <v>43501</v>
      </c>
      <c r="H1109" t="s">
        <v>298</v>
      </c>
      <c r="I1109" s="1">
        <v>45460</v>
      </c>
      <c r="J1109">
        <v>2963.93</v>
      </c>
      <c r="K1109" t="s">
        <v>3180</v>
      </c>
      <c r="L1109" t="s">
        <v>3181</v>
      </c>
    </row>
    <row r="1110" spans="1:12" x14ac:dyDescent="0.25">
      <c r="A1110">
        <v>1109</v>
      </c>
      <c r="B1110" t="s">
        <v>3182</v>
      </c>
      <c r="C1110" t="s">
        <v>21</v>
      </c>
      <c r="D1110" t="s">
        <v>26</v>
      </c>
      <c r="E1110" t="s">
        <v>15</v>
      </c>
      <c r="F1110" t="s">
        <v>22</v>
      </c>
      <c r="G1110" s="1">
        <v>44856</v>
      </c>
      <c r="H1110" t="s">
        <v>17</v>
      </c>
      <c r="J1110">
        <v>803.26</v>
      </c>
      <c r="K1110" t="s">
        <v>3183</v>
      </c>
      <c r="L1110" t="s">
        <v>3184</v>
      </c>
    </row>
    <row r="1111" spans="1:12" x14ac:dyDescent="0.25">
      <c r="A1111">
        <v>1110</v>
      </c>
      <c r="B1111" t="s">
        <v>3185</v>
      </c>
      <c r="C1111" t="s">
        <v>47</v>
      </c>
      <c r="D1111" t="s">
        <v>54</v>
      </c>
      <c r="E1111" t="s">
        <v>32</v>
      </c>
      <c r="F1111" t="s">
        <v>27</v>
      </c>
      <c r="G1111" s="1">
        <v>42280</v>
      </c>
      <c r="H1111" t="s">
        <v>17</v>
      </c>
      <c r="J1111">
        <v>2641.06</v>
      </c>
      <c r="K1111" t="s">
        <v>3186</v>
      </c>
      <c r="L1111" t="s">
        <v>3187</v>
      </c>
    </row>
    <row r="1112" spans="1:12" x14ac:dyDescent="0.25">
      <c r="A1112">
        <v>1111</v>
      </c>
      <c r="B1112" t="s">
        <v>1923</v>
      </c>
      <c r="C1112" t="s">
        <v>13</v>
      </c>
      <c r="D1112" t="s">
        <v>14</v>
      </c>
      <c r="E1112" t="s">
        <v>15</v>
      </c>
      <c r="F1112" t="s">
        <v>16</v>
      </c>
      <c r="G1112" s="1">
        <v>43769</v>
      </c>
      <c r="H1112" t="s">
        <v>17</v>
      </c>
      <c r="J1112">
        <v>2468.17</v>
      </c>
      <c r="K1112" t="s">
        <v>3188</v>
      </c>
      <c r="L1112" t="s">
        <v>3189</v>
      </c>
    </row>
    <row r="1113" spans="1:12" x14ac:dyDescent="0.25">
      <c r="A1113">
        <v>1112</v>
      </c>
      <c r="B1113" t="s">
        <v>3190</v>
      </c>
      <c r="C1113" t="s">
        <v>25</v>
      </c>
      <c r="D1113" t="s">
        <v>26</v>
      </c>
      <c r="E1113" t="s">
        <v>32</v>
      </c>
      <c r="F1113" t="s">
        <v>27</v>
      </c>
      <c r="G1113" s="1">
        <v>44262</v>
      </c>
      <c r="H1113" t="s">
        <v>17</v>
      </c>
      <c r="J1113">
        <v>3487.78</v>
      </c>
      <c r="K1113" t="s">
        <v>3191</v>
      </c>
      <c r="L1113">
        <f>1-982-271-5047</f>
        <v>-6299</v>
      </c>
    </row>
    <row r="1114" spans="1:12" x14ac:dyDescent="0.25">
      <c r="A1114">
        <v>1113</v>
      </c>
      <c r="B1114" t="s">
        <v>3192</v>
      </c>
      <c r="C1114" t="s">
        <v>76</v>
      </c>
      <c r="D1114" t="s">
        <v>31</v>
      </c>
      <c r="E1114" t="s">
        <v>15</v>
      </c>
      <c r="F1114" t="s">
        <v>16</v>
      </c>
      <c r="G1114" s="1">
        <v>44867</v>
      </c>
      <c r="H1114" t="s">
        <v>17</v>
      </c>
      <c r="J1114">
        <v>1435.05</v>
      </c>
      <c r="K1114" t="s">
        <v>3193</v>
      </c>
      <c r="L1114" t="s">
        <v>3194</v>
      </c>
    </row>
    <row r="1115" spans="1:12" x14ac:dyDescent="0.25">
      <c r="A1115">
        <v>1114</v>
      </c>
      <c r="B1115" t="s">
        <v>3195</v>
      </c>
      <c r="C1115" t="s">
        <v>76</v>
      </c>
      <c r="D1115" t="s">
        <v>26</v>
      </c>
      <c r="E1115" t="s">
        <v>15</v>
      </c>
      <c r="F1115" t="s">
        <v>27</v>
      </c>
      <c r="G1115" s="1">
        <v>42782</v>
      </c>
      <c r="H1115" t="s">
        <v>17</v>
      </c>
      <c r="J1115">
        <v>4566.7299999999996</v>
      </c>
      <c r="K1115" t="s">
        <v>3196</v>
      </c>
      <c r="L1115" t="s">
        <v>3197</v>
      </c>
    </row>
    <row r="1116" spans="1:12" x14ac:dyDescent="0.25">
      <c r="A1116">
        <v>1115</v>
      </c>
      <c r="B1116" t="s">
        <v>3198</v>
      </c>
      <c r="C1116" t="s">
        <v>76</v>
      </c>
      <c r="D1116" t="s">
        <v>26</v>
      </c>
      <c r="E1116" t="s">
        <v>32</v>
      </c>
      <c r="F1116" t="s">
        <v>16</v>
      </c>
      <c r="G1116" s="1">
        <v>42977</v>
      </c>
      <c r="H1116" t="s">
        <v>17</v>
      </c>
      <c r="J1116">
        <v>2904.44</v>
      </c>
      <c r="K1116" t="s">
        <v>3199</v>
      </c>
      <c r="L1116">
        <v>5104186397</v>
      </c>
    </row>
    <row r="1117" spans="1:12" x14ac:dyDescent="0.25">
      <c r="A1117">
        <v>1116</v>
      </c>
      <c r="B1117" t="s">
        <v>3200</v>
      </c>
      <c r="C1117" t="s">
        <v>25</v>
      </c>
      <c r="D1117" t="s">
        <v>54</v>
      </c>
      <c r="E1117" t="s">
        <v>32</v>
      </c>
      <c r="F1117" t="s">
        <v>16</v>
      </c>
      <c r="G1117" s="1">
        <v>45429</v>
      </c>
      <c r="H1117" t="s">
        <v>17</v>
      </c>
      <c r="J1117">
        <v>3005.34</v>
      </c>
      <c r="K1117" t="s">
        <v>3201</v>
      </c>
      <c r="L1117" t="s">
        <v>3202</v>
      </c>
    </row>
    <row r="1118" spans="1:12" x14ac:dyDescent="0.25">
      <c r="A1118">
        <v>1117</v>
      </c>
      <c r="B1118" t="s">
        <v>3203</v>
      </c>
      <c r="C1118" t="s">
        <v>25</v>
      </c>
      <c r="D1118" t="s">
        <v>14</v>
      </c>
      <c r="E1118" t="s">
        <v>32</v>
      </c>
      <c r="F1118" t="s">
        <v>22</v>
      </c>
      <c r="G1118" s="1">
        <v>43126</v>
      </c>
      <c r="H1118" t="s">
        <v>298</v>
      </c>
      <c r="I1118" s="1">
        <v>45149</v>
      </c>
      <c r="J1118">
        <v>2915.07</v>
      </c>
      <c r="K1118" t="s">
        <v>3204</v>
      </c>
      <c r="L1118" t="s">
        <v>3205</v>
      </c>
    </row>
    <row r="1119" spans="1:12" x14ac:dyDescent="0.25">
      <c r="A1119">
        <v>1118</v>
      </c>
      <c r="B1119" t="s">
        <v>3206</v>
      </c>
      <c r="C1119" t="s">
        <v>76</v>
      </c>
      <c r="D1119" t="s">
        <v>26</v>
      </c>
      <c r="E1119" t="s">
        <v>15</v>
      </c>
      <c r="F1119" t="s">
        <v>16</v>
      </c>
      <c r="G1119" s="1">
        <v>42231</v>
      </c>
      <c r="H1119" t="s">
        <v>17</v>
      </c>
      <c r="J1119">
        <v>4075.34</v>
      </c>
      <c r="K1119" t="s">
        <v>3207</v>
      </c>
      <c r="L1119" t="s">
        <v>3208</v>
      </c>
    </row>
    <row r="1120" spans="1:12" x14ac:dyDescent="0.25">
      <c r="A1120">
        <v>1119</v>
      </c>
      <c r="B1120" t="s">
        <v>3209</v>
      </c>
      <c r="C1120" t="s">
        <v>21</v>
      </c>
      <c r="D1120" t="s">
        <v>31</v>
      </c>
      <c r="E1120" t="s">
        <v>15</v>
      </c>
      <c r="F1120" t="s">
        <v>27</v>
      </c>
      <c r="G1120" s="1">
        <v>43301</v>
      </c>
      <c r="H1120" t="s">
        <v>17</v>
      </c>
      <c r="J1120">
        <v>3171.96</v>
      </c>
      <c r="K1120" t="s">
        <v>3210</v>
      </c>
      <c r="L1120">
        <f>1-996-610-310</f>
        <v>-1915</v>
      </c>
    </row>
    <row r="1121" spans="1:12" x14ac:dyDescent="0.25">
      <c r="A1121">
        <v>1120</v>
      </c>
      <c r="B1121" t="s">
        <v>3211</v>
      </c>
      <c r="C1121" t="s">
        <v>47</v>
      </c>
      <c r="D1121" t="s">
        <v>14</v>
      </c>
      <c r="E1121" t="s">
        <v>15</v>
      </c>
      <c r="F1121" t="s">
        <v>27</v>
      </c>
      <c r="G1121" s="1">
        <v>44449</v>
      </c>
      <c r="H1121" t="s">
        <v>17</v>
      </c>
      <c r="J1121">
        <v>4571.08</v>
      </c>
      <c r="K1121" t="s">
        <v>3212</v>
      </c>
      <c r="L1121" t="s">
        <v>3213</v>
      </c>
    </row>
    <row r="1122" spans="1:12" x14ac:dyDescent="0.25">
      <c r="A1122">
        <v>1121</v>
      </c>
      <c r="B1122" t="s">
        <v>3214</v>
      </c>
      <c r="C1122" t="s">
        <v>47</v>
      </c>
      <c r="D1122" t="s">
        <v>40</v>
      </c>
      <c r="E1122" t="s">
        <v>15</v>
      </c>
      <c r="F1122" t="s">
        <v>16</v>
      </c>
      <c r="G1122" s="1">
        <v>43220</v>
      </c>
      <c r="H1122" t="s">
        <v>17</v>
      </c>
      <c r="J1122">
        <v>868.36</v>
      </c>
      <c r="K1122" t="s">
        <v>3215</v>
      </c>
      <c r="L1122" t="s">
        <v>3216</v>
      </c>
    </row>
    <row r="1123" spans="1:12" x14ac:dyDescent="0.25">
      <c r="A1123">
        <v>1122</v>
      </c>
      <c r="B1123" t="s">
        <v>3217</v>
      </c>
      <c r="C1123" t="s">
        <v>60</v>
      </c>
      <c r="D1123" t="s">
        <v>26</v>
      </c>
      <c r="E1123" t="s">
        <v>32</v>
      </c>
      <c r="F1123" t="s">
        <v>27</v>
      </c>
      <c r="G1123" s="1">
        <v>42966</v>
      </c>
      <c r="H1123" t="s">
        <v>17</v>
      </c>
      <c r="J1123">
        <v>2499.94</v>
      </c>
      <c r="K1123" t="s">
        <v>3218</v>
      </c>
      <c r="L1123" t="s">
        <v>3219</v>
      </c>
    </row>
    <row r="1124" spans="1:12" x14ac:dyDescent="0.25">
      <c r="A1124">
        <v>1123</v>
      </c>
      <c r="B1124" t="s">
        <v>3220</v>
      </c>
      <c r="C1124" t="s">
        <v>47</v>
      </c>
      <c r="D1124" t="s">
        <v>31</v>
      </c>
      <c r="E1124" t="s">
        <v>15</v>
      </c>
      <c r="F1124" t="s">
        <v>27</v>
      </c>
      <c r="G1124" s="1">
        <v>43477</v>
      </c>
      <c r="H1124" t="s">
        <v>17</v>
      </c>
      <c r="J1124">
        <v>4160.83</v>
      </c>
      <c r="K1124" t="s">
        <v>3221</v>
      </c>
      <c r="L1124" t="s">
        <v>3222</v>
      </c>
    </row>
    <row r="1125" spans="1:12" x14ac:dyDescent="0.25">
      <c r="A1125">
        <v>1124</v>
      </c>
      <c r="B1125" t="s">
        <v>3223</v>
      </c>
      <c r="C1125" t="s">
        <v>13</v>
      </c>
      <c r="D1125" t="s">
        <v>31</v>
      </c>
      <c r="E1125" t="s">
        <v>32</v>
      </c>
      <c r="F1125" t="s">
        <v>22</v>
      </c>
      <c r="G1125" s="1">
        <v>44567</v>
      </c>
      <c r="H1125" t="s">
        <v>17</v>
      </c>
      <c r="J1125">
        <v>3315.44</v>
      </c>
      <c r="K1125" t="s">
        <v>3224</v>
      </c>
      <c r="L1125" t="s">
        <v>3225</v>
      </c>
    </row>
    <row r="1126" spans="1:12" x14ac:dyDescent="0.25">
      <c r="A1126">
        <v>1125</v>
      </c>
      <c r="B1126" t="s">
        <v>3226</v>
      </c>
      <c r="C1126" t="s">
        <v>47</v>
      </c>
      <c r="D1126" t="s">
        <v>31</v>
      </c>
      <c r="E1126" t="s">
        <v>32</v>
      </c>
      <c r="F1126" t="s">
        <v>22</v>
      </c>
      <c r="G1126" s="1">
        <v>42695</v>
      </c>
      <c r="H1126" t="s">
        <v>17</v>
      </c>
      <c r="J1126">
        <v>4431.32</v>
      </c>
      <c r="K1126" t="s">
        <v>3227</v>
      </c>
      <c r="L1126" t="s">
        <v>3228</v>
      </c>
    </row>
    <row r="1127" spans="1:12" x14ac:dyDescent="0.25">
      <c r="A1127">
        <v>1126</v>
      </c>
      <c r="B1127" t="s">
        <v>3229</v>
      </c>
      <c r="C1127" t="s">
        <v>13</v>
      </c>
      <c r="D1127" t="s">
        <v>40</v>
      </c>
      <c r="E1127" t="s">
        <v>32</v>
      </c>
      <c r="F1127" t="s">
        <v>16</v>
      </c>
      <c r="G1127" s="1">
        <v>42327</v>
      </c>
      <c r="H1127" t="s">
        <v>17</v>
      </c>
      <c r="J1127">
        <v>3551.05</v>
      </c>
      <c r="K1127" t="s">
        <v>3230</v>
      </c>
      <c r="L1127" t="s">
        <v>3231</v>
      </c>
    </row>
    <row r="1128" spans="1:12" x14ac:dyDescent="0.25">
      <c r="A1128">
        <v>1127</v>
      </c>
      <c r="B1128" t="s">
        <v>3232</v>
      </c>
      <c r="C1128" t="s">
        <v>60</v>
      </c>
      <c r="D1128" t="s">
        <v>40</v>
      </c>
      <c r="E1128" t="s">
        <v>32</v>
      </c>
      <c r="F1128" t="s">
        <v>27</v>
      </c>
      <c r="G1128" s="1">
        <v>45458</v>
      </c>
      <c r="H1128" t="s">
        <v>17</v>
      </c>
      <c r="J1128">
        <v>1500.21</v>
      </c>
      <c r="K1128" t="s">
        <v>3233</v>
      </c>
      <c r="L1128" t="s">
        <v>3234</v>
      </c>
    </row>
    <row r="1129" spans="1:12" x14ac:dyDescent="0.25">
      <c r="A1129">
        <v>1128</v>
      </c>
      <c r="B1129" t="s">
        <v>3235</v>
      </c>
      <c r="C1129" t="s">
        <v>60</v>
      </c>
      <c r="D1129" t="s">
        <v>31</v>
      </c>
      <c r="E1129" t="s">
        <v>32</v>
      </c>
      <c r="F1129" t="s">
        <v>16</v>
      </c>
      <c r="G1129" s="1">
        <v>44154</v>
      </c>
      <c r="H1129" t="s">
        <v>17</v>
      </c>
      <c r="J1129">
        <v>2585.31</v>
      </c>
      <c r="K1129" t="s">
        <v>3236</v>
      </c>
      <c r="L1129" t="s">
        <v>3237</v>
      </c>
    </row>
    <row r="1130" spans="1:12" x14ac:dyDescent="0.25">
      <c r="A1130">
        <v>1129</v>
      </c>
      <c r="B1130" t="s">
        <v>3238</v>
      </c>
      <c r="C1130" t="s">
        <v>13</v>
      </c>
      <c r="D1130" t="s">
        <v>31</v>
      </c>
      <c r="E1130" t="s">
        <v>32</v>
      </c>
      <c r="F1130" t="s">
        <v>16</v>
      </c>
      <c r="G1130" s="1">
        <v>42517</v>
      </c>
      <c r="H1130" t="s">
        <v>17</v>
      </c>
      <c r="J1130">
        <v>3543.65</v>
      </c>
      <c r="K1130" t="s">
        <v>3239</v>
      </c>
      <c r="L1130">
        <v>8876017181</v>
      </c>
    </row>
    <row r="1131" spans="1:12" x14ac:dyDescent="0.25">
      <c r="A1131">
        <v>1130</v>
      </c>
      <c r="B1131" t="s">
        <v>3240</v>
      </c>
      <c r="C1131" t="s">
        <v>21</v>
      </c>
      <c r="D1131" t="s">
        <v>31</v>
      </c>
      <c r="E1131" t="s">
        <v>15</v>
      </c>
      <c r="F1131" t="s">
        <v>27</v>
      </c>
      <c r="G1131" s="1">
        <v>42682</v>
      </c>
      <c r="H1131" t="s">
        <v>17</v>
      </c>
      <c r="J1131">
        <v>1004.83</v>
      </c>
      <c r="K1131" t="s">
        <v>3241</v>
      </c>
      <c r="L1131" t="s">
        <v>3242</v>
      </c>
    </row>
    <row r="1132" spans="1:12" x14ac:dyDescent="0.25">
      <c r="A1132">
        <v>1131</v>
      </c>
      <c r="B1132" t="s">
        <v>3243</v>
      </c>
      <c r="C1132" t="s">
        <v>25</v>
      </c>
      <c r="D1132" t="s">
        <v>31</v>
      </c>
      <c r="E1132" t="s">
        <v>32</v>
      </c>
      <c r="F1132" t="s">
        <v>22</v>
      </c>
      <c r="G1132" s="1">
        <v>45080</v>
      </c>
      <c r="H1132" t="s">
        <v>17</v>
      </c>
      <c r="J1132">
        <v>973.08</v>
      </c>
      <c r="K1132" t="s">
        <v>3244</v>
      </c>
      <c r="L1132" t="s">
        <v>3245</v>
      </c>
    </row>
    <row r="1133" spans="1:12" x14ac:dyDescent="0.25">
      <c r="A1133">
        <v>1132</v>
      </c>
      <c r="B1133" t="s">
        <v>3246</v>
      </c>
      <c r="C1133" t="s">
        <v>60</v>
      </c>
      <c r="D1133" t="s">
        <v>31</v>
      </c>
      <c r="E1133" t="s">
        <v>32</v>
      </c>
      <c r="F1133" t="s">
        <v>16</v>
      </c>
      <c r="G1133" s="1">
        <v>43372</v>
      </c>
      <c r="H1133" t="s">
        <v>17</v>
      </c>
      <c r="J1133">
        <v>3873.93</v>
      </c>
      <c r="K1133" t="s">
        <v>3247</v>
      </c>
      <c r="L1133" t="s">
        <v>3248</v>
      </c>
    </row>
    <row r="1134" spans="1:12" x14ac:dyDescent="0.25">
      <c r="A1134">
        <v>1133</v>
      </c>
      <c r="B1134" t="s">
        <v>3249</v>
      </c>
      <c r="C1134" t="s">
        <v>76</v>
      </c>
      <c r="D1134" t="s">
        <v>14</v>
      </c>
      <c r="E1134" t="s">
        <v>15</v>
      </c>
      <c r="F1134" t="s">
        <v>27</v>
      </c>
      <c r="G1134" s="1">
        <v>43106</v>
      </c>
      <c r="H1134" t="s">
        <v>17</v>
      </c>
      <c r="J1134">
        <v>1942.51</v>
      </c>
      <c r="K1134" t="s">
        <v>3250</v>
      </c>
      <c r="L1134" t="s">
        <v>3251</v>
      </c>
    </row>
    <row r="1135" spans="1:12" x14ac:dyDescent="0.25">
      <c r="A1135">
        <v>1134</v>
      </c>
      <c r="B1135" t="s">
        <v>3252</v>
      </c>
      <c r="C1135" t="s">
        <v>76</v>
      </c>
      <c r="D1135" t="s">
        <v>40</v>
      </c>
      <c r="E1135" t="s">
        <v>15</v>
      </c>
      <c r="F1135" t="s">
        <v>16</v>
      </c>
      <c r="G1135" s="1">
        <v>42203</v>
      </c>
      <c r="H1135" t="s">
        <v>17</v>
      </c>
      <c r="J1135">
        <v>1755.65</v>
      </c>
      <c r="K1135" t="s">
        <v>3253</v>
      </c>
      <c r="L1135" t="s">
        <v>3254</v>
      </c>
    </row>
    <row r="1136" spans="1:12" x14ac:dyDescent="0.25">
      <c r="A1136">
        <v>1135</v>
      </c>
      <c r="B1136" t="s">
        <v>3255</v>
      </c>
      <c r="C1136" t="s">
        <v>60</v>
      </c>
      <c r="D1136" t="s">
        <v>54</v>
      </c>
      <c r="E1136" t="s">
        <v>15</v>
      </c>
      <c r="F1136" t="s">
        <v>27</v>
      </c>
      <c r="G1136" s="1">
        <v>44963</v>
      </c>
      <c r="H1136" t="s">
        <v>17</v>
      </c>
      <c r="J1136">
        <v>4831.8900000000003</v>
      </c>
      <c r="K1136" t="s">
        <v>3256</v>
      </c>
      <c r="L1136" t="s">
        <v>3257</v>
      </c>
    </row>
    <row r="1137" spans="1:12" x14ac:dyDescent="0.25">
      <c r="A1137">
        <v>1136</v>
      </c>
      <c r="B1137" t="s">
        <v>3258</v>
      </c>
      <c r="C1137" t="s">
        <v>76</v>
      </c>
      <c r="D1137" t="s">
        <v>40</v>
      </c>
      <c r="E1137" t="s">
        <v>32</v>
      </c>
      <c r="F1137" t="s">
        <v>27</v>
      </c>
      <c r="G1137" s="1">
        <v>44764</v>
      </c>
      <c r="H1137" t="s">
        <v>17</v>
      </c>
      <c r="J1137">
        <v>3501.53</v>
      </c>
      <c r="K1137" t="s">
        <v>3259</v>
      </c>
      <c r="L1137" t="s">
        <v>3260</v>
      </c>
    </row>
    <row r="1138" spans="1:12" x14ac:dyDescent="0.25">
      <c r="A1138">
        <v>1137</v>
      </c>
      <c r="B1138" t="s">
        <v>3261</v>
      </c>
      <c r="C1138" t="s">
        <v>13</v>
      </c>
      <c r="D1138" t="s">
        <v>54</v>
      </c>
      <c r="E1138" t="s">
        <v>15</v>
      </c>
      <c r="F1138" t="s">
        <v>22</v>
      </c>
      <c r="G1138" s="1">
        <v>42314</v>
      </c>
      <c r="H1138" t="s">
        <v>17</v>
      </c>
      <c r="J1138">
        <v>3687.7</v>
      </c>
      <c r="K1138" t="s">
        <v>3262</v>
      </c>
      <c r="L1138" t="s">
        <v>3263</v>
      </c>
    </row>
    <row r="1139" spans="1:12" x14ac:dyDescent="0.25">
      <c r="A1139">
        <v>1138</v>
      </c>
      <c r="B1139" t="s">
        <v>3264</v>
      </c>
      <c r="C1139" t="s">
        <v>13</v>
      </c>
      <c r="D1139" t="s">
        <v>31</v>
      </c>
      <c r="E1139" t="s">
        <v>15</v>
      </c>
      <c r="F1139" t="s">
        <v>27</v>
      </c>
      <c r="G1139" s="1">
        <v>42705</v>
      </c>
      <c r="H1139" t="s">
        <v>17</v>
      </c>
      <c r="J1139">
        <v>1486.73</v>
      </c>
      <c r="K1139" t="s">
        <v>3265</v>
      </c>
      <c r="L1139" t="s">
        <v>3266</v>
      </c>
    </row>
    <row r="1140" spans="1:12" x14ac:dyDescent="0.25">
      <c r="A1140">
        <v>1139</v>
      </c>
      <c r="B1140" t="s">
        <v>3267</v>
      </c>
      <c r="C1140" t="s">
        <v>47</v>
      </c>
      <c r="D1140" t="s">
        <v>31</v>
      </c>
      <c r="E1140" t="s">
        <v>32</v>
      </c>
      <c r="F1140" t="s">
        <v>16</v>
      </c>
      <c r="G1140" s="1">
        <v>45369</v>
      </c>
      <c r="H1140" t="s">
        <v>77</v>
      </c>
      <c r="I1140" s="1">
        <v>45750</v>
      </c>
      <c r="J1140">
        <v>4092.99</v>
      </c>
      <c r="K1140" t="s">
        <v>3268</v>
      </c>
      <c r="L1140" t="s">
        <v>3269</v>
      </c>
    </row>
    <row r="1141" spans="1:12" x14ac:dyDescent="0.25">
      <c r="A1141">
        <v>1140</v>
      </c>
      <c r="B1141" t="s">
        <v>3270</v>
      </c>
      <c r="C1141" t="s">
        <v>21</v>
      </c>
      <c r="D1141" t="s">
        <v>54</v>
      </c>
      <c r="E1141" t="s">
        <v>32</v>
      </c>
      <c r="F1141" t="s">
        <v>16</v>
      </c>
      <c r="G1141" s="1">
        <v>44466</v>
      </c>
      <c r="H1141" t="s">
        <v>298</v>
      </c>
      <c r="I1141" s="1">
        <v>44681</v>
      </c>
      <c r="J1141">
        <v>2340</v>
      </c>
      <c r="K1141" t="s">
        <v>3271</v>
      </c>
      <c r="L1141" t="s">
        <v>3272</v>
      </c>
    </row>
    <row r="1142" spans="1:12" x14ac:dyDescent="0.25">
      <c r="A1142">
        <v>1141</v>
      </c>
      <c r="B1142" t="s">
        <v>3273</v>
      </c>
      <c r="C1142" t="s">
        <v>47</v>
      </c>
      <c r="D1142" t="s">
        <v>40</v>
      </c>
      <c r="E1142" t="s">
        <v>32</v>
      </c>
      <c r="F1142" t="s">
        <v>27</v>
      </c>
      <c r="G1142" s="1">
        <v>43656</v>
      </c>
      <c r="H1142" t="s">
        <v>17</v>
      </c>
      <c r="J1142">
        <v>1665.67</v>
      </c>
      <c r="K1142" t="s">
        <v>3274</v>
      </c>
      <c r="L1142" t="s">
        <v>3275</v>
      </c>
    </row>
    <row r="1143" spans="1:12" x14ac:dyDescent="0.25">
      <c r="A1143">
        <v>1142</v>
      </c>
      <c r="B1143" t="s">
        <v>3276</v>
      </c>
      <c r="C1143" t="s">
        <v>47</v>
      </c>
      <c r="D1143" t="s">
        <v>31</v>
      </c>
      <c r="E1143" t="s">
        <v>32</v>
      </c>
      <c r="F1143" t="s">
        <v>22</v>
      </c>
      <c r="G1143" s="1">
        <v>43802</v>
      </c>
      <c r="H1143" t="s">
        <v>17</v>
      </c>
      <c r="J1143">
        <v>4597.7700000000004</v>
      </c>
      <c r="K1143" t="s">
        <v>2615</v>
      </c>
      <c r="L1143" t="s">
        <v>3277</v>
      </c>
    </row>
    <row r="1144" spans="1:12" x14ac:dyDescent="0.25">
      <c r="A1144">
        <v>1143</v>
      </c>
      <c r="B1144" t="s">
        <v>3278</v>
      </c>
      <c r="C1144" t="s">
        <v>21</v>
      </c>
      <c r="D1144" t="s">
        <v>14</v>
      </c>
      <c r="E1144" t="s">
        <v>32</v>
      </c>
      <c r="F1144" t="s">
        <v>22</v>
      </c>
      <c r="G1144" s="1">
        <v>42917</v>
      </c>
      <c r="H1144" t="s">
        <v>17</v>
      </c>
      <c r="J1144">
        <v>1194.29</v>
      </c>
      <c r="K1144" t="s">
        <v>3279</v>
      </c>
      <c r="L1144" t="s">
        <v>3280</v>
      </c>
    </row>
    <row r="1145" spans="1:12" x14ac:dyDescent="0.25">
      <c r="A1145">
        <v>1144</v>
      </c>
      <c r="B1145" t="s">
        <v>3281</v>
      </c>
      <c r="C1145" t="s">
        <v>21</v>
      </c>
      <c r="D1145" t="s">
        <v>26</v>
      </c>
      <c r="E1145" t="s">
        <v>32</v>
      </c>
      <c r="F1145" t="s">
        <v>22</v>
      </c>
      <c r="G1145" s="1">
        <v>45026</v>
      </c>
      <c r="H1145" t="s">
        <v>17</v>
      </c>
      <c r="J1145">
        <v>2566.84</v>
      </c>
      <c r="K1145" t="s">
        <v>3282</v>
      </c>
      <c r="L1145" t="s">
        <v>3283</v>
      </c>
    </row>
    <row r="1146" spans="1:12" x14ac:dyDescent="0.25">
      <c r="A1146">
        <v>1145</v>
      </c>
      <c r="B1146" t="s">
        <v>3284</v>
      </c>
      <c r="C1146" t="s">
        <v>25</v>
      </c>
      <c r="D1146" t="s">
        <v>31</v>
      </c>
      <c r="E1146" t="s">
        <v>32</v>
      </c>
      <c r="F1146" t="s">
        <v>16</v>
      </c>
      <c r="G1146" s="1">
        <v>42249</v>
      </c>
      <c r="H1146" t="s">
        <v>17</v>
      </c>
      <c r="J1146">
        <v>2630.86</v>
      </c>
      <c r="K1146" t="s">
        <v>3285</v>
      </c>
      <c r="L1146" t="s">
        <v>3286</v>
      </c>
    </row>
    <row r="1147" spans="1:12" x14ac:dyDescent="0.25">
      <c r="A1147">
        <v>1146</v>
      </c>
      <c r="B1147" t="s">
        <v>3287</v>
      </c>
      <c r="C1147" t="s">
        <v>76</v>
      </c>
      <c r="D1147" t="s">
        <v>31</v>
      </c>
      <c r="E1147" t="s">
        <v>32</v>
      </c>
      <c r="F1147" t="s">
        <v>16</v>
      </c>
      <c r="G1147" s="1">
        <v>44815</v>
      </c>
      <c r="H1147" t="s">
        <v>17</v>
      </c>
      <c r="J1147">
        <v>1696.76</v>
      </c>
      <c r="K1147" t="s">
        <v>3288</v>
      </c>
      <c r="L1147" t="s">
        <v>3289</v>
      </c>
    </row>
    <row r="1148" spans="1:12" x14ac:dyDescent="0.25">
      <c r="A1148">
        <v>1147</v>
      </c>
      <c r="B1148" t="s">
        <v>3290</v>
      </c>
      <c r="C1148" t="s">
        <v>60</v>
      </c>
      <c r="D1148" t="s">
        <v>14</v>
      </c>
      <c r="E1148" t="s">
        <v>32</v>
      </c>
      <c r="F1148" t="s">
        <v>27</v>
      </c>
      <c r="G1148" s="1">
        <v>43204</v>
      </c>
      <c r="H1148" t="s">
        <v>17</v>
      </c>
      <c r="J1148">
        <v>1875.53</v>
      </c>
      <c r="K1148" t="s">
        <v>3291</v>
      </c>
      <c r="L1148" t="s">
        <v>3292</v>
      </c>
    </row>
    <row r="1149" spans="1:12" x14ac:dyDescent="0.25">
      <c r="A1149">
        <v>1148</v>
      </c>
      <c r="B1149" t="s">
        <v>3293</v>
      </c>
      <c r="C1149" t="s">
        <v>47</v>
      </c>
      <c r="D1149" t="s">
        <v>31</v>
      </c>
      <c r="E1149" t="s">
        <v>32</v>
      </c>
      <c r="F1149" t="s">
        <v>27</v>
      </c>
      <c r="G1149" s="1">
        <v>45337</v>
      </c>
      <c r="H1149" t="s">
        <v>298</v>
      </c>
      <c r="I1149" s="1">
        <v>45725</v>
      </c>
      <c r="J1149">
        <v>2424.6799999999998</v>
      </c>
      <c r="K1149" t="s">
        <v>3294</v>
      </c>
      <c r="L1149" t="s">
        <v>3295</v>
      </c>
    </row>
    <row r="1150" spans="1:12" x14ac:dyDescent="0.25">
      <c r="A1150">
        <v>1149</v>
      </c>
      <c r="B1150" t="s">
        <v>205</v>
      </c>
      <c r="C1150" t="s">
        <v>76</v>
      </c>
      <c r="D1150" t="s">
        <v>26</v>
      </c>
      <c r="E1150" t="s">
        <v>15</v>
      </c>
      <c r="F1150" t="s">
        <v>22</v>
      </c>
      <c r="G1150" s="1">
        <v>45279</v>
      </c>
      <c r="H1150" t="s">
        <v>17</v>
      </c>
      <c r="J1150">
        <v>2330.62</v>
      </c>
      <c r="K1150" t="s">
        <v>3296</v>
      </c>
      <c r="L1150" t="s">
        <v>3297</v>
      </c>
    </row>
    <row r="1151" spans="1:12" x14ac:dyDescent="0.25">
      <c r="A1151">
        <v>1150</v>
      </c>
      <c r="B1151" t="s">
        <v>3298</v>
      </c>
      <c r="C1151" t="s">
        <v>25</v>
      </c>
      <c r="D1151" t="s">
        <v>54</v>
      </c>
      <c r="E1151" t="s">
        <v>32</v>
      </c>
      <c r="F1151" t="s">
        <v>22</v>
      </c>
      <c r="G1151" s="1">
        <v>42484</v>
      </c>
      <c r="H1151" t="s">
        <v>17</v>
      </c>
      <c r="J1151">
        <v>909.6</v>
      </c>
      <c r="K1151" t="s">
        <v>3299</v>
      </c>
      <c r="L1151" t="s">
        <v>3300</v>
      </c>
    </row>
    <row r="1152" spans="1:12" x14ac:dyDescent="0.25">
      <c r="A1152">
        <v>1151</v>
      </c>
      <c r="B1152" t="s">
        <v>3301</v>
      </c>
      <c r="C1152" t="s">
        <v>76</v>
      </c>
      <c r="D1152" t="s">
        <v>14</v>
      </c>
      <c r="E1152" t="s">
        <v>15</v>
      </c>
      <c r="F1152" t="s">
        <v>22</v>
      </c>
      <c r="G1152" s="1">
        <v>44422</v>
      </c>
      <c r="H1152" t="s">
        <v>17</v>
      </c>
      <c r="J1152">
        <v>2673.75</v>
      </c>
      <c r="K1152" t="s">
        <v>3302</v>
      </c>
      <c r="L1152" t="s">
        <v>3303</v>
      </c>
    </row>
    <row r="1153" spans="1:12" x14ac:dyDescent="0.25">
      <c r="A1153">
        <v>1152</v>
      </c>
      <c r="B1153" t="s">
        <v>3304</v>
      </c>
      <c r="C1153" t="s">
        <v>60</v>
      </c>
      <c r="D1153" t="s">
        <v>31</v>
      </c>
      <c r="E1153" t="s">
        <v>15</v>
      </c>
      <c r="F1153" t="s">
        <v>27</v>
      </c>
      <c r="G1153" s="1">
        <v>42270</v>
      </c>
      <c r="H1153" t="s">
        <v>77</v>
      </c>
      <c r="I1153" s="1">
        <v>42965</v>
      </c>
      <c r="J1153">
        <v>4441.37</v>
      </c>
      <c r="K1153" t="s">
        <v>3305</v>
      </c>
      <c r="L1153" t="s">
        <v>3306</v>
      </c>
    </row>
    <row r="1154" spans="1:12" x14ac:dyDescent="0.25">
      <c r="A1154">
        <v>1153</v>
      </c>
      <c r="B1154" t="s">
        <v>3307</v>
      </c>
      <c r="C1154" t="s">
        <v>47</v>
      </c>
      <c r="D1154" t="s">
        <v>14</v>
      </c>
      <c r="E1154" t="s">
        <v>15</v>
      </c>
      <c r="F1154" t="s">
        <v>27</v>
      </c>
      <c r="G1154" s="1">
        <v>42429</v>
      </c>
      <c r="H1154" t="s">
        <v>17</v>
      </c>
      <c r="J1154">
        <v>861.39</v>
      </c>
      <c r="K1154" t="s">
        <v>3308</v>
      </c>
      <c r="L1154">
        <f>1-131-794-2273</f>
        <v>-3197</v>
      </c>
    </row>
    <row r="1155" spans="1:12" x14ac:dyDescent="0.25">
      <c r="A1155">
        <v>1154</v>
      </c>
      <c r="B1155" t="s">
        <v>3309</v>
      </c>
      <c r="C1155" t="s">
        <v>47</v>
      </c>
      <c r="D1155" t="s">
        <v>54</v>
      </c>
      <c r="E1155" t="s">
        <v>32</v>
      </c>
      <c r="F1155" t="s">
        <v>22</v>
      </c>
      <c r="G1155" s="1">
        <v>44520</v>
      </c>
      <c r="H1155" t="s">
        <v>17</v>
      </c>
      <c r="J1155">
        <v>4002.68</v>
      </c>
      <c r="K1155" t="s">
        <v>3310</v>
      </c>
      <c r="L1155" t="s">
        <v>3311</v>
      </c>
    </row>
    <row r="1156" spans="1:12" x14ac:dyDescent="0.25">
      <c r="A1156">
        <v>1155</v>
      </c>
      <c r="B1156" t="s">
        <v>3312</v>
      </c>
      <c r="C1156" t="s">
        <v>47</v>
      </c>
      <c r="D1156" t="s">
        <v>26</v>
      </c>
      <c r="E1156" t="s">
        <v>32</v>
      </c>
      <c r="F1156" t="s">
        <v>27</v>
      </c>
      <c r="G1156" s="1">
        <v>42431</v>
      </c>
      <c r="H1156" t="s">
        <v>17</v>
      </c>
      <c r="J1156">
        <v>2991.06</v>
      </c>
      <c r="K1156" t="s">
        <v>3313</v>
      </c>
      <c r="L1156" t="s">
        <v>3314</v>
      </c>
    </row>
    <row r="1157" spans="1:12" x14ac:dyDescent="0.25">
      <c r="A1157">
        <v>1156</v>
      </c>
      <c r="B1157" t="s">
        <v>3315</v>
      </c>
      <c r="C1157" t="s">
        <v>47</v>
      </c>
      <c r="D1157" t="s">
        <v>31</v>
      </c>
      <c r="E1157" t="s">
        <v>15</v>
      </c>
      <c r="F1157" t="s">
        <v>22</v>
      </c>
      <c r="G1157" s="1">
        <v>45368</v>
      </c>
      <c r="H1157" t="s">
        <v>17</v>
      </c>
      <c r="J1157">
        <v>956.92</v>
      </c>
      <c r="K1157" t="s">
        <v>3316</v>
      </c>
      <c r="L1157" t="s">
        <v>3317</v>
      </c>
    </row>
    <row r="1158" spans="1:12" x14ac:dyDescent="0.25">
      <c r="A1158">
        <v>1157</v>
      </c>
      <c r="B1158" t="s">
        <v>3318</v>
      </c>
      <c r="C1158" t="s">
        <v>47</v>
      </c>
      <c r="D1158" t="s">
        <v>54</v>
      </c>
      <c r="E1158" t="s">
        <v>32</v>
      </c>
      <c r="F1158" t="s">
        <v>27</v>
      </c>
      <c r="G1158" s="1">
        <v>43168</v>
      </c>
      <c r="H1158" t="s">
        <v>17</v>
      </c>
      <c r="J1158">
        <v>1979.98</v>
      </c>
      <c r="K1158" t="s">
        <v>3319</v>
      </c>
      <c r="L1158" t="s">
        <v>3320</v>
      </c>
    </row>
    <row r="1159" spans="1:12" x14ac:dyDescent="0.25">
      <c r="A1159">
        <v>1158</v>
      </c>
      <c r="B1159" t="s">
        <v>3321</v>
      </c>
      <c r="C1159" t="s">
        <v>60</v>
      </c>
      <c r="D1159" t="s">
        <v>26</v>
      </c>
      <c r="E1159" t="s">
        <v>15</v>
      </c>
      <c r="F1159" t="s">
        <v>27</v>
      </c>
      <c r="G1159" s="1">
        <v>42734</v>
      </c>
      <c r="H1159" t="s">
        <v>17</v>
      </c>
      <c r="J1159">
        <v>1830.01</v>
      </c>
      <c r="K1159" t="s">
        <v>3322</v>
      </c>
      <c r="L1159" t="s">
        <v>3323</v>
      </c>
    </row>
    <row r="1160" spans="1:12" x14ac:dyDescent="0.25">
      <c r="A1160">
        <v>1159</v>
      </c>
      <c r="B1160" t="s">
        <v>3324</v>
      </c>
      <c r="C1160" t="s">
        <v>21</v>
      </c>
      <c r="D1160" t="s">
        <v>54</v>
      </c>
      <c r="E1160" t="s">
        <v>15</v>
      </c>
      <c r="F1160" t="s">
        <v>16</v>
      </c>
      <c r="G1160" s="1">
        <v>45200</v>
      </c>
      <c r="H1160" t="s">
        <v>17</v>
      </c>
      <c r="J1160">
        <v>2246.04</v>
      </c>
      <c r="K1160" t="s">
        <v>3325</v>
      </c>
      <c r="L1160">
        <f>1-284-926-3800</f>
        <v>-5009</v>
      </c>
    </row>
    <row r="1161" spans="1:12" x14ac:dyDescent="0.25">
      <c r="A1161">
        <v>1160</v>
      </c>
      <c r="B1161" t="s">
        <v>3326</v>
      </c>
      <c r="C1161" t="s">
        <v>60</v>
      </c>
      <c r="D1161" t="s">
        <v>14</v>
      </c>
      <c r="E1161" t="s">
        <v>15</v>
      </c>
      <c r="F1161" t="s">
        <v>27</v>
      </c>
      <c r="G1161" s="1">
        <v>42968</v>
      </c>
      <c r="H1161" t="s">
        <v>17</v>
      </c>
      <c r="J1161">
        <v>3127.49</v>
      </c>
      <c r="K1161" t="s">
        <v>3327</v>
      </c>
      <c r="L1161" t="s">
        <v>3328</v>
      </c>
    </row>
    <row r="1162" spans="1:12" x14ac:dyDescent="0.25">
      <c r="A1162">
        <v>1161</v>
      </c>
      <c r="B1162" t="s">
        <v>3329</v>
      </c>
      <c r="C1162" t="s">
        <v>76</v>
      </c>
      <c r="D1162" t="s">
        <v>31</v>
      </c>
      <c r="E1162" t="s">
        <v>15</v>
      </c>
      <c r="F1162" t="s">
        <v>16</v>
      </c>
      <c r="G1162" s="1">
        <v>44208</v>
      </c>
      <c r="H1162" t="s">
        <v>17</v>
      </c>
      <c r="J1162">
        <v>4885.32</v>
      </c>
      <c r="K1162" t="s">
        <v>3330</v>
      </c>
      <c r="L1162" t="s">
        <v>3331</v>
      </c>
    </row>
    <row r="1163" spans="1:12" x14ac:dyDescent="0.25">
      <c r="A1163">
        <v>1162</v>
      </c>
      <c r="B1163" t="s">
        <v>3332</v>
      </c>
      <c r="C1163" t="s">
        <v>47</v>
      </c>
      <c r="D1163" t="s">
        <v>14</v>
      </c>
      <c r="E1163" t="s">
        <v>15</v>
      </c>
      <c r="F1163" t="s">
        <v>27</v>
      </c>
      <c r="G1163" s="1">
        <v>45059</v>
      </c>
      <c r="H1163" t="s">
        <v>17</v>
      </c>
      <c r="J1163">
        <v>4880.07</v>
      </c>
      <c r="K1163" t="s">
        <v>3333</v>
      </c>
      <c r="L1163">
        <f>1-621-506-6878</f>
        <v>-8004</v>
      </c>
    </row>
    <row r="1164" spans="1:12" x14ac:dyDescent="0.25">
      <c r="A1164">
        <v>1163</v>
      </c>
      <c r="B1164" t="s">
        <v>3334</v>
      </c>
      <c r="C1164" t="s">
        <v>13</v>
      </c>
      <c r="D1164" t="s">
        <v>26</v>
      </c>
      <c r="E1164" t="s">
        <v>32</v>
      </c>
      <c r="F1164" t="s">
        <v>22</v>
      </c>
      <c r="G1164" s="1">
        <v>43341</v>
      </c>
      <c r="H1164" t="s">
        <v>17</v>
      </c>
      <c r="J1164">
        <v>1116.07</v>
      </c>
      <c r="K1164" t="s">
        <v>3335</v>
      </c>
    </row>
    <row r="1165" spans="1:12" x14ac:dyDescent="0.25">
      <c r="A1165">
        <v>1164</v>
      </c>
      <c r="B1165" t="s">
        <v>3336</v>
      </c>
      <c r="C1165" t="s">
        <v>47</v>
      </c>
      <c r="D1165" t="s">
        <v>31</v>
      </c>
      <c r="E1165" t="s">
        <v>15</v>
      </c>
      <c r="F1165" t="s">
        <v>22</v>
      </c>
      <c r="G1165" s="1">
        <v>42250</v>
      </c>
      <c r="H1165" t="s">
        <v>17</v>
      </c>
      <c r="J1165">
        <v>1795.33</v>
      </c>
      <c r="K1165" t="s">
        <v>3337</v>
      </c>
      <c r="L1165" t="s">
        <v>3338</v>
      </c>
    </row>
    <row r="1166" spans="1:12" x14ac:dyDescent="0.25">
      <c r="A1166">
        <v>1165</v>
      </c>
      <c r="B1166" t="s">
        <v>3339</v>
      </c>
      <c r="C1166" t="s">
        <v>76</v>
      </c>
      <c r="D1166" t="s">
        <v>14</v>
      </c>
      <c r="E1166" t="s">
        <v>15</v>
      </c>
      <c r="F1166" t="s">
        <v>27</v>
      </c>
      <c r="G1166" s="1">
        <v>44739</v>
      </c>
      <c r="H1166" t="s">
        <v>17</v>
      </c>
      <c r="J1166">
        <v>1893.58</v>
      </c>
      <c r="K1166" t="s">
        <v>3340</v>
      </c>
      <c r="L1166" t="s">
        <v>3341</v>
      </c>
    </row>
    <row r="1167" spans="1:12" x14ac:dyDescent="0.25">
      <c r="A1167">
        <v>1166</v>
      </c>
      <c r="B1167" t="s">
        <v>3342</v>
      </c>
      <c r="C1167" t="s">
        <v>13</v>
      </c>
      <c r="D1167" t="s">
        <v>54</v>
      </c>
      <c r="E1167" t="s">
        <v>32</v>
      </c>
      <c r="F1167" t="s">
        <v>22</v>
      </c>
      <c r="G1167" s="1">
        <v>45116</v>
      </c>
      <c r="H1167" t="s">
        <v>298</v>
      </c>
      <c r="I1167" s="1">
        <v>45568</v>
      </c>
      <c r="J1167">
        <v>4551.47</v>
      </c>
      <c r="K1167" t="s">
        <v>3343</v>
      </c>
      <c r="L1167">
        <v>8202604010</v>
      </c>
    </row>
    <row r="1168" spans="1:12" x14ac:dyDescent="0.25">
      <c r="A1168">
        <v>1167</v>
      </c>
      <c r="B1168" t="s">
        <v>3344</v>
      </c>
      <c r="C1168" t="s">
        <v>60</v>
      </c>
      <c r="D1168" t="s">
        <v>54</v>
      </c>
      <c r="E1168" t="s">
        <v>32</v>
      </c>
      <c r="F1168" t="s">
        <v>22</v>
      </c>
      <c r="G1168" s="1">
        <v>42397</v>
      </c>
      <c r="H1168" t="s">
        <v>17</v>
      </c>
      <c r="J1168">
        <v>2506.5</v>
      </c>
      <c r="K1168" t="s">
        <v>3345</v>
      </c>
      <c r="L1168" t="s">
        <v>3346</v>
      </c>
    </row>
    <row r="1169" spans="1:12" x14ac:dyDescent="0.25">
      <c r="A1169">
        <v>1168</v>
      </c>
      <c r="B1169" t="s">
        <v>3347</v>
      </c>
      <c r="C1169" t="s">
        <v>25</v>
      </c>
      <c r="D1169" t="s">
        <v>14</v>
      </c>
      <c r="E1169" t="s">
        <v>15</v>
      </c>
      <c r="F1169" t="s">
        <v>27</v>
      </c>
      <c r="G1169" s="1">
        <v>44043</v>
      </c>
      <c r="H1169" t="s">
        <v>17</v>
      </c>
      <c r="J1169">
        <v>3754.93</v>
      </c>
      <c r="K1169" t="s">
        <v>3348</v>
      </c>
      <c r="L1169" t="s">
        <v>3349</v>
      </c>
    </row>
    <row r="1170" spans="1:12" x14ac:dyDescent="0.25">
      <c r="A1170">
        <v>1169</v>
      </c>
      <c r="B1170" t="s">
        <v>3350</v>
      </c>
      <c r="C1170" t="s">
        <v>21</v>
      </c>
      <c r="D1170" t="s">
        <v>31</v>
      </c>
      <c r="E1170" t="s">
        <v>32</v>
      </c>
      <c r="F1170" t="s">
        <v>22</v>
      </c>
      <c r="G1170" s="1">
        <v>43881</v>
      </c>
      <c r="H1170" t="s">
        <v>17</v>
      </c>
      <c r="J1170">
        <v>2858.26</v>
      </c>
      <c r="K1170" t="s">
        <v>3351</v>
      </c>
      <c r="L1170" t="s">
        <v>3352</v>
      </c>
    </row>
    <row r="1171" spans="1:12" x14ac:dyDescent="0.25">
      <c r="A1171">
        <v>1170</v>
      </c>
      <c r="B1171" t="s">
        <v>3353</v>
      </c>
      <c r="C1171" t="s">
        <v>60</v>
      </c>
      <c r="D1171" t="s">
        <v>54</v>
      </c>
      <c r="E1171" t="s">
        <v>15</v>
      </c>
      <c r="F1171" t="s">
        <v>16</v>
      </c>
      <c r="G1171" s="1">
        <v>45181</v>
      </c>
      <c r="H1171" t="s">
        <v>17</v>
      </c>
      <c r="J1171">
        <v>2982.58</v>
      </c>
      <c r="K1171" t="s">
        <v>3354</v>
      </c>
      <c r="L1171" t="s">
        <v>3355</v>
      </c>
    </row>
    <row r="1172" spans="1:12" x14ac:dyDescent="0.25">
      <c r="A1172">
        <v>1171</v>
      </c>
      <c r="B1172" t="s">
        <v>3356</v>
      </c>
      <c r="C1172" t="s">
        <v>25</v>
      </c>
      <c r="D1172" t="s">
        <v>40</v>
      </c>
      <c r="E1172" t="s">
        <v>32</v>
      </c>
      <c r="F1172" t="s">
        <v>16</v>
      </c>
      <c r="G1172" s="1">
        <v>44407</v>
      </c>
      <c r="H1172" t="s">
        <v>77</v>
      </c>
      <c r="I1172" s="1">
        <v>44459</v>
      </c>
      <c r="J1172">
        <v>3251.08</v>
      </c>
      <c r="L1172" t="s">
        <v>3357</v>
      </c>
    </row>
    <row r="1173" spans="1:12" x14ac:dyDescent="0.25">
      <c r="A1173">
        <v>1172</v>
      </c>
      <c r="B1173" t="s">
        <v>3358</v>
      </c>
      <c r="C1173" t="s">
        <v>13</v>
      </c>
      <c r="D1173" t="s">
        <v>40</v>
      </c>
      <c r="E1173" t="s">
        <v>32</v>
      </c>
      <c r="F1173" t="s">
        <v>27</v>
      </c>
      <c r="G1173" s="1">
        <v>42562</v>
      </c>
      <c r="H1173" t="s">
        <v>298</v>
      </c>
      <c r="I1173" s="1">
        <v>42756</v>
      </c>
      <c r="J1173">
        <v>2663.53</v>
      </c>
      <c r="K1173" t="s">
        <v>3359</v>
      </c>
      <c r="L1173" t="s">
        <v>3360</v>
      </c>
    </row>
    <row r="1174" spans="1:12" x14ac:dyDescent="0.25">
      <c r="A1174">
        <v>1173</v>
      </c>
      <c r="B1174" t="s">
        <v>3361</v>
      </c>
      <c r="C1174" t="s">
        <v>25</v>
      </c>
      <c r="D1174" t="s">
        <v>14</v>
      </c>
      <c r="E1174" t="s">
        <v>15</v>
      </c>
      <c r="F1174" t="s">
        <v>16</v>
      </c>
      <c r="G1174" s="1">
        <v>45272</v>
      </c>
      <c r="H1174" t="s">
        <v>17</v>
      </c>
      <c r="J1174">
        <v>2199.59</v>
      </c>
      <c r="K1174" t="s">
        <v>3362</v>
      </c>
      <c r="L1174" t="s">
        <v>3363</v>
      </c>
    </row>
    <row r="1175" spans="1:12" x14ac:dyDescent="0.25">
      <c r="A1175">
        <v>1174</v>
      </c>
      <c r="B1175" t="s">
        <v>3364</v>
      </c>
      <c r="C1175" t="s">
        <v>60</v>
      </c>
      <c r="D1175" t="s">
        <v>54</v>
      </c>
      <c r="E1175" t="s">
        <v>32</v>
      </c>
      <c r="F1175" t="s">
        <v>27</v>
      </c>
      <c r="G1175" s="1">
        <v>42674</v>
      </c>
      <c r="H1175" t="s">
        <v>17</v>
      </c>
      <c r="J1175">
        <v>3182.8</v>
      </c>
      <c r="K1175" t="s">
        <v>3365</v>
      </c>
      <c r="L1175" t="s">
        <v>3366</v>
      </c>
    </row>
    <row r="1176" spans="1:12" x14ac:dyDescent="0.25">
      <c r="A1176">
        <v>1175</v>
      </c>
      <c r="B1176" t="s">
        <v>3367</v>
      </c>
      <c r="C1176" t="s">
        <v>47</v>
      </c>
      <c r="D1176" t="s">
        <v>31</v>
      </c>
      <c r="E1176" t="s">
        <v>15</v>
      </c>
      <c r="F1176" t="s">
        <v>16</v>
      </c>
      <c r="G1176" s="1">
        <v>44180</v>
      </c>
      <c r="H1176" t="s">
        <v>298</v>
      </c>
      <c r="I1176" s="1">
        <v>45372</v>
      </c>
      <c r="J1176">
        <v>4280.22</v>
      </c>
      <c r="K1176" t="s">
        <v>3368</v>
      </c>
      <c r="L1176">
        <f>1-252-707-5477</f>
        <v>-6435</v>
      </c>
    </row>
    <row r="1177" spans="1:12" x14ac:dyDescent="0.25">
      <c r="A1177">
        <v>1176</v>
      </c>
      <c r="B1177" t="s">
        <v>3369</v>
      </c>
      <c r="C1177" t="s">
        <v>76</v>
      </c>
      <c r="D1177" t="s">
        <v>40</v>
      </c>
      <c r="E1177" t="s">
        <v>32</v>
      </c>
      <c r="F1177" t="s">
        <v>16</v>
      </c>
      <c r="G1177" s="1">
        <v>42229</v>
      </c>
      <c r="H1177" t="s">
        <v>17</v>
      </c>
      <c r="J1177">
        <v>2658.73</v>
      </c>
      <c r="K1177" t="s">
        <v>3370</v>
      </c>
      <c r="L1177" t="s">
        <v>3371</v>
      </c>
    </row>
    <row r="1178" spans="1:12" x14ac:dyDescent="0.25">
      <c r="A1178">
        <v>1177</v>
      </c>
      <c r="B1178" t="s">
        <v>2116</v>
      </c>
      <c r="C1178" t="s">
        <v>60</v>
      </c>
      <c r="D1178" t="s">
        <v>40</v>
      </c>
      <c r="E1178" t="s">
        <v>15</v>
      </c>
      <c r="F1178" t="s">
        <v>27</v>
      </c>
      <c r="G1178" s="1">
        <v>43036</v>
      </c>
      <c r="H1178" t="s">
        <v>17</v>
      </c>
      <c r="J1178">
        <v>3843.75</v>
      </c>
      <c r="K1178" t="s">
        <v>3372</v>
      </c>
      <c r="L1178" t="s">
        <v>3373</v>
      </c>
    </row>
    <row r="1179" spans="1:12" x14ac:dyDescent="0.25">
      <c r="A1179">
        <v>1178</v>
      </c>
      <c r="B1179" t="s">
        <v>3374</v>
      </c>
      <c r="C1179" t="s">
        <v>76</v>
      </c>
      <c r="D1179" t="s">
        <v>26</v>
      </c>
      <c r="E1179" t="s">
        <v>32</v>
      </c>
      <c r="F1179" t="s">
        <v>22</v>
      </c>
      <c r="G1179" s="1">
        <v>42441</v>
      </c>
      <c r="H1179" t="s">
        <v>17</v>
      </c>
      <c r="J1179">
        <v>1755.53</v>
      </c>
      <c r="K1179" t="s">
        <v>3375</v>
      </c>
      <c r="L1179" t="s">
        <v>3376</v>
      </c>
    </row>
    <row r="1180" spans="1:12" x14ac:dyDescent="0.25">
      <c r="A1180">
        <v>1179</v>
      </c>
      <c r="B1180" t="s">
        <v>3377</v>
      </c>
      <c r="C1180" t="s">
        <v>76</v>
      </c>
      <c r="D1180" t="s">
        <v>26</v>
      </c>
      <c r="E1180" t="s">
        <v>32</v>
      </c>
      <c r="F1180" t="s">
        <v>16</v>
      </c>
      <c r="G1180" s="1">
        <v>44584</v>
      </c>
      <c r="H1180" t="s">
        <v>17</v>
      </c>
      <c r="J1180">
        <v>2471.58</v>
      </c>
      <c r="K1180" t="s">
        <v>3378</v>
      </c>
      <c r="L1180">
        <f>1-172-142-5757</f>
        <v>-6070</v>
      </c>
    </row>
    <row r="1181" spans="1:12" x14ac:dyDescent="0.25">
      <c r="A1181">
        <v>1180</v>
      </c>
      <c r="B1181" t="s">
        <v>3379</v>
      </c>
      <c r="C1181" t="s">
        <v>25</v>
      </c>
      <c r="D1181" t="s">
        <v>14</v>
      </c>
      <c r="E1181" t="s">
        <v>32</v>
      </c>
      <c r="F1181" t="s">
        <v>22</v>
      </c>
      <c r="G1181" s="1">
        <v>43664</v>
      </c>
      <c r="H1181" t="s">
        <v>17</v>
      </c>
      <c r="J1181">
        <v>2063.59</v>
      </c>
      <c r="K1181" t="s">
        <v>3380</v>
      </c>
      <c r="L1181" t="s">
        <v>3381</v>
      </c>
    </row>
    <row r="1182" spans="1:12" x14ac:dyDescent="0.25">
      <c r="A1182">
        <v>1181</v>
      </c>
      <c r="B1182" t="s">
        <v>3382</v>
      </c>
      <c r="C1182" t="s">
        <v>25</v>
      </c>
      <c r="D1182" t="s">
        <v>54</v>
      </c>
      <c r="E1182" t="s">
        <v>15</v>
      </c>
      <c r="F1182" t="s">
        <v>27</v>
      </c>
      <c r="G1182" s="1">
        <v>44616</v>
      </c>
      <c r="H1182" t="s">
        <v>17</v>
      </c>
      <c r="J1182">
        <v>3397.65</v>
      </c>
      <c r="K1182" t="s">
        <v>3383</v>
      </c>
      <c r="L1182" t="s">
        <v>3384</v>
      </c>
    </row>
    <row r="1183" spans="1:12" x14ac:dyDescent="0.25">
      <c r="A1183">
        <v>1182</v>
      </c>
      <c r="B1183" t="s">
        <v>3385</v>
      </c>
      <c r="C1183" t="s">
        <v>21</v>
      </c>
      <c r="D1183" t="s">
        <v>31</v>
      </c>
      <c r="E1183" t="s">
        <v>15</v>
      </c>
      <c r="F1183" t="s">
        <v>22</v>
      </c>
      <c r="G1183" s="1">
        <v>42630</v>
      </c>
      <c r="H1183" t="s">
        <v>17</v>
      </c>
      <c r="J1183">
        <v>2804.51</v>
      </c>
      <c r="K1183" t="s">
        <v>3386</v>
      </c>
      <c r="L1183" t="s">
        <v>3387</v>
      </c>
    </row>
    <row r="1184" spans="1:12" x14ac:dyDescent="0.25">
      <c r="A1184">
        <v>1183</v>
      </c>
      <c r="B1184" t="s">
        <v>3388</v>
      </c>
      <c r="C1184" t="s">
        <v>25</v>
      </c>
      <c r="D1184" t="s">
        <v>14</v>
      </c>
      <c r="E1184" t="s">
        <v>32</v>
      </c>
      <c r="F1184" t="s">
        <v>16</v>
      </c>
      <c r="G1184" s="1">
        <v>42948</v>
      </c>
      <c r="H1184" t="s">
        <v>17</v>
      </c>
      <c r="J1184">
        <v>1038.05</v>
      </c>
      <c r="K1184" t="s">
        <v>3389</v>
      </c>
      <c r="L1184" t="s">
        <v>3390</v>
      </c>
    </row>
    <row r="1185" spans="1:12" x14ac:dyDescent="0.25">
      <c r="A1185">
        <v>1184</v>
      </c>
      <c r="B1185" t="s">
        <v>3391</v>
      </c>
      <c r="C1185" t="s">
        <v>13</v>
      </c>
      <c r="D1185" t="s">
        <v>31</v>
      </c>
      <c r="E1185" t="s">
        <v>32</v>
      </c>
      <c r="F1185" t="s">
        <v>27</v>
      </c>
      <c r="G1185" s="1">
        <v>43268</v>
      </c>
      <c r="H1185" t="s">
        <v>17</v>
      </c>
      <c r="J1185">
        <v>4898.66</v>
      </c>
      <c r="K1185" t="s">
        <v>3392</v>
      </c>
      <c r="L1185" t="s">
        <v>3393</v>
      </c>
    </row>
    <row r="1186" spans="1:12" x14ac:dyDescent="0.25">
      <c r="A1186">
        <v>1185</v>
      </c>
      <c r="B1186" t="s">
        <v>3394</v>
      </c>
      <c r="C1186" t="s">
        <v>60</v>
      </c>
      <c r="D1186" t="s">
        <v>54</v>
      </c>
      <c r="E1186" t="s">
        <v>32</v>
      </c>
      <c r="F1186" t="s">
        <v>27</v>
      </c>
      <c r="G1186" s="1">
        <v>45002</v>
      </c>
      <c r="H1186" t="s">
        <v>17</v>
      </c>
      <c r="J1186">
        <v>2024.72</v>
      </c>
      <c r="K1186" t="s">
        <v>3395</v>
      </c>
      <c r="L1186" t="s">
        <v>3396</v>
      </c>
    </row>
    <row r="1187" spans="1:12" x14ac:dyDescent="0.25">
      <c r="A1187">
        <v>1186</v>
      </c>
      <c r="B1187" t="s">
        <v>3397</v>
      </c>
      <c r="C1187" t="s">
        <v>13</v>
      </c>
      <c r="D1187" t="s">
        <v>31</v>
      </c>
      <c r="E1187" t="s">
        <v>32</v>
      </c>
      <c r="F1187" t="s">
        <v>22</v>
      </c>
      <c r="G1187" s="1">
        <v>43740</v>
      </c>
      <c r="H1187" t="s">
        <v>298</v>
      </c>
      <c r="I1187" s="1">
        <v>45652</v>
      </c>
      <c r="J1187">
        <v>4783.26</v>
      </c>
      <c r="K1187" t="s">
        <v>3398</v>
      </c>
      <c r="L1187">
        <v>4930380248</v>
      </c>
    </row>
    <row r="1188" spans="1:12" x14ac:dyDescent="0.25">
      <c r="A1188">
        <v>1187</v>
      </c>
      <c r="B1188" t="s">
        <v>3399</v>
      </c>
      <c r="C1188" t="s">
        <v>21</v>
      </c>
      <c r="D1188" t="s">
        <v>40</v>
      </c>
      <c r="E1188" t="s">
        <v>32</v>
      </c>
      <c r="F1188" t="s">
        <v>16</v>
      </c>
      <c r="G1188" s="1">
        <v>43662</v>
      </c>
      <c r="H1188" t="s">
        <v>17</v>
      </c>
      <c r="J1188">
        <v>2739.01</v>
      </c>
      <c r="K1188" t="s">
        <v>3400</v>
      </c>
      <c r="L1188" t="s">
        <v>3401</v>
      </c>
    </row>
    <row r="1189" spans="1:12" x14ac:dyDescent="0.25">
      <c r="A1189">
        <v>1188</v>
      </c>
      <c r="B1189" t="s">
        <v>3402</v>
      </c>
      <c r="C1189" t="s">
        <v>21</v>
      </c>
      <c r="D1189" t="s">
        <v>40</v>
      </c>
      <c r="E1189" t="s">
        <v>15</v>
      </c>
      <c r="F1189" t="s">
        <v>16</v>
      </c>
      <c r="G1189" s="1">
        <v>42694</v>
      </c>
      <c r="H1189" t="s">
        <v>17</v>
      </c>
      <c r="J1189">
        <v>4328.72</v>
      </c>
      <c r="K1189" t="s">
        <v>3403</v>
      </c>
      <c r="L1189" t="s">
        <v>3404</v>
      </c>
    </row>
    <row r="1190" spans="1:12" x14ac:dyDescent="0.25">
      <c r="A1190">
        <v>1189</v>
      </c>
      <c r="B1190" t="s">
        <v>3405</v>
      </c>
      <c r="C1190" t="s">
        <v>60</v>
      </c>
      <c r="D1190" t="s">
        <v>54</v>
      </c>
      <c r="E1190" t="s">
        <v>15</v>
      </c>
      <c r="F1190" t="s">
        <v>16</v>
      </c>
      <c r="G1190" s="1">
        <v>44640</v>
      </c>
      <c r="H1190" t="s">
        <v>17</v>
      </c>
      <c r="J1190">
        <v>4934.4399999999996</v>
      </c>
      <c r="K1190" t="s">
        <v>3406</v>
      </c>
      <c r="L1190" t="s">
        <v>3407</v>
      </c>
    </row>
    <row r="1191" spans="1:12" x14ac:dyDescent="0.25">
      <c r="A1191">
        <v>1190</v>
      </c>
      <c r="B1191" t="s">
        <v>3408</v>
      </c>
      <c r="C1191" t="s">
        <v>21</v>
      </c>
      <c r="D1191" t="s">
        <v>40</v>
      </c>
      <c r="E1191" t="s">
        <v>32</v>
      </c>
      <c r="F1191" t="s">
        <v>27</v>
      </c>
      <c r="G1191" s="1">
        <v>43652</v>
      </c>
      <c r="H1191" t="s">
        <v>77</v>
      </c>
      <c r="I1191" s="1">
        <v>43827</v>
      </c>
      <c r="J1191">
        <v>3367.27</v>
      </c>
      <c r="K1191" t="s">
        <v>3409</v>
      </c>
      <c r="L1191" t="s">
        <v>3410</v>
      </c>
    </row>
    <row r="1192" spans="1:12" x14ac:dyDescent="0.25">
      <c r="A1192">
        <v>1191</v>
      </c>
      <c r="B1192" t="s">
        <v>3411</v>
      </c>
      <c r="C1192" t="s">
        <v>21</v>
      </c>
      <c r="D1192" t="s">
        <v>40</v>
      </c>
      <c r="E1192" t="s">
        <v>32</v>
      </c>
      <c r="F1192" t="s">
        <v>27</v>
      </c>
      <c r="G1192" s="1">
        <v>44511</v>
      </c>
      <c r="H1192" t="s">
        <v>17</v>
      </c>
      <c r="J1192">
        <v>4060.56</v>
      </c>
      <c r="K1192" t="s">
        <v>3412</v>
      </c>
      <c r="L1192" t="s">
        <v>3413</v>
      </c>
    </row>
    <row r="1193" spans="1:12" x14ac:dyDescent="0.25">
      <c r="A1193">
        <v>1192</v>
      </c>
      <c r="B1193" t="s">
        <v>3414</v>
      </c>
      <c r="C1193" t="s">
        <v>47</v>
      </c>
      <c r="D1193" t="s">
        <v>31</v>
      </c>
      <c r="E1193" t="s">
        <v>32</v>
      </c>
      <c r="F1193" t="s">
        <v>27</v>
      </c>
      <c r="G1193" s="1">
        <v>45245</v>
      </c>
      <c r="H1193" t="s">
        <v>77</v>
      </c>
      <c r="I1193" s="1">
        <v>45471</v>
      </c>
      <c r="J1193">
        <v>1364.74</v>
      </c>
      <c r="K1193" t="s">
        <v>3415</v>
      </c>
      <c r="L1193" t="s">
        <v>3416</v>
      </c>
    </row>
    <row r="1194" spans="1:12" x14ac:dyDescent="0.25">
      <c r="A1194">
        <v>1193</v>
      </c>
      <c r="B1194" t="s">
        <v>3417</v>
      </c>
      <c r="C1194" t="s">
        <v>76</v>
      </c>
      <c r="D1194" t="s">
        <v>40</v>
      </c>
      <c r="E1194" t="s">
        <v>15</v>
      </c>
      <c r="F1194" t="s">
        <v>22</v>
      </c>
      <c r="G1194" s="1">
        <v>45399</v>
      </c>
      <c r="H1194" t="s">
        <v>17</v>
      </c>
      <c r="J1194">
        <v>3536.8</v>
      </c>
      <c r="K1194" t="s">
        <v>3418</v>
      </c>
      <c r="L1194" t="s">
        <v>3419</v>
      </c>
    </row>
    <row r="1195" spans="1:12" x14ac:dyDescent="0.25">
      <c r="A1195">
        <v>1194</v>
      </c>
      <c r="B1195" t="s">
        <v>3420</v>
      </c>
      <c r="C1195" t="s">
        <v>47</v>
      </c>
      <c r="D1195" t="s">
        <v>31</v>
      </c>
      <c r="E1195" t="s">
        <v>32</v>
      </c>
      <c r="F1195" t="s">
        <v>22</v>
      </c>
      <c r="G1195" s="1">
        <v>43537</v>
      </c>
      <c r="H1195" t="s">
        <v>17</v>
      </c>
      <c r="J1195">
        <v>901.15</v>
      </c>
      <c r="K1195" t="s">
        <v>3421</v>
      </c>
      <c r="L1195" t="s">
        <v>3422</v>
      </c>
    </row>
    <row r="1196" spans="1:12" x14ac:dyDescent="0.25">
      <c r="A1196">
        <v>1195</v>
      </c>
      <c r="B1196" t="s">
        <v>3423</v>
      </c>
      <c r="C1196" t="s">
        <v>76</v>
      </c>
      <c r="D1196" t="s">
        <v>26</v>
      </c>
      <c r="E1196" t="s">
        <v>32</v>
      </c>
      <c r="F1196" t="s">
        <v>16</v>
      </c>
      <c r="G1196" s="1">
        <v>42403</v>
      </c>
      <c r="H1196" t="s">
        <v>17</v>
      </c>
      <c r="J1196">
        <v>2556.66</v>
      </c>
      <c r="K1196" t="s">
        <v>3424</v>
      </c>
      <c r="L1196" t="s">
        <v>3425</v>
      </c>
    </row>
    <row r="1197" spans="1:12" x14ac:dyDescent="0.25">
      <c r="A1197">
        <v>1196</v>
      </c>
      <c r="B1197" t="s">
        <v>3426</v>
      </c>
      <c r="C1197" t="s">
        <v>13</v>
      </c>
      <c r="D1197" t="s">
        <v>14</v>
      </c>
      <c r="E1197" t="s">
        <v>15</v>
      </c>
      <c r="F1197" t="s">
        <v>27</v>
      </c>
      <c r="G1197" s="1">
        <v>45364</v>
      </c>
      <c r="H1197" t="s">
        <v>17</v>
      </c>
      <c r="J1197">
        <v>3279.15</v>
      </c>
      <c r="K1197" t="s">
        <v>3427</v>
      </c>
      <c r="L1197" t="s">
        <v>3428</v>
      </c>
    </row>
    <row r="1198" spans="1:12" x14ac:dyDescent="0.25">
      <c r="A1198">
        <v>1197</v>
      </c>
      <c r="B1198" t="s">
        <v>3429</v>
      </c>
      <c r="C1198" t="s">
        <v>25</v>
      </c>
      <c r="D1198" t="s">
        <v>54</v>
      </c>
      <c r="E1198" t="s">
        <v>32</v>
      </c>
      <c r="F1198" t="s">
        <v>27</v>
      </c>
      <c r="G1198" s="1">
        <v>43160</v>
      </c>
      <c r="H1198" t="s">
        <v>17</v>
      </c>
      <c r="J1198">
        <v>2445.75</v>
      </c>
      <c r="K1198" t="s">
        <v>3430</v>
      </c>
      <c r="L1198" t="s">
        <v>3431</v>
      </c>
    </row>
    <row r="1199" spans="1:12" x14ac:dyDescent="0.25">
      <c r="A1199">
        <v>1198</v>
      </c>
      <c r="B1199" t="s">
        <v>3432</v>
      </c>
      <c r="C1199" t="s">
        <v>76</v>
      </c>
      <c r="D1199" t="s">
        <v>26</v>
      </c>
      <c r="E1199" t="s">
        <v>32</v>
      </c>
      <c r="F1199" t="s">
        <v>27</v>
      </c>
      <c r="G1199" s="1">
        <v>45402</v>
      </c>
      <c r="H1199" t="s">
        <v>17</v>
      </c>
      <c r="J1199">
        <v>2899.14</v>
      </c>
      <c r="K1199" t="s">
        <v>3433</v>
      </c>
      <c r="L1199" t="s">
        <v>3434</v>
      </c>
    </row>
    <row r="1200" spans="1:12" x14ac:dyDescent="0.25">
      <c r="A1200">
        <v>1199</v>
      </c>
      <c r="B1200" t="s">
        <v>3435</v>
      </c>
      <c r="C1200" t="s">
        <v>47</v>
      </c>
      <c r="D1200" t="s">
        <v>26</v>
      </c>
      <c r="E1200" t="s">
        <v>32</v>
      </c>
      <c r="F1200" t="s">
        <v>22</v>
      </c>
      <c r="G1200" s="1">
        <v>44237</v>
      </c>
      <c r="H1200" t="s">
        <v>17</v>
      </c>
      <c r="J1200">
        <v>1618.52</v>
      </c>
      <c r="K1200" t="s">
        <v>3436</v>
      </c>
      <c r="L1200" t="s">
        <v>3437</v>
      </c>
    </row>
    <row r="1201" spans="1:12" x14ac:dyDescent="0.25">
      <c r="A1201">
        <v>1200</v>
      </c>
      <c r="B1201" t="s">
        <v>3438</v>
      </c>
      <c r="C1201" t="s">
        <v>13</v>
      </c>
      <c r="D1201" t="s">
        <v>40</v>
      </c>
      <c r="E1201" t="s">
        <v>32</v>
      </c>
      <c r="F1201" t="s">
        <v>27</v>
      </c>
      <c r="G1201" s="1">
        <v>44685</v>
      </c>
      <c r="H1201" t="s">
        <v>17</v>
      </c>
      <c r="J1201">
        <v>1220.32</v>
      </c>
      <c r="K1201" t="s">
        <v>3439</v>
      </c>
      <c r="L1201" t="s">
        <v>3440</v>
      </c>
    </row>
    <row r="1202" spans="1:12" x14ac:dyDescent="0.25">
      <c r="A1202">
        <v>1201</v>
      </c>
      <c r="B1202" t="s">
        <v>3441</v>
      </c>
      <c r="C1202" t="s">
        <v>47</v>
      </c>
      <c r="D1202" t="s">
        <v>31</v>
      </c>
      <c r="E1202" t="s">
        <v>32</v>
      </c>
      <c r="F1202" t="s">
        <v>22</v>
      </c>
      <c r="G1202" s="1">
        <v>43771</v>
      </c>
      <c r="H1202" t="s">
        <v>17</v>
      </c>
      <c r="J1202">
        <v>3691.91</v>
      </c>
      <c r="K1202" t="s">
        <v>3442</v>
      </c>
      <c r="L1202" t="s">
        <v>3443</v>
      </c>
    </row>
    <row r="1203" spans="1:12" x14ac:dyDescent="0.25">
      <c r="A1203">
        <v>1202</v>
      </c>
      <c r="B1203" t="s">
        <v>3444</v>
      </c>
      <c r="C1203" t="s">
        <v>60</v>
      </c>
      <c r="D1203" t="s">
        <v>31</v>
      </c>
      <c r="E1203" t="s">
        <v>32</v>
      </c>
      <c r="F1203" t="s">
        <v>22</v>
      </c>
      <c r="G1203" s="1">
        <v>44700</v>
      </c>
      <c r="H1203" t="s">
        <v>298</v>
      </c>
      <c r="I1203" s="1">
        <v>44985</v>
      </c>
      <c r="J1203">
        <v>2695.93</v>
      </c>
      <c r="K1203" t="s">
        <v>3445</v>
      </c>
      <c r="L1203" t="s">
        <v>3446</v>
      </c>
    </row>
    <row r="1204" spans="1:12" x14ac:dyDescent="0.25">
      <c r="A1204">
        <v>1203</v>
      </c>
      <c r="B1204" t="s">
        <v>3447</v>
      </c>
      <c r="C1204" t="s">
        <v>13</v>
      </c>
      <c r="D1204" t="s">
        <v>26</v>
      </c>
      <c r="E1204" t="s">
        <v>32</v>
      </c>
      <c r="F1204" t="s">
        <v>22</v>
      </c>
      <c r="G1204" s="1">
        <v>44593</v>
      </c>
      <c r="H1204" t="s">
        <v>17</v>
      </c>
      <c r="J1204">
        <v>4402.43</v>
      </c>
      <c r="K1204" t="s">
        <v>3448</v>
      </c>
      <c r="L1204">
        <v>2410095752</v>
      </c>
    </row>
    <row r="1205" spans="1:12" x14ac:dyDescent="0.25">
      <c r="A1205">
        <v>1204</v>
      </c>
      <c r="B1205" t="s">
        <v>3449</v>
      </c>
      <c r="C1205" t="s">
        <v>21</v>
      </c>
      <c r="D1205" t="s">
        <v>40</v>
      </c>
      <c r="E1205" t="s">
        <v>32</v>
      </c>
      <c r="F1205" t="s">
        <v>27</v>
      </c>
      <c r="G1205" s="1">
        <v>42337</v>
      </c>
      <c r="H1205" t="s">
        <v>17</v>
      </c>
      <c r="J1205">
        <v>1529.6</v>
      </c>
      <c r="K1205" t="s">
        <v>3450</v>
      </c>
      <c r="L1205">
        <f>1-75-741-5598</f>
        <v>-6413</v>
      </c>
    </row>
    <row r="1206" spans="1:12" x14ac:dyDescent="0.25">
      <c r="A1206">
        <v>1205</v>
      </c>
      <c r="B1206" t="s">
        <v>3451</v>
      </c>
      <c r="C1206" t="s">
        <v>25</v>
      </c>
      <c r="D1206" t="s">
        <v>40</v>
      </c>
      <c r="E1206" t="s">
        <v>15</v>
      </c>
      <c r="F1206" t="s">
        <v>16</v>
      </c>
      <c r="G1206" s="1">
        <v>42198</v>
      </c>
      <c r="H1206" t="s">
        <v>77</v>
      </c>
      <c r="I1206" s="1">
        <v>45719</v>
      </c>
      <c r="J1206">
        <v>3593.39</v>
      </c>
      <c r="K1206" t="s">
        <v>3452</v>
      </c>
      <c r="L1206" t="s">
        <v>3453</v>
      </c>
    </row>
    <row r="1207" spans="1:12" x14ac:dyDescent="0.25">
      <c r="A1207">
        <v>1206</v>
      </c>
      <c r="B1207" t="s">
        <v>3454</v>
      </c>
      <c r="C1207" t="s">
        <v>13</v>
      </c>
      <c r="D1207" t="s">
        <v>31</v>
      </c>
      <c r="E1207" t="s">
        <v>32</v>
      </c>
      <c r="F1207" t="s">
        <v>27</v>
      </c>
      <c r="G1207" s="1">
        <v>43378</v>
      </c>
      <c r="H1207" t="s">
        <v>298</v>
      </c>
      <c r="I1207" s="1">
        <v>43937</v>
      </c>
      <c r="J1207">
        <v>2957.53</v>
      </c>
      <c r="K1207" t="s">
        <v>3455</v>
      </c>
      <c r="L1207" t="s">
        <v>3456</v>
      </c>
    </row>
    <row r="1208" spans="1:12" x14ac:dyDescent="0.25">
      <c r="A1208">
        <v>1207</v>
      </c>
      <c r="B1208" t="s">
        <v>3457</v>
      </c>
      <c r="C1208" t="s">
        <v>60</v>
      </c>
      <c r="D1208" t="s">
        <v>40</v>
      </c>
      <c r="E1208" t="s">
        <v>15</v>
      </c>
      <c r="F1208" t="s">
        <v>16</v>
      </c>
      <c r="G1208" s="1">
        <v>43216</v>
      </c>
      <c r="H1208" t="s">
        <v>17</v>
      </c>
      <c r="J1208">
        <v>3048.1</v>
      </c>
      <c r="K1208" t="s">
        <v>3458</v>
      </c>
      <c r="L1208">
        <v>496395956</v>
      </c>
    </row>
    <row r="1209" spans="1:12" x14ac:dyDescent="0.25">
      <c r="A1209">
        <v>1208</v>
      </c>
      <c r="B1209" t="s">
        <v>3459</v>
      </c>
      <c r="C1209" t="s">
        <v>25</v>
      </c>
      <c r="D1209" t="s">
        <v>14</v>
      </c>
      <c r="E1209" t="s">
        <v>15</v>
      </c>
      <c r="F1209" t="s">
        <v>27</v>
      </c>
      <c r="G1209" s="1">
        <v>44283</v>
      </c>
      <c r="H1209" t="s">
        <v>17</v>
      </c>
      <c r="J1209">
        <v>3166.95</v>
      </c>
      <c r="K1209" t="s">
        <v>3460</v>
      </c>
      <c r="L1209" t="s">
        <v>3461</v>
      </c>
    </row>
    <row r="1210" spans="1:12" x14ac:dyDescent="0.25">
      <c r="A1210">
        <v>1209</v>
      </c>
      <c r="B1210" t="s">
        <v>3462</v>
      </c>
      <c r="C1210" t="s">
        <v>76</v>
      </c>
      <c r="D1210" t="s">
        <v>14</v>
      </c>
      <c r="E1210" t="s">
        <v>15</v>
      </c>
      <c r="F1210" t="s">
        <v>16</v>
      </c>
      <c r="G1210" s="1">
        <v>44228</v>
      </c>
      <c r="H1210" t="s">
        <v>17</v>
      </c>
      <c r="J1210">
        <v>3891.72</v>
      </c>
      <c r="K1210" t="s">
        <v>3463</v>
      </c>
      <c r="L1210" t="s">
        <v>3464</v>
      </c>
    </row>
    <row r="1211" spans="1:12" x14ac:dyDescent="0.25">
      <c r="A1211">
        <v>1210</v>
      </c>
      <c r="B1211" t="s">
        <v>3465</v>
      </c>
      <c r="C1211" t="s">
        <v>76</v>
      </c>
      <c r="D1211" t="s">
        <v>40</v>
      </c>
      <c r="E1211" t="s">
        <v>32</v>
      </c>
      <c r="F1211" t="s">
        <v>27</v>
      </c>
      <c r="G1211" s="1">
        <v>44949</v>
      </c>
      <c r="H1211" t="s">
        <v>17</v>
      </c>
      <c r="J1211">
        <v>4273.3999999999996</v>
      </c>
      <c r="K1211" t="s">
        <v>3466</v>
      </c>
      <c r="L1211" t="s">
        <v>3467</v>
      </c>
    </row>
    <row r="1212" spans="1:12" x14ac:dyDescent="0.25">
      <c r="A1212">
        <v>1211</v>
      </c>
      <c r="B1212" t="s">
        <v>3468</v>
      </c>
      <c r="C1212" t="s">
        <v>13</v>
      </c>
      <c r="D1212" t="s">
        <v>40</v>
      </c>
      <c r="E1212" t="s">
        <v>32</v>
      </c>
      <c r="F1212" t="s">
        <v>27</v>
      </c>
      <c r="G1212" s="1">
        <v>43504</v>
      </c>
      <c r="H1212" t="s">
        <v>17</v>
      </c>
      <c r="J1212">
        <v>2397.5</v>
      </c>
      <c r="K1212" t="s">
        <v>3469</v>
      </c>
      <c r="L1212" t="s">
        <v>3470</v>
      </c>
    </row>
    <row r="1213" spans="1:12" x14ac:dyDescent="0.25">
      <c r="A1213">
        <v>1212</v>
      </c>
      <c r="B1213" t="s">
        <v>3471</v>
      </c>
      <c r="C1213" t="s">
        <v>21</v>
      </c>
      <c r="D1213" t="s">
        <v>26</v>
      </c>
      <c r="E1213" t="s">
        <v>15</v>
      </c>
      <c r="F1213" t="s">
        <v>22</v>
      </c>
      <c r="G1213" s="1">
        <v>44748</v>
      </c>
      <c r="H1213" t="s">
        <v>17</v>
      </c>
      <c r="J1213">
        <v>4107.3100000000004</v>
      </c>
      <c r="K1213" t="s">
        <v>3472</v>
      </c>
      <c r="L1213" t="s">
        <v>3473</v>
      </c>
    </row>
    <row r="1214" spans="1:12" x14ac:dyDescent="0.25">
      <c r="A1214">
        <v>1213</v>
      </c>
      <c r="B1214" t="s">
        <v>3474</v>
      </c>
      <c r="C1214" t="s">
        <v>13</v>
      </c>
      <c r="D1214" t="s">
        <v>26</v>
      </c>
      <c r="E1214" t="s">
        <v>15</v>
      </c>
      <c r="F1214" t="s">
        <v>16</v>
      </c>
      <c r="G1214" s="1">
        <v>44963</v>
      </c>
      <c r="H1214" t="s">
        <v>17</v>
      </c>
      <c r="J1214">
        <v>3975.37</v>
      </c>
      <c r="K1214" t="s">
        <v>3475</v>
      </c>
      <c r="L1214" t="s">
        <v>3476</v>
      </c>
    </row>
    <row r="1215" spans="1:12" x14ac:dyDescent="0.25">
      <c r="A1215">
        <v>1214</v>
      </c>
      <c r="B1215" t="s">
        <v>3477</v>
      </c>
      <c r="C1215" t="s">
        <v>76</v>
      </c>
      <c r="D1215" t="s">
        <v>31</v>
      </c>
      <c r="E1215" t="s">
        <v>32</v>
      </c>
      <c r="F1215" t="s">
        <v>27</v>
      </c>
      <c r="G1215" s="1">
        <v>45288</v>
      </c>
      <c r="H1215" t="s">
        <v>17</v>
      </c>
      <c r="J1215">
        <v>4014.14</v>
      </c>
      <c r="K1215" t="s">
        <v>3478</v>
      </c>
      <c r="L1215" t="s">
        <v>3479</v>
      </c>
    </row>
    <row r="1216" spans="1:12" x14ac:dyDescent="0.25">
      <c r="A1216">
        <v>1215</v>
      </c>
      <c r="B1216" t="s">
        <v>3480</v>
      </c>
      <c r="C1216" t="s">
        <v>25</v>
      </c>
      <c r="D1216" t="s">
        <v>14</v>
      </c>
      <c r="E1216" t="s">
        <v>15</v>
      </c>
      <c r="F1216" t="s">
        <v>27</v>
      </c>
      <c r="G1216" s="1">
        <v>44603</v>
      </c>
      <c r="H1216" t="s">
        <v>17</v>
      </c>
      <c r="J1216">
        <v>1907.44</v>
      </c>
      <c r="K1216" t="s">
        <v>3481</v>
      </c>
      <c r="L1216" t="s">
        <v>3482</v>
      </c>
    </row>
    <row r="1217" spans="1:12" x14ac:dyDescent="0.25">
      <c r="A1217">
        <v>1216</v>
      </c>
      <c r="B1217" t="s">
        <v>3483</v>
      </c>
      <c r="C1217" t="s">
        <v>76</v>
      </c>
      <c r="D1217" t="s">
        <v>40</v>
      </c>
      <c r="E1217" t="s">
        <v>32</v>
      </c>
      <c r="F1217" t="s">
        <v>16</v>
      </c>
      <c r="G1217" s="1">
        <v>43982</v>
      </c>
      <c r="H1217" t="s">
        <v>17</v>
      </c>
      <c r="J1217">
        <v>3531.17</v>
      </c>
      <c r="K1217" t="s">
        <v>3484</v>
      </c>
      <c r="L1217">
        <v>7294340730</v>
      </c>
    </row>
    <row r="1218" spans="1:12" x14ac:dyDescent="0.25">
      <c r="A1218">
        <v>1217</v>
      </c>
      <c r="B1218" t="s">
        <v>3485</v>
      </c>
      <c r="C1218" t="s">
        <v>76</v>
      </c>
      <c r="D1218" t="s">
        <v>31</v>
      </c>
      <c r="E1218" t="s">
        <v>32</v>
      </c>
      <c r="F1218" t="s">
        <v>16</v>
      </c>
      <c r="G1218" s="1">
        <v>44501</v>
      </c>
      <c r="H1218" t="s">
        <v>17</v>
      </c>
      <c r="J1218">
        <v>4241.99</v>
      </c>
      <c r="K1218" t="s">
        <v>3486</v>
      </c>
      <c r="L1218" t="s">
        <v>3487</v>
      </c>
    </row>
    <row r="1219" spans="1:12" x14ac:dyDescent="0.25">
      <c r="A1219">
        <v>1218</v>
      </c>
      <c r="B1219" t="s">
        <v>3488</v>
      </c>
      <c r="C1219" t="s">
        <v>13</v>
      </c>
      <c r="D1219" t="s">
        <v>40</v>
      </c>
      <c r="E1219" t="s">
        <v>32</v>
      </c>
      <c r="F1219" t="s">
        <v>27</v>
      </c>
      <c r="G1219" s="1">
        <v>42340</v>
      </c>
      <c r="H1219" t="s">
        <v>298</v>
      </c>
      <c r="I1219" s="1">
        <v>43852</v>
      </c>
      <c r="J1219">
        <v>3151.68</v>
      </c>
      <c r="K1219" t="s">
        <v>3489</v>
      </c>
      <c r="L1219" t="s">
        <v>3490</v>
      </c>
    </row>
    <row r="1220" spans="1:12" x14ac:dyDescent="0.25">
      <c r="A1220">
        <v>1219</v>
      </c>
      <c r="B1220" t="s">
        <v>3491</v>
      </c>
      <c r="C1220" t="s">
        <v>21</v>
      </c>
      <c r="D1220" t="s">
        <v>54</v>
      </c>
      <c r="E1220" t="s">
        <v>15</v>
      </c>
      <c r="F1220" t="s">
        <v>22</v>
      </c>
      <c r="G1220" s="1">
        <v>43517</v>
      </c>
      <c r="H1220" t="s">
        <v>77</v>
      </c>
      <c r="I1220" s="1">
        <v>44528</v>
      </c>
      <c r="J1220">
        <v>3968.36</v>
      </c>
      <c r="K1220" t="s">
        <v>3492</v>
      </c>
      <c r="L1220" t="s">
        <v>3493</v>
      </c>
    </row>
    <row r="1221" spans="1:12" x14ac:dyDescent="0.25">
      <c r="A1221">
        <v>1220</v>
      </c>
      <c r="B1221" t="s">
        <v>3494</v>
      </c>
      <c r="C1221" t="s">
        <v>60</v>
      </c>
      <c r="D1221" t="s">
        <v>54</v>
      </c>
      <c r="E1221" t="s">
        <v>32</v>
      </c>
      <c r="F1221" t="s">
        <v>16</v>
      </c>
      <c r="G1221" s="1">
        <v>45462</v>
      </c>
      <c r="H1221" t="s">
        <v>17</v>
      </c>
      <c r="J1221">
        <v>3650.76</v>
      </c>
      <c r="K1221" t="s">
        <v>3495</v>
      </c>
      <c r="L1221" t="s">
        <v>3496</v>
      </c>
    </row>
    <row r="1222" spans="1:12" x14ac:dyDescent="0.25">
      <c r="A1222">
        <v>1221</v>
      </c>
      <c r="B1222" t="s">
        <v>3497</v>
      </c>
      <c r="C1222" t="s">
        <v>47</v>
      </c>
      <c r="D1222" t="s">
        <v>31</v>
      </c>
      <c r="E1222" t="s">
        <v>32</v>
      </c>
      <c r="F1222" t="s">
        <v>16</v>
      </c>
      <c r="G1222" s="1">
        <v>43199</v>
      </c>
      <c r="H1222" t="s">
        <v>17</v>
      </c>
      <c r="J1222">
        <v>982.55</v>
      </c>
      <c r="K1222" t="s">
        <v>3498</v>
      </c>
      <c r="L1222" t="s">
        <v>3499</v>
      </c>
    </row>
    <row r="1223" spans="1:12" x14ac:dyDescent="0.25">
      <c r="A1223">
        <v>1222</v>
      </c>
      <c r="B1223" t="s">
        <v>3500</v>
      </c>
      <c r="C1223" t="s">
        <v>47</v>
      </c>
      <c r="D1223" t="s">
        <v>26</v>
      </c>
      <c r="E1223" t="s">
        <v>32</v>
      </c>
      <c r="F1223" t="s">
        <v>22</v>
      </c>
      <c r="G1223" s="1">
        <v>42956</v>
      </c>
      <c r="H1223" t="s">
        <v>17</v>
      </c>
      <c r="J1223">
        <v>3090.89</v>
      </c>
      <c r="K1223" t="s">
        <v>3501</v>
      </c>
      <c r="L1223" t="s">
        <v>3502</v>
      </c>
    </row>
    <row r="1224" spans="1:12" x14ac:dyDescent="0.25">
      <c r="A1224">
        <v>1223</v>
      </c>
      <c r="B1224" t="s">
        <v>3503</v>
      </c>
      <c r="C1224" t="s">
        <v>47</v>
      </c>
      <c r="D1224" t="s">
        <v>31</v>
      </c>
      <c r="E1224" t="s">
        <v>32</v>
      </c>
      <c r="F1224" t="s">
        <v>16</v>
      </c>
      <c r="G1224" s="1">
        <v>45020</v>
      </c>
      <c r="H1224" t="s">
        <v>17</v>
      </c>
      <c r="J1224">
        <v>2562.5300000000002</v>
      </c>
      <c r="K1224" t="s">
        <v>3504</v>
      </c>
      <c r="L1224" t="s">
        <v>3505</v>
      </c>
    </row>
    <row r="1225" spans="1:12" x14ac:dyDescent="0.25">
      <c r="A1225">
        <v>1224</v>
      </c>
      <c r="B1225" t="s">
        <v>3506</v>
      </c>
      <c r="C1225" t="s">
        <v>21</v>
      </c>
      <c r="D1225" t="s">
        <v>26</v>
      </c>
      <c r="E1225" t="s">
        <v>15</v>
      </c>
      <c r="F1225" t="s">
        <v>16</v>
      </c>
      <c r="G1225" s="1">
        <v>43919</v>
      </c>
      <c r="H1225" t="s">
        <v>17</v>
      </c>
      <c r="J1225">
        <v>1103.96</v>
      </c>
      <c r="K1225" t="s">
        <v>3507</v>
      </c>
      <c r="L1225" t="s">
        <v>3508</v>
      </c>
    </row>
    <row r="1226" spans="1:12" x14ac:dyDescent="0.25">
      <c r="A1226">
        <v>1225</v>
      </c>
      <c r="B1226" t="s">
        <v>3509</v>
      </c>
      <c r="C1226" t="s">
        <v>60</v>
      </c>
      <c r="D1226" t="s">
        <v>14</v>
      </c>
      <c r="E1226" t="s">
        <v>15</v>
      </c>
      <c r="F1226" t="s">
        <v>27</v>
      </c>
      <c r="G1226" s="1">
        <v>44750</v>
      </c>
      <c r="H1226" t="s">
        <v>17</v>
      </c>
      <c r="J1226">
        <v>2539.84</v>
      </c>
      <c r="K1226" t="s">
        <v>3510</v>
      </c>
      <c r="L1226" t="s">
        <v>3511</v>
      </c>
    </row>
    <row r="1227" spans="1:12" x14ac:dyDescent="0.25">
      <c r="A1227">
        <v>1226</v>
      </c>
      <c r="B1227" t="s">
        <v>3512</v>
      </c>
      <c r="C1227" t="s">
        <v>60</v>
      </c>
      <c r="D1227" t="s">
        <v>26</v>
      </c>
      <c r="E1227" t="s">
        <v>32</v>
      </c>
      <c r="F1227" t="s">
        <v>22</v>
      </c>
      <c r="G1227" s="1">
        <v>43277</v>
      </c>
      <c r="H1227" t="s">
        <v>17</v>
      </c>
      <c r="J1227">
        <v>3270.44</v>
      </c>
      <c r="K1227" t="s">
        <v>3513</v>
      </c>
      <c r="L1227" t="s">
        <v>3514</v>
      </c>
    </row>
    <row r="1228" spans="1:12" x14ac:dyDescent="0.25">
      <c r="A1228">
        <v>1227</v>
      </c>
      <c r="B1228" t="s">
        <v>3515</v>
      </c>
      <c r="C1228" t="s">
        <v>21</v>
      </c>
      <c r="D1228" t="s">
        <v>31</v>
      </c>
      <c r="E1228" t="s">
        <v>32</v>
      </c>
      <c r="F1228" t="s">
        <v>22</v>
      </c>
      <c r="G1228" s="1">
        <v>45152</v>
      </c>
      <c r="H1228" t="s">
        <v>17</v>
      </c>
      <c r="J1228">
        <v>2671.79</v>
      </c>
      <c r="K1228" t="s">
        <v>3516</v>
      </c>
      <c r="L1228" t="s">
        <v>3517</v>
      </c>
    </row>
    <row r="1229" spans="1:12" x14ac:dyDescent="0.25">
      <c r="A1229">
        <v>1228</v>
      </c>
      <c r="B1229" t="s">
        <v>3518</v>
      </c>
      <c r="C1229" t="s">
        <v>13</v>
      </c>
      <c r="D1229" t="s">
        <v>31</v>
      </c>
      <c r="E1229" t="s">
        <v>32</v>
      </c>
      <c r="F1229" t="s">
        <v>16</v>
      </c>
      <c r="G1229" s="1">
        <v>44062</v>
      </c>
      <c r="H1229" t="s">
        <v>17</v>
      </c>
      <c r="J1229">
        <v>2346.36</v>
      </c>
      <c r="K1229" t="s">
        <v>3519</v>
      </c>
      <c r="L1229" t="s">
        <v>3520</v>
      </c>
    </row>
    <row r="1230" spans="1:12" x14ac:dyDescent="0.25">
      <c r="A1230">
        <v>1229</v>
      </c>
      <c r="B1230" t="s">
        <v>3521</v>
      </c>
      <c r="C1230" t="s">
        <v>47</v>
      </c>
      <c r="D1230" t="s">
        <v>14</v>
      </c>
      <c r="E1230" t="s">
        <v>32</v>
      </c>
      <c r="F1230" t="s">
        <v>27</v>
      </c>
      <c r="G1230" s="1">
        <v>44045</v>
      </c>
      <c r="H1230" t="s">
        <v>17</v>
      </c>
      <c r="J1230">
        <v>2200.2600000000002</v>
      </c>
      <c r="K1230" t="s">
        <v>3522</v>
      </c>
      <c r="L1230" t="s">
        <v>3523</v>
      </c>
    </row>
    <row r="1231" spans="1:12" x14ac:dyDescent="0.25">
      <c r="A1231">
        <v>1230</v>
      </c>
      <c r="B1231" t="s">
        <v>3524</v>
      </c>
      <c r="C1231" t="s">
        <v>13</v>
      </c>
      <c r="D1231" t="s">
        <v>26</v>
      </c>
      <c r="E1231" t="s">
        <v>15</v>
      </c>
      <c r="F1231" t="s">
        <v>16</v>
      </c>
      <c r="G1231" s="1">
        <v>42356</v>
      </c>
      <c r="H1231" t="s">
        <v>17</v>
      </c>
      <c r="J1231">
        <v>2532.4899999999998</v>
      </c>
      <c r="K1231" t="s">
        <v>3525</v>
      </c>
      <c r="L1231" t="s">
        <v>3526</v>
      </c>
    </row>
    <row r="1232" spans="1:12" x14ac:dyDescent="0.25">
      <c r="A1232">
        <v>1231</v>
      </c>
      <c r="B1232" t="s">
        <v>3527</v>
      </c>
      <c r="C1232" t="s">
        <v>13</v>
      </c>
      <c r="D1232" t="s">
        <v>14</v>
      </c>
      <c r="E1232" t="s">
        <v>32</v>
      </c>
      <c r="F1232" t="s">
        <v>22</v>
      </c>
      <c r="G1232" s="1">
        <v>44734</v>
      </c>
      <c r="H1232" t="s">
        <v>17</v>
      </c>
      <c r="J1232">
        <v>1090.25</v>
      </c>
      <c r="K1232" t="s">
        <v>3528</v>
      </c>
      <c r="L1232" t="s">
        <v>3529</v>
      </c>
    </row>
    <row r="1233" spans="1:12" x14ac:dyDescent="0.25">
      <c r="A1233">
        <v>1232</v>
      </c>
      <c r="B1233" t="s">
        <v>3530</v>
      </c>
      <c r="C1233" t="s">
        <v>47</v>
      </c>
      <c r="D1233" t="s">
        <v>40</v>
      </c>
      <c r="E1233" t="s">
        <v>15</v>
      </c>
      <c r="F1233" t="s">
        <v>27</v>
      </c>
      <c r="G1233" s="1">
        <v>44626</v>
      </c>
      <c r="H1233" t="s">
        <v>17</v>
      </c>
      <c r="J1233">
        <v>2424.3000000000002</v>
      </c>
      <c r="K1233" t="s">
        <v>3531</v>
      </c>
      <c r="L1233" t="s">
        <v>3532</v>
      </c>
    </row>
    <row r="1234" spans="1:12" x14ac:dyDescent="0.25">
      <c r="A1234">
        <v>1233</v>
      </c>
      <c r="B1234" t="s">
        <v>3533</v>
      </c>
      <c r="C1234" t="s">
        <v>47</v>
      </c>
      <c r="D1234" t="s">
        <v>14</v>
      </c>
      <c r="E1234" t="s">
        <v>15</v>
      </c>
      <c r="F1234" t="s">
        <v>27</v>
      </c>
      <c r="G1234" s="1">
        <v>42563</v>
      </c>
      <c r="H1234" t="s">
        <v>17</v>
      </c>
      <c r="J1234">
        <v>1970.83</v>
      </c>
      <c r="K1234" t="s">
        <v>3534</v>
      </c>
      <c r="L1234" t="s">
        <v>3535</v>
      </c>
    </row>
    <row r="1235" spans="1:12" x14ac:dyDescent="0.25">
      <c r="A1235">
        <v>1234</v>
      </c>
      <c r="B1235" t="s">
        <v>3536</v>
      </c>
      <c r="C1235" t="s">
        <v>47</v>
      </c>
      <c r="D1235" t="s">
        <v>40</v>
      </c>
      <c r="E1235" t="s">
        <v>15</v>
      </c>
      <c r="F1235" t="s">
        <v>22</v>
      </c>
      <c r="G1235" s="1">
        <v>45386</v>
      </c>
      <c r="H1235" t="s">
        <v>17</v>
      </c>
      <c r="J1235">
        <v>3155.8</v>
      </c>
      <c r="K1235" t="s">
        <v>3537</v>
      </c>
      <c r="L1235" t="s">
        <v>3538</v>
      </c>
    </row>
    <row r="1236" spans="1:12" x14ac:dyDescent="0.25">
      <c r="A1236">
        <v>1235</v>
      </c>
      <c r="B1236" t="s">
        <v>3539</v>
      </c>
      <c r="C1236" t="s">
        <v>13</v>
      </c>
      <c r="D1236" t="s">
        <v>31</v>
      </c>
      <c r="E1236" t="s">
        <v>32</v>
      </c>
      <c r="F1236" t="s">
        <v>22</v>
      </c>
      <c r="G1236" s="1">
        <v>44986</v>
      </c>
      <c r="H1236" t="s">
        <v>298</v>
      </c>
      <c r="I1236" s="1">
        <v>45588</v>
      </c>
      <c r="J1236">
        <v>1804.23</v>
      </c>
      <c r="K1236" t="s">
        <v>3540</v>
      </c>
      <c r="L1236" t="s">
        <v>3541</v>
      </c>
    </row>
    <row r="1237" spans="1:12" x14ac:dyDescent="0.25">
      <c r="A1237">
        <v>1236</v>
      </c>
      <c r="B1237" t="s">
        <v>3542</v>
      </c>
      <c r="C1237" t="s">
        <v>60</v>
      </c>
      <c r="D1237" t="s">
        <v>31</v>
      </c>
      <c r="E1237" t="s">
        <v>15</v>
      </c>
      <c r="F1237" t="s">
        <v>27</v>
      </c>
      <c r="G1237" s="1">
        <v>43366</v>
      </c>
      <c r="H1237" t="s">
        <v>298</v>
      </c>
      <c r="I1237" s="1">
        <v>44568</v>
      </c>
      <c r="J1237">
        <v>2282.04</v>
      </c>
      <c r="K1237" t="s">
        <v>3543</v>
      </c>
      <c r="L1237" t="s">
        <v>3544</v>
      </c>
    </row>
    <row r="1238" spans="1:12" x14ac:dyDescent="0.25">
      <c r="A1238">
        <v>1237</v>
      </c>
      <c r="B1238" t="s">
        <v>3545</v>
      </c>
      <c r="C1238" t="s">
        <v>47</v>
      </c>
      <c r="D1238" t="s">
        <v>26</v>
      </c>
      <c r="E1238" t="s">
        <v>15</v>
      </c>
      <c r="F1238" t="s">
        <v>27</v>
      </c>
      <c r="G1238" s="1">
        <v>42602</v>
      </c>
      <c r="H1238" t="s">
        <v>17</v>
      </c>
      <c r="J1238">
        <v>4155.41</v>
      </c>
      <c r="K1238" t="s">
        <v>3546</v>
      </c>
      <c r="L1238" t="s">
        <v>3547</v>
      </c>
    </row>
    <row r="1239" spans="1:12" x14ac:dyDescent="0.25">
      <c r="A1239">
        <v>1238</v>
      </c>
      <c r="B1239" t="s">
        <v>3548</v>
      </c>
      <c r="C1239" t="s">
        <v>25</v>
      </c>
      <c r="D1239" t="s">
        <v>54</v>
      </c>
      <c r="E1239" t="s">
        <v>32</v>
      </c>
      <c r="F1239" t="s">
        <v>27</v>
      </c>
      <c r="G1239" s="1">
        <v>42330</v>
      </c>
      <c r="H1239" t="s">
        <v>17</v>
      </c>
      <c r="J1239">
        <v>1603.13</v>
      </c>
      <c r="K1239" t="s">
        <v>3549</v>
      </c>
      <c r="L1239" t="s">
        <v>3550</v>
      </c>
    </row>
    <row r="1240" spans="1:12" x14ac:dyDescent="0.25">
      <c r="A1240">
        <v>1239</v>
      </c>
      <c r="B1240" t="s">
        <v>3551</v>
      </c>
      <c r="C1240" t="s">
        <v>76</v>
      </c>
      <c r="D1240" t="s">
        <v>14</v>
      </c>
      <c r="E1240" t="s">
        <v>15</v>
      </c>
      <c r="F1240" t="s">
        <v>27</v>
      </c>
      <c r="G1240" s="1">
        <v>42732</v>
      </c>
      <c r="H1240" t="s">
        <v>17</v>
      </c>
      <c r="J1240">
        <v>1396.12</v>
      </c>
      <c r="K1240" t="s">
        <v>3552</v>
      </c>
      <c r="L1240" t="s">
        <v>3553</v>
      </c>
    </row>
    <row r="1241" spans="1:12" x14ac:dyDescent="0.25">
      <c r="A1241">
        <v>1240</v>
      </c>
      <c r="B1241" t="s">
        <v>3554</v>
      </c>
      <c r="C1241" t="s">
        <v>13</v>
      </c>
      <c r="D1241" t="s">
        <v>14</v>
      </c>
      <c r="E1241" t="s">
        <v>32</v>
      </c>
      <c r="F1241" t="s">
        <v>16</v>
      </c>
      <c r="G1241" s="1">
        <v>43924</v>
      </c>
      <c r="H1241" t="s">
        <v>17</v>
      </c>
      <c r="J1241">
        <v>1825.75</v>
      </c>
      <c r="K1241" t="s">
        <v>3555</v>
      </c>
      <c r="L1241" t="s">
        <v>3556</v>
      </c>
    </row>
    <row r="1242" spans="1:12" x14ac:dyDescent="0.25">
      <c r="A1242">
        <v>1241</v>
      </c>
      <c r="B1242" t="s">
        <v>3557</v>
      </c>
      <c r="C1242" t="s">
        <v>76</v>
      </c>
      <c r="D1242" t="s">
        <v>26</v>
      </c>
      <c r="E1242" t="s">
        <v>32</v>
      </c>
      <c r="F1242" t="s">
        <v>16</v>
      </c>
      <c r="G1242" s="1">
        <v>44366</v>
      </c>
      <c r="H1242" t="s">
        <v>17</v>
      </c>
      <c r="J1242">
        <v>1861.6</v>
      </c>
      <c r="K1242" t="s">
        <v>3558</v>
      </c>
      <c r="L1242" t="s">
        <v>3559</v>
      </c>
    </row>
    <row r="1243" spans="1:12" x14ac:dyDescent="0.25">
      <c r="A1243">
        <v>1242</v>
      </c>
      <c r="B1243" t="s">
        <v>3560</v>
      </c>
      <c r="C1243" t="s">
        <v>76</v>
      </c>
      <c r="D1243" t="s">
        <v>31</v>
      </c>
      <c r="E1243" t="s">
        <v>32</v>
      </c>
      <c r="F1243" t="s">
        <v>27</v>
      </c>
      <c r="G1243" s="1">
        <v>44329</v>
      </c>
      <c r="H1243" t="s">
        <v>17</v>
      </c>
      <c r="J1243">
        <v>1779.41</v>
      </c>
      <c r="K1243" t="s">
        <v>3561</v>
      </c>
      <c r="L1243" t="s">
        <v>3562</v>
      </c>
    </row>
    <row r="1244" spans="1:12" x14ac:dyDescent="0.25">
      <c r="A1244">
        <v>1243</v>
      </c>
      <c r="B1244" t="s">
        <v>3563</v>
      </c>
      <c r="C1244" t="s">
        <v>25</v>
      </c>
      <c r="D1244" t="s">
        <v>31</v>
      </c>
      <c r="E1244" t="s">
        <v>32</v>
      </c>
      <c r="F1244" t="s">
        <v>22</v>
      </c>
      <c r="G1244" s="1">
        <v>43904</v>
      </c>
      <c r="H1244" t="s">
        <v>17</v>
      </c>
      <c r="J1244">
        <v>3433.31</v>
      </c>
      <c r="K1244" t="s">
        <v>3564</v>
      </c>
      <c r="L1244" t="s">
        <v>3565</v>
      </c>
    </row>
    <row r="1245" spans="1:12" x14ac:dyDescent="0.25">
      <c r="A1245">
        <v>1244</v>
      </c>
      <c r="B1245" t="s">
        <v>3566</v>
      </c>
      <c r="C1245" t="s">
        <v>76</v>
      </c>
      <c r="D1245" t="s">
        <v>40</v>
      </c>
      <c r="E1245" t="s">
        <v>15</v>
      </c>
      <c r="F1245" t="s">
        <v>27</v>
      </c>
      <c r="G1245" s="1">
        <v>43398</v>
      </c>
      <c r="H1245" t="s">
        <v>17</v>
      </c>
      <c r="J1245">
        <v>2056.5500000000002</v>
      </c>
      <c r="K1245" t="s">
        <v>3567</v>
      </c>
      <c r="L1245" t="s">
        <v>3568</v>
      </c>
    </row>
    <row r="1246" spans="1:12" x14ac:dyDescent="0.25">
      <c r="A1246">
        <v>1245</v>
      </c>
      <c r="B1246" t="s">
        <v>3569</v>
      </c>
      <c r="C1246" t="s">
        <v>47</v>
      </c>
      <c r="D1246" t="s">
        <v>14</v>
      </c>
      <c r="E1246" t="s">
        <v>32</v>
      </c>
      <c r="F1246" t="s">
        <v>27</v>
      </c>
      <c r="G1246" s="1">
        <v>45101</v>
      </c>
      <c r="H1246" t="s">
        <v>77</v>
      </c>
      <c r="I1246" s="1">
        <v>45530</v>
      </c>
      <c r="J1246">
        <v>3279.88</v>
      </c>
      <c r="K1246" t="s">
        <v>3570</v>
      </c>
      <c r="L1246" t="s">
        <v>3571</v>
      </c>
    </row>
    <row r="1247" spans="1:12" x14ac:dyDescent="0.25">
      <c r="A1247">
        <v>1246</v>
      </c>
      <c r="B1247" t="s">
        <v>3572</v>
      </c>
      <c r="C1247" t="s">
        <v>25</v>
      </c>
      <c r="D1247" t="s">
        <v>40</v>
      </c>
      <c r="E1247" t="s">
        <v>32</v>
      </c>
      <c r="F1247" t="s">
        <v>22</v>
      </c>
      <c r="G1247" s="1">
        <v>45066</v>
      </c>
      <c r="H1247" t="s">
        <v>17</v>
      </c>
      <c r="J1247">
        <v>3215.03</v>
      </c>
      <c r="K1247" t="s">
        <v>3573</v>
      </c>
      <c r="L1247" t="s">
        <v>3574</v>
      </c>
    </row>
    <row r="1248" spans="1:12" x14ac:dyDescent="0.25">
      <c r="A1248">
        <v>1247</v>
      </c>
      <c r="B1248" t="s">
        <v>3575</v>
      </c>
      <c r="C1248" t="s">
        <v>76</v>
      </c>
      <c r="D1248" t="s">
        <v>26</v>
      </c>
      <c r="E1248" t="s">
        <v>15</v>
      </c>
      <c r="F1248" t="s">
        <v>16</v>
      </c>
      <c r="G1248" s="1">
        <v>45366</v>
      </c>
      <c r="H1248" t="s">
        <v>298</v>
      </c>
      <c r="I1248" s="1">
        <v>45434</v>
      </c>
      <c r="J1248">
        <v>3548.78</v>
      </c>
      <c r="K1248" t="s">
        <v>3576</v>
      </c>
      <c r="L1248" t="s">
        <v>3577</v>
      </c>
    </row>
    <row r="1249" spans="1:12" x14ac:dyDescent="0.25">
      <c r="A1249">
        <v>1248</v>
      </c>
      <c r="B1249" t="s">
        <v>3578</v>
      </c>
      <c r="C1249" t="s">
        <v>13</v>
      </c>
      <c r="D1249" t="s">
        <v>26</v>
      </c>
      <c r="E1249" t="s">
        <v>15</v>
      </c>
      <c r="F1249" t="s">
        <v>27</v>
      </c>
      <c r="G1249" s="1">
        <v>44764</v>
      </c>
      <c r="H1249" t="s">
        <v>17</v>
      </c>
      <c r="J1249">
        <v>3273.05</v>
      </c>
      <c r="K1249" t="s">
        <v>3579</v>
      </c>
      <c r="L1249" t="s">
        <v>3580</v>
      </c>
    </row>
    <row r="1250" spans="1:12" x14ac:dyDescent="0.25">
      <c r="A1250">
        <v>1249</v>
      </c>
      <c r="B1250" t="s">
        <v>3581</v>
      </c>
      <c r="C1250" t="s">
        <v>47</v>
      </c>
      <c r="D1250" t="s">
        <v>26</v>
      </c>
      <c r="E1250" t="s">
        <v>15</v>
      </c>
      <c r="F1250" t="s">
        <v>27</v>
      </c>
      <c r="G1250" s="1">
        <v>42890</v>
      </c>
      <c r="H1250" t="s">
        <v>17</v>
      </c>
      <c r="J1250">
        <v>1409.9</v>
      </c>
      <c r="K1250" t="s">
        <v>3582</v>
      </c>
      <c r="L1250" t="s">
        <v>3583</v>
      </c>
    </row>
    <row r="1251" spans="1:12" x14ac:dyDescent="0.25">
      <c r="A1251">
        <v>1250</v>
      </c>
      <c r="B1251" t="s">
        <v>3584</v>
      </c>
      <c r="C1251" t="s">
        <v>76</v>
      </c>
      <c r="D1251" t="s">
        <v>40</v>
      </c>
      <c r="E1251" t="s">
        <v>15</v>
      </c>
      <c r="F1251" t="s">
        <v>27</v>
      </c>
      <c r="G1251" s="1">
        <v>44615</v>
      </c>
      <c r="H1251" t="s">
        <v>17</v>
      </c>
      <c r="J1251">
        <v>1231.6099999999999</v>
      </c>
      <c r="K1251" t="s">
        <v>3585</v>
      </c>
      <c r="L1251">
        <v>4663541108</v>
      </c>
    </row>
    <row r="1252" spans="1:12" x14ac:dyDescent="0.25">
      <c r="A1252">
        <v>1251</v>
      </c>
      <c r="B1252" t="s">
        <v>3586</v>
      </c>
      <c r="C1252" t="s">
        <v>25</v>
      </c>
      <c r="D1252" t="s">
        <v>31</v>
      </c>
      <c r="E1252" t="s">
        <v>15</v>
      </c>
      <c r="F1252" t="s">
        <v>27</v>
      </c>
      <c r="G1252" s="1">
        <v>42499</v>
      </c>
      <c r="H1252" t="s">
        <v>77</v>
      </c>
      <c r="I1252" s="1">
        <v>43409</v>
      </c>
      <c r="J1252">
        <v>3491.78</v>
      </c>
      <c r="K1252" t="s">
        <v>3587</v>
      </c>
      <c r="L1252" t="s">
        <v>3588</v>
      </c>
    </row>
    <row r="1253" spans="1:12" x14ac:dyDescent="0.25">
      <c r="A1253">
        <v>1252</v>
      </c>
      <c r="B1253" t="s">
        <v>3589</v>
      </c>
      <c r="C1253" t="s">
        <v>21</v>
      </c>
      <c r="D1253" t="s">
        <v>54</v>
      </c>
      <c r="E1253" t="s">
        <v>32</v>
      </c>
      <c r="F1253" t="s">
        <v>27</v>
      </c>
      <c r="G1253" s="1">
        <v>43714</v>
      </c>
      <c r="H1253" t="s">
        <v>17</v>
      </c>
      <c r="J1253">
        <v>4920.57</v>
      </c>
      <c r="K1253" t="s">
        <v>3590</v>
      </c>
      <c r="L1253" t="s">
        <v>3591</v>
      </c>
    </row>
    <row r="1254" spans="1:12" x14ac:dyDescent="0.25">
      <c r="A1254">
        <v>1253</v>
      </c>
      <c r="B1254" t="s">
        <v>3592</v>
      </c>
      <c r="C1254" t="s">
        <v>25</v>
      </c>
      <c r="D1254" t="s">
        <v>31</v>
      </c>
      <c r="E1254" t="s">
        <v>15</v>
      </c>
      <c r="F1254" t="s">
        <v>16</v>
      </c>
      <c r="G1254" s="1">
        <v>44017</v>
      </c>
      <c r="H1254" t="s">
        <v>17</v>
      </c>
      <c r="J1254">
        <v>3736.3</v>
      </c>
      <c r="K1254" t="s">
        <v>3593</v>
      </c>
      <c r="L1254" t="s">
        <v>3594</v>
      </c>
    </row>
    <row r="1255" spans="1:12" x14ac:dyDescent="0.25">
      <c r="A1255">
        <v>1254</v>
      </c>
      <c r="B1255" t="s">
        <v>3595</v>
      </c>
      <c r="C1255" t="s">
        <v>21</v>
      </c>
      <c r="D1255" t="s">
        <v>14</v>
      </c>
      <c r="E1255" t="s">
        <v>15</v>
      </c>
      <c r="F1255" t="s">
        <v>22</v>
      </c>
      <c r="G1255" s="1">
        <v>44321</v>
      </c>
      <c r="H1255" t="s">
        <v>17</v>
      </c>
      <c r="J1255">
        <v>3437.12</v>
      </c>
      <c r="K1255" t="s">
        <v>3596</v>
      </c>
      <c r="L1255" t="s">
        <v>3597</v>
      </c>
    </row>
    <row r="1256" spans="1:12" x14ac:dyDescent="0.25">
      <c r="A1256">
        <v>1255</v>
      </c>
      <c r="B1256" t="s">
        <v>3598</v>
      </c>
      <c r="C1256" t="s">
        <v>13</v>
      </c>
      <c r="D1256" t="s">
        <v>31</v>
      </c>
      <c r="E1256" t="s">
        <v>32</v>
      </c>
      <c r="F1256" t="s">
        <v>27</v>
      </c>
      <c r="G1256" s="1">
        <v>45446</v>
      </c>
      <c r="H1256" t="s">
        <v>17</v>
      </c>
      <c r="J1256">
        <v>2773.13</v>
      </c>
      <c r="L1256">
        <f>1-448-792-8253</f>
        <v>-9492</v>
      </c>
    </row>
    <row r="1257" spans="1:12" x14ac:dyDescent="0.25">
      <c r="A1257">
        <v>1256</v>
      </c>
      <c r="B1257" t="s">
        <v>3599</v>
      </c>
      <c r="C1257" t="s">
        <v>76</v>
      </c>
      <c r="D1257" t="s">
        <v>14</v>
      </c>
      <c r="E1257" t="s">
        <v>32</v>
      </c>
      <c r="F1257" t="s">
        <v>22</v>
      </c>
      <c r="G1257" s="1">
        <v>44092</v>
      </c>
      <c r="H1257" t="s">
        <v>17</v>
      </c>
      <c r="J1257">
        <v>1205.77</v>
      </c>
      <c r="K1257" t="s">
        <v>3600</v>
      </c>
      <c r="L1257" t="s">
        <v>3601</v>
      </c>
    </row>
    <row r="1258" spans="1:12" x14ac:dyDescent="0.25">
      <c r="A1258">
        <v>1257</v>
      </c>
      <c r="B1258" t="s">
        <v>3602</v>
      </c>
      <c r="C1258" t="s">
        <v>25</v>
      </c>
      <c r="D1258" t="s">
        <v>14</v>
      </c>
      <c r="E1258" t="s">
        <v>15</v>
      </c>
      <c r="F1258" t="s">
        <v>22</v>
      </c>
      <c r="G1258" s="1">
        <v>44677</v>
      </c>
      <c r="H1258" t="s">
        <v>17</v>
      </c>
      <c r="J1258">
        <v>1860.89</v>
      </c>
      <c r="K1258" t="s">
        <v>3603</v>
      </c>
      <c r="L1258" t="s">
        <v>3604</v>
      </c>
    </row>
    <row r="1259" spans="1:12" x14ac:dyDescent="0.25">
      <c r="A1259">
        <v>1258</v>
      </c>
      <c r="B1259" t="s">
        <v>3605</v>
      </c>
      <c r="C1259" t="s">
        <v>47</v>
      </c>
      <c r="D1259" t="s">
        <v>40</v>
      </c>
      <c r="E1259" t="s">
        <v>15</v>
      </c>
      <c r="F1259" t="s">
        <v>22</v>
      </c>
      <c r="G1259" s="1">
        <v>42240</v>
      </c>
      <c r="H1259" t="s">
        <v>17</v>
      </c>
      <c r="J1259">
        <v>3730.98</v>
      </c>
      <c r="K1259" t="s">
        <v>3606</v>
      </c>
      <c r="L1259" t="s">
        <v>3607</v>
      </c>
    </row>
    <row r="1260" spans="1:12" x14ac:dyDescent="0.25">
      <c r="A1260">
        <v>1259</v>
      </c>
      <c r="B1260" t="s">
        <v>3608</v>
      </c>
      <c r="C1260" t="s">
        <v>60</v>
      </c>
      <c r="D1260" t="s">
        <v>26</v>
      </c>
      <c r="E1260" t="s">
        <v>32</v>
      </c>
      <c r="F1260" t="s">
        <v>22</v>
      </c>
      <c r="G1260" s="1">
        <v>43848</v>
      </c>
      <c r="H1260" t="s">
        <v>17</v>
      </c>
      <c r="J1260">
        <v>4599</v>
      </c>
      <c r="K1260" t="s">
        <v>3609</v>
      </c>
      <c r="L1260" t="s">
        <v>3610</v>
      </c>
    </row>
    <row r="1261" spans="1:12" x14ac:dyDescent="0.25">
      <c r="A1261">
        <v>1260</v>
      </c>
      <c r="B1261" t="s">
        <v>3611</v>
      </c>
      <c r="C1261" t="s">
        <v>25</v>
      </c>
      <c r="D1261" t="s">
        <v>54</v>
      </c>
      <c r="E1261" t="s">
        <v>32</v>
      </c>
      <c r="F1261" t="s">
        <v>22</v>
      </c>
      <c r="G1261" s="1">
        <v>43854</v>
      </c>
      <c r="H1261" t="s">
        <v>17</v>
      </c>
      <c r="J1261">
        <v>1446.47</v>
      </c>
      <c r="K1261" t="s">
        <v>3612</v>
      </c>
      <c r="L1261">
        <v>2374622545</v>
      </c>
    </row>
    <row r="1262" spans="1:12" x14ac:dyDescent="0.25">
      <c r="A1262">
        <v>1261</v>
      </c>
      <c r="B1262" t="s">
        <v>3613</v>
      </c>
      <c r="C1262" t="s">
        <v>21</v>
      </c>
      <c r="D1262" t="s">
        <v>26</v>
      </c>
      <c r="E1262" t="s">
        <v>15</v>
      </c>
      <c r="F1262" t="s">
        <v>22</v>
      </c>
      <c r="G1262" s="1">
        <v>44070</v>
      </c>
      <c r="H1262" t="s">
        <v>17</v>
      </c>
      <c r="J1262">
        <v>1877.05</v>
      </c>
      <c r="K1262" t="s">
        <v>3614</v>
      </c>
      <c r="L1262" t="s">
        <v>3615</v>
      </c>
    </row>
    <row r="1263" spans="1:12" x14ac:dyDescent="0.25">
      <c r="A1263">
        <v>1262</v>
      </c>
      <c r="B1263" t="s">
        <v>3616</v>
      </c>
      <c r="C1263" t="s">
        <v>25</v>
      </c>
      <c r="D1263" t="s">
        <v>26</v>
      </c>
      <c r="E1263" t="s">
        <v>32</v>
      </c>
      <c r="F1263" t="s">
        <v>16</v>
      </c>
      <c r="G1263" s="1">
        <v>43656</v>
      </c>
      <c r="H1263" t="s">
        <v>17</v>
      </c>
      <c r="J1263">
        <v>3483.61</v>
      </c>
      <c r="K1263" t="s">
        <v>3617</v>
      </c>
      <c r="L1263" t="s">
        <v>3618</v>
      </c>
    </row>
    <row r="1264" spans="1:12" x14ac:dyDescent="0.25">
      <c r="A1264">
        <v>1263</v>
      </c>
      <c r="B1264" t="s">
        <v>3619</v>
      </c>
      <c r="C1264" t="s">
        <v>60</v>
      </c>
      <c r="D1264" t="s">
        <v>14</v>
      </c>
      <c r="E1264" t="s">
        <v>15</v>
      </c>
      <c r="F1264" t="s">
        <v>22</v>
      </c>
      <c r="G1264" s="1">
        <v>44909</v>
      </c>
      <c r="H1264" t="s">
        <v>17</v>
      </c>
      <c r="J1264">
        <v>2722.2</v>
      </c>
      <c r="K1264" t="s">
        <v>3620</v>
      </c>
      <c r="L1264" t="s">
        <v>3621</v>
      </c>
    </row>
    <row r="1265" spans="1:12" x14ac:dyDescent="0.25">
      <c r="A1265">
        <v>1264</v>
      </c>
      <c r="B1265" t="s">
        <v>3622</v>
      </c>
      <c r="C1265" t="s">
        <v>13</v>
      </c>
      <c r="D1265" t="s">
        <v>26</v>
      </c>
      <c r="E1265" t="s">
        <v>32</v>
      </c>
      <c r="F1265" t="s">
        <v>16</v>
      </c>
      <c r="G1265" s="1">
        <v>43066</v>
      </c>
      <c r="H1265" t="s">
        <v>17</v>
      </c>
      <c r="J1265">
        <v>1855.3</v>
      </c>
      <c r="K1265" t="s">
        <v>3623</v>
      </c>
      <c r="L1265" t="s">
        <v>3624</v>
      </c>
    </row>
    <row r="1266" spans="1:12" x14ac:dyDescent="0.25">
      <c r="A1266">
        <v>1265</v>
      </c>
      <c r="B1266" t="s">
        <v>3625</v>
      </c>
      <c r="C1266" t="s">
        <v>76</v>
      </c>
      <c r="D1266" t="s">
        <v>40</v>
      </c>
      <c r="E1266" t="s">
        <v>32</v>
      </c>
      <c r="F1266" t="s">
        <v>27</v>
      </c>
      <c r="G1266" s="1">
        <v>44408</v>
      </c>
      <c r="H1266" t="s">
        <v>17</v>
      </c>
      <c r="J1266">
        <v>2232.6799999999998</v>
      </c>
      <c r="K1266" t="s">
        <v>3626</v>
      </c>
      <c r="L1266" t="s">
        <v>3627</v>
      </c>
    </row>
    <row r="1267" spans="1:12" x14ac:dyDescent="0.25">
      <c r="A1267">
        <v>1266</v>
      </c>
      <c r="B1267" t="s">
        <v>3628</v>
      </c>
      <c r="C1267" t="s">
        <v>21</v>
      </c>
      <c r="D1267" t="s">
        <v>14</v>
      </c>
      <c r="E1267" t="s">
        <v>32</v>
      </c>
      <c r="F1267" t="s">
        <v>27</v>
      </c>
      <c r="G1267" s="1">
        <v>44197</v>
      </c>
      <c r="H1267" t="s">
        <v>17</v>
      </c>
      <c r="J1267">
        <v>2903.73</v>
      </c>
      <c r="K1267" t="s">
        <v>3629</v>
      </c>
      <c r="L1267" t="s">
        <v>3630</v>
      </c>
    </row>
    <row r="1268" spans="1:12" x14ac:dyDescent="0.25">
      <c r="A1268">
        <v>1267</v>
      </c>
      <c r="B1268" t="s">
        <v>3631</v>
      </c>
      <c r="C1268" t="s">
        <v>76</v>
      </c>
      <c r="D1268" t="s">
        <v>26</v>
      </c>
      <c r="E1268" t="s">
        <v>15</v>
      </c>
      <c r="F1268" t="s">
        <v>27</v>
      </c>
      <c r="G1268" s="1">
        <v>44858</v>
      </c>
      <c r="H1268" t="s">
        <v>17</v>
      </c>
      <c r="J1268">
        <v>1973.23</v>
      </c>
      <c r="K1268" t="s">
        <v>3632</v>
      </c>
      <c r="L1268" t="s">
        <v>3633</v>
      </c>
    </row>
    <row r="1269" spans="1:12" x14ac:dyDescent="0.25">
      <c r="A1269">
        <v>1268</v>
      </c>
      <c r="B1269" t="s">
        <v>3634</v>
      </c>
      <c r="C1269" t="s">
        <v>76</v>
      </c>
      <c r="D1269" t="s">
        <v>31</v>
      </c>
      <c r="E1269" t="s">
        <v>32</v>
      </c>
      <c r="F1269" t="s">
        <v>16</v>
      </c>
      <c r="G1269" s="1">
        <v>42859</v>
      </c>
      <c r="H1269" t="s">
        <v>17</v>
      </c>
      <c r="J1269">
        <v>4975.05</v>
      </c>
      <c r="K1269" t="s">
        <v>3635</v>
      </c>
      <c r="L1269" t="s">
        <v>3636</v>
      </c>
    </row>
    <row r="1270" spans="1:12" x14ac:dyDescent="0.25">
      <c r="A1270">
        <v>1269</v>
      </c>
      <c r="B1270" t="s">
        <v>3637</v>
      </c>
      <c r="C1270" t="s">
        <v>76</v>
      </c>
      <c r="D1270" t="s">
        <v>54</v>
      </c>
      <c r="E1270" t="s">
        <v>15</v>
      </c>
      <c r="F1270" t="s">
        <v>16</v>
      </c>
      <c r="G1270" s="1">
        <v>45334</v>
      </c>
      <c r="H1270" t="s">
        <v>17</v>
      </c>
      <c r="J1270">
        <v>932.15</v>
      </c>
      <c r="K1270" t="s">
        <v>3638</v>
      </c>
      <c r="L1270" t="s">
        <v>3639</v>
      </c>
    </row>
    <row r="1271" spans="1:12" x14ac:dyDescent="0.25">
      <c r="A1271">
        <v>1270</v>
      </c>
      <c r="B1271" t="s">
        <v>3640</v>
      </c>
      <c r="C1271" t="s">
        <v>25</v>
      </c>
      <c r="D1271" t="s">
        <v>31</v>
      </c>
      <c r="E1271" t="s">
        <v>32</v>
      </c>
      <c r="F1271" t="s">
        <v>27</v>
      </c>
      <c r="G1271" s="1">
        <v>43862</v>
      </c>
      <c r="H1271" t="s">
        <v>17</v>
      </c>
      <c r="J1271">
        <v>1006.89</v>
      </c>
      <c r="K1271" t="s">
        <v>3641</v>
      </c>
      <c r="L1271" t="s">
        <v>3642</v>
      </c>
    </row>
    <row r="1272" spans="1:12" x14ac:dyDescent="0.25">
      <c r="A1272">
        <v>1271</v>
      </c>
      <c r="B1272" t="s">
        <v>3643</v>
      </c>
      <c r="C1272" t="s">
        <v>47</v>
      </c>
      <c r="D1272" t="s">
        <v>54</v>
      </c>
      <c r="E1272" t="s">
        <v>15</v>
      </c>
      <c r="F1272" t="s">
        <v>16</v>
      </c>
      <c r="G1272" s="1">
        <v>44701</v>
      </c>
      <c r="H1272" t="s">
        <v>17</v>
      </c>
      <c r="J1272">
        <v>4700.87</v>
      </c>
      <c r="K1272" t="s">
        <v>3644</v>
      </c>
      <c r="L1272">
        <f>1-579-772-8444</f>
        <v>-9794</v>
      </c>
    </row>
    <row r="1273" spans="1:12" x14ac:dyDescent="0.25">
      <c r="A1273">
        <v>1272</v>
      </c>
      <c r="B1273" t="s">
        <v>3645</v>
      </c>
      <c r="C1273" t="s">
        <v>13</v>
      </c>
      <c r="D1273" t="s">
        <v>54</v>
      </c>
      <c r="E1273" t="s">
        <v>15</v>
      </c>
      <c r="F1273" t="s">
        <v>22</v>
      </c>
      <c r="G1273" s="1">
        <v>42694</v>
      </c>
      <c r="H1273" t="s">
        <v>17</v>
      </c>
      <c r="J1273">
        <v>3058.39</v>
      </c>
      <c r="K1273" t="s">
        <v>3646</v>
      </c>
      <c r="L1273" t="s">
        <v>3647</v>
      </c>
    </row>
    <row r="1274" spans="1:12" x14ac:dyDescent="0.25">
      <c r="A1274">
        <v>1273</v>
      </c>
      <c r="B1274" t="s">
        <v>3648</v>
      </c>
      <c r="C1274" t="s">
        <v>21</v>
      </c>
      <c r="D1274" t="s">
        <v>14</v>
      </c>
      <c r="E1274" t="s">
        <v>15</v>
      </c>
      <c r="F1274" t="s">
        <v>22</v>
      </c>
      <c r="G1274" s="1">
        <v>44393</v>
      </c>
      <c r="H1274" t="s">
        <v>77</v>
      </c>
      <c r="I1274" s="1">
        <v>45249</v>
      </c>
      <c r="J1274">
        <v>1449.43</v>
      </c>
      <c r="K1274" t="s">
        <v>3649</v>
      </c>
      <c r="L1274" t="s">
        <v>3650</v>
      </c>
    </row>
    <row r="1275" spans="1:12" x14ac:dyDescent="0.25">
      <c r="A1275">
        <v>1274</v>
      </c>
      <c r="B1275" t="s">
        <v>3651</v>
      </c>
      <c r="C1275" t="s">
        <v>25</v>
      </c>
      <c r="D1275" t="s">
        <v>31</v>
      </c>
      <c r="E1275" t="s">
        <v>15</v>
      </c>
      <c r="F1275" t="s">
        <v>16</v>
      </c>
      <c r="G1275" s="1">
        <v>45054</v>
      </c>
      <c r="H1275" t="s">
        <v>17</v>
      </c>
      <c r="J1275">
        <v>2735.63</v>
      </c>
      <c r="K1275" t="s">
        <v>3652</v>
      </c>
      <c r="L1275" t="s">
        <v>3653</v>
      </c>
    </row>
    <row r="1276" spans="1:12" x14ac:dyDescent="0.25">
      <c r="A1276">
        <v>1275</v>
      </c>
      <c r="B1276" t="s">
        <v>3654</v>
      </c>
      <c r="C1276" t="s">
        <v>47</v>
      </c>
      <c r="D1276" t="s">
        <v>26</v>
      </c>
      <c r="E1276" t="s">
        <v>15</v>
      </c>
      <c r="F1276" t="s">
        <v>16</v>
      </c>
      <c r="G1276" s="1">
        <v>44115</v>
      </c>
      <c r="H1276" t="s">
        <v>17</v>
      </c>
      <c r="J1276">
        <v>1105.0899999999999</v>
      </c>
      <c r="K1276" t="s">
        <v>3655</v>
      </c>
      <c r="L1276" t="s">
        <v>3656</v>
      </c>
    </row>
    <row r="1277" spans="1:12" x14ac:dyDescent="0.25">
      <c r="A1277">
        <v>1276</v>
      </c>
      <c r="B1277" t="s">
        <v>3657</v>
      </c>
      <c r="C1277" t="s">
        <v>25</v>
      </c>
      <c r="D1277" t="s">
        <v>26</v>
      </c>
      <c r="E1277" t="s">
        <v>15</v>
      </c>
      <c r="F1277" t="s">
        <v>22</v>
      </c>
      <c r="G1277" s="1">
        <v>44229</v>
      </c>
      <c r="H1277" t="s">
        <v>17</v>
      </c>
      <c r="J1277">
        <v>1499.54</v>
      </c>
      <c r="K1277" t="s">
        <v>3658</v>
      </c>
      <c r="L1277" t="s">
        <v>3659</v>
      </c>
    </row>
    <row r="1278" spans="1:12" x14ac:dyDescent="0.25">
      <c r="A1278">
        <v>1277</v>
      </c>
      <c r="B1278" t="s">
        <v>3660</v>
      </c>
      <c r="C1278" t="s">
        <v>25</v>
      </c>
      <c r="D1278" t="s">
        <v>54</v>
      </c>
      <c r="E1278" t="s">
        <v>15</v>
      </c>
      <c r="F1278" t="s">
        <v>27</v>
      </c>
      <c r="G1278" s="1">
        <v>43446</v>
      </c>
      <c r="H1278" t="s">
        <v>17</v>
      </c>
      <c r="J1278">
        <v>2079.36</v>
      </c>
      <c r="K1278" t="s">
        <v>3661</v>
      </c>
      <c r="L1278" t="s">
        <v>3662</v>
      </c>
    </row>
    <row r="1279" spans="1:12" x14ac:dyDescent="0.25">
      <c r="A1279">
        <v>1278</v>
      </c>
      <c r="B1279" t="s">
        <v>3663</v>
      </c>
      <c r="C1279" t="s">
        <v>21</v>
      </c>
      <c r="D1279" t="s">
        <v>40</v>
      </c>
      <c r="E1279" t="s">
        <v>15</v>
      </c>
      <c r="F1279" t="s">
        <v>16</v>
      </c>
      <c r="G1279" s="1">
        <v>43680</v>
      </c>
      <c r="H1279" t="s">
        <v>17</v>
      </c>
      <c r="J1279">
        <v>1852.89</v>
      </c>
      <c r="K1279" t="s">
        <v>3664</v>
      </c>
      <c r="L1279" t="s">
        <v>3665</v>
      </c>
    </row>
    <row r="1280" spans="1:12" x14ac:dyDescent="0.25">
      <c r="A1280">
        <v>1279</v>
      </c>
      <c r="B1280" t="s">
        <v>3666</v>
      </c>
      <c r="C1280" t="s">
        <v>76</v>
      </c>
      <c r="D1280" t="s">
        <v>26</v>
      </c>
      <c r="E1280" t="s">
        <v>32</v>
      </c>
      <c r="F1280" t="s">
        <v>22</v>
      </c>
      <c r="G1280" s="1">
        <v>43252</v>
      </c>
      <c r="H1280" t="s">
        <v>17</v>
      </c>
      <c r="J1280">
        <v>3248.41</v>
      </c>
      <c r="K1280" t="s">
        <v>3667</v>
      </c>
      <c r="L1280" t="s">
        <v>3668</v>
      </c>
    </row>
    <row r="1281" spans="1:12" x14ac:dyDescent="0.25">
      <c r="A1281">
        <v>1280</v>
      </c>
      <c r="B1281" t="s">
        <v>3669</v>
      </c>
      <c r="C1281" t="s">
        <v>25</v>
      </c>
      <c r="D1281" t="s">
        <v>26</v>
      </c>
      <c r="E1281" t="s">
        <v>32</v>
      </c>
      <c r="F1281" t="s">
        <v>22</v>
      </c>
      <c r="G1281" s="1">
        <v>43941</v>
      </c>
      <c r="H1281" t="s">
        <v>17</v>
      </c>
      <c r="J1281">
        <v>4951.6400000000003</v>
      </c>
      <c r="K1281" t="s">
        <v>3670</v>
      </c>
      <c r="L1281" t="s">
        <v>3671</v>
      </c>
    </row>
    <row r="1282" spans="1:12" x14ac:dyDescent="0.25">
      <c r="A1282">
        <v>1281</v>
      </c>
      <c r="B1282" t="s">
        <v>3672</v>
      </c>
      <c r="C1282" t="s">
        <v>76</v>
      </c>
      <c r="D1282" t="s">
        <v>14</v>
      </c>
      <c r="E1282" t="s">
        <v>32</v>
      </c>
      <c r="F1282" t="s">
        <v>16</v>
      </c>
      <c r="G1282" s="1">
        <v>44065</v>
      </c>
      <c r="H1282" t="s">
        <v>17</v>
      </c>
      <c r="J1282">
        <v>4393.59</v>
      </c>
      <c r="K1282" t="s">
        <v>3673</v>
      </c>
      <c r="L1282" t="s">
        <v>3674</v>
      </c>
    </row>
    <row r="1283" spans="1:12" x14ac:dyDescent="0.25">
      <c r="A1283">
        <v>1282</v>
      </c>
      <c r="B1283" t="s">
        <v>3675</v>
      </c>
      <c r="C1283" t="s">
        <v>47</v>
      </c>
      <c r="D1283" t="s">
        <v>26</v>
      </c>
      <c r="E1283" t="s">
        <v>32</v>
      </c>
      <c r="F1283" t="s">
        <v>27</v>
      </c>
      <c r="G1283" s="1">
        <v>42475</v>
      </c>
      <c r="H1283" t="s">
        <v>17</v>
      </c>
      <c r="J1283">
        <v>3367.18</v>
      </c>
      <c r="K1283" t="s">
        <v>3676</v>
      </c>
      <c r="L1283" t="s">
        <v>3677</v>
      </c>
    </row>
    <row r="1284" spans="1:12" x14ac:dyDescent="0.25">
      <c r="A1284">
        <v>1283</v>
      </c>
      <c r="B1284" t="s">
        <v>3678</v>
      </c>
      <c r="C1284" t="s">
        <v>25</v>
      </c>
      <c r="D1284" t="s">
        <v>14</v>
      </c>
      <c r="E1284" t="s">
        <v>15</v>
      </c>
      <c r="F1284" t="s">
        <v>16</v>
      </c>
      <c r="G1284" s="1">
        <v>44950</v>
      </c>
      <c r="H1284" t="s">
        <v>17</v>
      </c>
      <c r="J1284">
        <v>3471.07</v>
      </c>
      <c r="K1284" t="s">
        <v>3679</v>
      </c>
      <c r="L1284" t="s">
        <v>3680</v>
      </c>
    </row>
    <row r="1285" spans="1:12" x14ac:dyDescent="0.25">
      <c r="A1285">
        <v>1284</v>
      </c>
      <c r="B1285" t="s">
        <v>3681</v>
      </c>
      <c r="C1285" t="s">
        <v>60</v>
      </c>
      <c r="D1285" t="s">
        <v>31</v>
      </c>
      <c r="E1285" t="s">
        <v>32</v>
      </c>
      <c r="F1285" t="s">
        <v>27</v>
      </c>
      <c r="G1285" s="1">
        <v>44255</v>
      </c>
      <c r="H1285" t="s">
        <v>17</v>
      </c>
      <c r="J1285">
        <v>1958.35</v>
      </c>
      <c r="K1285" t="s">
        <v>3682</v>
      </c>
      <c r="L1285" t="s">
        <v>3683</v>
      </c>
    </row>
    <row r="1286" spans="1:12" x14ac:dyDescent="0.25">
      <c r="A1286">
        <v>1285</v>
      </c>
      <c r="B1286" t="s">
        <v>3684</v>
      </c>
      <c r="C1286" t="s">
        <v>25</v>
      </c>
      <c r="D1286" t="s">
        <v>26</v>
      </c>
      <c r="E1286" t="s">
        <v>32</v>
      </c>
      <c r="F1286" t="s">
        <v>27</v>
      </c>
      <c r="G1286" s="1">
        <v>43791</v>
      </c>
      <c r="H1286" t="s">
        <v>17</v>
      </c>
      <c r="J1286">
        <v>2027.08</v>
      </c>
      <c r="K1286" t="s">
        <v>3685</v>
      </c>
      <c r="L1286" t="s">
        <v>3686</v>
      </c>
    </row>
    <row r="1287" spans="1:12" x14ac:dyDescent="0.25">
      <c r="A1287">
        <v>1286</v>
      </c>
      <c r="B1287" t="s">
        <v>3687</v>
      </c>
      <c r="C1287" t="s">
        <v>47</v>
      </c>
      <c r="D1287" t="s">
        <v>54</v>
      </c>
      <c r="E1287" t="s">
        <v>32</v>
      </c>
      <c r="F1287" t="s">
        <v>27</v>
      </c>
      <c r="G1287" s="1">
        <v>45199</v>
      </c>
      <c r="H1287" t="s">
        <v>17</v>
      </c>
      <c r="J1287">
        <v>3497.57</v>
      </c>
      <c r="K1287" t="s">
        <v>3688</v>
      </c>
      <c r="L1287" t="s">
        <v>3689</v>
      </c>
    </row>
    <row r="1288" spans="1:12" x14ac:dyDescent="0.25">
      <c r="A1288">
        <v>1287</v>
      </c>
      <c r="B1288" t="s">
        <v>3690</v>
      </c>
      <c r="C1288" t="s">
        <v>21</v>
      </c>
      <c r="D1288" t="s">
        <v>26</v>
      </c>
      <c r="E1288" t="s">
        <v>32</v>
      </c>
      <c r="F1288" t="s">
        <v>27</v>
      </c>
      <c r="G1288" s="1">
        <v>44578</v>
      </c>
      <c r="H1288" t="s">
        <v>17</v>
      </c>
      <c r="J1288">
        <v>1377.74</v>
      </c>
      <c r="K1288" t="s">
        <v>3691</v>
      </c>
      <c r="L1288" t="s">
        <v>3692</v>
      </c>
    </row>
    <row r="1289" spans="1:12" x14ac:dyDescent="0.25">
      <c r="A1289">
        <v>1288</v>
      </c>
      <c r="B1289" t="s">
        <v>3693</v>
      </c>
      <c r="C1289" t="s">
        <v>13</v>
      </c>
      <c r="D1289" t="s">
        <v>54</v>
      </c>
      <c r="E1289" t="s">
        <v>15</v>
      </c>
      <c r="F1289" t="s">
        <v>27</v>
      </c>
      <c r="G1289" s="1">
        <v>43359</v>
      </c>
      <c r="H1289" t="s">
        <v>17</v>
      </c>
      <c r="J1289">
        <v>3059.19</v>
      </c>
      <c r="K1289" t="s">
        <v>3694</v>
      </c>
      <c r="L1289" t="s">
        <v>3695</v>
      </c>
    </row>
    <row r="1290" spans="1:12" x14ac:dyDescent="0.25">
      <c r="A1290">
        <v>1289</v>
      </c>
      <c r="B1290" t="s">
        <v>3696</v>
      </c>
      <c r="C1290" t="s">
        <v>25</v>
      </c>
      <c r="D1290" t="s">
        <v>40</v>
      </c>
      <c r="E1290" t="s">
        <v>15</v>
      </c>
      <c r="F1290" t="s">
        <v>27</v>
      </c>
      <c r="G1290" s="1">
        <v>45457</v>
      </c>
      <c r="H1290" t="s">
        <v>17</v>
      </c>
      <c r="J1290">
        <v>4742.3500000000004</v>
      </c>
      <c r="K1290" t="s">
        <v>3697</v>
      </c>
      <c r="L1290" t="s">
        <v>3698</v>
      </c>
    </row>
    <row r="1291" spans="1:12" x14ac:dyDescent="0.25">
      <c r="A1291">
        <v>1290</v>
      </c>
      <c r="B1291" t="s">
        <v>3699</v>
      </c>
      <c r="C1291" t="s">
        <v>25</v>
      </c>
      <c r="D1291" t="s">
        <v>26</v>
      </c>
      <c r="E1291" t="s">
        <v>32</v>
      </c>
      <c r="F1291" t="s">
        <v>22</v>
      </c>
      <c r="G1291" s="1">
        <v>44746</v>
      </c>
      <c r="H1291" t="s">
        <v>17</v>
      </c>
      <c r="J1291">
        <v>4531.79</v>
      </c>
      <c r="K1291" t="s">
        <v>3700</v>
      </c>
      <c r="L1291" t="s">
        <v>3701</v>
      </c>
    </row>
    <row r="1292" spans="1:12" x14ac:dyDescent="0.25">
      <c r="A1292">
        <v>1291</v>
      </c>
      <c r="B1292" t="s">
        <v>3702</v>
      </c>
      <c r="C1292" t="s">
        <v>76</v>
      </c>
      <c r="D1292" t="s">
        <v>14</v>
      </c>
      <c r="E1292" t="s">
        <v>15</v>
      </c>
      <c r="F1292" t="s">
        <v>27</v>
      </c>
      <c r="G1292" s="1">
        <v>44858</v>
      </c>
      <c r="H1292" t="s">
        <v>17</v>
      </c>
      <c r="J1292">
        <v>4918.2299999999996</v>
      </c>
      <c r="K1292" t="s">
        <v>3703</v>
      </c>
      <c r="L1292" t="s">
        <v>3704</v>
      </c>
    </row>
    <row r="1293" spans="1:12" x14ac:dyDescent="0.25">
      <c r="A1293">
        <v>1292</v>
      </c>
      <c r="B1293" t="s">
        <v>3705</v>
      </c>
      <c r="C1293" t="s">
        <v>76</v>
      </c>
      <c r="D1293" t="s">
        <v>40</v>
      </c>
      <c r="E1293" t="s">
        <v>15</v>
      </c>
      <c r="F1293" t="s">
        <v>22</v>
      </c>
      <c r="G1293" s="1">
        <v>42660</v>
      </c>
      <c r="H1293" t="s">
        <v>17</v>
      </c>
      <c r="J1293">
        <v>3330.48</v>
      </c>
      <c r="K1293" t="s">
        <v>3706</v>
      </c>
      <c r="L1293" t="s">
        <v>3707</v>
      </c>
    </row>
    <row r="1294" spans="1:12" x14ac:dyDescent="0.25">
      <c r="A1294">
        <v>1293</v>
      </c>
      <c r="B1294" t="s">
        <v>3708</v>
      </c>
      <c r="C1294" t="s">
        <v>76</v>
      </c>
      <c r="D1294" t="s">
        <v>14</v>
      </c>
      <c r="E1294" t="s">
        <v>15</v>
      </c>
      <c r="F1294" t="s">
        <v>16</v>
      </c>
      <c r="G1294" s="1">
        <v>42836</v>
      </c>
      <c r="H1294" t="s">
        <v>17</v>
      </c>
      <c r="J1294">
        <v>3215.83</v>
      </c>
      <c r="K1294" t="s">
        <v>3709</v>
      </c>
    </row>
    <row r="1295" spans="1:12" x14ac:dyDescent="0.25">
      <c r="A1295">
        <v>1294</v>
      </c>
      <c r="B1295" t="s">
        <v>3710</v>
      </c>
      <c r="C1295" t="s">
        <v>47</v>
      </c>
      <c r="D1295" t="s">
        <v>40</v>
      </c>
      <c r="E1295" t="s">
        <v>32</v>
      </c>
      <c r="F1295" t="s">
        <v>16</v>
      </c>
      <c r="G1295" s="1">
        <v>44030</v>
      </c>
      <c r="H1295" t="s">
        <v>17</v>
      </c>
      <c r="J1295">
        <v>3846.25</v>
      </c>
      <c r="K1295" t="s">
        <v>3711</v>
      </c>
      <c r="L1295" t="s">
        <v>3712</v>
      </c>
    </row>
    <row r="1296" spans="1:12" x14ac:dyDescent="0.25">
      <c r="A1296">
        <v>1295</v>
      </c>
      <c r="B1296" t="s">
        <v>3713</v>
      </c>
      <c r="C1296" t="s">
        <v>60</v>
      </c>
      <c r="D1296" t="s">
        <v>54</v>
      </c>
      <c r="E1296" t="s">
        <v>32</v>
      </c>
      <c r="F1296" t="s">
        <v>16</v>
      </c>
      <c r="G1296" s="1">
        <v>44171</v>
      </c>
      <c r="H1296" t="s">
        <v>17</v>
      </c>
      <c r="J1296">
        <v>3166.28</v>
      </c>
      <c r="K1296" t="s">
        <v>3714</v>
      </c>
      <c r="L1296">
        <v>6443249031</v>
      </c>
    </row>
    <row r="1297" spans="1:12" x14ac:dyDescent="0.25">
      <c r="A1297">
        <v>1296</v>
      </c>
      <c r="B1297" t="s">
        <v>3715</v>
      </c>
      <c r="C1297" t="s">
        <v>13</v>
      </c>
      <c r="D1297" t="s">
        <v>40</v>
      </c>
      <c r="E1297" t="s">
        <v>32</v>
      </c>
      <c r="F1297" t="s">
        <v>16</v>
      </c>
      <c r="G1297" s="1">
        <v>43796</v>
      </c>
      <c r="H1297" t="s">
        <v>17</v>
      </c>
      <c r="J1297">
        <v>4493.1099999999997</v>
      </c>
      <c r="K1297" t="s">
        <v>3716</v>
      </c>
      <c r="L1297" t="s">
        <v>3717</v>
      </c>
    </row>
    <row r="1298" spans="1:12" x14ac:dyDescent="0.25">
      <c r="A1298">
        <v>1297</v>
      </c>
      <c r="B1298" t="s">
        <v>3718</v>
      </c>
      <c r="C1298" t="s">
        <v>13</v>
      </c>
      <c r="D1298" t="s">
        <v>54</v>
      </c>
      <c r="E1298" t="s">
        <v>15</v>
      </c>
      <c r="F1298" t="s">
        <v>22</v>
      </c>
      <c r="G1298" s="1">
        <v>43893</v>
      </c>
      <c r="H1298" t="s">
        <v>17</v>
      </c>
      <c r="J1298">
        <v>4016.3</v>
      </c>
      <c r="K1298" t="s">
        <v>3719</v>
      </c>
      <c r="L1298" t="s">
        <v>3720</v>
      </c>
    </row>
    <row r="1299" spans="1:12" x14ac:dyDescent="0.25">
      <c r="A1299">
        <v>1298</v>
      </c>
      <c r="B1299" t="s">
        <v>3721</v>
      </c>
      <c r="C1299" t="s">
        <v>13</v>
      </c>
      <c r="D1299" t="s">
        <v>14</v>
      </c>
      <c r="E1299" t="s">
        <v>15</v>
      </c>
      <c r="F1299" t="s">
        <v>16</v>
      </c>
      <c r="G1299" s="1">
        <v>44591</v>
      </c>
      <c r="H1299" t="s">
        <v>17</v>
      </c>
      <c r="J1299">
        <v>2735.36</v>
      </c>
      <c r="K1299" t="s">
        <v>3722</v>
      </c>
      <c r="L1299" t="s">
        <v>3723</v>
      </c>
    </row>
    <row r="1300" spans="1:12" x14ac:dyDescent="0.25">
      <c r="A1300">
        <v>1299</v>
      </c>
      <c r="B1300" t="s">
        <v>3724</v>
      </c>
      <c r="C1300" t="s">
        <v>13</v>
      </c>
      <c r="D1300" t="s">
        <v>40</v>
      </c>
      <c r="E1300" t="s">
        <v>15</v>
      </c>
      <c r="F1300" t="s">
        <v>27</v>
      </c>
      <c r="G1300" s="1">
        <v>45199</v>
      </c>
      <c r="H1300" t="s">
        <v>17</v>
      </c>
      <c r="J1300">
        <v>2506.0100000000002</v>
      </c>
      <c r="K1300" t="s">
        <v>3725</v>
      </c>
      <c r="L1300" t="s">
        <v>3726</v>
      </c>
    </row>
    <row r="1301" spans="1:12" x14ac:dyDescent="0.25">
      <c r="A1301">
        <v>1300</v>
      </c>
      <c r="B1301" t="s">
        <v>3727</v>
      </c>
      <c r="C1301" t="s">
        <v>21</v>
      </c>
      <c r="D1301" t="s">
        <v>54</v>
      </c>
      <c r="E1301" t="s">
        <v>32</v>
      </c>
      <c r="F1301" t="s">
        <v>27</v>
      </c>
      <c r="G1301" s="1">
        <v>42431</v>
      </c>
      <c r="H1301" t="s">
        <v>17</v>
      </c>
      <c r="J1301">
        <v>4758.37</v>
      </c>
      <c r="K1301" t="s">
        <v>3728</v>
      </c>
      <c r="L1301" t="s">
        <v>3729</v>
      </c>
    </row>
    <row r="1302" spans="1:12" x14ac:dyDescent="0.25">
      <c r="A1302">
        <v>1301</v>
      </c>
      <c r="B1302" t="s">
        <v>3730</v>
      </c>
      <c r="C1302" t="s">
        <v>60</v>
      </c>
      <c r="D1302" t="s">
        <v>31</v>
      </c>
      <c r="E1302" t="s">
        <v>15</v>
      </c>
      <c r="F1302" t="s">
        <v>16</v>
      </c>
      <c r="G1302" s="1">
        <v>43816</v>
      </c>
      <c r="H1302" t="s">
        <v>17</v>
      </c>
      <c r="J1302">
        <v>2166.0300000000002</v>
      </c>
      <c r="K1302" t="s">
        <v>3731</v>
      </c>
      <c r="L1302" t="s">
        <v>3732</v>
      </c>
    </row>
    <row r="1303" spans="1:12" x14ac:dyDescent="0.25">
      <c r="A1303">
        <v>1302</v>
      </c>
      <c r="B1303" t="s">
        <v>3733</v>
      </c>
      <c r="C1303" t="s">
        <v>21</v>
      </c>
      <c r="D1303" t="s">
        <v>14</v>
      </c>
      <c r="E1303" t="s">
        <v>15</v>
      </c>
      <c r="F1303" t="s">
        <v>27</v>
      </c>
      <c r="G1303" s="1">
        <v>43029</v>
      </c>
      <c r="H1303" t="s">
        <v>17</v>
      </c>
      <c r="J1303">
        <v>3091.42</v>
      </c>
      <c r="K1303" t="s">
        <v>3734</v>
      </c>
      <c r="L1303" t="s">
        <v>3735</v>
      </c>
    </row>
    <row r="1304" spans="1:12" x14ac:dyDescent="0.25">
      <c r="A1304">
        <v>1303</v>
      </c>
      <c r="B1304" t="s">
        <v>3736</v>
      </c>
      <c r="C1304" t="s">
        <v>47</v>
      </c>
      <c r="D1304" t="s">
        <v>31</v>
      </c>
      <c r="E1304" t="s">
        <v>32</v>
      </c>
      <c r="F1304" t="s">
        <v>27</v>
      </c>
      <c r="G1304" s="1">
        <v>42729</v>
      </c>
      <c r="H1304" t="s">
        <v>17</v>
      </c>
      <c r="J1304">
        <v>2441.3000000000002</v>
      </c>
      <c r="K1304" t="s">
        <v>3737</v>
      </c>
      <c r="L1304" t="s">
        <v>3738</v>
      </c>
    </row>
    <row r="1305" spans="1:12" x14ac:dyDescent="0.25">
      <c r="A1305">
        <v>1304</v>
      </c>
      <c r="B1305" t="s">
        <v>3739</v>
      </c>
      <c r="C1305" t="s">
        <v>47</v>
      </c>
      <c r="D1305" t="s">
        <v>14</v>
      </c>
      <c r="E1305" t="s">
        <v>32</v>
      </c>
      <c r="F1305" t="s">
        <v>16</v>
      </c>
      <c r="G1305" s="1">
        <v>43454</v>
      </c>
      <c r="H1305" t="s">
        <v>17</v>
      </c>
      <c r="J1305">
        <v>3033.73</v>
      </c>
      <c r="K1305" t="s">
        <v>3740</v>
      </c>
      <c r="L1305" t="s">
        <v>3741</v>
      </c>
    </row>
    <row r="1306" spans="1:12" x14ac:dyDescent="0.25">
      <c r="A1306">
        <v>1305</v>
      </c>
      <c r="B1306" t="s">
        <v>3742</v>
      </c>
      <c r="C1306" t="s">
        <v>60</v>
      </c>
      <c r="D1306" t="s">
        <v>31</v>
      </c>
      <c r="E1306" t="s">
        <v>32</v>
      </c>
      <c r="F1306" t="s">
        <v>27</v>
      </c>
      <c r="G1306" s="1">
        <v>43108</v>
      </c>
      <c r="H1306" t="s">
        <v>17</v>
      </c>
      <c r="J1306">
        <v>2218.39</v>
      </c>
      <c r="K1306" t="s">
        <v>3743</v>
      </c>
      <c r="L1306" t="s">
        <v>3744</v>
      </c>
    </row>
    <row r="1307" spans="1:12" x14ac:dyDescent="0.25">
      <c r="A1307">
        <v>1306</v>
      </c>
      <c r="B1307" t="s">
        <v>3745</v>
      </c>
      <c r="C1307" t="s">
        <v>76</v>
      </c>
      <c r="D1307" t="s">
        <v>31</v>
      </c>
      <c r="E1307" t="s">
        <v>15</v>
      </c>
      <c r="F1307" t="s">
        <v>22</v>
      </c>
      <c r="G1307" s="1">
        <v>42739</v>
      </c>
      <c r="H1307" t="s">
        <v>17</v>
      </c>
      <c r="J1307">
        <v>1672.02</v>
      </c>
      <c r="K1307" t="s">
        <v>3746</v>
      </c>
      <c r="L1307" t="s">
        <v>3747</v>
      </c>
    </row>
    <row r="1308" spans="1:12" x14ac:dyDescent="0.25">
      <c r="A1308">
        <v>1307</v>
      </c>
      <c r="B1308" t="s">
        <v>3748</v>
      </c>
      <c r="C1308" t="s">
        <v>25</v>
      </c>
      <c r="D1308" t="s">
        <v>54</v>
      </c>
      <c r="E1308" t="s">
        <v>15</v>
      </c>
      <c r="F1308" t="s">
        <v>22</v>
      </c>
      <c r="G1308" s="1">
        <v>44588</v>
      </c>
      <c r="H1308" t="s">
        <v>17</v>
      </c>
      <c r="J1308">
        <v>3162.62</v>
      </c>
      <c r="K1308" t="s">
        <v>3749</v>
      </c>
      <c r="L1308" t="s">
        <v>3750</v>
      </c>
    </row>
    <row r="1309" spans="1:12" x14ac:dyDescent="0.25">
      <c r="A1309">
        <v>1308</v>
      </c>
      <c r="B1309" t="s">
        <v>3751</v>
      </c>
      <c r="C1309" t="s">
        <v>47</v>
      </c>
      <c r="D1309" t="s">
        <v>40</v>
      </c>
      <c r="E1309" t="s">
        <v>15</v>
      </c>
      <c r="F1309" t="s">
        <v>27</v>
      </c>
      <c r="G1309" s="1">
        <v>44015</v>
      </c>
      <c r="H1309" t="s">
        <v>17</v>
      </c>
      <c r="J1309">
        <v>2101.69</v>
      </c>
      <c r="K1309" t="s">
        <v>3752</v>
      </c>
      <c r="L1309">
        <v>1803429680</v>
      </c>
    </row>
    <row r="1310" spans="1:12" x14ac:dyDescent="0.25">
      <c r="A1310">
        <v>1309</v>
      </c>
      <c r="B1310" t="s">
        <v>3753</v>
      </c>
      <c r="C1310" t="s">
        <v>25</v>
      </c>
      <c r="D1310" t="s">
        <v>54</v>
      </c>
      <c r="E1310" t="s">
        <v>15</v>
      </c>
      <c r="F1310" t="s">
        <v>16</v>
      </c>
      <c r="G1310" s="1">
        <v>44701</v>
      </c>
      <c r="H1310" t="s">
        <v>17</v>
      </c>
      <c r="J1310">
        <v>1868.08</v>
      </c>
      <c r="K1310" t="s">
        <v>3754</v>
      </c>
      <c r="L1310" t="s">
        <v>3755</v>
      </c>
    </row>
    <row r="1311" spans="1:12" x14ac:dyDescent="0.25">
      <c r="A1311">
        <v>1310</v>
      </c>
      <c r="B1311" t="s">
        <v>3756</v>
      </c>
      <c r="C1311" t="s">
        <v>60</v>
      </c>
      <c r="D1311" t="s">
        <v>14</v>
      </c>
      <c r="E1311" t="s">
        <v>32</v>
      </c>
      <c r="F1311" t="s">
        <v>22</v>
      </c>
      <c r="G1311" s="1">
        <v>44745</v>
      </c>
      <c r="H1311" t="s">
        <v>17</v>
      </c>
      <c r="J1311">
        <v>1408.86</v>
      </c>
      <c r="K1311" t="s">
        <v>3757</v>
      </c>
      <c r="L1311" t="s">
        <v>3758</v>
      </c>
    </row>
    <row r="1312" spans="1:12" x14ac:dyDescent="0.25">
      <c r="A1312">
        <v>1311</v>
      </c>
      <c r="B1312" t="s">
        <v>3759</v>
      </c>
      <c r="C1312" t="s">
        <v>47</v>
      </c>
      <c r="D1312" t="s">
        <v>31</v>
      </c>
      <c r="E1312" t="s">
        <v>32</v>
      </c>
      <c r="F1312" t="s">
        <v>16</v>
      </c>
      <c r="G1312" s="1">
        <v>42660</v>
      </c>
      <c r="H1312" t="s">
        <v>17</v>
      </c>
      <c r="J1312">
        <v>1364.74</v>
      </c>
      <c r="K1312" t="s">
        <v>3760</v>
      </c>
      <c r="L1312" t="s">
        <v>3761</v>
      </c>
    </row>
    <row r="1313" spans="1:12" x14ac:dyDescent="0.25">
      <c r="A1313">
        <v>1312</v>
      </c>
      <c r="B1313" t="s">
        <v>3762</v>
      </c>
      <c r="C1313" t="s">
        <v>76</v>
      </c>
      <c r="D1313" t="s">
        <v>40</v>
      </c>
      <c r="E1313" t="s">
        <v>15</v>
      </c>
      <c r="F1313" t="s">
        <v>22</v>
      </c>
      <c r="G1313" s="1">
        <v>43464</v>
      </c>
      <c r="H1313" t="s">
        <v>17</v>
      </c>
      <c r="J1313">
        <v>4366.1000000000004</v>
      </c>
      <c r="L1313" t="s">
        <v>3763</v>
      </c>
    </row>
    <row r="1314" spans="1:12" x14ac:dyDescent="0.25">
      <c r="A1314">
        <v>1313</v>
      </c>
      <c r="B1314" t="s">
        <v>3764</v>
      </c>
      <c r="C1314" t="s">
        <v>47</v>
      </c>
      <c r="D1314" t="s">
        <v>14</v>
      </c>
      <c r="E1314" t="s">
        <v>15</v>
      </c>
      <c r="F1314" t="s">
        <v>27</v>
      </c>
      <c r="G1314" s="1">
        <v>43877</v>
      </c>
      <c r="H1314" t="s">
        <v>298</v>
      </c>
      <c r="I1314" s="1">
        <v>45556</v>
      </c>
      <c r="J1314">
        <v>2383.31</v>
      </c>
      <c r="K1314" t="s">
        <v>3765</v>
      </c>
      <c r="L1314" t="s">
        <v>3766</v>
      </c>
    </row>
    <row r="1315" spans="1:12" x14ac:dyDescent="0.25">
      <c r="A1315">
        <v>1314</v>
      </c>
      <c r="B1315" t="s">
        <v>3767</v>
      </c>
      <c r="C1315" t="s">
        <v>21</v>
      </c>
      <c r="D1315" t="s">
        <v>54</v>
      </c>
      <c r="E1315" t="s">
        <v>15</v>
      </c>
      <c r="F1315" t="s">
        <v>27</v>
      </c>
      <c r="G1315" s="1">
        <v>44264</v>
      </c>
      <c r="H1315" t="s">
        <v>298</v>
      </c>
      <c r="I1315" s="1">
        <v>45566</v>
      </c>
      <c r="J1315">
        <v>3343.52</v>
      </c>
      <c r="K1315" t="s">
        <v>3768</v>
      </c>
      <c r="L1315" t="s">
        <v>3769</v>
      </c>
    </row>
    <row r="1316" spans="1:12" x14ac:dyDescent="0.25">
      <c r="A1316">
        <v>1315</v>
      </c>
      <c r="B1316" t="s">
        <v>3770</v>
      </c>
      <c r="C1316" t="s">
        <v>25</v>
      </c>
      <c r="D1316" t="s">
        <v>26</v>
      </c>
      <c r="E1316" t="s">
        <v>32</v>
      </c>
      <c r="F1316" t="s">
        <v>27</v>
      </c>
      <c r="G1316" s="1">
        <v>43760</v>
      </c>
      <c r="H1316" t="s">
        <v>298</v>
      </c>
      <c r="I1316" s="1">
        <v>44815</v>
      </c>
      <c r="J1316">
        <v>1334.17</v>
      </c>
      <c r="K1316" t="s">
        <v>3771</v>
      </c>
      <c r="L1316" t="s">
        <v>3772</v>
      </c>
    </row>
    <row r="1317" spans="1:12" x14ac:dyDescent="0.25">
      <c r="A1317">
        <v>1316</v>
      </c>
      <c r="B1317" t="s">
        <v>3773</v>
      </c>
      <c r="C1317" t="s">
        <v>76</v>
      </c>
      <c r="D1317" t="s">
        <v>31</v>
      </c>
      <c r="E1317" t="s">
        <v>32</v>
      </c>
      <c r="F1317" t="s">
        <v>22</v>
      </c>
      <c r="G1317" s="1">
        <v>44645</v>
      </c>
      <c r="H1317" t="s">
        <v>17</v>
      </c>
      <c r="J1317">
        <v>4794.82</v>
      </c>
      <c r="K1317" t="s">
        <v>3774</v>
      </c>
      <c r="L1317" t="s">
        <v>3775</v>
      </c>
    </row>
    <row r="1318" spans="1:12" x14ac:dyDescent="0.25">
      <c r="A1318">
        <v>1317</v>
      </c>
      <c r="B1318" t="s">
        <v>3776</v>
      </c>
      <c r="C1318" t="s">
        <v>47</v>
      </c>
      <c r="D1318" t="s">
        <v>31</v>
      </c>
      <c r="E1318" t="s">
        <v>32</v>
      </c>
      <c r="F1318" t="s">
        <v>27</v>
      </c>
      <c r="G1318" s="1">
        <v>45190</v>
      </c>
      <c r="H1318" t="s">
        <v>17</v>
      </c>
      <c r="J1318">
        <v>2245.7600000000002</v>
      </c>
      <c r="K1318" t="s">
        <v>3777</v>
      </c>
      <c r="L1318" t="s">
        <v>3778</v>
      </c>
    </row>
    <row r="1319" spans="1:12" x14ac:dyDescent="0.25">
      <c r="A1319">
        <v>1318</v>
      </c>
      <c r="B1319" t="s">
        <v>3779</v>
      </c>
      <c r="C1319" t="s">
        <v>21</v>
      </c>
      <c r="D1319" t="s">
        <v>54</v>
      </c>
      <c r="E1319" t="s">
        <v>32</v>
      </c>
      <c r="F1319" t="s">
        <v>16</v>
      </c>
      <c r="G1319" s="1">
        <v>45034</v>
      </c>
      <c r="H1319" t="s">
        <v>17</v>
      </c>
      <c r="J1319">
        <v>1697.69</v>
      </c>
      <c r="K1319" t="s">
        <v>3780</v>
      </c>
      <c r="L1319" t="s">
        <v>3781</v>
      </c>
    </row>
    <row r="1320" spans="1:12" x14ac:dyDescent="0.25">
      <c r="A1320">
        <v>1319</v>
      </c>
      <c r="B1320" t="s">
        <v>3782</v>
      </c>
      <c r="C1320" t="s">
        <v>60</v>
      </c>
      <c r="D1320" t="s">
        <v>26</v>
      </c>
      <c r="E1320" t="s">
        <v>32</v>
      </c>
      <c r="F1320" t="s">
        <v>22</v>
      </c>
      <c r="G1320" s="1">
        <v>44687</v>
      </c>
      <c r="H1320" t="s">
        <v>17</v>
      </c>
      <c r="J1320">
        <v>4316.42</v>
      </c>
      <c r="K1320" t="s">
        <v>3783</v>
      </c>
      <c r="L1320" t="s">
        <v>3784</v>
      </c>
    </row>
    <row r="1321" spans="1:12" x14ac:dyDescent="0.25">
      <c r="A1321">
        <v>1320</v>
      </c>
      <c r="B1321" t="s">
        <v>3785</v>
      </c>
      <c r="C1321" t="s">
        <v>21</v>
      </c>
      <c r="D1321" t="s">
        <v>26</v>
      </c>
      <c r="E1321" t="s">
        <v>32</v>
      </c>
      <c r="F1321" t="s">
        <v>16</v>
      </c>
      <c r="G1321" s="1">
        <v>45343</v>
      </c>
      <c r="H1321" t="s">
        <v>17</v>
      </c>
      <c r="J1321">
        <v>4600.9799999999996</v>
      </c>
      <c r="K1321" t="s">
        <v>3786</v>
      </c>
      <c r="L1321" t="s">
        <v>3787</v>
      </c>
    </row>
    <row r="1322" spans="1:12" x14ac:dyDescent="0.25">
      <c r="A1322">
        <v>1321</v>
      </c>
      <c r="B1322" t="s">
        <v>3788</v>
      </c>
      <c r="C1322" t="s">
        <v>25</v>
      </c>
      <c r="D1322" t="s">
        <v>14</v>
      </c>
      <c r="E1322" t="s">
        <v>15</v>
      </c>
      <c r="F1322" t="s">
        <v>27</v>
      </c>
      <c r="G1322" s="1">
        <v>44728</v>
      </c>
      <c r="H1322" t="s">
        <v>77</v>
      </c>
      <c r="I1322" s="1">
        <v>44955</v>
      </c>
      <c r="J1322">
        <v>4134.6499999999996</v>
      </c>
      <c r="K1322" t="s">
        <v>3789</v>
      </c>
      <c r="L1322" t="s">
        <v>3790</v>
      </c>
    </row>
    <row r="1323" spans="1:12" x14ac:dyDescent="0.25">
      <c r="A1323">
        <v>1322</v>
      </c>
      <c r="B1323" t="s">
        <v>3791</v>
      </c>
      <c r="C1323" t="s">
        <v>21</v>
      </c>
      <c r="D1323" t="s">
        <v>54</v>
      </c>
      <c r="E1323" t="s">
        <v>32</v>
      </c>
      <c r="F1323" t="s">
        <v>22</v>
      </c>
      <c r="G1323" s="1">
        <v>43262</v>
      </c>
      <c r="H1323" t="s">
        <v>17</v>
      </c>
      <c r="J1323">
        <v>1032.1600000000001</v>
      </c>
      <c r="K1323" t="s">
        <v>3792</v>
      </c>
      <c r="L1323" t="s">
        <v>3793</v>
      </c>
    </row>
    <row r="1324" spans="1:12" x14ac:dyDescent="0.25">
      <c r="A1324">
        <v>1323</v>
      </c>
      <c r="B1324" t="s">
        <v>3794</v>
      </c>
      <c r="C1324" t="s">
        <v>76</v>
      </c>
      <c r="D1324" t="s">
        <v>31</v>
      </c>
      <c r="E1324" t="s">
        <v>15</v>
      </c>
      <c r="F1324" t="s">
        <v>16</v>
      </c>
      <c r="G1324" s="1">
        <v>43332</v>
      </c>
      <c r="H1324" t="s">
        <v>17</v>
      </c>
      <c r="J1324">
        <v>1034.2</v>
      </c>
      <c r="K1324" t="s">
        <v>3795</v>
      </c>
      <c r="L1324" t="s">
        <v>3796</v>
      </c>
    </row>
    <row r="1325" spans="1:12" x14ac:dyDescent="0.25">
      <c r="A1325">
        <v>1324</v>
      </c>
      <c r="B1325" t="s">
        <v>3797</v>
      </c>
      <c r="C1325" t="s">
        <v>60</v>
      </c>
      <c r="D1325" t="s">
        <v>31</v>
      </c>
      <c r="E1325" t="s">
        <v>15</v>
      </c>
      <c r="F1325" t="s">
        <v>22</v>
      </c>
      <c r="G1325" s="1">
        <v>45205</v>
      </c>
      <c r="H1325" t="s">
        <v>17</v>
      </c>
      <c r="J1325">
        <v>4705.6400000000003</v>
      </c>
      <c r="K1325" t="s">
        <v>3798</v>
      </c>
      <c r="L1325" t="s">
        <v>3799</v>
      </c>
    </row>
    <row r="1326" spans="1:12" x14ac:dyDescent="0.25">
      <c r="A1326">
        <v>1325</v>
      </c>
      <c r="B1326" t="s">
        <v>3800</v>
      </c>
      <c r="C1326" t="s">
        <v>13</v>
      </c>
      <c r="D1326" t="s">
        <v>26</v>
      </c>
      <c r="E1326" t="s">
        <v>32</v>
      </c>
      <c r="F1326" t="s">
        <v>16</v>
      </c>
      <c r="G1326" s="1">
        <v>43622</v>
      </c>
      <c r="H1326" t="s">
        <v>17</v>
      </c>
      <c r="J1326">
        <v>3179.52</v>
      </c>
      <c r="K1326" t="s">
        <v>3801</v>
      </c>
      <c r="L1326" t="s">
        <v>3802</v>
      </c>
    </row>
    <row r="1327" spans="1:12" x14ac:dyDescent="0.25">
      <c r="A1327">
        <v>1326</v>
      </c>
      <c r="B1327" t="s">
        <v>3803</v>
      </c>
      <c r="C1327" t="s">
        <v>25</v>
      </c>
      <c r="D1327" t="s">
        <v>26</v>
      </c>
      <c r="E1327" t="s">
        <v>15</v>
      </c>
      <c r="F1327" t="s">
        <v>27</v>
      </c>
      <c r="G1327" s="1">
        <v>44204</v>
      </c>
      <c r="H1327" t="s">
        <v>17</v>
      </c>
      <c r="J1327">
        <v>4162.55</v>
      </c>
      <c r="K1327" t="s">
        <v>3804</v>
      </c>
      <c r="L1327" t="s">
        <v>3805</v>
      </c>
    </row>
    <row r="1328" spans="1:12" x14ac:dyDescent="0.25">
      <c r="A1328">
        <v>1327</v>
      </c>
      <c r="B1328" t="s">
        <v>3806</v>
      </c>
      <c r="C1328" t="s">
        <v>60</v>
      </c>
      <c r="D1328" t="s">
        <v>54</v>
      </c>
      <c r="E1328" t="s">
        <v>15</v>
      </c>
      <c r="F1328" t="s">
        <v>22</v>
      </c>
      <c r="G1328" s="1">
        <v>44085</v>
      </c>
      <c r="H1328" t="s">
        <v>77</v>
      </c>
      <c r="I1328" s="1">
        <v>45769</v>
      </c>
      <c r="J1328">
        <v>1817.79</v>
      </c>
      <c r="K1328" t="s">
        <v>3807</v>
      </c>
      <c r="L1328" t="s">
        <v>3808</v>
      </c>
    </row>
    <row r="1329" spans="1:12" x14ac:dyDescent="0.25">
      <c r="A1329">
        <v>1328</v>
      </c>
      <c r="B1329" t="s">
        <v>3809</v>
      </c>
      <c r="C1329" t="s">
        <v>47</v>
      </c>
      <c r="D1329" t="s">
        <v>31</v>
      </c>
      <c r="E1329" t="s">
        <v>32</v>
      </c>
      <c r="F1329" t="s">
        <v>27</v>
      </c>
      <c r="G1329" s="1">
        <v>44479</v>
      </c>
      <c r="H1329" t="s">
        <v>17</v>
      </c>
      <c r="J1329">
        <v>1338.6</v>
      </c>
      <c r="K1329" t="s">
        <v>3810</v>
      </c>
      <c r="L1329" t="s">
        <v>3811</v>
      </c>
    </row>
    <row r="1330" spans="1:12" x14ac:dyDescent="0.25">
      <c r="A1330">
        <v>1329</v>
      </c>
      <c r="B1330" t="s">
        <v>3812</v>
      </c>
      <c r="C1330" t="s">
        <v>21</v>
      </c>
      <c r="D1330" t="s">
        <v>14</v>
      </c>
      <c r="E1330" t="s">
        <v>15</v>
      </c>
      <c r="F1330" t="s">
        <v>27</v>
      </c>
      <c r="G1330" s="1">
        <v>43170</v>
      </c>
      <c r="H1330" t="s">
        <v>17</v>
      </c>
      <c r="J1330">
        <v>2405.04</v>
      </c>
      <c r="K1330" t="s">
        <v>3813</v>
      </c>
      <c r="L1330" t="s">
        <v>3814</v>
      </c>
    </row>
    <row r="1331" spans="1:12" x14ac:dyDescent="0.25">
      <c r="A1331">
        <v>1330</v>
      </c>
      <c r="B1331" t="s">
        <v>3815</v>
      </c>
      <c r="C1331" t="s">
        <v>76</v>
      </c>
      <c r="D1331" t="s">
        <v>54</v>
      </c>
      <c r="E1331" t="s">
        <v>32</v>
      </c>
      <c r="F1331" t="s">
        <v>22</v>
      </c>
      <c r="G1331" s="1">
        <v>42364</v>
      </c>
      <c r="H1331" t="s">
        <v>17</v>
      </c>
      <c r="J1331">
        <v>2042.2</v>
      </c>
      <c r="K1331" t="s">
        <v>3816</v>
      </c>
      <c r="L1331" t="s">
        <v>3817</v>
      </c>
    </row>
    <row r="1332" spans="1:12" x14ac:dyDescent="0.25">
      <c r="A1332">
        <v>1331</v>
      </c>
      <c r="B1332" t="s">
        <v>3818</v>
      </c>
      <c r="C1332" t="s">
        <v>21</v>
      </c>
      <c r="D1332" t="s">
        <v>26</v>
      </c>
      <c r="E1332" t="s">
        <v>15</v>
      </c>
      <c r="F1332" t="s">
        <v>22</v>
      </c>
      <c r="G1332" s="1">
        <v>43240</v>
      </c>
      <c r="H1332" t="s">
        <v>17</v>
      </c>
      <c r="J1332">
        <v>4072.38</v>
      </c>
      <c r="K1332" t="s">
        <v>3819</v>
      </c>
    </row>
    <row r="1333" spans="1:12" x14ac:dyDescent="0.25">
      <c r="A1333">
        <v>1332</v>
      </c>
      <c r="B1333" t="s">
        <v>3820</v>
      </c>
      <c r="C1333" t="s">
        <v>25</v>
      </c>
      <c r="D1333" t="s">
        <v>40</v>
      </c>
      <c r="E1333" t="s">
        <v>32</v>
      </c>
      <c r="F1333" t="s">
        <v>27</v>
      </c>
      <c r="G1333" s="1">
        <v>42616</v>
      </c>
      <c r="H1333" t="s">
        <v>17</v>
      </c>
      <c r="J1333">
        <v>3995.71</v>
      </c>
      <c r="K1333" t="s">
        <v>3821</v>
      </c>
      <c r="L1333">
        <f>1-175-838-5653</f>
        <v>-6665</v>
      </c>
    </row>
    <row r="1334" spans="1:12" x14ac:dyDescent="0.25">
      <c r="A1334">
        <v>1333</v>
      </c>
      <c r="B1334" t="s">
        <v>3822</v>
      </c>
      <c r="C1334" t="s">
        <v>47</v>
      </c>
      <c r="D1334" t="s">
        <v>14</v>
      </c>
      <c r="E1334" t="s">
        <v>32</v>
      </c>
      <c r="F1334" t="s">
        <v>22</v>
      </c>
      <c r="G1334" s="1">
        <v>44469</v>
      </c>
      <c r="H1334" t="s">
        <v>17</v>
      </c>
      <c r="J1334">
        <v>1061.6400000000001</v>
      </c>
      <c r="K1334" t="s">
        <v>3823</v>
      </c>
      <c r="L1334" t="s">
        <v>3824</v>
      </c>
    </row>
    <row r="1335" spans="1:12" x14ac:dyDescent="0.25">
      <c r="A1335">
        <v>1334</v>
      </c>
      <c r="B1335" t="s">
        <v>3825</v>
      </c>
      <c r="C1335" t="s">
        <v>13</v>
      </c>
      <c r="D1335" t="s">
        <v>40</v>
      </c>
      <c r="E1335" t="s">
        <v>15</v>
      </c>
      <c r="F1335" t="s">
        <v>16</v>
      </c>
      <c r="G1335" s="1">
        <v>45262</v>
      </c>
      <c r="H1335" t="s">
        <v>17</v>
      </c>
      <c r="J1335">
        <v>1046.52</v>
      </c>
      <c r="K1335" t="s">
        <v>3826</v>
      </c>
      <c r="L1335">
        <v>6423627431</v>
      </c>
    </row>
    <row r="1336" spans="1:12" x14ac:dyDescent="0.25">
      <c r="A1336">
        <v>1335</v>
      </c>
      <c r="B1336" t="s">
        <v>3827</v>
      </c>
      <c r="C1336" t="s">
        <v>47</v>
      </c>
      <c r="D1336" t="s">
        <v>31</v>
      </c>
      <c r="E1336" t="s">
        <v>32</v>
      </c>
      <c r="F1336" t="s">
        <v>16</v>
      </c>
      <c r="G1336" s="1">
        <v>44611</v>
      </c>
      <c r="H1336" t="s">
        <v>17</v>
      </c>
      <c r="J1336">
        <v>1802.48</v>
      </c>
      <c r="K1336" t="s">
        <v>3828</v>
      </c>
      <c r="L1336" t="s">
        <v>3829</v>
      </c>
    </row>
    <row r="1337" spans="1:12" x14ac:dyDescent="0.25">
      <c r="A1337">
        <v>1336</v>
      </c>
      <c r="B1337" t="s">
        <v>3830</v>
      </c>
      <c r="C1337" t="s">
        <v>13</v>
      </c>
      <c r="D1337" t="s">
        <v>40</v>
      </c>
      <c r="E1337" t="s">
        <v>15</v>
      </c>
      <c r="F1337" t="s">
        <v>16</v>
      </c>
      <c r="G1337" s="1">
        <v>44049</v>
      </c>
      <c r="H1337" t="s">
        <v>17</v>
      </c>
      <c r="J1337">
        <v>2992.59</v>
      </c>
      <c r="K1337" t="s">
        <v>3831</v>
      </c>
      <c r="L1337">
        <v>7314226918</v>
      </c>
    </row>
    <row r="1338" spans="1:12" x14ac:dyDescent="0.25">
      <c r="A1338">
        <v>1337</v>
      </c>
      <c r="B1338" t="s">
        <v>3832</v>
      </c>
      <c r="C1338" t="s">
        <v>13</v>
      </c>
      <c r="D1338" t="s">
        <v>26</v>
      </c>
      <c r="E1338" t="s">
        <v>32</v>
      </c>
      <c r="F1338" t="s">
        <v>22</v>
      </c>
      <c r="G1338" s="1">
        <v>44416</v>
      </c>
      <c r="H1338" t="s">
        <v>17</v>
      </c>
      <c r="J1338">
        <v>3782.03</v>
      </c>
      <c r="K1338" t="s">
        <v>3833</v>
      </c>
      <c r="L1338" t="s">
        <v>3834</v>
      </c>
    </row>
    <row r="1339" spans="1:12" x14ac:dyDescent="0.25">
      <c r="A1339">
        <v>1338</v>
      </c>
      <c r="B1339" t="s">
        <v>3835</v>
      </c>
      <c r="C1339" t="s">
        <v>47</v>
      </c>
      <c r="D1339" t="s">
        <v>40</v>
      </c>
      <c r="E1339" t="s">
        <v>32</v>
      </c>
      <c r="F1339" t="s">
        <v>27</v>
      </c>
      <c r="G1339" s="1">
        <v>44656</v>
      </c>
      <c r="H1339" t="s">
        <v>17</v>
      </c>
      <c r="J1339">
        <v>4956.3599999999997</v>
      </c>
      <c r="K1339" t="s">
        <v>3836</v>
      </c>
      <c r="L1339" t="s">
        <v>3837</v>
      </c>
    </row>
    <row r="1340" spans="1:12" x14ac:dyDescent="0.25">
      <c r="A1340">
        <v>1339</v>
      </c>
      <c r="B1340" t="s">
        <v>3838</v>
      </c>
      <c r="C1340" t="s">
        <v>60</v>
      </c>
      <c r="D1340" t="s">
        <v>26</v>
      </c>
      <c r="E1340" t="s">
        <v>15</v>
      </c>
      <c r="F1340" t="s">
        <v>16</v>
      </c>
      <c r="G1340" s="1">
        <v>45412</v>
      </c>
      <c r="H1340" t="s">
        <v>17</v>
      </c>
      <c r="J1340">
        <v>3183.81</v>
      </c>
      <c r="K1340" t="s">
        <v>3839</v>
      </c>
      <c r="L1340" t="s">
        <v>3840</v>
      </c>
    </row>
    <row r="1341" spans="1:12" x14ac:dyDescent="0.25">
      <c r="A1341">
        <v>1340</v>
      </c>
      <c r="B1341" t="s">
        <v>3841</v>
      </c>
      <c r="C1341" t="s">
        <v>13</v>
      </c>
      <c r="D1341" t="s">
        <v>40</v>
      </c>
      <c r="E1341" t="s">
        <v>32</v>
      </c>
      <c r="F1341" t="s">
        <v>27</v>
      </c>
      <c r="G1341" s="1">
        <v>43951</v>
      </c>
      <c r="H1341" t="s">
        <v>17</v>
      </c>
      <c r="J1341">
        <v>3664.29</v>
      </c>
      <c r="K1341" t="s">
        <v>3842</v>
      </c>
      <c r="L1341" t="s">
        <v>3843</v>
      </c>
    </row>
    <row r="1342" spans="1:12" x14ac:dyDescent="0.25">
      <c r="A1342">
        <v>1341</v>
      </c>
      <c r="B1342" t="s">
        <v>3844</v>
      </c>
      <c r="C1342" t="s">
        <v>76</v>
      </c>
      <c r="D1342" t="s">
        <v>31</v>
      </c>
      <c r="E1342" t="s">
        <v>15</v>
      </c>
      <c r="F1342" t="s">
        <v>27</v>
      </c>
      <c r="G1342" s="1">
        <v>44581</v>
      </c>
      <c r="H1342" t="s">
        <v>77</v>
      </c>
      <c r="I1342" s="1">
        <v>44988</v>
      </c>
      <c r="J1342">
        <v>3336.97</v>
      </c>
      <c r="K1342" t="s">
        <v>3845</v>
      </c>
      <c r="L1342" t="s">
        <v>3846</v>
      </c>
    </row>
    <row r="1343" spans="1:12" x14ac:dyDescent="0.25">
      <c r="A1343">
        <v>1342</v>
      </c>
      <c r="B1343" t="s">
        <v>3847</v>
      </c>
      <c r="C1343" t="s">
        <v>21</v>
      </c>
      <c r="D1343" t="s">
        <v>26</v>
      </c>
      <c r="E1343" t="s">
        <v>32</v>
      </c>
      <c r="F1343" t="s">
        <v>22</v>
      </c>
      <c r="G1343" s="1">
        <v>42752</v>
      </c>
      <c r="H1343" t="s">
        <v>17</v>
      </c>
      <c r="J1343">
        <v>1366.1</v>
      </c>
      <c r="K1343" t="s">
        <v>3848</v>
      </c>
      <c r="L1343" t="s">
        <v>3849</v>
      </c>
    </row>
    <row r="1344" spans="1:12" x14ac:dyDescent="0.25">
      <c r="A1344">
        <v>1343</v>
      </c>
      <c r="B1344" t="s">
        <v>3850</v>
      </c>
      <c r="C1344" t="s">
        <v>21</v>
      </c>
      <c r="D1344" t="s">
        <v>40</v>
      </c>
      <c r="E1344" t="s">
        <v>15</v>
      </c>
      <c r="F1344" t="s">
        <v>22</v>
      </c>
      <c r="G1344" s="1">
        <v>43191</v>
      </c>
      <c r="H1344" t="s">
        <v>17</v>
      </c>
      <c r="J1344">
        <v>4584.7299999999996</v>
      </c>
      <c r="K1344" t="s">
        <v>3851</v>
      </c>
      <c r="L1344" t="s">
        <v>3852</v>
      </c>
    </row>
    <row r="1345" spans="1:12" x14ac:dyDescent="0.25">
      <c r="A1345">
        <v>1344</v>
      </c>
      <c r="B1345" t="s">
        <v>3853</v>
      </c>
      <c r="C1345" t="s">
        <v>76</v>
      </c>
      <c r="D1345" t="s">
        <v>54</v>
      </c>
      <c r="E1345" t="s">
        <v>15</v>
      </c>
      <c r="F1345" t="s">
        <v>16</v>
      </c>
      <c r="G1345" s="1">
        <v>43694</v>
      </c>
      <c r="H1345" t="s">
        <v>17</v>
      </c>
      <c r="J1345">
        <v>3868.17</v>
      </c>
      <c r="K1345" t="s">
        <v>3854</v>
      </c>
      <c r="L1345" t="s">
        <v>3855</v>
      </c>
    </row>
    <row r="1346" spans="1:12" x14ac:dyDescent="0.25">
      <c r="A1346">
        <v>1345</v>
      </c>
      <c r="B1346" t="s">
        <v>3856</v>
      </c>
      <c r="C1346" t="s">
        <v>76</v>
      </c>
      <c r="D1346" t="s">
        <v>26</v>
      </c>
      <c r="E1346" t="s">
        <v>15</v>
      </c>
      <c r="F1346" t="s">
        <v>22</v>
      </c>
      <c r="G1346" s="1">
        <v>43315</v>
      </c>
      <c r="H1346" t="s">
        <v>17</v>
      </c>
      <c r="J1346">
        <v>2389.4</v>
      </c>
      <c r="K1346" t="s">
        <v>3857</v>
      </c>
      <c r="L1346" t="s">
        <v>3858</v>
      </c>
    </row>
    <row r="1347" spans="1:12" x14ac:dyDescent="0.25">
      <c r="A1347">
        <v>1346</v>
      </c>
      <c r="B1347" t="s">
        <v>3859</v>
      </c>
      <c r="C1347" t="s">
        <v>60</v>
      </c>
      <c r="D1347" t="s">
        <v>26</v>
      </c>
      <c r="E1347" t="s">
        <v>15</v>
      </c>
      <c r="F1347" t="s">
        <v>27</v>
      </c>
      <c r="G1347" s="1">
        <v>44987</v>
      </c>
      <c r="H1347" t="s">
        <v>17</v>
      </c>
      <c r="J1347">
        <v>3819.49</v>
      </c>
      <c r="K1347" t="s">
        <v>3860</v>
      </c>
      <c r="L1347" t="s">
        <v>3861</v>
      </c>
    </row>
    <row r="1348" spans="1:12" x14ac:dyDescent="0.25">
      <c r="A1348">
        <v>1347</v>
      </c>
      <c r="B1348" t="s">
        <v>3862</v>
      </c>
      <c r="C1348" t="s">
        <v>21</v>
      </c>
      <c r="D1348" t="s">
        <v>26</v>
      </c>
      <c r="E1348" t="s">
        <v>32</v>
      </c>
      <c r="F1348" t="s">
        <v>27</v>
      </c>
      <c r="G1348" s="1">
        <v>44034</v>
      </c>
      <c r="H1348" t="s">
        <v>17</v>
      </c>
      <c r="J1348">
        <v>2426.7199999999998</v>
      </c>
      <c r="K1348" t="s">
        <v>3863</v>
      </c>
      <c r="L1348" t="s">
        <v>3864</v>
      </c>
    </row>
    <row r="1349" spans="1:12" x14ac:dyDescent="0.25">
      <c r="A1349">
        <v>1348</v>
      </c>
      <c r="B1349" t="s">
        <v>3865</v>
      </c>
      <c r="C1349" t="s">
        <v>13</v>
      </c>
      <c r="D1349" t="s">
        <v>26</v>
      </c>
      <c r="E1349" t="s">
        <v>32</v>
      </c>
      <c r="F1349" t="s">
        <v>16</v>
      </c>
      <c r="G1349" s="1">
        <v>43564</v>
      </c>
      <c r="H1349" t="s">
        <v>17</v>
      </c>
      <c r="J1349">
        <v>3705.36</v>
      </c>
      <c r="K1349" t="s">
        <v>3866</v>
      </c>
      <c r="L1349" t="s">
        <v>3867</v>
      </c>
    </row>
    <row r="1350" spans="1:12" x14ac:dyDescent="0.25">
      <c r="A1350">
        <v>1349</v>
      </c>
      <c r="B1350" t="s">
        <v>3868</v>
      </c>
      <c r="C1350" t="s">
        <v>25</v>
      </c>
      <c r="D1350" t="s">
        <v>26</v>
      </c>
      <c r="E1350" t="s">
        <v>32</v>
      </c>
      <c r="F1350" t="s">
        <v>27</v>
      </c>
      <c r="G1350" s="1">
        <v>42389</v>
      </c>
      <c r="H1350" t="s">
        <v>17</v>
      </c>
      <c r="J1350">
        <v>1771.83</v>
      </c>
      <c r="K1350" t="s">
        <v>3869</v>
      </c>
      <c r="L1350" t="s">
        <v>3870</v>
      </c>
    </row>
    <row r="1351" spans="1:12" x14ac:dyDescent="0.25">
      <c r="A1351">
        <v>1350</v>
      </c>
      <c r="B1351" t="s">
        <v>3871</v>
      </c>
      <c r="C1351" t="s">
        <v>25</v>
      </c>
      <c r="D1351" t="s">
        <v>26</v>
      </c>
      <c r="E1351" t="s">
        <v>15</v>
      </c>
      <c r="F1351" t="s">
        <v>16</v>
      </c>
      <c r="G1351" s="1">
        <v>43658</v>
      </c>
      <c r="H1351" t="s">
        <v>17</v>
      </c>
      <c r="J1351">
        <v>2567.02</v>
      </c>
      <c r="K1351" t="s">
        <v>3872</v>
      </c>
      <c r="L1351">
        <v>3148103533</v>
      </c>
    </row>
    <row r="1352" spans="1:12" x14ac:dyDescent="0.25">
      <c r="A1352">
        <v>1351</v>
      </c>
      <c r="B1352" t="s">
        <v>3873</v>
      </c>
      <c r="C1352" t="s">
        <v>76</v>
      </c>
      <c r="D1352" t="s">
        <v>31</v>
      </c>
      <c r="E1352" t="s">
        <v>32</v>
      </c>
      <c r="F1352" t="s">
        <v>22</v>
      </c>
      <c r="G1352" s="1">
        <v>43711</v>
      </c>
      <c r="H1352" t="s">
        <v>17</v>
      </c>
      <c r="J1352">
        <v>4168.29</v>
      </c>
      <c r="K1352" t="s">
        <v>3874</v>
      </c>
      <c r="L1352" t="s">
        <v>3875</v>
      </c>
    </row>
    <row r="1353" spans="1:12" x14ac:dyDescent="0.25">
      <c r="A1353">
        <v>1352</v>
      </c>
      <c r="B1353" t="s">
        <v>3876</v>
      </c>
      <c r="C1353" t="s">
        <v>47</v>
      </c>
      <c r="D1353" t="s">
        <v>40</v>
      </c>
      <c r="E1353" t="s">
        <v>15</v>
      </c>
      <c r="F1353" t="s">
        <v>16</v>
      </c>
      <c r="G1353" s="1">
        <v>43212</v>
      </c>
      <c r="H1353" t="s">
        <v>17</v>
      </c>
      <c r="J1353">
        <v>3040.37</v>
      </c>
      <c r="K1353" t="s">
        <v>3877</v>
      </c>
      <c r="L1353" t="s">
        <v>3878</v>
      </c>
    </row>
    <row r="1354" spans="1:12" x14ac:dyDescent="0.25">
      <c r="A1354">
        <v>1353</v>
      </c>
      <c r="B1354" t="s">
        <v>3879</v>
      </c>
      <c r="C1354" t="s">
        <v>47</v>
      </c>
      <c r="D1354" t="s">
        <v>14</v>
      </c>
      <c r="E1354" t="s">
        <v>32</v>
      </c>
      <c r="F1354" t="s">
        <v>27</v>
      </c>
      <c r="G1354" s="1">
        <v>44873</v>
      </c>
      <c r="H1354" t="s">
        <v>17</v>
      </c>
      <c r="J1354">
        <v>1977.02</v>
      </c>
      <c r="K1354" t="s">
        <v>3880</v>
      </c>
      <c r="L1354" t="s">
        <v>3881</v>
      </c>
    </row>
    <row r="1355" spans="1:12" x14ac:dyDescent="0.25">
      <c r="A1355">
        <v>1354</v>
      </c>
      <c r="B1355" t="s">
        <v>3882</v>
      </c>
      <c r="C1355" t="s">
        <v>60</v>
      </c>
      <c r="D1355" t="s">
        <v>54</v>
      </c>
      <c r="E1355" t="s">
        <v>32</v>
      </c>
      <c r="F1355" t="s">
        <v>16</v>
      </c>
      <c r="G1355" s="1">
        <v>45290</v>
      </c>
      <c r="H1355" t="s">
        <v>77</v>
      </c>
      <c r="I1355" s="1">
        <v>45400</v>
      </c>
      <c r="J1355">
        <v>3689.7</v>
      </c>
      <c r="K1355" t="s">
        <v>3883</v>
      </c>
      <c r="L1355" t="s">
        <v>3884</v>
      </c>
    </row>
    <row r="1356" spans="1:12" x14ac:dyDescent="0.25">
      <c r="A1356">
        <v>1355</v>
      </c>
      <c r="B1356" t="s">
        <v>3885</v>
      </c>
      <c r="C1356" t="s">
        <v>21</v>
      </c>
      <c r="D1356" t="s">
        <v>40</v>
      </c>
      <c r="E1356" t="s">
        <v>15</v>
      </c>
      <c r="F1356" t="s">
        <v>16</v>
      </c>
      <c r="G1356" s="1">
        <v>43511</v>
      </c>
      <c r="H1356" t="s">
        <v>17</v>
      </c>
      <c r="J1356">
        <v>3211.21</v>
      </c>
      <c r="K1356" t="s">
        <v>3886</v>
      </c>
      <c r="L1356" t="s">
        <v>3887</v>
      </c>
    </row>
    <row r="1357" spans="1:12" x14ac:dyDescent="0.25">
      <c r="A1357">
        <v>1356</v>
      </c>
      <c r="B1357" t="s">
        <v>3888</v>
      </c>
      <c r="C1357" t="s">
        <v>47</v>
      </c>
      <c r="D1357" t="s">
        <v>54</v>
      </c>
      <c r="E1357" t="s">
        <v>32</v>
      </c>
      <c r="F1357" t="s">
        <v>27</v>
      </c>
      <c r="G1357" s="1">
        <v>44491</v>
      </c>
      <c r="H1357" t="s">
        <v>17</v>
      </c>
      <c r="J1357">
        <v>4585.09</v>
      </c>
      <c r="K1357" t="s">
        <v>3889</v>
      </c>
      <c r="L1357" t="s">
        <v>3890</v>
      </c>
    </row>
    <row r="1358" spans="1:12" x14ac:dyDescent="0.25">
      <c r="A1358">
        <v>1357</v>
      </c>
      <c r="B1358" t="s">
        <v>3891</v>
      </c>
      <c r="C1358" t="s">
        <v>13</v>
      </c>
      <c r="D1358" t="s">
        <v>14</v>
      </c>
      <c r="E1358" t="s">
        <v>15</v>
      </c>
      <c r="F1358" t="s">
        <v>16</v>
      </c>
      <c r="G1358" s="1">
        <v>44910</v>
      </c>
      <c r="H1358" t="s">
        <v>17</v>
      </c>
      <c r="J1358">
        <v>2839.14</v>
      </c>
      <c r="K1358" t="s">
        <v>3892</v>
      </c>
      <c r="L1358" t="s">
        <v>3893</v>
      </c>
    </row>
    <row r="1359" spans="1:12" x14ac:dyDescent="0.25">
      <c r="A1359">
        <v>1358</v>
      </c>
      <c r="B1359" t="s">
        <v>3894</v>
      </c>
      <c r="C1359" t="s">
        <v>21</v>
      </c>
      <c r="D1359" t="s">
        <v>54</v>
      </c>
      <c r="E1359" t="s">
        <v>32</v>
      </c>
      <c r="F1359" t="s">
        <v>22</v>
      </c>
      <c r="G1359" s="1">
        <v>42433</v>
      </c>
      <c r="H1359" t="s">
        <v>17</v>
      </c>
      <c r="J1359">
        <v>1845.11</v>
      </c>
      <c r="K1359" t="s">
        <v>3895</v>
      </c>
      <c r="L1359" t="s">
        <v>3896</v>
      </c>
    </row>
    <row r="1360" spans="1:12" x14ac:dyDescent="0.25">
      <c r="A1360">
        <v>1359</v>
      </c>
      <c r="B1360" t="s">
        <v>3897</v>
      </c>
      <c r="C1360" t="s">
        <v>76</v>
      </c>
      <c r="D1360" t="s">
        <v>54</v>
      </c>
      <c r="E1360" t="s">
        <v>32</v>
      </c>
      <c r="F1360" t="s">
        <v>16</v>
      </c>
      <c r="G1360" s="1">
        <v>44028</v>
      </c>
      <c r="H1360" t="s">
        <v>17</v>
      </c>
      <c r="J1360">
        <v>2873.97</v>
      </c>
      <c r="K1360" t="s">
        <v>3898</v>
      </c>
      <c r="L1360" t="s">
        <v>3899</v>
      </c>
    </row>
    <row r="1361" spans="1:12" x14ac:dyDescent="0.25">
      <c r="A1361">
        <v>1360</v>
      </c>
      <c r="B1361" t="s">
        <v>3900</v>
      </c>
      <c r="C1361" t="s">
        <v>76</v>
      </c>
      <c r="D1361" t="s">
        <v>54</v>
      </c>
      <c r="E1361" t="s">
        <v>32</v>
      </c>
      <c r="F1361" t="s">
        <v>27</v>
      </c>
      <c r="G1361" s="1">
        <v>45138</v>
      </c>
      <c r="H1361" t="s">
        <v>17</v>
      </c>
      <c r="J1361">
        <v>3606.42</v>
      </c>
      <c r="K1361" t="s">
        <v>3901</v>
      </c>
      <c r="L1361">
        <v>4224452479</v>
      </c>
    </row>
    <row r="1362" spans="1:12" x14ac:dyDescent="0.25">
      <c r="A1362">
        <v>1361</v>
      </c>
      <c r="B1362" t="s">
        <v>3902</v>
      </c>
      <c r="C1362" t="s">
        <v>21</v>
      </c>
      <c r="D1362" t="s">
        <v>40</v>
      </c>
      <c r="E1362" t="s">
        <v>15</v>
      </c>
      <c r="F1362" t="s">
        <v>27</v>
      </c>
      <c r="G1362" s="1">
        <v>42351</v>
      </c>
      <c r="H1362" t="s">
        <v>17</v>
      </c>
      <c r="J1362">
        <v>3517.16</v>
      </c>
      <c r="K1362" t="s">
        <v>3903</v>
      </c>
      <c r="L1362" t="s">
        <v>3904</v>
      </c>
    </row>
    <row r="1363" spans="1:12" x14ac:dyDescent="0.25">
      <c r="A1363">
        <v>1362</v>
      </c>
      <c r="B1363" t="s">
        <v>3905</v>
      </c>
      <c r="C1363" t="s">
        <v>13</v>
      </c>
      <c r="D1363" t="s">
        <v>14</v>
      </c>
      <c r="E1363" t="s">
        <v>15</v>
      </c>
      <c r="F1363" t="s">
        <v>16</v>
      </c>
      <c r="G1363" s="1">
        <v>45104</v>
      </c>
      <c r="H1363" t="s">
        <v>17</v>
      </c>
      <c r="J1363">
        <v>3866.27</v>
      </c>
      <c r="K1363" t="s">
        <v>3906</v>
      </c>
      <c r="L1363" t="s">
        <v>3907</v>
      </c>
    </row>
    <row r="1364" spans="1:12" x14ac:dyDescent="0.25">
      <c r="A1364">
        <v>1363</v>
      </c>
      <c r="B1364" t="s">
        <v>3908</v>
      </c>
      <c r="C1364" t="s">
        <v>13</v>
      </c>
      <c r="D1364" t="s">
        <v>26</v>
      </c>
      <c r="E1364" t="s">
        <v>15</v>
      </c>
      <c r="F1364" t="s">
        <v>22</v>
      </c>
      <c r="G1364" s="1">
        <v>43558</v>
      </c>
      <c r="H1364" t="s">
        <v>17</v>
      </c>
      <c r="J1364">
        <v>3122.15</v>
      </c>
      <c r="K1364" t="s">
        <v>3909</v>
      </c>
      <c r="L1364">
        <v>7570761422</v>
      </c>
    </row>
    <row r="1365" spans="1:12" x14ac:dyDescent="0.25">
      <c r="A1365">
        <v>1364</v>
      </c>
      <c r="B1365" t="s">
        <v>3910</v>
      </c>
      <c r="C1365" t="s">
        <v>76</v>
      </c>
      <c r="D1365" t="s">
        <v>31</v>
      </c>
      <c r="E1365" t="s">
        <v>15</v>
      </c>
      <c r="F1365" t="s">
        <v>22</v>
      </c>
      <c r="G1365" s="1">
        <v>43496</v>
      </c>
      <c r="H1365" t="s">
        <v>17</v>
      </c>
      <c r="J1365">
        <v>1143.53</v>
      </c>
      <c r="K1365" t="s">
        <v>3911</v>
      </c>
      <c r="L1365" t="s">
        <v>3912</v>
      </c>
    </row>
    <row r="1366" spans="1:12" x14ac:dyDescent="0.25">
      <c r="A1366">
        <v>1365</v>
      </c>
      <c r="B1366" t="s">
        <v>3913</v>
      </c>
      <c r="C1366" t="s">
        <v>47</v>
      </c>
      <c r="D1366" t="s">
        <v>31</v>
      </c>
      <c r="E1366" t="s">
        <v>15</v>
      </c>
      <c r="F1366" t="s">
        <v>22</v>
      </c>
      <c r="G1366" s="1">
        <v>44142</v>
      </c>
      <c r="H1366" t="s">
        <v>17</v>
      </c>
      <c r="J1366">
        <v>1229.69</v>
      </c>
      <c r="K1366" t="s">
        <v>3914</v>
      </c>
      <c r="L1366" t="s">
        <v>3915</v>
      </c>
    </row>
    <row r="1367" spans="1:12" x14ac:dyDescent="0.25">
      <c r="A1367">
        <v>1366</v>
      </c>
      <c r="B1367" t="s">
        <v>3916</v>
      </c>
      <c r="C1367" t="s">
        <v>13</v>
      </c>
      <c r="D1367" t="s">
        <v>54</v>
      </c>
      <c r="E1367" t="s">
        <v>32</v>
      </c>
      <c r="F1367" t="s">
        <v>27</v>
      </c>
      <c r="G1367" s="1">
        <v>43078</v>
      </c>
      <c r="H1367" t="s">
        <v>17</v>
      </c>
      <c r="J1367">
        <v>4479.43</v>
      </c>
      <c r="K1367" t="s">
        <v>3917</v>
      </c>
      <c r="L1367" t="s">
        <v>3918</v>
      </c>
    </row>
    <row r="1368" spans="1:12" x14ac:dyDescent="0.25">
      <c r="A1368">
        <v>1367</v>
      </c>
      <c r="B1368" t="s">
        <v>3919</v>
      </c>
      <c r="C1368" t="s">
        <v>21</v>
      </c>
      <c r="D1368" t="s">
        <v>26</v>
      </c>
      <c r="E1368" t="s">
        <v>32</v>
      </c>
      <c r="F1368" t="s">
        <v>27</v>
      </c>
      <c r="G1368" s="1">
        <v>44588</v>
      </c>
      <c r="H1368" t="s">
        <v>17</v>
      </c>
      <c r="J1368">
        <v>1404.39</v>
      </c>
      <c r="K1368" t="s">
        <v>3920</v>
      </c>
      <c r="L1368" t="s">
        <v>3921</v>
      </c>
    </row>
    <row r="1369" spans="1:12" x14ac:dyDescent="0.25">
      <c r="A1369">
        <v>1368</v>
      </c>
      <c r="B1369" t="s">
        <v>3922</v>
      </c>
      <c r="C1369" t="s">
        <v>76</v>
      </c>
      <c r="D1369" t="s">
        <v>40</v>
      </c>
      <c r="E1369" t="s">
        <v>32</v>
      </c>
      <c r="F1369" t="s">
        <v>16</v>
      </c>
      <c r="G1369" s="1">
        <v>44645</v>
      </c>
      <c r="H1369" t="s">
        <v>77</v>
      </c>
      <c r="I1369" s="1">
        <v>44850</v>
      </c>
      <c r="J1369">
        <v>4980.37</v>
      </c>
      <c r="K1369" t="s">
        <v>3923</v>
      </c>
      <c r="L1369" t="s">
        <v>3924</v>
      </c>
    </row>
    <row r="1370" spans="1:12" x14ac:dyDescent="0.25">
      <c r="A1370">
        <v>1369</v>
      </c>
      <c r="B1370" t="s">
        <v>3925</v>
      </c>
      <c r="C1370" t="s">
        <v>13</v>
      </c>
      <c r="D1370" t="s">
        <v>31</v>
      </c>
      <c r="E1370" t="s">
        <v>32</v>
      </c>
      <c r="F1370" t="s">
        <v>16</v>
      </c>
      <c r="G1370" s="1">
        <v>43493</v>
      </c>
      <c r="H1370" t="s">
        <v>17</v>
      </c>
      <c r="J1370">
        <v>3935.86</v>
      </c>
      <c r="K1370" t="s">
        <v>3926</v>
      </c>
      <c r="L1370" t="s">
        <v>3927</v>
      </c>
    </row>
    <row r="1371" spans="1:12" x14ac:dyDescent="0.25">
      <c r="A1371">
        <v>1370</v>
      </c>
      <c r="B1371" t="s">
        <v>3928</v>
      </c>
      <c r="C1371" t="s">
        <v>21</v>
      </c>
      <c r="D1371" t="s">
        <v>31</v>
      </c>
      <c r="E1371" t="s">
        <v>32</v>
      </c>
      <c r="F1371" t="s">
        <v>27</v>
      </c>
      <c r="G1371" s="1">
        <v>45237</v>
      </c>
      <c r="H1371" t="s">
        <v>17</v>
      </c>
      <c r="J1371">
        <v>4812.97</v>
      </c>
      <c r="K1371" t="s">
        <v>3929</v>
      </c>
      <c r="L1371" t="s">
        <v>3930</v>
      </c>
    </row>
    <row r="1372" spans="1:12" x14ac:dyDescent="0.25">
      <c r="A1372">
        <v>1371</v>
      </c>
      <c r="B1372" t="s">
        <v>3931</v>
      </c>
      <c r="C1372" t="s">
        <v>47</v>
      </c>
      <c r="D1372" t="s">
        <v>40</v>
      </c>
      <c r="E1372" t="s">
        <v>32</v>
      </c>
      <c r="F1372" t="s">
        <v>22</v>
      </c>
      <c r="G1372" s="1">
        <v>42884</v>
      </c>
      <c r="H1372" t="s">
        <v>17</v>
      </c>
      <c r="J1372">
        <v>2828.72</v>
      </c>
      <c r="K1372" t="s">
        <v>3932</v>
      </c>
      <c r="L1372" t="s">
        <v>3933</v>
      </c>
    </row>
    <row r="1373" spans="1:12" x14ac:dyDescent="0.25">
      <c r="A1373">
        <v>1372</v>
      </c>
      <c r="B1373" t="s">
        <v>3934</v>
      </c>
      <c r="C1373" t="s">
        <v>76</v>
      </c>
      <c r="D1373" t="s">
        <v>31</v>
      </c>
      <c r="E1373" t="s">
        <v>15</v>
      </c>
      <c r="F1373" t="s">
        <v>27</v>
      </c>
      <c r="G1373" s="1">
        <v>45104</v>
      </c>
      <c r="H1373" t="s">
        <v>17</v>
      </c>
      <c r="J1373">
        <v>3570.58</v>
      </c>
      <c r="K1373" t="s">
        <v>3935</v>
      </c>
      <c r="L1373" t="s">
        <v>3936</v>
      </c>
    </row>
    <row r="1374" spans="1:12" x14ac:dyDescent="0.25">
      <c r="A1374">
        <v>1373</v>
      </c>
      <c r="B1374" t="s">
        <v>3937</v>
      </c>
      <c r="C1374" t="s">
        <v>76</v>
      </c>
      <c r="D1374" t="s">
        <v>40</v>
      </c>
      <c r="E1374" t="s">
        <v>15</v>
      </c>
      <c r="F1374" t="s">
        <v>27</v>
      </c>
      <c r="G1374" s="1">
        <v>44824</v>
      </c>
      <c r="H1374" t="s">
        <v>17</v>
      </c>
      <c r="J1374">
        <v>2824.08</v>
      </c>
      <c r="K1374" t="s">
        <v>3938</v>
      </c>
      <c r="L1374">
        <v>8355086496</v>
      </c>
    </row>
    <row r="1375" spans="1:12" x14ac:dyDescent="0.25">
      <c r="A1375">
        <v>1374</v>
      </c>
      <c r="B1375" t="s">
        <v>3939</v>
      </c>
      <c r="C1375" t="s">
        <v>47</v>
      </c>
      <c r="D1375" t="s">
        <v>31</v>
      </c>
      <c r="E1375" t="s">
        <v>15</v>
      </c>
      <c r="F1375" t="s">
        <v>22</v>
      </c>
      <c r="G1375" s="1">
        <v>43053</v>
      </c>
      <c r="H1375" t="s">
        <v>17</v>
      </c>
      <c r="J1375">
        <v>2693.28</v>
      </c>
      <c r="K1375" t="s">
        <v>3940</v>
      </c>
      <c r="L1375" t="s">
        <v>3941</v>
      </c>
    </row>
    <row r="1376" spans="1:12" x14ac:dyDescent="0.25">
      <c r="A1376">
        <v>1375</v>
      </c>
      <c r="B1376" t="s">
        <v>3942</v>
      </c>
      <c r="C1376" t="s">
        <v>76</v>
      </c>
      <c r="D1376" t="s">
        <v>14</v>
      </c>
      <c r="E1376" t="s">
        <v>32</v>
      </c>
      <c r="F1376" t="s">
        <v>27</v>
      </c>
      <c r="G1376" s="1">
        <v>42491</v>
      </c>
      <c r="H1376" t="s">
        <v>17</v>
      </c>
      <c r="J1376">
        <v>2166.75</v>
      </c>
      <c r="K1376" t="s">
        <v>3943</v>
      </c>
      <c r="L1376" t="s">
        <v>3944</v>
      </c>
    </row>
    <row r="1377" spans="1:12" x14ac:dyDescent="0.25">
      <c r="A1377">
        <v>1376</v>
      </c>
      <c r="B1377" t="s">
        <v>3945</v>
      </c>
      <c r="C1377" t="s">
        <v>47</v>
      </c>
      <c r="D1377" t="s">
        <v>40</v>
      </c>
      <c r="E1377" t="s">
        <v>15</v>
      </c>
      <c r="F1377" t="s">
        <v>16</v>
      </c>
      <c r="G1377" s="1">
        <v>44449</v>
      </c>
      <c r="H1377" t="s">
        <v>77</v>
      </c>
      <c r="I1377" s="1">
        <v>44521</v>
      </c>
      <c r="J1377">
        <v>3339.52</v>
      </c>
      <c r="K1377" t="s">
        <v>3946</v>
      </c>
      <c r="L1377" t="s">
        <v>3947</v>
      </c>
    </row>
    <row r="1378" spans="1:12" x14ac:dyDescent="0.25">
      <c r="A1378">
        <v>1377</v>
      </c>
      <c r="B1378" t="s">
        <v>3948</v>
      </c>
      <c r="C1378" t="s">
        <v>13</v>
      </c>
      <c r="D1378" t="s">
        <v>26</v>
      </c>
      <c r="E1378" t="s">
        <v>32</v>
      </c>
      <c r="F1378" t="s">
        <v>27</v>
      </c>
      <c r="G1378" s="1">
        <v>43812</v>
      </c>
      <c r="H1378" t="s">
        <v>17</v>
      </c>
      <c r="J1378">
        <v>3887.44</v>
      </c>
      <c r="K1378" t="s">
        <v>3949</v>
      </c>
      <c r="L1378" t="s">
        <v>3950</v>
      </c>
    </row>
    <row r="1379" spans="1:12" x14ac:dyDescent="0.25">
      <c r="A1379">
        <v>1378</v>
      </c>
      <c r="B1379" t="s">
        <v>3951</v>
      </c>
      <c r="C1379" t="s">
        <v>76</v>
      </c>
      <c r="D1379" t="s">
        <v>54</v>
      </c>
      <c r="E1379" t="s">
        <v>15</v>
      </c>
      <c r="F1379" t="s">
        <v>27</v>
      </c>
      <c r="G1379" s="1">
        <v>42548</v>
      </c>
      <c r="H1379" t="s">
        <v>17</v>
      </c>
      <c r="J1379">
        <v>977.97</v>
      </c>
      <c r="K1379" t="s">
        <v>3952</v>
      </c>
      <c r="L1379" t="s">
        <v>3953</v>
      </c>
    </row>
    <row r="1380" spans="1:12" x14ac:dyDescent="0.25">
      <c r="A1380">
        <v>1379</v>
      </c>
      <c r="B1380" t="s">
        <v>3954</v>
      </c>
      <c r="C1380" t="s">
        <v>21</v>
      </c>
      <c r="D1380" t="s">
        <v>31</v>
      </c>
      <c r="E1380" t="s">
        <v>32</v>
      </c>
      <c r="F1380" t="s">
        <v>22</v>
      </c>
      <c r="G1380" s="1">
        <v>44248</v>
      </c>
      <c r="H1380" t="s">
        <v>17</v>
      </c>
      <c r="J1380">
        <v>1817.56</v>
      </c>
      <c r="K1380" t="s">
        <v>3955</v>
      </c>
      <c r="L1380" t="s">
        <v>3956</v>
      </c>
    </row>
    <row r="1381" spans="1:12" x14ac:dyDescent="0.25">
      <c r="A1381">
        <v>1380</v>
      </c>
      <c r="B1381" t="s">
        <v>3957</v>
      </c>
      <c r="C1381" t="s">
        <v>21</v>
      </c>
      <c r="D1381" t="s">
        <v>40</v>
      </c>
      <c r="E1381" t="s">
        <v>15</v>
      </c>
      <c r="F1381" t="s">
        <v>27</v>
      </c>
      <c r="G1381" s="1">
        <v>44320</v>
      </c>
      <c r="H1381" t="s">
        <v>17</v>
      </c>
      <c r="J1381">
        <v>3684.94</v>
      </c>
      <c r="K1381" t="s">
        <v>3958</v>
      </c>
      <c r="L1381" t="s">
        <v>3959</v>
      </c>
    </row>
    <row r="1382" spans="1:12" x14ac:dyDescent="0.25">
      <c r="A1382">
        <v>1381</v>
      </c>
      <c r="B1382" t="s">
        <v>3960</v>
      </c>
      <c r="C1382" t="s">
        <v>21</v>
      </c>
      <c r="D1382" t="s">
        <v>31</v>
      </c>
      <c r="E1382" t="s">
        <v>15</v>
      </c>
      <c r="F1382" t="s">
        <v>22</v>
      </c>
      <c r="G1382" s="1">
        <v>44796</v>
      </c>
      <c r="H1382" t="s">
        <v>17</v>
      </c>
      <c r="J1382">
        <v>1417.77</v>
      </c>
      <c r="K1382" t="s">
        <v>3961</v>
      </c>
      <c r="L1382" t="s">
        <v>3962</v>
      </c>
    </row>
    <row r="1383" spans="1:12" x14ac:dyDescent="0.25">
      <c r="A1383">
        <v>1382</v>
      </c>
      <c r="B1383" t="s">
        <v>3963</v>
      </c>
      <c r="C1383" t="s">
        <v>21</v>
      </c>
      <c r="D1383" t="s">
        <v>26</v>
      </c>
      <c r="E1383" t="s">
        <v>15</v>
      </c>
      <c r="F1383" t="s">
        <v>16</v>
      </c>
      <c r="G1383" s="1">
        <v>44744</v>
      </c>
      <c r="H1383" t="s">
        <v>17</v>
      </c>
      <c r="J1383">
        <v>2274.81</v>
      </c>
      <c r="K1383" t="s">
        <v>3964</v>
      </c>
      <c r="L1383" t="s">
        <v>3965</v>
      </c>
    </row>
    <row r="1384" spans="1:12" x14ac:dyDescent="0.25">
      <c r="A1384">
        <v>1383</v>
      </c>
      <c r="B1384" t="s">
        <v>3966</v>
      </c>
      <c r="C1384" t="s">
        <v>76</v>
      </c>
      <c r="D1384" t="s">
        <v>14</v>
      </c>
      <c r="E1384" t="s">
        <v>32</v>
      </c>
      <c r="F1384" t="s">
        <v>27</v>
      </c>
      <c r="G1384" s="1">
        <v>45364</v>
      </c>
      <c r="H1384" t="s">
        <v>17</v>
      </c>
      <c r="J1384">
        <v>4712.97</v>
      </c>
      <c r="K1384" t="s">
        <v>3967</v>
      </c>
      <c r="L1384" t="s">
        <v>3968</v>
      </c>
    </row>
    <row r="1385" spans="1:12" x14ac:dyDescent="0.25">
      <c r="A1385">
        <v>1384</v>
      </c>
      <c r="B1385" t="s">
        <v>3969</v>
      </c>
      <c r="C1385" t="s">
        <v>21</v>
      </c>
      <c r="D1385" t="s">
        <v>26</v>
      </c>
      <c r="E1385" t="s">
        <v>15</v>
      </c>
      <c r="F1385" t="s">
        <v>27</v>
      </c>
      <c r="G1385" s="1">
        <v>42884</v>
      </c>
      <c r="H1385" t="s">
        <v>17</v>
      </c>
      <c r="J1385">
        <v>872.21</v>
      </c>
      <c r="K1385" t="s">
        <v>3970</v>
      </c>
      <c r="L1385" t="s">
        <v>3971</v>
      </c>
    </row>
    <row r="1386" spans="1:12" x14ac:dyDescent="0.25">
      <c r="A1386">
        <v>1385</v>
      </c>
      <c r="B1386" t="s">
        <v>3972</v>
      </c>
      <c r="C1386" t="s">
        <v>76</v>
      </c>
      <c r="D1386" t="s">
        <v>40</v>
      </c>
      <c r="E1386" t="s">
        <v>15</v>
      </c>
      <c r="F1386" t="s">
        <v>16</v>
      </c>
      <c r="G1386" s="1">
        <v>43253</v>
      </c>
      <c r="H1386" t="s">
        <v>17</v>
      </c>
      <c r="J1386">
        <v>3873.56</v>
      </c>
      <c r="K1386" t="s">
        <v>3973</v>
      </c>
      <c r="L1386" t="s">
        <v>3974</v>
      </c>
    </row>
    <row r="1387" spans="1:12" x14ac:dyDescent="0.25">
      <c r="A1387">
        <v>1386</v>
      </c>
      <c r="B1387" t="s">
        <v>3975</v>
      </c>
      <c r="C1387" t="s">
        <v>60</v>
      </c>
      <c r="D1387" t="s">
        <v>26</v>
      </c>
      <c r="E1387" t="s">
        <v>32</v>
      </c>
      <c r="F1387" t="s">
        <v>16</v>
      </c>
      <c r="G1387" s="1">
        <v>43554</v>
      </c>
      <c r="H1387" t="s">
        <v>17</v>
      </c>
      <c r="J1387">
        <v>2981.63</v>
      </c>
      <c r="K1387" t="s">
        <v>3976</v>
      </c>
      <c r="L1387" t="s">
        <v>3977</v>
      </c>
    </row>
    <row r="1388" spans="1:12" x14ac:dyDescent="0.25">
      <c r="A1388">
        <v>1387</v>
      </c>
      <c r="B1388" t="s">
        <v>3978</v>
      </c>
      <c r="C1388" t="s">
        <v>25</v>
      </c>
      <c r="D1388" t="s">
        <v>14</v>
      </c>
      <c r="E1388" t="s">
        <v>32</v>
      </c>
      <c r="F1388" t="s">
        <v>27</v>
      </c>
      <c r="G1388" s="1">
        <v>43226</v>
      </c>
      <c r="H1388" t="s">
        <v>17</v>
      </c>
      <c r="J1388">
        <v>1425.73</v>
      </c>
      <c r="K1388" t="s">
        <v>3979</v>
      </c>
      <c r="L1388" t="s">
        <v>3980</v>
      </c>
    </row>
    <row r="1389" spans="1:12" x14ac:dyDescent="0.25">
      <c r="A1389">
        <v>1388</v>
      </c>
      <c r="B1389" t="s">
        <v>3981</v>
      </c>
      <c r="C1389" t="s">
        <v>13</v>
      </c>
      <c r="D1389" t="s">
        <v>31</v>
      </c>
      <c r="E1389" t="s">
        <v>32</v>
      </c>
      <c r="F1389" t="s">
        <v>27</v>
      </c>
      <c r="G1389" s="1">
        <v>43399</v>
      </c>
      <c r="H1389" t="s">
        <v>77</v>
      </c>
      <c r="I1389" s="1">
        <v>44183</v>
      </c>
      <c r="J1389">
        <v>3129.01</v>
      </c>
      <c r="K1389" t="s">
        <v>3982</v>
      </c>
      <c r="L1389">
        <v>5137321688</v>
      </c>
    </row>
    <row r="1390" spans="1:12" x14ac:dyDescent="0.25">
      <c r="A1390">
        <v>1389</v>
      </c>
      <c r="B1390" t="s">
        <v>3983</v>
      </c>
      <c r="C1390" t="s">
        <v>47</v>
      </c>
      <c r="D1390" t="s">
        <v>54</v>
      </c>
      <c r="E1390" t="s">
        <v>32</v>
      </c>
      <c r="F1390" t="s">
        <v>27</v>
      </c>
      <c r="G1390" s="1">
        <v>44981</v>
      </c>
      <c r="H1390" t="s">
        <v>17</v>
      </c>
      <c r="J1390">
        <v>2953.17</v>
      </c>
      <c r="K1390" t="s">
        <v>3984</v>
      </c>
      <c r="L1390">
        <v>6584980686</v>
      </c>
    </row>
    <row r="1391" spans="1:12" x14ac:dyDescent="0.25">
      <c r="A1391">
        <v>1390</v>
      </c>
      <c r="B1391" t="s">
        <v>3985</v>
      </c>
      <c r="C1391" t="s">
        <v>76</v>
      </c>
      <c r="D1391" t="s">
        <v>31</v>
      </c>
      <c r="E1391" t="s">
        <v>32</v>
      </c>
      <c r="F1391" t="s">
        <v>27</v>
      </c>
      <c r="G1391" s="1">
        <v>42612</v>
      </c>
      <c r="H1391" t="s">
        <v>17</v>
      </c>
      <c r="J1391">
        <v>1217.54</v>
      </c>
      <c r="K1391" t="s">
        <v>3986</v>
      </c>
      <c r="L1391">
        <v>6753711219</v>
      </c>
    </row>
    <row r="1392" spans="1:12" x14ac:dyDescent="0.25">
      <c r="A1392">
        <v>1391</v>
      </c>
      <c r="B1392" t="s">
        <v>3987</v>
      </c>
      <c r="C1392" t="s">
        <v>47</v>
      </c>
      <c r="D1392" t="s">
        <v>54</v>
      </c>
      <c r="E1392" t="s">
        <v>32</v>
      </c>
      <c r="F1392" t="s">
        <v>16</v>
      </c>
      <c r="G1392" s="1">
        <v>43486</v>
      </c>
      <c r="H1392" t="s">
        <v>17</v>
      </c>
      <c r="J1392">
        <v>3852.34</v>
      </c>
      <c r="K1392" t="s">
        <v>3988</v>
      </c>
      <c r="L1392" t="s">
        <v>3989</v>
      </c>
    </row>
    <row r="1393" spans="1:12" x14ac:dyDescent="0.25">
      <c r="A1393">
        <v>1392</v>
      </c>
      <c r="B1393" t="s">
        <v>3990</v>
      </c>
      <c r="C1393" t="s">
        <v>60</v>
      </c>
      <c r="D1393" t="s">
        <v>26</v>
      </c>
      <c r="E1393" t="s">
        <v>15</v>
      </c>
      <c r="F1393" t="s">
        <v>27</v>
      </c>
      <c r="G1393" s="1">
        <v>44610</v>
      </c>
      <c r="H1393" t="s">
        <v>17</v>
      </c>
      <c r="J1393">
        <v>2790.53</v>
      </c>
      <c r="K1393" t="s">
        <v>3991</v>
      </c>
      <c r="L1393">
        <v>4821432964</v>
      </c>
    </row>
    <row r="1394" spans="1:12" x14ac:dyDescent="0.25">
      <c r="A1394">
        <v>1393</v>
      </c>
      <c r="B1394" t="s">
        <v>3992</v>
      </c>
      <c r="C1394" t="s">
        <v>21</v>
      </c>
      <c r="D1394" t="s">
        <v>14</v>
      </c>
      <c r="E1394" t="s">
        <v>32</v>
      </c>
      <c r="F1394" t="s">
        <v>27</v>
      </c>
      <c r="G1394" s="1">
        <v>44052</v>
      </c>
      <c r="H1394" t="s">
        <v>298</v>
      </c>
      <c r="I1394" s="1">
        <v>44515</v>
      </c>
      <c r="J1394">
        <v>900.95</v>
      </c>
      <c r="K1394" t="s">
        <v>3993</v>
      </c>
      <c r="L1394" t="s">
        <v>3994</v>
      </c>
    </row>
    <row r="1395" spans="1:12" x14ac:dyDescent="0.25">
      <c r="A1395">
        <v>1394</v>
      </c>
      <c r="B1395" t="s">
        <v>3995</v>
      </c>
      <c r="C1395" t="s">
        <v>25</v>
      </c>
      <c r="D1395" t="s">
        <v>40</v>
      </c>
      <c r="E1395" t="s">
        <v>32</v>
      </c>
      <c r="F1395" t="s">
        <v>22</v>
      </c>
      <c r="G1395" s="1">
        <v>44780</v>
      </c>
      <c r="H1395" t="s">
        <v>17</v>
      </c>
      <c r="J1395">
        <v>2546.5</v>
      </c>
      <c r="K1395" t="s">
        <v>3996</v>
      </c>
      <c r="L1395" t="s">
        <v>3997</v>
      </c>
    </row>
    <row r="1396" spans="1:12" x14ac:dyDescent="0.25">
      <c r="A1396">
        <v>1395</v>
      </c>
      <c r="B1396" t="s">
        <v>3998</v>
      </c>
      <c r="C1396" t="s">
        <v>47</v>
      </c>
      <c r="D1396" t="s">
        <v>54</v>
      </c>
      <c r="E1396" t="s">
        <v>32</v>
      </c>
      <c r="F1396" t="s">
        <v>22</v>
      </c>
      <c r="G1396" s="1">
        <v>44459</v>
      </c>
      <c r="H1396" t="s">
        <v>17</v>
      </c>
      <c r="J1396">
        <v>4851.62</v>
      </c>
      <c r="K1396" t="s">
        <v>3999</v>
      </c>
    </row>
    <row r="1397" spans="1:12" x14ac:dyDescent="0.25">
      <c r="A1397">
        <v>1396</v>
      </c>
      <c r="B1397" t="s">
        <v>4000</v>
      </c>
      <c r="C1397" t="s">
        <v>13</v>
      </c>
      <c r="D1397" t="s">
        <v>54</v>
      </c>
      <c r="E1397" t="s">
        <v>15</v>
      </c>
      <c r="F1397" t="s">
        <v>27</v>
      </c>
      <c r="G1397" s="1">
        <v>44726</v>
      </c>
      <c r="H1397" t="s">
        <v>17</v>
      </c>
      <c r="J1397">
        <v>2689.49</v>
      </c>
      <c r="K1397" t="s">
        <v>4001</v>
      </c>
      <c r="L1397" t="s">
        <v>4002</v>
      </c>
    </row>
    <row r="1398" spans="1:12" x14ac:dyDescent="0.25">
      <c r="A1398">
        <v>1397</v>
      </c>
      <c r="B1398" t="s">
        <v>4003</v>
      </c>
      <c r="C1398" t="s">
        <v>76</v>
      </c>
      <c r="D1398" t="s">
        <v>31</v>
      </c>
      <c r="E1398" t="s">
        <v>15</v>
      </c>
      <c r="F1398" t="s">
        <v>22</v>
      </c>
      <c r="G1398" s="1">
        <v>45301</v>
      </c>
      <c r="H1398" t="s">
        <v>17</v>
      </c>
      <c r="J1398">
        <v>4009.36</v>
      </c>
      <c r="K1398" t="s">
        <v>4004</v>
      </c>
      <c r="L1398" t="s">
        <v>4005</v>
      </c>
    </row>
    <row r="1399" spans="1:12" x14ac:dyDescent="0.25">
      <c r="A1399">
        <v>1398</v>
      </c>
      <c r="B1399" t="s">
        <v>4006</v>
      </c>
      <c r="C1399" t="s">
        <v>21</v>
      </c>
      <c r="D1399" t="s">
        <v>54</v>
      </c>
      <c r="E1399" t="s">
        <v>15</v>
      </c>
      <c r="F1399" t="s">
        <v>16</v>
      </c>
      <c r="G1399" s="1">
        <v>42744</v>
      </c>
      <c r="H1399" t="s">
        <v>17</v>
      </c>
      <c r="J1399">
        <v>1702.68</v>
      </c>
      <c r="K1399" t="s">
        <v>4007</v>
      </c>
      <c r="L1399" t="s">
        <v>4008</v>
      </c>
    </row>
    <row r="1400" spans="1:12" x14ac:dyDescent="0.25">
      <c r="A1400">
        <v>1399</v>
      </c>
      <c r="B1400" t="s">
        <v>4009</v>
      </c>
      <c r="C1400" t="s">
        <v>21</v>
      </c>
      <c r="D1400" t="s">
        <v>31</v>
      </c>
      <c r="E1400" t="s">
        <v>32</v>
      </c>
      <c r="F1400" t="s">
        <v>27</v>
      </c>
      <c r="G1400" s="1">
        <v>43455</v>
      </c>
      <c r="H1400" t="s">
        <v>17</v>
      </c>
      <c r="J1400">
        <v>1452.8</v>
      </c>
      <c r="K1400" t="s">
        <v>4010</v>
      </c>
      <c r="L1400" t="s">
        <v>4011</v>
      </c>
    </row>
    <row r="1401" spans="1:12" x14ac:dyDescent="0.25">
      <c r="A1401">
        <v>1400</v>
      </c>
      <c r="B1401" t="s">
        <v>4012</v>
      </c>
      <c r="C1401" t="s">
        <v>25</v>
      </c>
      <c r="D1401" t="s">
        <v>31</v>
      </c>
      <c r="E1401" t="s">
        <v>32</v>
      </c>
      <c r="F1401" t="s">
        <v>22</v>
      </c>
      <c r="G1401" s="1">
        <v>43835</v>
      </c>
      <c r="H1401" t="s">
        <v>17</v>
      </c>
      <c r="J1401">
        <v>3433.25</v>
      </c>
      <c r="K1401" t="s">
        <v>4013</v>
      </c>
      <c r="L1401" t="s">
        <v>4014</v>
      </c>
    </row>
    <row r="1402" spans="1:12" x14ac:dyDescent="0.25">
      <c r="A1402">
        <v>1231</v>
      </c>
      <c r="B1402" t="s">
        <v>3527</v>
      </c>
      <c r="C1402" t="s">
        <v>13</v>
      </c>
      <c r="D1402" t="s">
        <v>14</v>
      </c>
      <c r="E1402" t="s">
        <v>32</v>
      </c>
      <c r="F1402" t="s">
        <v>22</v>
      </c>
      <c r="G1402" s="1">
        <v>44734</v>
      </c>
      <c r="H1402" t="s">
        <v>17</v>
      </c>
      <c r="J1402">
        <v>1090.25</v>
      </c>
      <c r="K1402" t="s">
        <v>3528</v>
      </c>
      <c r="L1402" t="s">
        <v>3529</v>
      </c>
    </row>
    <row r="1403" spans="1:12" x14ac:dyDescent="0.25">
      <c r="A1403">
        <v>332</v>
      </c>
      <c r="B1403" t="s">
        <v>965</v>
      </c>
      <c r="C1403" t="s">
        <v>60</v>
      </c>
      <c r="D1403" t="s">
        <v>26</v>
      </c>
      <c r="E1403" t="s">
        <v>15</v>
      </c>
      <c r="F1403" t="s">
        <v>16</v>
      </c>
      <c r="G1403" s="1">
        <v>43286</v>
      </c>
      <c r="H1403" t="s">
        <v>17</v>
      </c>
      <c r="J1403">
        <v>3180.36</v>
      </c>
      <c r="K1403" t="s">
        <v>966</v>
      </c>
      <c r="L1403" t="s">
        <v>967</v>
      </c>
    </row>
    <row r="1404" spans="1:12" x14ac:dyDescent="0.25">
      <c r="A1404">
        <v>811</v>
      </c>
      <c r="B1404" t="s">
        <v>2330</v>
      </c>
      <c r="C1404" t="s">
        <v>60</v>
      </c>
      <c r="D1404" t="s">
        <v>40</v>
      </c>
      <c r="E1404" t="s">
        <v>15</v>
      </c>
      <c r="F1404" t="s">
        <v>16</v>
      </c>
      <c r="G1404" s="1">
        <v>43253</v>
      </c>
      <c r="H1404" t="s">
        <v>17</v>
      </c>
      <c r="J1404">
        <v>1392.4</v>
      </c>
      <c r="K1404" t="s">
        <v>2331</v>
      </c>
      <c r="L1404" t="s">
        <v>2332</v>
      </c>
    </row>
    <row r="1405" spans="1:12" x14ac:dyDescent="0.25">
      <c r="A1405">
        <v>413</v>
      </c>
      <c r="B1405" t="s">
        <v>1198</v>
      </c>
      <c r="C1405" t="s">
        <v>25</v>
      </c>
      <c r="D1405" t="s">
        <v>54</v>
      </c>
      <c r="E1405" t="s">
        <v>15</v>
      </c>
      <c r="F1405" t="s">
        <v>16</v>
      </c>
      <c r="G1405" s="1">
        <v>42697</v>
      </c>
      <c r="H1405" t="s">
        <v>17</v>
      </c>
      <c r="J1405">
        <v>4821.87</v>
      </c>
      <c r="K1405" t="s">
        <v>1199</v>
      </c>
      <c r="L1405" t="s">
        <v>1200</v>
      </c>
    </row>
    <row r="1406" spans="1:12" x14ac:dyDescent="0.25">
      <c r="A1406">
        <v>795</v>
      </c>
      <c r="B1406" t="s">
        <v>2283</v>
      </c>
      <c r="C1406" t="s">
        <v>25</v>
      </c>
      <c r="D1406" t="s">
        <v>54</v>
      </c>
      <c r="E1406" t="s">
        <v>15</v>
      </c>
      <c r="F1406" t="s">
        <v>22</v>
      </c>
      <c r="G1406" s="1">
        <v>43504</v>
      </c>
      <c r="H1406" t="s">
        <v>17</v>
      </c>
      <c r="J1406">
        <v>3704.06</v>
      </c>
      <c r="K1406" t="s">
        <v>2284</v>
      </c>
      <c r="L1406" t="s">
        <v>2285</v>
      </c>
    </row>
    <row r="1407" spans="1:12" x14ac:dyDescent="0.25">
      <c r="A1407">
        <v>95</v>
      </c>
      <c r="B1407" t="s">
        <v>297</v>
      </c>
      <c r="C1407" t="s">
        <v>47</v>
      </c>
      <c r="D1407" t="s">
        <v>31</v>
      </c>
      <c r="E1407" t="s">
        <v>15</v>
      </c>
      <c r="F1407" t="s">
        <v>27</v>
      </c>
      <c r="G1407" s="1">
        <v>44249</v>
      </c>
      <c r="H1407" t="s">
        <v>298</v>
      </c>
      <c r="I1407" s="1">
        <v>45646</v>
      </c>
      <c r="J1407">
        <v>1788</v>
      </c>
      <c r="K1407" t="s">
        <v>299</v>
      </c>
      <c r="L1407" t="s">
        <v>300</v>
      </c>
    </row>
    <row r="1408" spans="1:12" x14ac:dyDescent="0.25">
      <c r="A1408">
        <v>1003</v>
      </c>
      <c r="B1408" t="s">
        <v>2876</v>
      </c>
      <c r="C1408" t="s">
        <v>25</v>
      </c>
      <c r="D1408" t="s">
        <v>14</v>
      </c>
      <c r="E1408" t="s">
        <v>15</v>
      </c>
      <c r="F1408" t="s">
        <v>27</v>
      </c>
      <c r="G1408" s="1">
        <v>44415</v>
      </c>
      <c r="H1408" t="s">
        <v>298</v>
      </c>
      <c r="I1408" s="1">
        <v>44996</v>
      </c>
      <c r="J1408">
        <v>4021.31</v>
      </c>
      <c r="K1408" t="s">
        <v>2877</v>
      </c>
      <c r="L1408" t="s">
        <v>2878</v>
      </c>
    </row>
    <row r="1409" spans="1:12" x14ac:dyDescent="0.25">
      <c r="A1409">
        <v>1074</v>
      </c>
      <c r="B1409" t="s">
        <v>3079</v>
      </c>
      <c r="C1409" t="s">
        <v>25</v>
      </c>
      <c r="D1409" t="s">
        <v>54</v>
      </c>
      <c r="E1409" t="s">
        <v>15</v>
      </c>
      <c r="F1409" t="s">
        <v>27</v>
      </c>
      <c r="G1409" s="1">
        <v>44985</v>
      </c>
      <c r="H1409" t="s">
        <v>17</v>
      </c>
      <c r="J1409">
        <v>2990.02</v>
      </c>
      <c r="K1409" t="s">
        <v>3080</v>
      </c>
      <c r="L1409" t="s">
        <v>3081</v>
      </c>
    </row>
    <row r="1410" spans="1:12" x14ac:dyDescent="0.25">
      <c r="A1410">
        <v>225</v>
      </c>
      <c r="B1410" t="s">
        <v>663</v>
      </c>
      <c r="C1410" t="s">
        <v>60</v>
      </c>
      <c r="D1410" t="s">
        <v>26</v>
      </c>
      <c r="E1410" t="s">
        <v>32</v>
      </c>
      <c r="F1410" t="s">
        <v>22</v>
      </c>
      <c r="G1410" s="1">
        <v>42577</v>
      </c>
      <c r="H1410" t="s">
        <v>17</v>
      </c>
      <c r="J1410">
        <v>3258.53</v>
      </c>
      <c r="K1410" t="s">
        <v>664</v>
      </c>
      <c r="L1410" t="s">
        <v>665</v>
      </c>
    </row>
    <row r="1411" spans="1:12" x14ac:dyDescent="0.25">
      <c r="A1411">
        <v>459</v>
      </c>
      <c r="B1411" t="s">
        <v>1329</v>
      </c>
      <c r="C1411" t="s">
        <v>47</v>
      </c>
      <c r="D1411" t="s">
        <v>54</v>
      </c>
      <c r="E1411" t="s">
        <v>15</v>
      </c>
      <c r="F1411" t="s">
        <v>22</v>
      </c>
      <c r="G1411" s="1">
        <v>44833</v>
      </c>
      <c r="H1411" t="s">
        <v>17</v>
      </c>
      <c r="J1411">
        <v>1093.06</v>
      </c>
      <c r="K1411" t="s">
        <v>1330</v>
      </c>
      <c r="L1411" t="s">
        <v>1331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7EFA6-1359-4F68-87CD-CF7952F4075F}">
  <dimension ref="A1:O1361"/>
  <sheetViews>
    <sheetView topLeftCell="D1" workbookViewId="0"/>
  </sheetViews>
  <sheetFormatPr defaultRowHeight="15" x14ac:dyDescent="0.25"/>
  <cols>
    <col min="1" max="1" width="14" bestFit="1" customWidth="1"/>
    <col min="2" max="2" width="13.28515625" bestFit="1" customWidth="1"/>
    <col min="3" max="3" width="12.42578125" bestFit="1" customWidth="1"/>
    <col min="4" max="4" width="14" bestFit="1" customWidth="1"/>
    <col min="5" max="5" width="11.5703125" bestFit="1" customWidth="1"/>
    <col min="6" max="6" width="10" bestFit="1" customWidth="1"/>
    <col min="7" max="7" width="19" bestFit="1" customWidth="1"/>
    <col min="8" max="8" width="11" bestFit="1" customWidth="1"/>
    <col min="9" max="9" width="11.28515625" bestFit="1" customWidth="1"/>
    <col min="10" max="10" width="10.5703125" bestFit="1" customWidth="1"/>
    <col min="11" max="11" width="15.7109375" bestFit="1" customWidth="1"/>
    <col min="12" max="12" width="16.28515625" bestFit="1" customWidth="1"/>
    <col min="13" max="13" width="33.85546875" bestFit="1" customWidth="1"/>
    <col min="14" max="14" width="14.5703125" bestFit="1" customWidth="1"/>
    <col min="15" max="15" width="13" bestFit="1" customWidth="1"/>
  </cols>
  <sheetData>
    <row r="1" spans="1:15" x14ac:dyDescent="0.25">
      <c r="A1" t="s">
        <v>0</v>
      </c>
      <c r="B1" t="s">
        <v>4015</v>
      </c>
      <c r="C1" t="s">
        <v>4016</v>
      </c>
      <c r="D1" t="s">
        <v>2</v>
      </c>
      <c r="E1" t="s">
        <v>3</v>
      </c>
      <c r="F1" t="s">
        <v>4</v>
      </c>
      <c r="G1" t="s">
        <v>5</v>
      </c>
      <c r="H1" t="s">
        <v>4017</v>
      </c>
      <c r="I1" t="s">
        <v>7</v>
      </c>
      <c r="J1" t="s">
        <v>4018</v>
      </c>
      <c r="K1" t="s">
        <v>4019</v>
      </c>
      <c r="L1" t="s">
        <v>9</v>
      </c>
      <c r="M1" t="s">
        <v>10</v>
      </c>
      <c r="N1" t="s">
        <v>11</v>
      </c>
      <c r="O1" t="s">
        <v>6307</v>
      </c>
    </row>
    <row r="2" spans="1:15" x14ac:dyDescent="0.25">
      <c r="A2">
        <v>1</v>
      </c>
      <c r="B2" t="s">
        <v>4020</v>
      </c>
      <c r="C2" t="s">
        <v>4021</v>
      </c>
      <c r="D2" t="s">
        <v>13</v>
      </c>
      <c r="E2" t="s">
        <v>14</v>
      </c>
      <c r="F2" t="s">
        <v>15</v>
      </c>
      <c r="G2" t="s">
        <v>16</v>
      </c>
      <c r="H2">
        <v>2017</v>
      </c>
      <c r="I2" t="s">
        <v>17</v>
      </c>
      <c r="J2">
        <v>2025</v>
      </c>
      <c r="K2">
        <v>8</v>
      </c>
      <c r="L2">
        <v>3920.53</v>
      </c>
      <c r="M2" t="s">
        <v>18</v>
      </c>
      <c r="N2" t="s">
        <v>4022</v>
      </c>
      <c r="O2" t="s">
        <v>6308</v>
      </c>
    </row>
    <row r="3" spans="1:15" x14ac:dyDescent="0.25">
      <c r="A3">
        <v>2</v>
      </c>
      <c r="B3" t="s">
        <v>4023</v>
      </c>
      <c r="C3" t="s">
        <v>4024</v>
      </c>
      <c r="D3" t="s">
        <v>21</v>
      </c>
      <c r="E3" t="s">
        <v>14</v>
      </c>
      <c r="F3" t="s">
        <v>15</v>
      </c>
      <c r="G3" t="s">
        <v>22</v>
      </c>
      <c r="H3">
        <v>2016</v>
      </c>
      <c r="I3" t="s">
        <v>17</v>
      </c>
      <c r="J3">
        <v>2025</v>
      </c>
      <c r="K3">
        <v>9</v>
      </c>
      <c r="L3">
        <v>3276.58</v>
      </c>
      <c r="M3" t="s">
        <v>23</v>
      </c>
      <c r="N3" t="s">
        <v>4025</v>
      </c>
      <c r="O3" t="s">
        <v>6308</v>
      </c>
    </row>
    <row r="4" spans="1:15" x14ac:dyDescent="0.25">
      <c r="A4">
        <v>3</v>
      </c>
      <c r="B4" t="s">
        <v>4026</v>
      </c>
      <c r="C4" t="s">
        <v>4027</v>
      </c>
      <c r="D4" t="s">
        <v>25</v>
      </c>
      <c r="E4" t="s">
        <v>26</v>
      </c>
      <c r="F4" t="s">
        <v>15</v>
      </c>
      <c r="G4" t="s">
        <v>27</v>
      </c>
      <c r="H4">
        <v>2016</v>
      </c>
      <c r="I4" t="s">
        <v>17</v>
      </c>
      <c r="J4">
        <v>2025</v>
      </c>
      <c r="K4">
        <v>9</v>
      </c>
      <c r="L4">
        <v>2887.82</v>
      </c>
      <c r="M4" t="s">
        <v>28</v>
      </c>
      <c r="N4" t="s">
        <v>4028</v>
      </c>
      <c r="O4" t="s">
        <v>6309</v>
      </c>
    </row>
    <row r="5" spans="1:15" x14ac:dyDescent="0.25">
      <c r="A5">
        <v>4</v>
      </c>
      <c r="B5" t="s">
        <v>4029</v>
      </c>
      <c r="C5" t="s">
        <v>4030</v>
      </c>
      <c r="D5" t="s">
        <v>13</v>
      </c>
      <c r="E5" t="s">
        <v>31</v>
      </c>
      <c r="F5" t="s">
        <v>32</v>
      </c>
      <c r="G5" t="s">
        <v>22</v>
      </c>
      <c r="H5">
        <v>2019</v>
      </c>
      <c r="I5" t="s">
        <v>17</v>
      </c>
      <c r="J5">
        <v>2025</v>
      </c>
      <c r="K5">
        <v>6</v>
      </c>
      <c r="L5">
        <v>1050.6600000000001</v>
      </c>
      <c r="M5" t="s">
        <v>33</v>
      </c>
      <c r="N5" t="s">
        <v>4031</v>
      </c>
      <c r="O5" t="s">
        <v>6310</v>
      </c>
    </row>
    <row r="6" spans="1:15" x14ac:dyDescent="0.25">
      <c r="A6">
        <v>5</v>
      </c>
      <c r="B6" t="s">
        <v>4032</v>
      </c>
      <c r="C6" t="s">
        <v>4033</v>
      </c>
      <c r="D6" t="s">
        <v>25</v>
      </c>
      <c r="E6" t="s">
        <v>26</v>
      </c>
      <c r="F6" t="s">
        <v>32</v>
      </c>
      <c r="G6" t="s">
        <v>27</v>
      </c>
      <c r="H6">
        <v>2016</v>
      </c>
      <c r="I6" t="s">
        <v>17</v>
      </c>
      <c r="J6">
        <v>2025</v>
      </c>
      <c r="K6">
        <v>9</v>
      </c>
      <c r="L6">
        <v>820.34</v>
      </c>
      <c r="M6" t="s">
        <v>36</v>
      </c>
      <c r="N6" t="s">
        <v>4025</v>
      </c>
      <c r="O6" t="s">
        <v>6311</v>
      </c>
    </row>
    <row r="7" spans="1:15" x14ac:dyDescent="0.25">
      <c r="A7">
        <v>6</v>
      </c>
      <c r="B7" t="s">
        <v>4034</v>
      </c>
      <c r="C7" t="s">
        <v>4035</v>
      </c>
      <c r="D7" t="s">
        <v>25</v>
      </c>
      <c r="E7" t="s">
        <v>14</v>
      </c>
      <c r="F7" t="s">
        <v>15</v>
      </c>
      <c r="G7" t="s">
        <v>16</v>
      </c>
      <c r="H7">
        <v>2020</v>
      </c>
      <c r="I7" t="s">
        <v>17</v>
      </c>
      <c r="J7">
        <v>2025</v>
      </c>
      <c r="K7">
        <v>5</v>
      </c>
      <c r="L7">
        <v>2297.88</v>
      </c>
      <c r="M7" t="s">
        <v>38</v>
      </c>
      <c r="N7" t="s">
        <v>4036</v>
      </c>
      <c r="O7" t="s">
        <v>6309</v>
      </c>
    </row>
    <row r="8" spans="1:15" x14ac:dyDescent="0.25">
      <c r="A8">
        <v>7</v>
      </c>
      <c r="B8" t="s">
        <v>4037</v>
      </c>
      <c r="C8" t="s">
        <v>4038</v>
      </c>
      <c r="D8" t="s">
        <v>13</v>
      </c>
      <c r="E8" t="s">
        <v>40</v>
      </c>
      <c r="F8" t="s">
        <v>15</v>
      </c>
      <c r="G8" t="s">
        <v>27</v>
      </c>
      <c r="H8">
        <v>2016</v>
      </c>
      <c r="I8" t="s">
        <v>17</v>
      </c>
      <c r="J8">
        <v>2025</v>
      </c>
      <c r="K8">
        <v>9</v>
      </c>
      <c r="L8">
        <v>3707.7</v>
      </c>
      <c r="M8" t="s">
        <v>41</v>
      </c>
      <c r="N8" t="s">
        <v>4039</v>
      </c>
      <c r="O8" t="s">
        <v>6308</v>
      </c>
    </row>
    <row r="9" spans="1:15" x14ac:dyDescent="0.25">
      <c r="A9">
        <v>8</v>
      </c>
      <c r="B9" t="s">
        <v>4040</v>
      </c>
      <c r="C9" t="s">
        <v>4041</v>
      </c>
      <c r="D9" t="s">
        <v>25</v>
      </c>
      <c r="E9" t="s">
        <v>26</v>
      </c>
      <c r="F9" t="s">
        <v>32</v>
      </c>
      <c r="G9" t="s">
        <v>27</v>
      </c>
      <c r="H9">
        <v>2017</v>
      </c>
      <c r="I9" t="s">
        <v>17</v>
      </c>
      <c r="J9">
        <v>2025</v>
      </c>
      <c r="K9">
        <v>8</v>
      </c>
      <c r="L9">
        <v>2911.01</v>
      </c>
      <c r="M9" t="s">
        <v>44</v>
      </c>
      <c r="N9" t="s">
        <v>4042</v>
      </c>
      <c r="O9" t="s">
        <v>6309</v>
      </c>
    </row>
    <row r="10" spans="1:15" x14ac:dyDescent="0.25">
      <c r="A10">
        <v>9</v>
      </c>
      <c r="B10" t="s">
        <v>4043</v>
      </c>
      <c r="C10" t="s">
        <v>4044</v>
      </c>
      <c r="D10" t="s">
        <v>47</v>
      </c>
      <c r="E10" t="s">
        <v>14</v>
      </c>
      <c r="F10" t="s">
        <v>15</v>
      </c>
      <c r="G10" t="s">
        <v>22</v>
      </c>
      <c r="H10">
        <v>2024</v>
      </c>
      <c r="I10" t="s">
        <v>17</v>
      </c>
      <c r="J10">
        <v>2025</v>
      </c>
      <c r="K10">
        <v>1</v>
      </c>
      <c r="L10">
        <v>2911.51</v>
      </c>
      <c r="M10" t="s">
        <v>48</v>
      </c>
      <c r="N10" t="s">
        <v>4045</v>
      </c>
      <c r="O10" t="s">
        <v>6309</v>
      </c>
    </row>
    <row r="11" spans="1:15" x14ac:dyDescent="0.25">
      <c r="A11">
        <v>10</v>
      </c>
      <c r="B11" t="s">
        <v>4046</v>
      </c>
      <c r="C11" t="s">
        <v>4047</v>
      </c>
      <c r="D11" t="s">
        <v>13</v>
      </c>
      <c r="E11" t="s">
        <v>26</v>
      </c>
      <c r="F11" t="s">
        <v>32</v>
      </c>
      <c r="G11" t="s">
        <v>22</v>
      </c>
      <c r="H11">
        <v>2019</v>
      </c>
      <c r="I11" t="s">
        <v>17</v>
      </c>
      <c r="J11">
        <v>2025</v>
      </c>
      <c r="K11">
        <v>6</v>
      </c>
      <c r="L11">
        <v>2942.54</v>
      </c>
      <c r="M11" t="s">
        <v>51</v>
      </c>
      <c r="N11" t="s">
        <v>4048</v>
      </c>
      <c r="O11" t="s">
        <v>6309</v>
      </c>
    </row>
    <row r="12" spans="1:15" x14ac:dyDescent="0.25">
      <c r="A12">
        <v>11</v>
      </c>
      <c r="B12" t="s">
        <v>4049</v>
      </c>
      <c r="C12" t="s">
        <v>4050</v>
      </c>
      <c r="D12" t="s">
        <v>13</v>
      </c>
      <c r="E12" t="s">
        <v>54</v>
      </c>
      <c r="F12" t="s">
        <v>32</v>
      </c>
      <c r="G12" t="s">
        <v>27</v>
      </c>
      <c r="H12">
        <v>2017</v>
      </c>
      <c r="I12" t="s">
        <v>17</v>
      </c>
      <c r="J12">
        <v>2025</v>
      </c>
      <c r="K12">
        <v>8</v>
      </c>
      <c r="L12">
        <v>1570.86</v>
      </c>
      <c r="M12" t="s">
        <v>55</v>
      </c>
      <c r="N12" t="s">
        <v>4051</v>
      </c>
      <c r="O12" t="s">
        <v>6310</v>
      </c>
    </row>
    <row r="13" spans="1:15" x14ac:dyDescent="0.25">
      <c r="A13">
        <v>12</v>
      </c>
      <c r="B13" t="s">
        <v>4052</v>
      </c>
      <c r="C13" t="s">
        <v>4053</v>
      </c>
      <c r="D13" t="s">
        <v>21</v>
      </c>
      <c r="E13" t="s">
        <v>31</v>
      </c>
      <c r="F13" t="s">
        <v>32</v>
      </c>
      <c r="G13" t="s">
        <v>27</v>
      </c>
      <c r="H13">
        <v>2024</v>
      </c>
      <c r="I13" t="s">
        <v>17</v>
      </c>
      <c r="J13">
        <v>2025</v>
      </c>
      <c r="K13">
        <v>1</v>
      </c>
      <c r="L13">
        <v>2267.31</v>
      </c>
      <c r="M13" t="s">
        <v>57</v>
      </c>
      <c r="N13" t="s">
        <v>4054</v>
      </c>
      <c r="O13" t="s">
        <v>6309</v>
      </c>
    </row>
    <row r="14" spans="1:15" x14ac:dyDescent="0.25">
      <c r="A14">
        <v>13</v>
      </c>
      <c r="B14" t="s">
        <v>4055</v>
      </c>
      <c r="C14" t="s">
        <v>4056</v>
      </c>
      <c r="D14" t="s">
        <v>60</v>
      </c>
      <c r="E14" t="s">
        <v>54</v>
      </c>
      <c r="F14" t="s">
        <v>32</v>
      </c>
      <c r="G14" t="s">
        <v>16</v>
      </c>
      <c r="H14">
        <v>2021</v>
      </c>
      <c r="I14" t="s">
        <v>17</v>
      </c>
      <c r="J14">
        <v>2025</v>
      </c>
      <c r="K14">
        <v>4</v>
      </c>
      <c r="L14">
        <v>4414.43</v>
      </c>
      <c r="M14" t="s">
        <v>61</v>
      </c>
      <c r="N14" t="s">
        <v>4057</v>
      </c>
      <c r="O14" t="s">
        <v>6312</v>
      </c>
    </row>
    <row r="15" spans="1:15" x14ac:dyDescent="0.25">
      <c r="A15">
        <v>14</v>
      </c>
      <c r="B15" t="s">
        <v>4058</v>
      </c>
      <c r="C15" t="s">
        <v>4059</v>
      </c>
      <c r="D15" t="s">
        <v>60</v>
      </c>
      <c r="E15" t="s">
        <v>54</v>
      </c>
      <c r="F15" t="s">
        <v>15</v>
      </c>
      <c r="G15" t="s">
        <v>16</v>
      </c>
      <c r="H15">
        <v>2022</v>
      </c>
      <c r="I15" t="s">
        <v>17</v>
      </c>
      <c r="J15">
        <v>2025</v>
      </c>
      <c r="K15">
        <v>3</v>
      </c>
      <c r="L15">
        <v>4597.2</v>
      </c>
      <c r="M15" t="s">
        <v>64</v>
      </c>
      <c r="N15" t="s">
        <v>4060</v>
      </c>
      <c r="O15" t="s">
        <v>6312</v>
      </c>
    </row>
    <row r="16" spans="1:15" x14ac:dyDescent="0.25">
      <c r="A16">
        <v>15</v>
      </c>
      <c r="B16" t="s">
        <v>4061</v>
      </c>
      <c r="C16" t="s">
        <v>4062</v>
      </c>
      <c r="D16" t="s">
        <v>21</v>
      </c>
      <c r="E16" t="s">
        <v>14</v>
      </c>
      <c r="F16" t="s">
        <v>15</v>
      </c>
      <c r="G16" t="s">
        <v>27</v>
      </c>
      <c r="H16">
        <v>2019</v>
      </c>
      <c r="I16" t="s">
        <v>17</v>
      </c>
      <c r="J16">
        <v>2025</v>
      </c>
      <c r="K16">
        <v>6</v>
      </c>
      <c r="L16">
        <v>4780.05</v>
      </c>
      <c r="M16" t="s">
        <v>67</v>
      </c>
      <c r="N16" t="s">
        <v>4063</v>
      </c>
      <c r="O16" t="s">
        <v>6312</v>
      </c>
    </row>
    <row r="17" spans="1:15" x14ac:dyDescent="0.25">
      <c r="A17">
        <v>16</v>
      </c>
      <c r="B17" t="s">
        <v>4064</v>
      </c>
      <c r="C17" t="s">
        <v>4065</v>
      </c>
      <c r="D17" t="s">
        <v>60</v>
      </c>
      <c r="E17" t="s">
        <v>26</v>
      </c>
      <c r="F17" t="s">
        <v>15</v>
      </c>
      <c r="G17" t="s">
        <v>22</v>
      </c>
      <c r="H17">
        <v>2023</v>
      </c>
      <c r="I17" t="s">
        <v>17</v>
      </c>
      <c r="J17">
        <v>2025</v>
      </c>
      <c r="K17">
        <v>2</v>
      </c>
      <c r="L17">
        <v>803.12</v>
      </c>
      <c r="M17" t="s">
        <v>70</v>
      </c>
      <c r="N17" t="s">
        <v>4066</v>
      </c>
      <c r="O17" t="s">
        <v>6311</v>
      </c>
    </row>
    <row r="18" spans="1:15" x14ac:dyDescent="0.25">
      <c r="A18">
        <v>17</v>
      </c>
      <c r="B18" t="s">
        <v>4067</v>
      </c>
      <c r="C18" t="s">
        <v>4068</v>
      </c>
      <c r="D18" t="s">
        <v>13</v>
      </c>
      <c r="E18" t="s">
        <v>31</v>
      </c>
      <c r="F18" t="s">
        <v>32</v>
      </c>
      <c r="G18" t="s">
        <v>16</v>
      </c>
      <c r="H18">
        <v>2021</v>
      </c>
      <c r="I18" t="s">
        <v>17</v>
      </c>
      <c r="J18">
        <v>2025</v>
      </c>
      <c r="K18">
        <v>4</v>
      </c>
      <c r="L18">
        <v>4332.13</v>
      </c>
      <c r="M18" t="s">
        <v>73</v>
      </c>
      <c r="N18" t="s">
        <v>4069</v>
      </c>
      <c r="O18" t="s">
        <v>6312</v>
      </c>
    </row>
    <row r="19" spans="1:15" x14ac:dyDescent="0.25">
      <c r="A19">
        <v>18</v>
      </c>
      <c r="B19" t="s">
        <v>4070</v>
      </c>
      <c r="C19" t="s">
        <v>4071</v>
      </c>
      <c r="D19" t="s">
        <v>76</v>
      </c>
      <c r="E19" t="s">
        <v>54</v>
      </c>
      <c r="F19" t="s">
        <v>15</v>
      </c>
      <c r="G19" t="s">
        <v>22</v>
      </c>
      <c r="H19">
        <v>2016</v>
      </c>
      <c r="I19" t="s">
        <v>77</v>
      </c>
      <c r="J19">
        <v>2022</v>
      </c>
      <c r="K19">
        <v>6</v>
      </c>
      <c r="L19">
        <v>2979.72</v>
      </c>
      <c r="M19" t="s">
        <v>78</v>
      </c>
      <c r="N19" t="s">
        <v>4072</v>
      </c>
      <c r="O19" t="s">
        <v>6309</v>
      </c>
    </row>
    <row r="20" spans="1:15" x14ac:dyDescent="0.25">
      <c r="A20">
        <v>19</v>
      </c>
      <c r="B20" t="s">
        <v>4073</v>
      </c>
      <c r="C20" t="s">
        <v>4074</v>
      </c>
      <c r="D20" t="s">
        <v>13</v>
      </c>
      <c r="E20" t="s">
        <v>26</v>
      </c>
      <c r="F20" t="s">
        <v>15</v>
      </c>
      <c r="G20" t="s">
        <v>22</v>
      </c>
      <c r="H20">
        <v>2021</v>
      </c>
      <c r="I20" t="s">
        <v>17</v>
      </c>
      <c r="J20">
        <v>2025</v>
      </c>
      <c r="K20">
        <v>4</v>
      </c>
      <c r="L20">
        <v>3992.83</v>
      </c>
      <c r="M20" t="s">
        <v>80</v>
      </c>
      <c r="N20" t="s">
        <v>4075</v>
      </c>
      <c r="O20" t="s">
        <v>6308</v>
      </c>
    </row>
    <row r="21" spans="1:15" x14ac:dyDescent="0.25">
      <c r="A21">
        <v>20</v>
      </c>
      <c r="B21" t="s">
        <v>4052</v>
      </c>
      <c r="C21" t="s">
        <v>4076</v>
      </c>
      <c r="D21" t="s">
        <v>76</v>
      </c>
      <c r="E21" t="s">
        <v>40</v>
      </c>
      <c r="F21" t="s">
        <v>15</v>
      </c>
      <c r="G21" t="s">
        <v>22</v>
      </c>
      <c r="H21">
        <v>2020</v>
      </c>
      <c r="I21" t="s">
        <v>17</v>
      </c>
      <c r="J21">
        <v>2025</v>
      </c>
      <c r="K21">
        <v>5</v>
      </c>
      <c r="L21">
        <v>3284.64</v>
      </c>
      <c r="M21" t="s">
        <v>83</v>
      </c>
      <c r="N21" t="s">
        <v>4077</v>
      </c>
      <c r="O21" t="s">
        <v>6308</v>
      </c>
    </row>
    <row r="22" spans="1:15" x14ac:dyDescent="0.25">
      <c r="A22">
        <v>22</v>
      </c>
      <c r="B22" t="s">
        <v>4034</v>
      </c>
      <c r="C22" t="s">
        <v>4078</v>
      </c>
      <c r="D22" t="s">
        <v>47</v>
      </c>
      <c r="E22" t="s">
        <v>31</v>
      </c>
      <c r="F22" t="s">
        <v>32</v>
      </c>
      <c r="G22" t="s">
        <v>16</v>
      </c>
      <c r="H22">
        <v>2019</v>
      </c>
      <c r="I22" t="s">
        <v>17</v>
      </c>
      <c r="J22">
        <v>2025</v>
      </c>
      <c r="K22">
        <v>6</v>
      </c>
      <c r="L22">
        <v>3726.28</v>
      </c>
      <c r="M22" t="s">
        <v>88</v>
      </c>
      <c r="N22" t="s">
        <v>4079</v>
      </c>
      <c r="O22" t="s">
        <v>6308</v>
      </c>
    </row>
    <row r="23" spans="1:15" x14ac:dyDescent="0.25">
      <c r="A23">
        <v>23</v>
      </c>
      <c r="B23" t="s">
        <v>4080</v>
      </c>
      <c r="C23" t="s">
        <v>4081</v>
      </c>
      <c r="D23" t="s">
        <v>60</v>
      </c>
      <c r="E23" t="s">
        <v>54</v>
      </c>
      <c r="F23" t="s">
        <v>15</v>
      </c>
      <c r="G23" t="s">
        <v>27</v>
      </c>
      <c r="H23">
        <v>2022</v>
      </c>
      <c r="I23" t="s">
        <v>17</v>
      </c>
      <c r="J23">
        <v>2025</v>
      </c>
      <c r="K23">
        <v>3</v>
      </c>
      <c r="L23">
        <v>1291.3599999999999</v>
      </c>
      <c r="M23" t="s">
        <v>91</v>
      </c>
      <c r="N23" t="s">
        <v>4082</v>
      </c>
      <c r="O23" t="s">
        <v>6310</v>
      </c>
    </row>
    <row r="24" spans="1:15" x14ac:dyDescent="0.25">
      <c r="A24">
        <v>24</v>
      </c>
      <c r="B24" t="s">
        <v>4083</v>
      </c>
      <c r="C24" t="s">
        <v>4084</v>
      </c>
      <c r="D24" t="s">
        <v>60</v>
      </c>
      <c r="E24" t="s">
        <v>31</v>
      </c>
      <c r="F24" t="s">
        <v>15</v>
      </c>
      <c r="G24" t="s">
        <v>16</v>
      </c>
      <c r="H24">
        <v>2024</v>
      </c>
      <c r="I24" t="s">
        <v>17</v>
      </c>
      <c r="J24">
        <v>2025</v>
      </c>
      <c r="K24">
        <v>1</v>
      </c>
      <c r="L24">
        <v>831.96</v>
      </c>
      <c r="M24" t="s">
        <v>94</v>
      </c>
      <c r="N24" t="s">
        <v>4085</v>
      </c>
      <c r="O24" t="s">
        <v>6311</v>
      </c>
    </row>
    <row r="25" spans="1:15" x14ac:dyDescent="0.25">
      <c r="A25">
        <v>25</v>
      </c>
      <c r="B25" t="s">
        <v>4086</v>
      </c>
      <c r="C25" t="s">
        <v>4087</v>
      </c>
      <c r="D25" t="s">
        <v>76</v>
      </c>
      <c r="E25" t="s">
        <v>54</v>
      </c>
      <c r="F25" t="s">
        <v>32</v>
      </c>
      <c r="G25" t="s">
        <v>22</v>
      </c>
      <c r="H25">
        <v>2020</v>
      </c>
      <c r="I25" t="s">
        <v>17</v>
      </c>
      <c r="J25">
        <v>2025</v>
      </c>
      <c r="K25">
        <v>5</v>
      </c>
      <c r="L25">
        <v>2334.59</v>
      </c>
      <c r="M25" t="s">
        <v>97</v>
      </c>
      <c r="N25" t="s">
        <v>4088</v>
      </c>
      <c r="O25" t="s">
        <v>6309</v>
      </c>
    </row>
    <row r="26" spans="1:15" x14ac:dyDescent="0.25">
      <c r="A26">
        <v>26</v>
      </c>
      <c r="B26" t="s">
        <v>4089</v>
      </c>
      <c r="C26" t="s">
        <v>4090</v>
      </c>
      <c r="D26" t="s">
        <v>47</v>
      </c>
      <c r="E26" t="s">
        <v>26</v>
      </c>
      <c r="F26" t="s">
        <v>15</v>
      </c>
      <c r="G26" t="s">
        <v>16</v>
      </c>
      <c r="H26">
        <v>2022</v>
      </c>
      <c r="I26" t="s">
        <v>17</v>
      </c>
      <c r="J26">
        <v>2025</v>
      </c>
      <c r="K26">
        <v>3</v>
      </c>
      <c r="L26">
        <v>4377.84</v>
      </c>
      <c r="M26" t="s">
        <v>100</v>
      </c>
      <c r="N26" t="s">
        <v>4091</v>
      </c>
      <c r="O26" t="s">
        <v>6312</v>
      </c>
    </row>
    <row r="27" spans="1:15" x14ac:dyDescent="0.25">
      <c r="A27">
        <v>27</v>
      </c>
      <c r="B27" t="s">
        <v>4092</v>
      </c>
      <c r="C27" t="s">
        <v>4093</v>
      </c>
      <c r="D27" t="s">
        <v>13</v>
      </c>
      <c r="E27" t="s">
        <v>26</v>
      </c>
      <c r="F27" t="s">
        <v>15</v>
      </c>
      <c r="G27" t="s">
        <v>16</v>
      </c>
      <c r="H27">
        <v>2020</v>
      </c>
      <c r="I27" t="s">
        <v>17</v>
      </c>
      <c r="J27">
        <v>2025</v>
      </c>
      <c r="K27">
        <v>5</v>
      </c>
      <c r="L27">
        <v>3938.49</v>
      </c>
      <c r="M27" t="s">
        <v>103</v>
      </c>
      <c r="N27" t="s">
        <v>4094</v>
      </c>
      <c r="O27" t="s">
        <v>6308</v>
      </c>
    </row>
    <row r="28" spans="1:15" x14ac:dyDescent="0.25">
      <c r="A28">
        <v>28</v>
      </c>
      <c r="B28" t="s">
        <v>4095</v>
      </c>
      <c r="C28" t="s">
        <v>4096</v>
      </c>
      <c r="D28" t="s">
        <v>13</v>
      </c>
      <c r="E28" t="s">
        <v>26</v>
      </c>
      <c r="F28" t="s">
        <v>15</v>
      </c>
      <c r="G28" t="s">
        <v>27</v>
      </c>
      <c r="H28">
        <v>2018</v>
      </c>
      <c r="I28" t="s">
        <v>17</v>
      </c>
      <c r="J28">
        <v>2025</v>
      </c>
      <c r="K28">
        <v>7</v>
      </c>
      <c r="L28">
        <v>3402.06</v>
      </c>
      <c r="M28" t="s">
        <v>106</v>
      </c>
      <c r="N28" t="s">
        <v>4097</v>
      </c>
      <c r="O28" t="s">
        <v>6308</v>
      </c>
    </row>
    <row r="29" spans="1:15" x14ac:dyDescent="0.25">
      <c r="A29">
        <v>29</v>
      </c>
      <c r="B29" t="s">
        <v>4098</v>
      </c>
      <c r="C29" t="s">
        <v>4099</v>
      </c>
      <c r="D29" t="s">
        <v>60</v>
      </c>
      <c r="E29" t="s">
        <v>40</v>
      </c>
      <c r="F29" t="s">
        <v>32</v>
      </c>
      <c r="G29" t="s">
        <v>22</v>
      </c>
      <c r="H29">
        <v>2016</v>
      </c>
      <c r="I29" t="s">
        <v>17</v>
      </c>
      <c r="J29">
        <v>2025</v>
      </c>
      <c r="K29">
        <v>9</v>
      </c>
      <c r="L29">
        <v>1699.79</v>
      </c>
      <c r="M29" t="s">
        <v>109</v>
      </c>
      <c r="N29" t="s">
        <v>4100</v>
      </c>
      <c r="O29" t="s">
        <v>6310</v>
      </c>
    </row>
    <row r="30" spans="1:15" x14ac:dyDescent="0.25">
      <c r="A30">
        <v>30</v>
      </c>
      <c r="B30" t="s">
        <v>4070</v>
      </c>
      <c r="C30" t="s">
        <v>4101</v>
      </c>
      <c r="D30" t="s">
        <v>21</v>
      </c>
      <c r="E30" t="s">
        <v>54</v>
      </c>
      <c r="F30" t="s">
        <v>15</v>
      </c>
      <c r="G30" t="s">
        <v>27</v>
      </c>
      <c r="H30">
        <v>2020</v>
      </c>
      <c r="I30" t="s">
        <v>17</v>
      </c>
      <c r="J30">
        <v>2025</v>
      </c>
      <c r="K30">
        <v>5</v>
      </c>
      <c r="L30">
        <v>3548.9</v>
      </c>
      <c r="M30" t="s">
        <v>112</v>
      </c>
      <c r="N30" t="s">
        <v>4102</v>
      </c>
      <c r="O30" t="s">
        <v>6308</v>
      </c>
    </row>
    <row r="31" spans="1:15" x14ac:dyDescent="0.25">
      <c r="A31">
        <v>31</v>
      </c>
      <c r="B31" t="s">
        <v>4103</v>
      </c>
      <c r="C31" t="s">
        <v>4090</v>
      </c>
      <c r="D31" t="s">
        <v>13</v>
      </c>
      <c r="E31" t="s">
        <v>31</v>
      </c>
      <c r="F31" t="s">
        <v>15</v>
      </c>
      <c r="G31" t="s">
        <v>27</v>
      </c>
      <c r="H31">
        <v>2023</v>
      </c>
      <c r="I31" t="s">
        <v>17</v>
      </c>
      <c r="J31">
        <v>2025</v>
      </c>
      <c r="K31">
        <v>2</v>
      </c>
      <c r="L31">
        <v>4713.4399999999996</v>
      </c>
      <c r="M31" t="s">
        <v>115</v>
      </c>
      <c r="N31" t="s">
        <v>4104</v>
      </c>
      <c r="O31" t="s">
        <v>6312</v>
      </c>
    </row>
    <row r="32" spans="1:15" x14ac:dyDescent="0.25">
      <c r="A32">
        <v>33</v>
      </c>
      <c r="B32" t="s">
        <v>4105</v>
      </c>
      <c r="C32" t="s">
        <v>4106</v>
      </c>
      <c r="D32" t="s">
        <v>60</v>
      </c>
      <c r="E32" t="s">
        <v>14</v>
      </c>
      <c r="F32" t="s">
        <v>32</v>
      </c>
      <c r="G32" t="s">
        <v>27</v>
      </c>
      <c r="H32">
        <v>2022</v>
      </c>
      <c r="I32" t="s">
        <v>17</v>
      </c>
      <c r="J32">
        <v>2025</v>
      </c>
      <c r="K32">
        <v>3</v>
      </c>
      <c r="L32">
        <v>2519.34</v>
      </c>
      <c r="M32" t="s">
        <v>120</v>
      </c>
      <c r="N32" t="s">
        <v>4107</v>
      </c>
      <c r="O32" t="s">
        <v>6309</v>
      </c>
    </row>
    <row r="33" spans="1:15" x14ac:dyDescent="0.25">
      <c r="A33">
        <v>34</v>
      </c>
      <c r="B33" t="s">
        <v>4108</v>
      </c>
      <c r="C33" t="s">
        <v>4109</v>
      </c>
      <c r="D33" t="s">
        <v>60</v>
      </c>
      <c r="E33" t="s">
        <v>54</v>
      </c>
      <c r="F33" t="s">
        <v>15</v>
      </c>
      <c r="G33" t="s">
        <v>16</v>
      </c>
      <c r="H33">
        <v>2024</v>
      </c>
      <c r="I33" t="s">
        <v>17</v>
      </c>
      <c r="J33">
        <v>2025</v>
      </c>
      <c r="K33">
        <v>1</v>
      </c>
      <c r="L33">
        <v>3563.87</v>
      </c>
      <c r="M33" t="s">
        <v>123</v>
      </c>
      <c r="N33" t="s">
        <v>4110</v>
      </c>
      <c r="O33" t="s">
        <v>6308</v>
      </c>
    </row>
    <row r="34" spans="1:15" x14ac:dyDescent="0.25">
      <c r="A34">
        <v>35</v>
      </c>
      <c r="B34" t="s">
        <v>4111</v>
      </c>
      <c r="C34" t="s">
        <v>4112</v>
      </c>
      <c r="D34" t="s">
        <v>60</v>
      </c>
      <c r="E34" t="s">
        <v>26</v>
      </c>
      <c r="F34" t="s">
        <v>15</v>
      </c>
      <c r="G34" t="s">
        <v>22</v>
      </c>
      <c r="H34">
        <v>2023</v>
      </c>
      <c r="I34" t="s">
        <v>17</v>
      </c>
      <c r="J34">
        <v>2025</v>
      </c>
      <c r="K34">
        <v>2</v>
      </c>
      <c r="L34">
        <v>3177.59</v>
      </c>
      <c r="M34" t="s">
        <v>126</v>
      </c>
      <c r="N34" t="s">
        <v>4113</v>
      </c>
      <c r="O34" t="s">
        <v>6308</v>
      </c>
    </row>
    <row r="35" spans="1:15" x14ac:dyDescent="0.25">
      <c r="A35">
        <v>36</v>
      </c>
      <c r="B35" t="s">
        <v>4114</v>
      </c>
      <c r="C35" t="s">
        <v>4044</v>
      </c>
      <c r="D35" t="s">
        <v>60</v>
      </c>
      <c r="E35" t="s">
        <v>26</v>
      </c>
      <c r="F35" t="s">
        <v>15</v>
      </c>
      <c r="G35" t="s">
        <v>22</v>
      </c>
      <c r="H35">
        <v>2017</v>
      </c>
      <c r="I35" t="s">
        <v>17</v>
      </c>
      <c r="J35">
        <v>2025</v>
      </c>
      <c r="K35">
        <v>8</v>
      </c>
      <c r="L35">
        <v>903.13</v>
      </c>
      <c r="M35" t="s">
        <v>129</v>
      </c>
      <c r="N35" t="s">
        <v>4115</v>
      </c>
      <c r="O35" t="s">
        <v>6311</v>
      </c>
    </row>
    <row r="36" spans="1:15" x14ac:dyDescent="0.25">
      <c r="A36">
        <v>37</v>
      </c>
      <c r="B36" t="s">
        <v>4116</v>
      </c>
      <c r="C36" t="s">
        <v>4076</v>
      </c>
      <c r="D36" t="s">
        <v>76</v>
      </c>
      <c r="E36" t="s">
        <v>14</v>
      </c>
      <c r="F36" t="s">
        <v>15</v>
      </c>
      <c r="G36" t="s">
        <v>22</v>
      </c>
      <c r="H36">
        <v>2018</v>
      </c>
      <c r="I36" t="s">
        <v>17</v>
      </c>
      <c r="J36">
        <v>2025</v>
      </c>
      <c r="K36">
        <v>7</v>
      </c>
      <c r="L36">
        <v>1183.74</v>
      </c>
      <c r="M36" t="s">
        <v>132</v>
      </c>
      <c r="N36" t="s">
        <v>4117</v>
      </c>
      <c r="O36" t="s">
        <v>6310</v>
      </c>
    </row>
    <row r="37" spans="1:15" x14ac:dyDescent="0.25">
      <c r="A37">
        <v>38</v>
      </c>
      <c r="B37" t="s">
        <v>4118</v>
      </c>
      <c r="C37" t="s">
        <v>4119</v>
      </c>
      <c r="D37" t="s">
        <v>60</v>
      </c>
      <c r="E37" t="s">
        <v>14</v>
      </c>
      <c r="F37" t="s">
        <v>32</v>
      </c>
      <c r="G37" t="s">
        <v>22</v>
      </c>
      <c r="H37">
        <v>2018</v>
      </c>
      <c r="I37" t="s">
        <v>17</v>
      </c>
      <c r="J37">
        <v>2025</v>
      </c>
      <c r="K37">
        <v>7</v>
      </c>
      <c r="L37">
        <v>824.72</v>
      </c>
      <c r="M37" t="s">
        <v>135</v>
      </c>
      <c r="N37" t="s">
        <v>4120</v>
      </c>
      <c r="O37" t="s">
        <v>6311</v>
      </c>
    </row>
    <row r="38" spans="1:15" x14ac:dyDescent="0.25">
      <c r="A38">
        <v>39</v>
      </c>
      <c r="B38" t="s">
        <v>4121</v>
      </c>
      <c r="C38" t="s">
        <v>4122</v>
      </c>
      <c r="D38" t="s">
        <v>13</v>
      </c>
      <c r="E38" t="s">
        <v>54</v>
      </c>
      <c r="F38" t="s">
        <v>15</v>
      </c>
      <c r="G38" t="s">
        <v>16</v>
      </c>
      <c r="H38">
        <v>2020</v>
      </c>
      <c r="I38" t="s">
        <v>77</v>
      </c>
      <c r="J38">
        <v>2024</v>
      </c>
      <c r="K38">
        <v>4</v>
      </c>
      <c r="L38">
        <v>2218.6</v>
      </c>
      <c r="M38" t="s">
        <v>138</v>
      </c>
      <c r="N38" t="s">
        <v>4123</v>
      </c>
      <c r="O38" t="s">
        <v>6309</v>
      </c>
    </row>
    <row r="39" spans="1:15" x14ac:dyDescent="0.25">
      <c r="A39">
        <v>40</v>
      </c>
      <c r="B39" t="s">
        <v>4124</v>
      </c>
      <c r="C39" t="s">
        <v>4125</v>
      </c>
      <c r="D39" t="s">
        <v>21</v>
      </c>
      <c r="E39" t="s">
        <v>40</v>
      </c>
      <c r="F39" t="s">
        <v>32</v>
      </c>
      <c r="G39" t="s">
        <v>27</v>
      </c>
      <c r="H39">
        <v>2020</v>
      </c>
      <c r="I39" t="s">
        <v>17</v>
      </c>
      <c r="J39">
        <v>2025</v>
      </c>
      <c r="K39">
        <v>5</v>
      </c>
      <c r="L39">
        <v>4307.16</v>
      </c>
      <c r="M39" t="s">
        <v>141</v>
      </c>
      <c r="N39" t="s">
        <v>4126</v>
      </c>
      <c r="O39" t="s">
        <v>6312</v>
      </c>
    </row>
    <row r="40" spans="1:15" x14ac:dyDescent="0.25">
      <c r="A40">
        <v>41</v>
      </c>
      <c r="B40" t="s">
        <v>4127</v>
      </c>
      <c r="C40" t="s">
        <v>4128</v>
      </c>
      <c r="D40" t="s">
        <v>76</v>
      </c>
      <c r="E40" t="s">
        <v>31</v>
      </c>
      <c r="F40" t="s">
        <v>32</v>
      </c>
      <c r="G40" t="s">
        <v>22</v>
      </c>
      <c r="H40">
        <v>2024</v>
      </c>
      <c r="I40" t="s">
        <v>77</v>
      </c>
      <c r="J40">
        <v>2025</v>
      </c>
      <c r="K40">
        <v>1</v>
      </c>
      <c r="L40">
        <v>2284.64</v>
      </c>
      <c r="M40" t="s">
        <v>144</v>
      </c>
      <c r="N40" t="s">
        <v>4129</v>
      </c>
      <c r="O40" t="s">
        <v>6309</v>
      </c>
    </row>
    <row r="41" spans="1:15" x14ac:dyDescent="0.25">
      <c r="A41">
        <v>42</v>
      </c>
      <c r="B41" t="s">
        <v>4130</v>
      </c>
      <c r="C41" t="s">
        <v>4131</v>
      </c>
      <c r="D41" t="s">
        <v>13</v>
      </c>
      <c r="E41" t="s">
        <v>26</v>
      </c>
      <c r="F41" t="s">
        <v>15</v>
      </c>
      <c r="G41" t="s">
        <v>27</v>
      </c>
      <c r="H41">
        <v>2017</v>
      </c>
      <c r="I41" t="s">
        <v>17</v>
      </c>
      <c r="J41">
        <v>2025</v>
      </c>
      <c r="K41">
        <v>8</v>
      </c>
      <c r="L41">
        <v>2509.0100000000002</v>
      </c>
      <c r="M41" t="s">
        <v>147</v>
      </c>
      <c r="N41" t="s">
        <v>4132</v>
      </c>
      <c r="O41" t="s">
        <v>6309</v>
      </c>
    </row>
    <row r="42" spans="1:15" x14ac:dyDescent="0.25">
      <c r="A42">
        <v>43</v>
      </c>
      <c r="B42" t="s">
        <v>4133</v>
      </c>
      <c r="C42" t="s">
        <v>4134</v>
      </c>
      <c r="D42" t="s">
        <v>60</v>
      </c>
      <c r="E42" t="s">
        <v>14</v>
      </c>
      <c r="F42" t="s">
        <v>15</v>
      </c>
      <c r="G42" t="s">
        <v>27</v>
      </c>
      <c r="H42">
        <v>2017</v>
      </c>
      <c r="I42" t="s">
        <v>17</v>
      </c>
      <c r="J42">
        <v>2025</v>
      </c>
      <c r="K42">
        <v>8</v>
      </c>
      <c r="L42">
        <v>2112.7800000000002</v>
      </c>
      <c r="M42" t="s">
        <v>151</v>
      </c>
      <c r="N42" t="s">
        <v>4135</v>
      </c>
      <c r="O42" t="s">
        <v>6309</v>
      </c>
    </row>
    <row r="43" spans="1:15" x14ac:dyDescent="0.25">
      <c r="A43">
        <v>44</v>
      </c>
      <c r="B43" t="s">
        <v>4136</v>
      </c>
      <c r="C43" t="s">
        <v>4125</v>
      </c>
      <c r="D43" t="s">
        <v>76</v>
      </c>
      <c r="E43" t="s">
        <v>31</v>
      </c>
      <c r="F43" t="s">
        <v>15</v>
      </c>
      <c r="G43" t="s">
        <v>16</v>
      </c>
      <c r="H43">
        <v>2022</v>
      </c>
      <c r="I43" t="s">
        <v>17</v>
      </c>
      <c r="J43">
        <v>2025</v>
      </c>
      <c r="K43">
        <v>3</v>
      </c>
      <c r="L43">
        <v>3603.24</v>
      </c>
      <c r="M43" t="s">
        <v>153</v>
      </c>
      <c r="N43" t="s">
        <v>4137</v>
      </c>
      <c r="O43" t="s">
        <v>6308</v>
      </c>
    </row>
    <row r="44" spans="1:15" x14ac:dyDescent="0.25">
      <c r="A44">
        <v>45</v>
      </c>
      <c r="B44" t="s">
        <v>4138</v>
      </c>
      <c r="C44" t="s">
        <v>4139</v>
      </c>
      <c r="D44" t="s">
        <v>47</v>
      </c>
      <c r="E44" t="s">
        <v>14</v>
      </c>
      <c r="F44" t="s">
        <v>32</v>
      </c>
      <c r="G44" t="s">
        <v>27</v>
      </c>
      <c r="H44">
        <v>2018</v>
      </c>
      <c r="I44" t="s">
        <v>17</v>
      </c>
      <c r="J44">
        <v>2025</v>
      </c>
      <c r="K44">
        <v>7</v>
      </c>
      <c r="L44">
        <v>1280.1199999999999</v>
      </c>
      <c r="M44" t="s">
        <v>156</v>
      </c>
      <c r="N44" t="s">
        <v>4140</v>
      </c>
      <c r="O44" t="s">
        <v>6310</v>
      </c>
    </row>
    <row r="45" spans="1:15" x14ac:dyDescent="0.25">
      <c r="A45">
        <v>46</v>
      </c>
      <c r="B45" t="s">
        <v>4141</v>
      </c>
      <c r="C45" t="s">
        <v>4142</v>
      </c>
      <c r="D45" t="s">
        <v>47</v>
      </c>
      <c r="E45" t="s">
        <v>54</v>
      </c>
      <c r="F45" t="s">
        <v>32</v>
      </c>
      <c r="G45" t="s">
        <v>16</v>
      </c>
      <c r="H45">
        <v>2023</v>
      </c>
      <c r="I45" t="s">
        <v>17</v>
      </c>
      <c r="J45">
        <v>2025</v>
      </c>
      <c r="K45">
        <v>2</v>
      </c>
      <c r="L45">
        <v>3389.74</v>
      </c>
      <c r="M45" t="s">
        <v>159</v>
      </c>
      <c r="N45" t="s">
        <v>4143</v>
      </c>
      <c r="O45" t="s">
        <v>6308</v>
      </c>
    </row>
    <row r="46" spans="1:15" x14ac:dyDescent="0.25">
      <c r="A46">
        <v>47</v>
      </c>
      <c r="B46" t="s">
        <v>4040</v>
      </c>
      <c r="C46" t="s">
        <v>4144</v>
      </c>
      <c r="D46" t="s">
        <v>60</v>
      </c>
      <c r="E46" t="s">
        <v>14</v>
      </c>
      <c r="F46" t="s">
        <v>15</v>
      </c>
      <c r="G46" t="s">
        <v>16</v>
      </c>
      <c r="H46">
        <v>2023</v>
      </c>
      <c r="I46" t="s">
        <v>17</v>
      </c>
      <c r="J46">
        <v>2025</v>
      </c>
      <c r="K46">
        <v>2</v>
      </c>
      <c r="L46">
        <v>2830.87</v>
      </c>
      <c r="M46" t="s">
        <v>162</v>
      </c>
      <c r="N46" t="s">
        <v>4145</v>
      </c>
      <c r="O46" t="s">
        <v>6309</v>
      </c>
    </row>
    <row r="47" spans="1:15" x14ac:dyDescent="0.25">
      <c r="A47">
        <v>48</v>
      </c>
      <c r="B47" t="s">
        <v>4133</v>
      </c>
      <c r="C47" t="s">
        <v>4146</v>
      </c>
      <c r="D47" t="s">
        <v>13</v>
      </c>
      <c r="E47" t="s">
        <v>54</v>
      </c>
      <c r="F47" t="s">
        <v>15</v>
      </c>
      <c r="G47" t="s">
        <v>16</v>
      </c>
      <c r="H47">
        <v>2023</v>
      </c>
      <c r="I47" t="s">
        <v>17</v>
      </c>
      <c r="J47">
        <v>2025</v>
      </c>
      <c r="K47">
        <v>2</v>
      </c>
      <c r="L47">
        <v>4091.23</v>
      </c>
      <c r="M47" t="s">
        <v>165</v>
      </c>
      <c r="N47" t="s">
        <v>4147</v>
      </c>
      <c r="O47" t="s">
        <v>6312</v>
      </c>
    </row>
    <row r="48" spans="1:15" x14ac:dyDescent="0.25">
      <c r="A48">
        <v>49</v>
      </c>
      <c r="B48" t="s">
        <v>4023</v>
      </c>
      <c r="C48" t="s">
        <v>4148</v>
      </c>
      <c r="D48" t="s">
        <v>25</v>
      </c>
      <c r="E48" t="s">
        <v>54</v>
      </c>
      <c r="F48" t="s">
        <v>32</v>
      </c>
      <c r="G48" t="s">
        <v>16</v>
      </c>
      <c r="H48">
        <v>2015</v>
      </c>
      <c r="I48" t="s">
        <v>77</v>
      </c>
      <c r="J48">
        <v>2022</v>
      </c>
      <c r="K48">
        <v>7</v>
      </c>
      <c r="L48">
        <v>3711.99</v>
      </c>
      <c r="M48" t="s">
        <v>168</v>
      </c>
      <c r="N48" t="s">
        <v>4149</v>
      </c>
      <c r="O48" t="s">
        <v>6308</v>
      </c>
    </row>
    <row r="49" spans="1:15" x14ac:dyDescent="0.25">
      <c r="A49">
        <v>50</v>
      </c>
      <c r="B49" t="s">
        <v>4150</v>
      </c>
      <c r="C49" t="s">
        <v>4151</v>
      </c>
      <c r="D49" t="s">
        <v>76</v>
      </c>
      <c r="E49" t="s">
        <v>54</v>
      </c>
      <c r="F49" t="s">
        <v>32</v>
      </c>
      <c r="G49" t="s">
        <v>16</v>
      </c>
      <c r="H49">
        <v>2016</v>
      </c>
      <c r="I49" t="s">
        <v>17</v>
      </c>
      <c r="J49">
        <v>2025</v>
      </c>
      <c r="K49">
        <v>9</v>
      </c>
      <c r="L49">
        <v>3000.87</v>
      </c>
      <c r="M49" t="s">
        <v>170</v>
      </c>
      <c r="N49" t="s">
        <v>4152</v>
      </c>
      <c r="O49" t="s">
        <v>6308</v>
      </c>
    </row>
    <row r="50" spans="1:15" x14ac:dyDescent="0.25">
      <c r="A50">
        <v>51</v>
      </c>
      <c r="B50" t="s">
        <v>4153</v>
      </c>
      <c r="C50" t="s">
        <v>4154</v>
      </c>
      <c r="D50" t="s">
        <v>13</v>
      </c>
      <c r="E50" t="s">
        <v>40</v>
      </c>
      <c r="F50" t="s">
        <v>15</v>
      </c>
      <c r="G50" t="s">
        <v>16</v>
      </c>
      <c r="H50">
        <v>2016</v>
      </c>
      <c r="I50" t="s">
        <v>17</v>
      </c>
      <c r="J50">
        <v>2025</v>
      </c>
      <c r="K50">
        <v>9</v>
      </c>
      <c r="L50">
        <v>3939.12</v>
      </c>
      <c r="M50" t="s">
        <v>173</v>
      </c>
      <c r="N50" t="s">
        <v>4155</v>
      </c>
      <c r="O50" t="s">
        <v>6308</v>
      </c>
    </row>
    <row r="51" spans="1:15" x14ac:dyDescent="0.25">
      <c r="A51">
        <v>52</v>
      </c>
      <c r="B51" t="s">
        <v>4156</v>
      </c>
      <c r="C51" t="s">
        <v>4081</v>
      </c>
      <c r="D51" t="s">
        <v>13</v>
      </c>
      <c r="E51" t="s">
        <v>14</v>
      </c>
      <c r="F51" t="s">
        <v>32</v>
      </c>
      <c r="G51" t="s">
        <v>16</v>
      </c>
      <c r="H51">
        <v>2015</v>
      </c>
      <c r="I51" t="s">
        <v>17</v>
      </c>
      <c r="J51">
        <v>2025</v>
      </c>
      <c r="K51">
        <v>10</v>
      </c>
      <c r="L51">
        <v>2513.9299999999998</v>
      </c>
      <c r="M51" t="s">
        <v>176</v>
      </c>
      <c r="N51" t="s">
        <v>4157</v>
      </c>
      <c r="O51" t="s">
        <v>6309</v>
      </c>
    </row>
    <row r="52" spans="1:15" x14ac:dyDescent="0.25">
      <c r="A52">
        <v>53</v>
      </c>
      <c r="B52" t="s">
        <v>4158</v>
      </c>
      <c r="C52" t="s">
        <v>4159</v>
      </c>
      <c r="D52" t="s">
        <v>21</v>
      </c>
      <c r="E52" t="s">
        <v>40</v>
      </c>
      <c r="F52" t="s">
        <v>32</v>
      </c>
      <c r="G52" t="s">
        <v>22</v>
      </c>
      <c r="H52">
        <v>2019</v>
      </c>
      <c r="I52" t="s">
        <v>17</v>
      </c>
      <c r="J52">
        <v>2025</v>
      </c>
      <c r="K52">
        <v>6</v>
      </c>
      <c r="L52">
        <v>2429.73</v>
      </c>
      <c r="M52" t="s">
        <v>179</v>
      </c>
      <c r="N52" t="s">
        <v>4160</v>
      </c>
      <c r="O52" t="s">
        <v>6309</v>
      </c>
    </row>
    <row r="53" spans="1:15" x14ac:dyDescent="0.25">
      <c r="A53">
        <v>54</v>
      </c>
      <c r="B53" t="s">
        <v>4052</v>
      </c>
      <c r="C53" t="s">
        <v>4161</v>
      </c>
      <c r="D53" t="s">
        <v>25</v>
      </c>
      <c r="E53" t="s">
        <v>14</v>
      </c>
      <c r="F53" t="s">
        <v>32</v>
      </c>
      <c r="G53" t="s">
        <v>22</v>
      </c>
      <c r="H53">
        <v>2021</v>
      </c>
      <c r="I53" t="s">
        <v>17</v>
      </c>
      <c r="J53">
        <v>2025</v>
      </c>
      <c r="K53">
        <v>4</v>
      </c>
      <c r="L53">
        <v>980.24</v>
      </c>
      <c r="M53" t="s">
        <v>182</v>
      </c>
      <c r="N53" t="s">
        <v>4162</v>
      </c>
      <c r="O53" t="s">
        <v>6311</v>
      </c>
    </row>
    <row r="54" spans="1:15" x14ac:dyDescent="0.25">
      <c r="A54">
        <v>55</v>
      </c>
      <c r="B54" t="s">
        <v>4163</v>
      </c>
      <c r="C54" t="s">
        <v>4164</v>
      </c>
      <c r="D54" t="s">
        <v>21</v>
      </c>
      <c r="E54" t="s">
        <v>14</v>
      </c>
      <c r="F54" t="s">
        <v>15</v>
      </c>
      <c r="G54" t="s">
        <v>27</v>
      </c>
      <c r="H54">
        <v>2017</v>
      </c>
      <c r="I54" t="s">
        <v>77</v>
      </c>
      <c r="J54">
        <v>2024</v>
      </c>
      <c r="K54">
        <v>7</v>
      </c>
      <c r="L54">
        <v>3302.39</v>
      </c>
      <c r="M54" t="s">
        <v>185</v>
      </c>
      <c r="N54" t="s">
        <v>4165</v>
      </c>
      <c r="O54" t="s">
        <v>6308</v>
      </c>
    </row>
    <row r="55" spans="1:15" x14ac:dyDescent="0.25">
      <c r="A55">
        <v>56</v>
      </c>
      <c r="B55" t="s">
        <v>4166</v>
      </c>
      <c r="C55" t="s">
        <v>4167</v>
      </c>
      <c r="D55" t="s">
        <v>47</v>
      </c>
      <c r="E55" t="s">
        <v>26</v>
      </c>
      <c r="F55" t="s">
        <v>32</v>
      </c>
      <c r="G55" t="s">
        <v>22</v>
      </c>
      <c r="H55">
        <v>2022</v>
      </c>
      <c r="I55" t="s">
        <v>17</v>
      </c>
      <c r="J55">
        <v>2025</v>
      </c>
      <c r="K55">
        <v>3</v>
      </c>
      <c r="L55">
        <v>1275.8800000000001</v>
      </c>
      <c r="M55" t="s">
        <v>188</v>
      </c>
      <c r="N55" t="s">
        <v>4168</v>
      </c>
      <c r="O55" t="s">
        <v>6310</v>
      </c>
    </row>
    <row r="56" spans="1:15" x14ac:dyDescent="0.25">
      <c r="A56">
        <v>57</v>
      </c>
      <c r="B56" t="s">
        <v>4169</v>
      </c>
      <c r="C56" t="s">
        <v>4170</v>
      </c>
      <c r="D56" t="s">
        <v>13</v>
      </c>
      <c r="E56" t="s">
        <v>26</v>
      </c>
      <c r="F56" t="s">
        <v>32</v>
      </c>
      <c r="G56" t="s">
        <v>27</v>
      </c>
      <c r="H56">
        <v>2022</v>
      </c>
      <c r="I56" t="s">
        <v>17</v>
      </c>
      <c r="J56">
        <v>2025</v>
      </c>
      <c r="K56">
        <v>3</v>
      </c>
      <c r="L56">
        <v>3685.85</v>
      </c>
      <c r="M56" t="s">
        <v>191</v>
      </c>
      <c r="N56" t="s">
        <v>4171</v>
      </c>
      <c r="O56" t="s">
        <v>6308</v>
      </c>
    </row>
    <row r="57" spans="1:15" x14ac:dyDescent="0.25">
      <c r="A57">
        <v>58</v>
      </c>
      <c r="B57" t="s">
        <v>4052</v>
      </c>
      <c r="C57" t="s">
        <v>4172</v>
      </c>
      <c r="D57" t="s">
        <v>47</v>
      </c>
      <c r="E57" t="s">
        <v>54</v>
      </c>
      <c r="F57" t="s">
        <v>15</v>
      </c>
      <c r="G57" t="s">
        <v>22</v>
      </c>
      <c r="H57">
        <v>2023</v>
      </c>
      <c r="I57" t="s">
        <v>17</v>
      </c>
      <c r="J57">
        <v>2025</v>
      </c>
      <c r="K57">
        <v>2</v>
      </c>
      <c r="L57">
        <v>1532.21</v>
      </c>
      <c r="M57" t="s">
        <v>194</v>
      </c>
      <c r="N57" t="s">
        <v>4173</v>
      </c>
      <c r="O57" t="s">
        <v>6310</v>
      </c>
    </row>
    <row r="58" spans="1:15" x14ac:dyDescent="0.25">
      <c r="A58">
        <v>59</v>
      </c>
      <c r="B58" t="s">
        <v>4174</v>
      </c>
      <c r="C58" t="s">
        <v>4175</v>
      </c>
      <c r="D58" t="s">
        <v>76</v>
      </c>
      <c r="E58" t="s">
        <v>31</v>
      </c>
      <c r="F58" t="s">
        <v>15</v>
      </c>
      <c r="G58" t="s">
        <v>16</v>
      </c>
      <c r="H58">
        <v>2017</v>
      </c>
      <c r="I58" t="s">
        <v>17</v>
      </c>
      <c r="J58">
        <v>2025</v>
      </c>
      <c r="K58">
        <v>8</v>
      </c>
      <c r="L58">
        <v>1362.56</v>
      </c>
      <c r="M58" t="s">
        <v>197</v>
      </c>
      <c r="N58" t="s">
        <v>4176</v>
      </c>
      <c r="O58" t="s">
        <v>6310</v>
      </c>
    </row>
    <row r="59" spans="1:15" x14ac:dyDescent="0.25">
      <c r="A59">
        <v>60</v>
      </c>
      <c r="B59" t="s">
        <v>4177</v>
      </c>
      <c r="C59" t="s">
        <v>4178</v>
      </c>
      <c r="D59" t="s">
        <v>76</v>
      </c>
      <c r="E59" t="s">
        <v>26</v>
      </c>
      <c r="F59" t="s">
        <v>15</v>
      </c>
      <c r="G59" t="s">
        <v>22</v>
      </c>
      <c r="H59">
        <v>2019</v>
      </c>
      <c r="I59" t="s">
        <v>17</v>
      </c>
      <c r="J59">
        <v>2025</v>
      </c>
      <c r="K59">
        <v>6</v>
      </c>
      <c r="L59">
        <v>4072.48</v>
      </c>
      <c r="M59" t="s">
        <v>200</v>
      </c>
      <c r="N59" t="s">
        <v>4179</v>
      </c>
      <c r="O59" t="s">
        <v>6312</v>
      </c>
    </row>
    <row r="60" spans="1:15" x14ac:dyDescent="0.25">
      <c r="A60">
        <v>61</v>
      </c>
      <c r="B60" t="s">
        <v>4180</v>
      </c>
      <c r="C60" t="s">
        <v>4181</v>
      </c>
      <c r="D60" t="s">
        <v>21</v>
      </c>
      <c r="E60" t="s">
        <v>26</v>
      </c>
      <c r="F60" t="s">
        <v>32</v>
      </c>
      <c r="G60" t="s">
        <v>16</v>
      </c>
      <c r="H60">
        <v>2019</v>
      </c>
      <c r="I60" t="s">
        <v>17</v>
      </c>
      <c r="J60">
        <v>2025</v>
      </c>
      <c r="K60">
        <v>6</v>
      </c>
      <c r="L60">
        <v>2299.52</v>
      </c>
      <c r="M60" t="s">
        <v>203</v>
      </c>
      <c r="N60" t="s">
        <v>4182</v>
      </c>
      <c r="O60" t="s">
        <v>6309</v>
      </c>
    </row>
    <row r="61" spans="1:15" x14ac:dyDescent="0.25">
      <c r="A61">
        <v>62</v>
      </c>
      <c r="B61" t="s">
        <v>4067</v>
      </c>
      <c r="C61" t="s">
        <v>4183</v>
      </c>
      <c r="D61" t="s">
        <v>21</v>
      </c>
      <c r="E61" t="s">
        <v>40</v>
      </c>
      <c r="F61" t="s">
        <v>15</v>
      </c>
      <c r="G61" t="s">
        <v>22</v>
      </c>
      <c r="H61">
        <v>2023</v>
      </c>
      <c r="I61" t="s">
        <v>17</v>
      </c>
      <c r="J61">
        <v>2025</v>
      </c>
      <c r="K61">
        <v>2</v>
      </c>
      <c r="L61">
        <v>1828.18</v>
      </c>
      <c r="M61" t="s">
        <v>206</v>
      </c>
      <c r="N61" t="s">
        <v>4184</v>
      </c>
      <c r="O61" t="s">
        <v>6310</v>
      </c>
    </row>
    <row r="62" spans="1:15" x14ac:dyDescent="0.25">
      <c r="A62">
        <v>63</v>
      </c>
      <c r="B62" t="s">
        <v>4185</v>
      </c>
      <c r="C62" t="s">
        <v>4076</v>
      </c>
      <c r="D62" t="s">
        <v>60</v>
      </c>
      <c r="E62" t="s">
        <v>26</v>
      </c>
      <c r="F62" t="s">
        <v>15</v>
      </c>
      <c r="G62" t="s">
        <v>22</v>
      </c>
      <c r="H62">
        <v>2022</v>
      </c>
      <c r="I62" t="s">
        <v>17</v>
      </c>
      <c r="J62">
        <v>2025</v>
      </c>
      <c r="K62">
        <v>3</v>
      </c>
      <c r="L62">
        <v>2078.75</v>
      </c>
      <c r="M62" t="s">
        <v>209</v>
      </c>
      <c r="N62" t="s">
        <v>4186</v>
      </c>
      <c r="O62" t="s">
        <v>6309</v>
      </c>
    </row>
    <row r="63" spans="1:15" x14ac:dyDescent="0.25">
      <c r="A63">
        <v>64</v>
      </c>
      <c r="B63" t="s">
        <v>4187</v>
      </c>
      <c r="C63" t="s">
        <v>4188</v>
      </c>
      <c r="D63" t="s">
        <v>47</v>
      </c>
      <c r="E63" t="s">
        <v>14</v>
      </c>
      <c r="F63" t="s">
        <v>32</v>
      </c>
      <c r="G63" t="s">
        <v>22</v>
      </c>
      <c r="H63">
        <v>2021</v>
      </c>
      <c r="I63" t="s">
        <v>17</v>
      </c>
      <c r="J63">
        <v>2025</v>
      </c>
      <c r="K63">
        <v>4</v>
      </c>
      <c r="L63">
        <v>3015.94</v>
      </c>
      <c r="M63" t="s">
        <v>212</v>
      </c>
      <c r="N63" t="s">
        <v>4189</v>
      </c>
      <c r="O63" t="s">
        <v>6308</v>
      </c>
    </row>
    <row r="64" spans="1:15" x14ac:dyDescent="0.25">
      <c r="A64">
        <v>65</v>
      </c>
      <c r="B64" t="s">
        <v>4190</v>
      </c>
      <c r="C64" t="s">
        <v>4191</v>
      </c>
      <c r="D64" t="s">
        <v>13</v>
      </c>
      <c r="E64" t="s">
        <v>14</v>
      </c>
      <c r="F64" t="s">
        <v>15</v>
      </c>
      <c r="G64" t="s">
        <v>16</v>
      </c>
      <c r="H64">
        <v>2021</v>
      </c>
      <c r="I64" t="s">
        <v>17</v>
      </c>
      <c r="J64">
        <v>2025</v>
      </c>
      <c r="K64">
        <v>4</v>
      </c>
      <c r="L64">
        <v>4984.67</v>
      </c>
      <c r="M64" t="s">
        <v>215</v>
      </c>
      <c r="N64" t="s">
        <v>4192</v>
      </c>
      <c r="O64" t="s">
        <v>6312</v>
      </c>
    </row>
    <row r="65" spans="1:15" x14ac:dyDescent="0.25">
      <c r="A65">
        <v>66</v>
      </c>
      <c r="B65" t="s">
        <v>4193</v>
      </c>
      <c r="C65" t="s">
        <v>4194</v>
      </c>
      <c r="D65" t="s">
        <v>21</v>
      </c>
      <c r="E65" t="s">
        <v>54</v>
      </c>
      <c r="F65" t="s">
        <v>32</v>
      </c>
      <c r="G65" t="s">
        <v>27</v>
      </c>
      <c r="H65">
        <v>2022</v>
      </c>
      <c r="I65" t="s">
        <v>17</v>
      </c>
      <c r="J65">
        <v>2025</v>
      </c>
      <c r="K65">
        <v>3</v>
      </c>
      <c r="L65">
        <v>2294.7800000000002</v>
      </c>
      <c r="M65" t="s">
        <v>218</v>
      </c>
      <c r="N65" t="s">
        <v>4195</v>
      </c>
      <c r="O65" t="s">
        <v>6309</v>
      </c>
    </row>
    <row r="66" spans="1:15" x14ac:dyDescent="0.25">
      <c r="A66">
        <v>67</v>
      </c>
      <c r="B66" t="s">
        <v>4196</v>
      </c>
      <c r="C66" t="s">
        <v>4197</v>
      </c>
      <c r="D66" t="s">
        <v>13</v>
      </c>
      <c r="E66" t="s">
        <v>40</v>
      </c>
      <c r="F66" t="s">
        <v>15</v>
      </c>
      <c r="G66" t="s">
        <v>22</v>
      </c>
      <c r="H66">
        <v>2018</v>
      </c>
      <c r="I66" t="s">
        <v>17</v>
      </c>
      <c r="J66">
        <v>2025</v>
      </c>
      <c r="K66">
        <v>7</v>
      </c>
      <c r="L66">
        <v>2391.77</v>
      </c>
      <c r="M66" t="s">
        <v>221</v>
      </c>
      <c r="N66" t="s">
        <v>4198</v>
      </c>
      <c r="O66" t="s">
        <v>6309</v>
      </c>
    </row>
    <row r="67" spans="1:15" x14ac:dyDescent="0.25">
      <c r="A67">
        <v>68</v>
      </c>
      <c r="B67" t="s">
        <v>4199</v>
      </c>
      <c r="C67" t="s">
        <v>4200</v>
      </c>
      <c r="D67" t="s">
        <v>25</v>
      </c>
      <c r="E67" t="s">
        <v>40</v>
      </c>
      <c r="F67" t="s">
        <v>15</v>
      </c>
      <c r="G67" t="s">
        <v>16</v>
      </c>
      <c r="H67">
        <v>2021</v>
      </c>
      <c r="I67" t="s">
        <v>17</v>
      </c>
      <c r="J67">
        <v>2025</v>
      </c>
      <c r="K67">
        <v>4</v>
      </c>
      <c r="L67">
        <v>4749.6499999999996</v>
      </c>
      <c r="M67" t="s">
        <v>224</v>
      </c>
      <c r="N67" t="s">
        <v>4025</v>
      </c>
      <c r="O67" t="s">
        <v>6312</v>
      </c>
    </row>
    <row r="68" spans="1:15" x14ac:dyDescent="0.25">
      <c r="A68">
        <v>69</v>
      </c>
      <c r="B68" t="s">
        <v>4201</v>
      </c>
      <c r="C68" t="s">
        <v>4202</v>
      </c>
      <c r="D68" t="s">
        <v>21</v>
      </c>
      <c r="E68" t="s">
        <v>26</v>
      </c>
      <c r="F68" t="s">
        <v>32</v>
      </c>
      <c r="G68" t="s">
        <v>27</v>
      </c>
      <c r="H68">
        <v>2022</v>
      </c>
      <c r="I68" t="s">
        <v>17</v>
      </c>
      <c r="J68">
        <v>2025</v>
      </c>
      <c r="K68">
        <v>3</v>
      </c>
      <c r="L68">
        <v>895.16</v>
      </c>
      <c r="M68" t="s">
        <v>226</v>
      </c>
      <c r="N68" t="s">
        <v>4203</v>
      </c>
      <c r="O68" t="s">
        <v>6311</v>
      </c>
    </row>
    <row r="69" spans="1:15" x14ac:dyDescent="0.25">
      <c r="A69">
        <v>70</v>
      </c>
      <c r="B69" t="s">
        <v>4204</v>
      </c>
      <c r="C69" t="s">
        <v>4144</v>
      </c>
      <c r="D69" t="s">
        <v>76</v>
      </c>
      <c r="E69" t="s">
        <v>31</v>
      </c>
      <c r="F69" t="s">
        <v>32</v>
      </c>
      <c r="G69" t="s">
        <v>27</v>
      </c>
      <c r="H69">
        <v>2020</v>
      </c>
      <c r="I69" t="s">
        <v>17</v>
      </c>
      <c r="J69">
        <v>2025</v>
      </c>
      <c r="K69">
        <v>5</v>
      </c>
      <c r="L69">
        <v>3922.48</v>
      </c>
      <c r="M69" t="s">
        <v>229</v>
      </c>
      <c r="N69" t="s">
        <v>4205</v>
      </c>
      <c r="O69" t="s">
        <v>6308</v>
      </c>
    </row>
    <row r="70" spans="1:15" x14ac:dyDescent="0.25">
      <c r="A70">
        <v>72</v>
      </c>
      <c r="B70" t="s">
        <v>4169</v>
      </c>
      <c r="C70" t="s">
        <v>4206</v>
      </c>
      <c r="D70" t="s">
        <v>76</v>
      </c>
      <c r="E70" t="s">
        <v>31</v>
      </c>
      <c r="F70" t="s">
        <v>15</v>
      </c>
      <c r="G70" t="s">
        <v>22</v>
      </c>
      <c r="H70">
        <v>2020</v>
      </c>
      <c r="I70" t="s">
        <v>17</v>
      </c>
      <c r="J70">
        <v>2025</v>
      </c>
      <c r="K70">
        <v>5</v>
      </c>
      <c r="L70">
        <v>3847.52</v>
      </c>
      <c r="M70" t="s">
        <v>234</v>
      </c>
      <c r="N70" t="s">
        <v>4207</v>
      </c>
      <c r="O70" t="s">
        <v>6308</v>
      </c>
    </row>
    <row r="71" spans="1:15" x14ac:dyDescent="0.25">
      <c r="A71">
        <v>73</v>
      </c>
      <c r="B71" t="s">
        <v>4208</v>
      </c>
      <c r="C71" t="s">
        <v>4209</v>
      </c>
      <c r="D71" t="s">
        <v>25</v>
      </c>
      <c r="E71" t="s">
        <v>26</v>
      </c>
      <c r="F71" t="s">
        <v>32</v>
      </c>
      <c r="G71" t="s">
        <v>16</v>
      </c>
      <c r="H71">
        <v>2022</v>
      </c>
      <c r="I71" t="s">
        <v>17</v>
      </c>
      <c r="J71">
        <v>2025</v>
      </c>
      <c r="K71">
        <v>3</v>
      </c>
      <c r="L71">
        <v>3024.59</v>
      </c>
      <c r="M71" t="s">
        <v>237</v>
      </c>
      <c r="N71" t="s">
        <v>4210</v>
      </c>
      <c r="O71" t="s">
        <v>6308</v>
      </c>
    </row>
    <row r="72" spans="1:15" x14ac:dyDescent="0.25">
      <c r="A72">
        <v>74</v>
      </c>
      <c r="B72" t="s">
        <v>4169</v>
      </c>
      <c r="C72" t="s">
        <v>4211</v>
      </c>
      <c r="D72" t="s">
        <v>25</v>
      </c>
      <c r="E72" t="s">
        <v>40</v>
      </c>
      <c r="F72" t="s">
        <v>15</v>
      </c>
      <c r="G72" t="s">
        <v>22</v>
      </c>
      <c r="H72">
        <v>2018</v>
      </c>
      <c r="I72" t="s">
        <v>17</v>
      </c>
      <c r="J72">
        <v>2025</v>
      </c>
      <c r="K72">
        <v>7</v>
      </c>
      <c r="L72">
        <v>1175.9100000000001</v>
      </c>
      <c r="M72" t="s">
        <v>239</v>
      </c>
      <c r="N72" t="s">
        <v>4212</v>
      </c>
      <c r="O72" t="s">
        <v>6310</v>
      </c>
    </row>
    <row r="73" spans="1:15" x14ac:dyDescent="0.25">
      <c r="A73">
        <v>75</v>
      </c>
      <c r="B73" t="s">
        <v>4098</v>
      </c>
      <c r="C73" t="s">
        <v>4213</v>
      </c>
      <c r="D73" t="s">
        <v>25</v>
      </c>
      <c r="E73" t="s">
        <v>54</v>
      </c>
      <c r="F73" t="s">
        <v>32</v>
      </c>
      <c r="G73" t="s">
        <v>27</v>
      </c>
      <c r="H73">
        <v>2023</v>
      </c>
      <c r="I73" t="s">
        <v>17</v>
      </c>
      <c r="J73">
        <v>2025</v>
      </c>
      <c r="K73">
        <v>2</v>
      </c>
      <c r="L73">
        <v>2644.9</v>
      </c>
      <c r="M73" t="s">
        <v>242</v>
      </c>
      <c r="N73" t="s">
        <v>4214</v>
      </c>
      <c r="O73" t="s">
        <v>6309</v>
      </c>
    </row>
    <row r="74" spans="1:15" x14ac:dyDescent="0.25">
      <c r="A74">
        <v>76</v>
      </c>
      <c r="B74" t="s">
        <v>4215</v>
      </c>
      <c r="C74" t="s">
        <v>4053</v>
      </c>
      <c r="D74" t="s">
        <v>60</v>
      </c>
      <c r="E74" t="s">
        <v>31</v>
      </c>
      <c r="F74" t="s">
        <v>32</v>
      </c>
      <c r="G74" t="s">
        <v>16</v>
      </c>
      <c r="H74">
        <v>2017</v>
      </c>
      <c r="I74" t="s">
        <v>17</v>
      </c>
      <c r="J74">
        <v>2025</v>
      </c>
      <c r="K74">
        <v>8</v>
      </c>
      <c r="L74">
        <v>4593.92</v>
      </c>
      <c r="M74" t="s">
        <v>245</v>
      </c>
      <c r="N74" t="s">
        <v>4216</v>
      </c>
      <c r="O74" t="s">
        <v>6312</v>
      </c>
    </row>
    <row r="75" spans="1:15" x14ac:dyDescent="0.25">
      <c r="A75">
        <v>77</v>
      </c>
      <c r="B75" t="s">
        <v>4217</v>
      </c>
      <c r="C75" t="s">
        <v>4218</v>
      </c>
      <c r="D75" t="s">
        <v>60</v>
      </c>
      <c r="E75" t="s">
        <v>40</v>
      </c>
      <c r="F75" t="s">
        <v>32</v>
      </c>
      <c r="G75" t="s">
        <v>22</v>
      </c>
      <c r="H75">
        <v>2023</v>
      </c>
      <c r="I75" t="s">
        <v>17</v>
      </c>
      <c r="J75">
        <v>2025</v>
      </c>
      <c r="K75">
        <v>2</v>
      </c>
      <c r="L75">
        <v>3580.42</v>
      </c>
      <c r="M75" t="s">
        <v>248</v>
      </c>
      <c r="N75" t="s">
        <v>4219</v>
      </c>
      <c r="O75" t="s">
        <v>6308</v>
      </c>
    </row>
    <row r="76" spans="1:15" x14ac:dyDescent="0.25">
      <c r="A76">
        <v>78</v>
      </c>
      <c r="B76" t="s">
        <v>4220</v>
      </c>
      <c r="C76" t="s">
        <v>4090</v>
      </c>
      <c r="D76" t="s">
        <v>47</v>
      </c>
      <c r="E76" t="s">
        <v>54</v>
      </c>
      <c r="F76" t="s">
        <v>15</v>
      </c>
      <c r="G76" t="s">
        <v>16</v>
      </c>
      <c r="H76">
        <v>2024</v>
      </c>
      <c r="I76" t="s">
        <v>17</v>
      </c>
      <c r="J76">
        <v>2025</v>
      </c>
      <c r="K76">
        <v>1</v>
      </c>
      <c r="L76">
        <v>3818.66</v>
      </c>
      <c r="M76" t="s">
        <v>251</v>
      </c>
      <c r="N76" t="s">
        <v>4025</v>
      </c>
      <c r="O76" t="s">
        <v>6308</v>
      </c>
    </row>
    <row r="77" spans="1:15" x14ac:dyDescent="0.25">
      <c r="A77">
        <v>79</v>
      </c>
      <c r="B77" t="s">
        <v>4133</v>
      </c>
      <c r="C77" t="s">
        <v>4035</v>
      </c>
      <c r="D77" t="s">
        <v>47</v>
      </c>
      <c r="E77" t="s">
        <v>40</v>
      </c>
      <c r="F77" t="s">
        <v>15</v>
      </c>
      <c r="G77" t="s">
        <v>27</v>
      </c>
      <c r="H77">
        <v>2019</v>
      </c>
      <c r="I77" t="s">
        <v>17</v>
      </c>
      <c r="J77">
        <v>2025</v>
      </c>
      <c r="K77">
        <v>6</v>
      </c>
      <c r="L77">
        <v>2037.34</v>
      </c>
      <c r="M77" t="s">
        <v>253</v>
      </c>
      <c r="N77" t="s">
        <v>4221</v>
      </c>
      <c r="O77" t="s">
        <v>6309</v>
      </c>
    </row>
    <row r="78" spans="1:15" x14ac:dyDescent="0.25">
      <c r="A78">
        <v>80</v>
      </c>
      <c r="B78" t="s">
        <v>4222</v>
      </c>
      <c r="C78" t="s">
        <v>4223</v>
      </c>
      <c r="D78" t="s">
        <v>25</v>
      </c>
      <c r="E78" t="s">
        <v>14</v>
      </c>
      <c r="F78" t="s">
        <v>15</v>
      </c>
      <c r="G78" t="s">
        <v>16</v>
      </c>
      <c r="H78">
        <v>2020</v>
      </c>
      <c r="I78" t="s">
        <v>17</v>
      </c>
      <c r="J78">
        <v>2025</v>
      </c>
      <c r="K78">
        <v>5</v>
      </c>
      <c r="L78">
        <v>1610.61</v>
      </c>
      <c r="M78" t="s">
        <v>256</v>
      </c>
      <c r="N78" t="s">
        <v>4224</v>
      </c>
      <c r="O78" t="s">
        <v>6310</v>
      </c>
    </row>
    <row r="79" spans="1:15" x14ac:dyDescent="0.25">
      <c r="A79">
        <v>81</v>
      </c>
      <c r="B79" t="s">
        <v>4225</v>
      </c>
      <c r="C79" t="s">
        <v>4081</v>
      </c>
      <c r="D79" t="s">
        <v>60</v>
      </c>
      <c r="E79" t="s">
        <v>40</v>
      </c>
      <c r="F79" t="s">
        <v>32</v>
      </c>
      <c r="G79" t="s">
        <v>16</v>
      </c>
      <c r="H79">
        <v>2021</v>
      </c>
      <c r="I79" t="s">
        <v>17</v>
      </c>
      <c r="J79">
        <v>2025</v>
      </c>
      <c r="K79">
        <v>4</v>
      </c>
      <c r="L79">
        <v>2376.69</v>
      </c>
      <c r="M79" t="s">
        <v>259</v>
      </c>
      <c r="N79" t="s">
        <v>4226</v>
      </c>
      <c r="O79" t="s">
        <v>6309</v>
      </c>
    </row>
    <row r="80" spans="1:15" x14ac:dyDescent="0.25">
      <c r="A80">
        <v>82</v>
      </c>
      <c r="B80" t="s">
        <v>4227</v>
      </c>
      <c r="C80" t="s">
        <v>4181</v>
      </c>
      <c r="D80" t="s">
        <v>76</v>
      </c>
      <c r="E80" t="s">
        <v>14</v>
      </c>
      <c r="F80" t="s">
        <v>15</v>
      </c>
      <c r="G80" t="s">
        <v>27</v>
      </c>
      <c r="H80">
        <v>2024</v>
      </c>
      <c r="I80" t="s">
        <v>17</v>
      </c>
      <c r="J80">
        <v>2025</v>
      </c>
      <c r="K80">
        <v>1</v>
      </c>
      <c r="L80">
        <v>3767.55</v>
      </c>
      <c r="M80" t="s">
        <v>261</v>
      </c>
      <c r="N80" t="s">
        <v>4228</v>
      </c>
      <c r="O80" t="s">
        <v>6308</v>
      </c>
    </row>
    <row r="81" spans="1:15" x14ac:dyDescent="0.25">
      <c r="A81">
        <v>83</v>
      </c>
      <c r="B81" t="s">
        <v>4229</v>
      </c>
      <c r="C81" t="s">
        <v>4230</v>
      </c>
      <c r="D81" t="s">
        <v>13</v>
      </c>
      <c r="E81" t="s">
        <v>14</v>
      </c>
      <c r="F81" t="s">
        <v>32</v>
      </c>
      <c r="G81" t="s">
        <v>27</v>
      </c>
      <c r="H81">
        <v>2020</v>
      </c>
      <c r="I81" t="s">
        <v>17</v>
      </c>
      <c r="J81">
        <v>2025</v>
      </c>
      <c r="K81">
        <v>5</v>
      </c>
      <c r="L81">
        <v>4516.4799999999996</v>
      </c>
      <c r="M81" t="s">
        <v>264</v>
      </c>
      <c r="N81" t="s">
        <v>4231</v>
      </c>
      <c r="O81" t="s">
        <v>6312</v>
      </c>
    </row>
    <row r="82" spans="1:15" x14ac:dyDescent="0.25">
      <c r="A82">
        <v>84</v>
      </c>
      <c r="B82" t="s">
        <v>4232</v>
      </c>
      <c r="C82" t="s">
        <v>4035</v>
      </c>
      <c r="D82" t="s">
        <v>21</v>
      </c>
      <c r="E82" t="s">
        <v>31</v>
      </c>
      <c r="F82" t="s">
        <v>15</v>
      </c>
      <c r="G82" t="s">
        <v>22</v>
      </c>
      <c r="H82">
        <v>2021</v>
      </c>
      <c r="I82" t="s">
        <v>17</v>
      </c>
      <c r="J82">
        <v>2025</v>
      </c>
      <c r="K82">
        <v>4</v>
      </c>
      <c r="L82">
        <v>4627.3500000000004</v>
      </c>
      <c r="M82" t="s">
        <v>267</v>
      </c>
      <c r="N82" t="s">
        <v>4025</v>
      </c>
      <c r="O82" t="s">
        <v>6312</v>
      </c>
    </row>
    <row r="83" spans="1:15" x14ac:dyDescent="0.25">
      <c r="A83">
        <v>85</v>
      </c>
      <c r="B83" t="s">
        <v>4233</v>
      </c>
      <c r="C83" t="s">
        <v>4234</v>
      </c>
      <c r="D83" t="s">
        <v>60</v>
      </c>
      <c r="E83" t="s">
        <v>31</v>
      </c>
      <c r="F83" t="s">
        <v>32</v>
      </c>
      <c r="G83" t="s">
        <v>22</v>
      </c>
      <c r="H83">
        <v>2022</v>
      </c>
      <c r="I83" t="s">
        <v>17</v>
      </c>
      <c r="J83">
        <v>2025</v>
      </c>
      <c r="K83">
        <v>3</v>
      </c>
      <c r="L83">
        <v>2561.61</v>
      </c>
      <c r="M83" t="s">
        <v>269</v>
      </c>
      <c r="N83" t="s">
        <v>4235</v>
      </c>
      <c r="O83" t="s">
        <v>6309</v>
      </c>
    </row>
    <row r="84" spans="1:15" x14ac:dyDescent="0.25">
      <c r="A84">
        <v>86</v>
      </c>
      <c r="B84" t="s">
        <v>4236</v>
      </c>
      <c r="C84" t="s">
        <v>4170</v>
      </c>
      <c r="D84" t="s">
        <v>13</v>
      </c>
      <c r="E84" t="s">
        <v>31</v>
      </c>
      <c r="F84" t="s">
        <v>32</v>
      </c>
      <c r="G84" t="s">
        <v>22</v>
      </c>
      <c r="H84">
        <v>2022</v>
      </c>
      <c r="I84" t="s">
        <v>17</v>
      </c>
      <c r="J84">
        <v>2025</v>
      </c>
      <c r="K84">
        <v>3</v>
      </c>
      <c r="L84">
        <v>3958.19</v>
      </c>
      <c r="M84" t="s">
        <v>272</v>
      </c>
      <c r="N84" t="s">
        <v>4237</v>
      </c>
      <c r="O84" t="s">
        <v>6308</v>
      </c>
    </row>
    <row r="85" spans="1:15" x14ac:dyDescent="0.25">
      <c r="A85">
        <v>87</v>
      </c>
      <c r="B85" t="s">
        <v>4238</v>
      </c>
      <c r="C85" t="s">
        <v>4239</v>
      </c>
      <c r="D85" t="s">
        <v>76</v>
      </c>
      <c r="E85" t="s">
        <v>31</v>
      </c>
      <c r="F85" t="s">
        <v>32</v>
      </c>
      <c r="G85" t="s">
        <v>22</v>
      </c>
      <c r="H85">
        <v>2021</v>
      </c>
      <c r="I85" t="s">
        <v>17</v>
      </c>
      <c r="J85">
        <v>2025</v>
      </c>
      <c r="K85">
        <v>4</v>
      </c>
      <c r="L85">
        <v>901.29</v>
      </c>
      <c r="M85" t="s">
        <v>275</v>
      </c>
      <c r="N85" t="s">
        <v>4240</v>
      </c>
      <c r="O85" t="s">
        <v>6311</v>
      </c>
    </row>
    <row r="86" spans="1:15" x14ac:dyDescent="0.25">
      <c r="A86">
        <v>88</v>
      </c>
      <c r="B86" t="s">
        <v>4241</v>
      </c>
      <c r="C86" t="s">
        <v>4242</v>
      </c>
      <c r="D86" t="s">
        <v>47</v>
      </c>
      <c r="E86" t="s">
        <v>14</v>
      </c>
      <c r="F86" t="s">
        <v>32</v>
      </c>
      <c r="G86" t="s">
        <v>22</v>
      </c>
      <c r="H86">
        <v>2019</v>
      </c>
      <c r="I86" t="s">
        <v>17</v>
      </c>
      <c r="J86">
        <v>2025</v>
      </c>
      <c r="K86">
        <v>6</v>
      </c>
      <c r="L86">
        <v>4161.3</v>
      </c>
      <c r="M86" t="s">
        <v>278</v>
      </c>
      <c r="N86" t="s">
        <v>4243</v>
      </c>
      <c r="O86" t="s">
        <v>6312</v>
      </c>
    </row>
    <row r="87" spans="1:15" x14ac:dyDescent="0.25">
      <c r="A87">
        <v>89</v>
      </c>
      <c r="B87" t="s">
        <v>4244</v>
      </c>
      <c r="C87" t="s">
        <v>4245</v>
      </c>
      <c r="D87" t="s">
        <v>60</v>
      </c>
      <c r="E87" t="s">
        <v>54</v>
      </c>
      <c r="F87" t="s">
        <v>32</v>
      </c>
      <c r="G87" t="s">
        <v>27</v>
      </c>
      <c r="H87">
        <v>2021</v>
      </c>
      <c r="I87" t="s">
        <v>17</v>
      </c>
      <c r="J87">
        <v>2025</v>
      </c>
      <c r="K87">
        <v>4</v>
      </c>
      <c r="L87">
        <v>2501.31</v>
      </c>
      <c r="M87" t="s">
        <v>281</v>
      </c>
      <c r="N87" t="s">
        <v>4246</v>
      </c>
      <c r="O87" t="s">
        <v>6309</v>
      </c>
    </row>
    <row r="88" spans="1:15" x14ac:dyDescent="0.25">
      <c r="A88">
        <v>90</v>
      </c>
      <c r="B88" t="s">
        <v>4238</v>
      </c>
      <c r="C88" t="s">
        <v>4247</v>
      </c>
      <c r="D88" t="s">
        <v>13</v>
      </c>
      <c r="E88" t="s">
        <v>40</v>
      </c>
      <c r="F88" t="s">
        <v>32</v>
      </c>
      <c r="G88" t="s">
        <v>27</v>
      </c>
      <c r="H88">
        <v>2020</v>
      </c>
      <c r="I88" t="s">
        <v>17</v>
      </c>
      <c r="J88">
        <v>2025</v>
      </c>
      <c r="K88">
        <v>5</v>
      </c>
      <c r="L88">
        <v>4019.23</v>
      </c>
      <c r="M88" t="s">
        <v>284</v>
      </c>
      <c r="N88" t="s">
        <v>4248</v>
      </c>
      <c r="O88" t="s">
        <v>6312</v>
      </c>
    </row>
    <row r="89" spans="1:15" x14ac:dyDescent="0.25">
      <c r="A89">
        <v>91</v>
      </c>
      <c r="B89" t="s">
        <v>4249</v>
      </c>
      <c r="C89" t="s">
        <v>4250</v>
      </c>
      <c r="D89" t="s">
        <v>21</v>
      </c>
      <c r="E89" t="s">
        <v>40</v>
      </c>
      <c r="F89" t="s">
        <v>15</v>
      </c>
      <c r="G89" t="s">
        <v>22</v>
      </c>
      <c r="H89">
        <v>2017</v>
      </c>
      <c r="I89" t="s">
        <v>17</v>
      </c>
      <c r="J89">
        <v>2025</v>
      </c>
      <c r="K89">
        <v>8</v>
      </c>
      <c r="L89">
        <v>2044.49</v>
      </c>
      <c r="M89" t="s">
        <v>287</v>
      </c>
      <c r="N89" t="s">
        <v>4251</v>
      </c>
      <c r="O89" t="s">
        <v>6309</v>
      </c>
    </row>
    <row r="90" spans="1:15" x14ac:dyDescent="0.25">
      <c r="A90">
        <v>92</v>
      </c>
      <c r="B90" t="s">
        <v>4029</v>
      </c>
      <c r="C90" t="s">
        <v>4252</v>
      </c>
      <c r="D90" t="s">
        <v>13</v>
      </c>
      <c r="E90" t="s">
        <v>40</v>
      </c>
      <c r="F90" t="s">
        <v>32</v>
      </c>
      <c r="G90" t="s">
        <v>22</v>
      </c>
      <c r="H90">
        <v>2023</v>
      </c>
      <c r="I90" t="s">
        <v>17</v>
      </c>
      <c r="J90">
        <v>2025</v>
      </c>
      <c r="K90">
        <v>2</v>
      </c>
      <c r="L90">
        <v>2084.6</v>
      </c>
      <c r="M90" t="s">
        <v>290</v>
      </c>
      <c r="N90" t="s">
        <v>4253</v>
      </c>
      <c r="O90" t="s">
        <v>6309</v>
      </c>
    </row>
    <row r="91" spans="1:15" x14ac:dyDescent="0.25">
      <c r="A91">
        <v>93</v>
      </c>
      <c r="B91" t="s">
        <v>4254</v>
      </c>
      <c r="C91" t="s">
        <v>4255</v>
      </c>
      <c r="D91" t="s">
        <v>13</v>
      </c>
      <c r="E91" t="s">
        <v>26</v>
      </c>
      <c r="F91" t="s">
        <v>15</v>
      </c>
      <c r="G91" t="s">
        <v>16</v>
      </c>
      <c r="H91">
        <v>2017</v>
      </c>
      <c r="I91" t="s">
        <v>17</v>
      </c>
      <c r="J91">
        <v>2025</v>
      </c>
      <c r="K91">
        <v>8</v>
      </c>
      <c r="L91">
        <v>4932.18</v>
      </c>
      <c r="M91" t="s">
        <v>293</v>
      </c>
      <c r="N91" t="s">
        <v>4025</v>
      </c>
      <c r="O91" t="s">
        <v>6312</v>
      </c>
    </row>
    <row r="92" spans="1:15" x14ac:dyDescent="0.25">
      <c r="A92">
        <v>94</v>
      </c>
      <c r="B92" t="s">
        <v>4055</v>
      </c>
      <c r="C92" t="s">
        <v>4256</v>
      </c>
      <c r="D92" t="s">
        <v>21</v>
      </c>
      <c r="E92" t="s">
        <v>14</v>
      </c>
      <c r="F92" t="s">
        <v>32</v>
      </c>
      <c r="G92" t="s">
        <v>27</v>
      </c>
      <c r="H92">
        <v>2022</v>
      </c>
      <c r="I92" t="s">
        <v>17</v>
      </c>
      <c r="J92">
        <v>2025</v>
      </c>
      <c r="K92">
        <v>3</v>
      </c>
      <c r="L92">
        <v>2956.07</v>
      </c>
      <c r="M92" t="s">
        <v>295</v>
      </c>
      <c r="N92" t="s">
        <v>4257</v>
      </c>
      <c r="O92" t="s">
        <v>6309</v>
      </c>
    </row>
    <row r="93" spans="1:15" x14ac:dyDescent="0.25">
      <c r="A93">
        <v>95</v>
      </c>
      <c r="B93" t="s">
        <v>4052</v>
      </c>
      <c r="C93" t="s">
        <v>4258</v>
      </c>
      <c r="D93" t="s">
        <v>47</v>
      </c>
      <c r="E93" t="s">
        <v>31</v>
      </c>
      <c r="F93" t="s">
        <v>15</v>
      </c>
      <c r="G93" t="s">
        <v>27</v>
      </c>
      <c r="H93">
        <v>2021</v>
      </c>
      <c r="I93" t="s">
        <v>298</v>
      </c>
      <c r="J93">
        <v>2024</v>
      </c>
      <c r="K93">
        <v>3</v>
      </c>
      <c r="L93">
        <v>1788</v>
      </c>
      <c r="M93" t="s">
        <v>299</v>
      </c>
      <c r="N93" t="s">
        <v>4259</v>
      </c>
      <c r="O93" t="s">
        <v>6310</v>
      </c>
    </row>
    <row r="94" spans="1:15" x14ac:dyDescent="0.25">
      <c r="A94">
        <v>96</v>
      </c>
      <c r="B94" t="s">
        <v>4260</v>
      </c>
      <c r="C94" t="s">
        <v>4261</v>
      </c>
      <c r="D94" t="s">
        <v>60</v>
      </c>
      <c r="E94" t="s">
        <v>31</v>
      </c>
      <c r="F94" t="s">
        <v>15</v>
      </c>
      <c r="G94" t="s">
        <v>16</v>
      </c>
      <c r="H94">
        <v>2020</v>
      </c>
      <c r="I94" t="s">
        <v>17</v>
      </c>
      <c r="J94">
        <v>2025</v>
      </c>
      <c r="K94">
        <v>5</v>
      </c>
      <c r="L94">
        <v>1094.01</v>
      </c>
      <c r="M94" t="s">
        <v>302</v>
      </c>
      <c r="N94" t="s">
        <v>4262</v>
      </c>
      <c r="O94" t="s">
        <v>6310</v>
      </c>
    </row>
    <row r="95" spans="1:15" x14ac:dyDescent="0.25">
      <c r="A95">
        <v>97</v>
      </c>
      <c r="B95" t="s">
        <v>4118</v>
      </c>
      <c r="C95" t="s">
        <v>4263</v>
      </c>
      <c r="D95" t="s">
        <v>47</v>
      </c>
      <c r="E95" t="s">
        <v>40</v>
      </c>
      <c r="F95" t="s">
        <v>15</v>
      </c>
      <c r="G95" t="s">
        <v>27</v>
      </c>
      <c r="H95">
        <v>2016</v>
      </c>
      <c r="I95" t="s">
        <v>17</v>
      </c>
      <c r="J95">
        <v>2025</v>
      </c>
      <c r="K95">
        <v>9</v>
      </c>
      <c r="L95">
        <v>4541.3599999999997</v>
      </c>
      <c r="M95" t="s">
        <v>305</v>
      </c>
      <c r="N95" t="s">
        <v>4264</v>
      </c>
      <c r="O95" t="s">
        <v>6312</v>
      </c>
    </row>
    <row r="96" spans="1:15" x14ac:dyDescent="0.25">
      <c r="A96">
        <v>98</v>
      </c>
      <c r="B96" t="s">
        <v>4265</v>
      </c>
      <c r="C96" t="s">
        <v>4266</v>
      </c>
      <c r="D96" t="s">
        <v>25</v>
      </c>
      <c r="E96" t="s">
        <v>14</v>
      </c>
      <c r="F96" t="s">
        <v>32</v>
      </c>
      <c r="G96" t="s">
        <v>22</v>
      </c>
      <c r="H96">
        <v>2020</v>
      </c>
      <c r="I96" t="s">
        <v>17</v>
      </c>
      <c r="J96">
        <v>2025</v>
      </c>
      <c r="K96">
        <v>5</v>
      </c>
      <c r="L96">
        <v>1058.8599999999999</v>
      </c>
      <c r="M96" t="s">
        <v>308</v>
      </c>
      <c r="N96" t="s">
        <v>4267</v>
      </c>
      <c r="O96" t="s">
        <v>6310</v>
      </c>
    </row>
    <row r="97" spans="1:15" x14ac:dyDescent="0.25">
      <c r="A97">
        <v>99</v>
      </c>
      <c r="B97" t="s">
        <v>4268</v>
      </c>
      <c r="C97" t="s">
        <v>4161</v>
      </c>
      <c r="D97" t="s">
        <v>25</v>
      </c>
      <c r="E97" t="s">
        <v>26</v>
      </c>
      <c r="F97" t="s">
        <v>32</v>
      </c>
      <c r="G97" t="s">
        <v>27</v>
      </c>
      <c r="H97">
        <v>2020</v>
      </c>
      <c r="I97" t="s">
        <v>17</v>
      </c>
      <c r="J97">
        <v>2025</v>
      </c>
      <c r="K97">
        <v>5</v>
      </c>
      <c r="L97">
        <v>1219.8</v>
      </c>
      <c r="M97" t="s">
        <v>311</v>
      </c>
      <c r="N97" t="s">
        <v>4269</v>
      </c>
      <c r="O97" t="s">
        <v>6310</v>
      </c>
    </row>
    <row r="98" spans="1:15" x14ac:dyDescent="0.25">
      <c r="A98">
        <v>100</v>
      </c>
      <c r="B98" t="s">
        <v>4153</v>
      </c>
      <c r="C98" t="s">
        <v>4270</v>
      </c>
      <c r="D98" t="s">
        <v>21</v>
      </c>
      <c r="E98" t="s">
        <v>54</v>
      </c>
      <c r="F98" t="s">
        <v>32</v>
      </c>
      <c r="G98" t="s">
        <v>16</v>
      </c>
      <c r="H98">
        <v>2022</v>
      </c>
      <c r="I98" t="s">
        <v>17</v>
      </c>
      <c r="J98">
        <v>2025</v>
      </c>
      <c r="K98">
        <v>3</v>
      </c>
      <c r="L98">
        <v>3382</v>
      </c>
      <c r="M98" t="s">
        <v>314</v>
      </c>
      <c r="N98" t="s">
        <v>4271</v>
      </c>
      <c r="O98" t="s">
        <v>6308</v>
      </c>
    </row>
    <row r="99" spans="1:15" x14ac:dyDescent="0.25">
      <c r="A99">
        <v>101</v>
      </c>
      <c r="B99" t="s">
        <v>4272</v>
      </c>
      <c r="C99" t="s">
        <v>4273</v>
      </c>
      <c r="D99" t="s">
        <v>47</v>
      </c>
      <c r="E99" t="s">
        <v>54</v>
      </c>
      <c r="F99" t="s">
        <v>15</v>
      </c>
      <c r="G99" t="s">
        <v>16</v>
      </c>
      <c r="H99">
        <v>2018</v>
      </c>
      <c r="I99" t="s">
        <v>17</v>
      </c>
      <c r="J99">
        <v>2025</v>
      </c>
      <c r="K99">
        <v>7</v>
      </c>
      <c r="L99">
        <v>1288.1500000000001</v>
      </c>
      <c r="M99" t="s">
        <v>317</v>
      </c>
      <c r="N99" t="s">
        <v>4025</v>
      </c>
      <c r="O99" t="s">
        <v>6310</v>
      </c>
    </row>
    <row r="100" spans="1:15" x14ac:dyDescent="0.25">
      <c r="A100">
        <v>102</v>
      </c>
      <c r="B100" t="s">
        <v>4274</v>
      </c>
      <c r="C100" t="s">
        <v>4275</v>
      </c>
      <c r="D100" t="s">
        <v>13</v>
      </c>
      <c r="E100" t="s">
        <v>31</v>
      </c>
      <c r="F100" t="s">
        <v>15</v>
      </c>
      <c r="G100" t="s">
        <v>27</v>
      </c>
      <c r="H100">
        <v>2021</v>
      </c>
      <c r="I100" t="s">
        <v>17</v>
      </c>
      <c r="J100">
        <v>2025</v>
      </c>
      <c r="K100">
        <v>4</v>
      </c>
      <c r="L100">
        <v>4055.98</v>
      </c>
      <c r="M100" t="s">
        <v>319</v>
      </c>
      <c r="N100" t="s">
        <v>4276</v>
      </c>
      <c r="O100" t="s">
        <v>6312</v>
      </c>
    </row>
    <row r="101" spans="1:15" x14ac:dyDescent="0.25">
      <c r="A101">
        <v>103</v>
      </c>
      <c r="B101" t="s">
        <v>4227</v>
      </c>
      <c r="C101" t="s">
        <v>4277</v>
      </c>
      <c r="D101" t="s">
        <v>76</v>
      </c>
      <c r="E101" t="s">
        <v>26</v>
      </c>
      <c r="F101" t="s">
        <v>15</v>
      </c>
      <c r="G101" t="s">
        <v>16</v>
      </c>
      <c r="H101">
        <v>2021</v>
      </c>
      <c r="I101" t="s">
        <v>17</v>
      </c>
      <c r="J101">
        <v>2025</v>
      </c>
      <c r="K101">
        <v>4</v>
      </c>
      <c r="L101">
        <v>3046.63</v>
      </c>
      <c r="M101" t="s">
        <v>322</v>
      </c>
      <c r="N101" t="s">
        <v>4278</v>
      </c>
      <c r="O101" t="s">
        <v>6308</v>
      </c>
    </row>
    <row r="102" spans="1:15" x14ac:dyDescent="0.25">
      <c r="A102">
        <v>104</v>
      </c>
      <c r="B102" t="s">
        <v>4279</v>
      </c>
      <c r="C102" t="s">
        <v>4280</v>
      </c>
      <c r="D102" t="s">
        <v>76</v>
      </c>
      <c r="E102" t="s">
        <v>14</v>
      </c>
      <c r="F102" t="s">
        <v>32</v>
      </c>
      <c r="G102" t="s">
        <v>22</v>
      </c>
      <c r="H102">
        <v>2020</v>
      </c>
      <c r="I102" t="s">
        <v>17</v>
      </c>
      <c r="J102">
        <v>2025</v>
      </c>
      <c r="K102">
        <v>5</v>
      </c>
      <c r="L102">
        <v>3827.02</v>
      </c>
      <c r="M102" t="s">
        <v>325</v>
      </c>
      <c r="N102" t="s">
        <v>4281</v>
      </c>
      <c r="O102" t="s">
        <v>6308</v>
      </c>
    </row>
    <row r="103" spans="1:15" x14ac:dyDescent="0.25">
      <c r="A103">
        <v>105</v>
      </c>
      <c r="B103" t="s">
        <v>4220</v>
      </c>
      <c r="C103" t="s">
        <v>4282</v>
      </c>
      <c r="D103" t="s">
        <v>25</v>
      </c>
      <c r="E103" t="s">
        <v>26</v>
      </c>
      <c r="F103" t="s">
        <v>15</v>
      </c>
      <c r="G103" t="s">
        <v>27</v>
      </c>
      <c r="H103">
        <v>2023</v>
      </c>
      <c r="I103" t="s">
        <v>17</v>
      </c>
      <c r="J103">
        <v>2025</v>
      </c>
      <c r="K103">
        <v>2</v>
      </c>
      <c r="L103">
        <v>1814.61</v>
      </c>
      <c r="M103" t="s">
        <v>328</v>
      </c>
      <c r="N103" t="s">
        <v>4283</v>
      </c>
      <c r="O103" t="s">
        <v>6310</v>
      </c>
    </row>
    <row r="104" spans="1:15" x14ac:dyDescent="0.25">
      <c r="A104">
        <v>106</v>
      </c>
      <c r="B104" t="s">
        <v>4232</v>
      </c>
      <c r="C104" t="s">
        <v>4284</v>
      </c>
      <c r="D104" t="s">
        <v>60</v>
      </c>
      <c r="E104" t="s">
        <v>14</v>
      </c>
      <c r="F104" t="s">
        <v>32</v>
      </c>
      <c r="G104" t="s">
        <v>16</v>
      </c>
      <c r="H104">
        <v>2017</v>
      </c>
      <c r="I104" t="s">
        <v>17</v>
      </c>
      <c r="J104">
        <v>2025</v>
      </c>
      <c r="K104">
        <v>8</v>
      </c>
      <c r="L104">
        <v>1313.2</v>
      </c>
      <c r="M104" t="s">
        <v>331</v>
      </c>
      <c r="N104" t="s">
        <v>4285</v>
      </c>
      <c r="O104" t="s">
        <v>6310</v>
      </c>
    </row>
    <row r="105" spans="1:15" x14ac:dyDescent="0.25">
      <c r="A105">
        <v>107</v>
      </c>
      <c r="B105" t="s">
        <v>4236</v>
      </c>
      <c r="C105" t="s">
        <v>4286</v>
      </c>
      <c r="D105" t="s">
        <v>76</v>
      </c>
      <c r="E105" t="s">
        <v>31</v>
      </c>
      <c r="F105" t="s">
        <v>15</v>
      </c>
      <c r="G105" t="s">
        <v>16</v>
      </c>
      <c r="H105">
        <v>2020</v>
      </c>
      <c r="I105" t="s">
        <v>17</v>
      </c>
      <c r="J105">
        <v>2025</v>
      </c>
      <c r="K105">
        <v>5</v>
      </c>
      <c r="L105">
        <v>1837.43</v>
      </c>
      <c r="M105" t="s">
        <v>334</v>
      </c>
      <c r="N105" t="s">
        <v>4287</v>
      </c>
      <c r="O105" t="s">
        <v>6310</v>
      </c>
    </row>
    <row r="106" spans="1:15" x14ac:dyDescent="0.25">
      <c r="A106">
        <v>108</v>
      </c>
      <c r="B106" t="s">
        <v>4288</v>
      </c>
      <c r="C106" t="s">
        <v>4289</v>
      </c>
      <c r="D106" t="s">
        <v>76</v>
      </c>
      <c r="E106" t="s">
        <v>14</v>
      </c>
      <c r="F106" t="s">
        <v>15</v>
      </c>
      <c r="G106" t="s">
        <v>27</v>
      </c>
      <c r="H106">
        <v>2022</v>
      </c>
      <c r="I106" t="s">
        <v>17</v>
      </c>
      <c r="J106">
        <v>2025</v>
      </c>
      <c r="K106">
        <v>3</v>
      </c>
      <c r="L106">
        <v>1376.65</v>
      </c>
      <c r="M106" t="s">
        <v>337</v>
      </c>
      <c r="N106" t="s">
        <v>4290</v>
      </c>
      <c r="O106" t="s">
        <v>6310</v>
      </c>
    </row>
    <row r="107" spans="1:15" x14ac:dyDescent="0.25">
      <c r="A107">
        <v>109</v>
      </c>
      <c r="B107" t="s">
        <v>4291</v>
      </c>
      <c r="C107" t="s">
        <v>4292</v>
      </c>
      <c r="D107" t="s">
        <v>60</v>
      </c>
      <c r="E107" t="s">
        <v>26</v>
      </c>
      <c r="F107" t="s">
        <v>15</v>
      </c>
      <c r="G107" t="s">
        <v>27</v>
      </c>
      <c r="H107">
        <v>2022</v>
      </c>
      <c r="I107" t="s">
        <v>17</v>
      </c>
      <c r="J107">
        <v>2025</v>
      </c>
      <c r="K107">
        <v>3</v>
      </c>
      <c r="L107">
        <v>4900.63</v>
      </c>
      <c r="M107" t="s">
        <v>340</v>
      </c>
      <c r="N107" t="s">
        <v>4293</v>
      </c>
      <c r="O107" t="s">
        <v>6312</v>
      </c>
    </row>
    <row r="108" spans="1:15" x14ac:dyDescent="0.25">
      <c r="A108">
        <v>110</v>
      </c>
      <c r="B108" t="s">
        <v>4294</v>
      </c>
      <c r="C108" t="s">
        <v>4295</v>
      </c>
      <c r="D108" t="s">
        <v>60</v>
      </c>
      <c r="E108" t="s">
        <v>40</v>
      </c>
      <c r="F108" t="s">
        <v>15</v>
      </c>
      <c r="G108" t="s">
        <v>16</v>
      </c>
      <c r="H108">
        <v>2017</v>
      </c>
      <c r="I108" t="s">
        <v>17</v>
      </c>
      <c r="J108">
        <v>2025</v>
      </c>
      <c r="K108">
        <v>8</v>
      </c>
      <c r="L108">
        <v>3701.04</v>
      </c>
      <c r="M108" t="s">
        <v>343</v>
      </c>
      <c r="N108" t="s">
        <v>4296</v>
      </c>
      <c r="O108" t="s">
        <v>6308</v>
      </c>
    </row>
    <row r="109" spans="1:15" x14ac:dyDescent="0.25">
      <c r="A109">
        <v>112</v>
      </c>
      <c r="B109" t="s">
        <v>4297</v>
      </c>
      <c r="C109" t="s">
        <v>4058</v>
      </c>
      <c r="D109" t="s">
        <v>60</v>
      </c>
      <c r="E109" t="s">
        <v>40</v>
      </c>
      <c r="F109" t="s">
        <v>15</v>
      </c>
      <c r="G109" t="s">
        <v>22</v>
      </c>
      <c r="H109">
        <v>2024</v>
      </c>
      <c r="I109" t="s">
        <v>17</v>
      </c>
      <c r="J109">
        <v>2025</v>
      </c>
      <c r="K109">
        <v>1</v>
      </c>
      <c r="L109">
        <v>3476.77</v>
      </c>
      <c r="M109" t="s">
        <v>348</v>
      </c>
      <c r="N109" t="s">
        <v>4298</v>
      </c>
      <c r="O109" t="s">
        <v>6308</v>
      </c>
    </row>
    <row r="110" spans="1:15" x14ac:dyDescent="0.25">
      <c r="A110">
        <v>113</v>
      </c>
      <c r="B110" t="s">
        <v>4299</v>
      </c>
      <c r="C110" t="s">
        <v>4300</v>
      </c>
      <c r="D110" t="s">
        <v>60</v>
      </c>
      <c r="E110" t="s">
        <v>54</v>
      </c>
      <c r="F110" t="s">
        <v>15</v>
      </c>
      <c r="G110" t="s">
        <v>27</v>
      </c>
      <c r="H110">
        <v>2020</v>
      </c>
      <c r="I110" t="s">
        <v>17</v>
      </c>
      <c r="J110">
        <v>2025</v>
      </c>
      <c r="K110">
        <v>5</v>
      </c>
      <c r="L110">
        <v>4588.01</v>
      </c>
      <c r="M110" t="s">
        <v>351</v>
      </c>
      <c r="N110" t="s">
        <v>4301</v>
      </c>
      <c r="O110" t="s">
        <v>6312</v>
      </c>
    </row>
    <row r="111" spans="1:15" x14ac:dyDescent="0.25">
      <c r="A111">
        <v>114</v>
      </c>
      <c r="B111" t="s">
        <v>4302</v>
      </c>
      <c r="C111" t="s">
        <v>4303</v>
      </c>
      <c r="D111" t="s">
        <v>13</v>
      </c>
      <c r="E111" t="s">
        <v>26</v>
      </c>
      <c r="F111" t="s">
        <v>15</v>
      </c>
      <c r="G111" t="s">
        <v>16</v>
      </c>
      <c r="H111">
        <v>2021</v>
      </c>
      <c r="I111" t="s">
        <v>17</v>
      </c>
      <c r="J111">
        <v>2025</v>
      </c>
      <c r="K111">
        <v>4</v>
      </c>
      <c r="L111">
        <v>4313.42</v>
      </c>
      <c r="M111" t="s">
        <v>354</v>
      </c>
      <c r="N111" t="s">
        <v>4304</v>
      </c>
      <c r="O111" t="s">
        <v>6312</v>
      </c>
    </row>
    <row r="112" spans="1:15" x14ac:dyDescent="0.25">
      <c r="A112">
        <v>115</v>
      </c>
      <c r="B112" t="s">
        <v>4305</v>
      </c>
      <c r="C112" t="s">
        <v>4300</v>
      </c>
      <c r="D112" t="s">
        <v>13</v>
      </c>
      <c r="E112" t="s">
        <v>31</v>
      </c>
      <c r="F112" t="s">
        <v>15</v>
      </c>
      <c r="G112" t="s">
        <v>22</v>
      </c>
      <c r="H112">
        <v>2019</v>
      </c>
      <c r="I112" t="s">
        <v>17</v>
      </c>
      <c r="J112">
        <v>2025</v>
      </c>
      <c r="K112">
        <v>6</v>
      </c>
      <c r="L112">
        <v>1816.41</v>
      </c>
      <c r="M112" t="s">
        <v>357</v>
      </c>
      <c r="N112" t="s">
        <v>4306</v>
      </c>
      <c r="O112" t="s">
        <v>6310</v>
      </c>
    </row>
    <row r="113" spans="1:15" x14ac:dyDescent="0.25">
      <c r="A113">
        <v>116</v>
      </c>
      <c r="B113" t="s">
        <v>4307</v>
      </c>
      <c r="C113" t="s">
        <v>4200</v>
      </c>
      <c r="D113" t="s">
        <v>25</v>
      </c>
      <c r="E113" t="s">
        <v>26</v>
      </c>
      <c r="F113" t="s">
        <v>15</v>
      </c>
      <c r="G113" t="s">
        <v>22</v>
      </c>
      <c r="H113">
        <v>2020</v>
      </c>
      <c r="I113" t="s">
        <v>298</v>
      </c>
      <c r="J113">
        <v>2023</v>
      </c>
      <c r="K113">
        <v>3</v>
      </c>
      <c r="L113">
        <v>4714.78</v>
      </c>
      <c r="M113" t="s">
        <v>360</v>
      </c>
      <c r="N113" t="s">
        <v>4308</v>
      </c>
      <c r="O113" t="s">
        <v>6312</v>
      </c>
    </row>
    <row r="114" spans="1:15" x14ac:dyDescent="0.25">
      <c r="A114">
        <v>117</v>
      </c>
      <c r="B114" t="s">
        <v>4040</v>
      </c>
      <c r="C114" t="s">
        <v>4056</v>
      </c>
      <c r="D114" t="s">
        <v>47</v>
      </c>
      <c r="E114" t="s">
        <v>31</v>
      </c>
      <c r="F114" t="s">
        <v>32</v>
      </c>
      <c r="G114" t="s">
        <v>27</v>
      </c>
      <c r="H114">
        <v>2021</v>
      </c>
      <c r="I114" t="s">
        <v>17</v>
      </c>
      <c r="J114">
        <v>2025</v>
      </c>
      <c r="K114">
        <v>4</v>
      </c>
      <c r="L114">
        <v>2883.57</v>
      </c>
      <c r="M114" t="s">
        <v>363</v>
      </c>
      <c r="N114" t="s">
        <v>4309</v>
      </c>
      <c r="O114" t="s">
        <v>6309</v>
      </c>
    </row>
    <row r="115" spans="1:15" x14ac:dyDescent="0.25">
      <c r="A115">
        <v>118</v>
      </c>
      <c r="B115" t="s">
        <v>4310</v>
      </c>
      <c r="C115" t="s">
        <v>4311</v>
      </c>
      <c r="D115" t="s">
        <v>21</v>
      </c>
      <c r="E115" t="s">
        <v>31</v>
      </c>
      <c r="F115" t="s">
        <v>15</v>
      </c>
      <c r="G115" t="s">
        <v>27</v>
      </c>
      <c r="H115">
        <v>2020</v>
      </c>
      <c r="I115" t="s">
        <v>17</v>
      </c>
      <c r="J115">
        <v>2025</v>
      </c>
      <c r="K115">
        <v>5</v>
      </c>
      <c r="L115">
        <v>1441.75</v>
      </c>
      <c r="M115" t="s">
        <v>366</v>
      </c>
      <c r="N115" t="s">
        <v>4312</v>
      </c>
      <c r="O115" t="s">
        <v>6310</v>
      </c>
    </row>
    <row r="116" spans="1:15" x14ac:dyDescent="0.25">
      <c r="A116">
        <v>119</v>
      </c>
      <c r="B116" t="s">
        <v>4055</v>
      </c>
      <c r="C116" t="s">
        <v>4313</v>
      </c>
      <c r="D116" t="s">
        <v>60</v>
      </c>
      <c r="E116" t="s">
        <v>40</v>
      </c>
      <c r="F116" t="s">
        <v>15</v>
      </c>
      <c r="G116" t="s">
        <v>22</v>
      </c>
      <c r="H116">
        <v>2018</v>
      </c>
      <c r="I116" t="s">
        <v>17</v>
      </c>
      <c r="J116">
        <v>2025</v>
      </c>
      <c r="K116">
        <v>7</v>
      </c>
      <c r="L116">
        <v>4846.8599999999997</v>
      </c>
      <c r="M116" t="s">
        <v>369</v>
      </c>
      <c r="N116" t="s">
        <v>4314</v>
      </c>
      <c r="O116" t="s">
        <v>6312</v>
      </c>
    </row>
    <row r="117" spans="1:15" x14ac:dyDescent="0.25">
      <c r="A117">
        <v>120</v>
      </c>
      <c r="B117" t="s">
        <v>4315</v>
      </c>
      <c r="C117" t="s">
        <v>4316</v>
      </c>
      <c r="D117" t="s">
        <v>13</v>
      </c>
      <c r="E117" t="s">
        <v>26</v>
      </c>
      <c r="F117" t="s">
        <v>32</v>
      </c>
      <c r="G117" t="s">
        <v>16</v>
      </c>
      <c r="H117">
        <v>2016</v>
      </c>
      <c r="I117" t="s">
        <v>17</v>
      </c>
      <c r="J117">
        <v>2025</v>
      </c>
      <c r="K117">
        <v>9</v>
      </c>
      <c r="L117">
        <v>3571.41</v>
      </c>
      <c r="M117" t="s">
        <v>372</v>
      </c>
      <c r="N117" t="s">
        <v>4317</v>
      </c>
      <c r="O117" t="s">
        <v>6308</v>
      </c>
    </row>
    <row r="118" spans="1:15" x14ac:dyDescent="0.25">
      <c r="A118">
        <v>121</v>
      </c>
      <c r="B118" t="s">
        <v>4318</v>
      </c>
      <c r="C118" t="s">
        <v>4319</v>
      </c>
      <c r="D118" t="s">
        <v>47</v>
      </c>
      <c r="E118" t="s">
        <v>14</v>
      </c>
      <c r="F118" t="s">
        <v>32</v>
      </c>
      <c r="G118" t="s">
        <v>16</v>
      </c>
      <c r="H118">
        <v>2016</v>
      </c>
      <c r="I118" t="s">
        <v>17</v>
      </c>
      <c r="J118">
        <v>2025</v>
      </c>
      <c r="K118">
        <v>9</v>
      </c>
      <c r="L118">
        <v>3146.59</v>
      </c>
      <c r="M118" t="s">
        <v>375</v>
      </c>
      <c r="N118" t="s">
        <v>4320</v>
      </c>
      <c r="O118" t="s">
        <v>6308</v>
      </c>
    </row>
    <row r="119" spans="1:15" x14ac:dyDescent="0.25">
      <c r="A119">
        <v>122</v>
      </c>
      <c r="B119" t="s">
        <v>4321</v>
      </c>
      <c r="C119" t="s">
        <v>4322</v>
      </c>
      <c r="D119" t="s">
        <v>21</v>
      </c>
      <c r="E119" t="s">
        <v>40</v>
      </c>
      <c r="F119" t="s">
        <v>15</v>
      </c>
      <c r="G119" t="s">
        <v>22</v>
      </c>
      <c r="H119">
        <v>2015</v>
      </c>
      <c r="I119" t="s">
        <v>17</v>
      </c>
      <c r="J119">
        <v>2025</v>
      </c>
      <c r="K119">
        <v>10</v>
      </c>
      <c r="L119">
        <v>2828.06</v>
      </c>
      <c r="M119" t="s">
        <v>378</v>
      </c>
      <c r="N119" t="s">
        <v>4323</v>
      </c>
      <c r="O119" t="s">
        <v>6309</v>
      </c>
    </row>
    <row r="120" spans="1:15" x14ac:dyDescent="0.25">
      <c r="A120">
        <v>123</v>
      </c>
      <c r="B120" t="s">
        <v>4061</v>
      </c>
      <c r="C120" t="s">
        <v>4090</v>
      </c>
      <c r="D120" t="s">
        <v>21</v>
      </c>
      <c r="E120" t="s">
        <v>14</v>
      </c>
      <c r="F120" t="s">
        <v>32</v>
      </c>
      <c r="G120" t="s">
        <v>16</v>
      </c>
      <c r="H120">
        <v>2022</v>
      </c>
      <c r="I120" t="s">
        <v>17</v>
      </c>
      <c r="J120">
        <v>2025</v>
      </c>
      <c r="K120">
        <v>3</v>
      </c>
      <c r="L120">
        <v>1155.3399999999999</v>
      </c>
      <c r="M120" t="s">
        <v>381</v>
      </c>
      <c r="N120" t="s">
        <v>4324</v>
      </c>
      <c r="O120" t="s">
        <v>6310</v>
      </c>
    </row>
    <row r="121" spans="1:15" x14ac:dyDescent="0.25">
      <c r="A121">
        <v>125</v>
      </c>
      <c r="B121" t="s">
        <v>4325</v>
      </c>
      <c r="C121" t="s">
        <v>4326</v>
      </c>
      <c r="D121" t="s">
        <v>47</v>
      </c>
      <c r="E121" t="s">
        <v>31</v>
      </c>
      <c r="F121" t="s">
        <v>32</v>
      </c>
      <c r="G121" t="s">
        <v>27</v>
      </c>
      <c r="H121">
        <v>2016</v>
      </c>
      <c r="I121" t="s">
        <v>17</v>
      </c>
      <c r="J121">
        <v>2025</v>
      </c>
      <c r="K121">
        <v>9</v>
      </c>
      <c r="L121">
        <v>1852.08</v>
      </c>
      <c r="M121" t="s">
        <v>387</v>
      </c>
      <c r="N121" t="s">
        <v>4327</v>
      </c>
      <c r="O121" t="s">
        <v>6310</v>
      </c>
    </row>
    <row r="122" spans="1:15" x14ac:dyDescent="0.25">
      <c r="A122">
        <v>126</v>
      </c>
      <c r="B122" t="s">
        <v>4227</v>
      </c>
      <c r="C122" t="s">
        <v>4328</v>
      </c>
      <c r="D122" t="s">
        <v>76</v>
      </c>
      <c r="E122" t="s">
        <v>31</v>
      </c>
      <c r="F122" t="s">
        <v>15</v>
      </c>
      <c r="G122" t="s">
        <v>27</v>
      </c>
      <c r="H122">
        <v>2022</v>
      </c>
      <c r="I122" t="s">
        <v>77</v>
      </c>
      <c r="J122">
        <v>2023</v>
      </c>
      <c r="K122">
        <v>1</v>
      </c>
      <c r="L122">
        <v>4360.08</v>
      </c>
      <c r="M122" t="s">
        <v>390</v>
      </c>
      <c r="N122" t="s">
        <v>4329</v>
      </c>
      <c r="O122" t="s">
        <v>6312</v>
      </c>
    </row>
    <row r="123" spans="1:15" x14ac:dyDescent="0.25">
      <c r="A123">
        <v>127</v>
      </c>
      <c r="B123" t="s">
        <v>4204</v>
      </c>
      <c r="C123" t="s">
        <v>4244</v>
      </c>
      <c r="D123" t="s">
        <v>76</v>
      </c>
      <c r="E123" t="s">
        <v>54</v>
      </c>
      <c r="F123" t="s">
        <v>15</v>
      </c>
      <c r="G123" t="s">
        <v>27</v>
      </c>
      <c r="H123">
        <v>2022</v>
      </c>
      <c r="I123" t="s">
        <v>17</v>
      </c>
      <c r="J123">
        <v>2025</v>
      </c>
      <c r="K123">
        <v>3</v>
      </c>
      <c r="L123">
        <v>1917.99</v>
      </c>
      <c r="M123" t="s">
        <v>392</v>
      </c>
      <c r="N123" t="s">
        <v>4330</v>
      </c>
      <c r="O123" t="s">
        <v>6310</v>
      </c>
    </row>
    <row r="124" spans="1:15" x14ac:dyDescent="0.25">
      <c r="A124">
        <v>128</v>
      </c>
      <c r="B124" t="s">
        <v>4331</v>
      </c>
      <c r="C124" t="s">
        <v>4332</v>
      </c>
      <c r="D124" t="s">
        <v>13</v>
      </c>
      <c r="E124" t="s">
        <v>54</v>
      </c>
      <c r="F124" t="s">
        <v>15</v>
      </c>
      <c r="G124" t="s">
        <v>16</v>
      </c>
      <c r="H124">
        <v>2023</v>
      </c>
      <c r="I124" t="s">
        <v>17</v>
      </c>
      <c r="J124">
        <v>2025</v>
      </c>
      <c r="K124">
        <v>2</v>
      </c>
      <c r="L124">
        <v>4586.12</v>
      </c>
      <c r="M124" t="s">
        <v>395</v>
      </c>
      <c r="N124" t="s">
        <v>4333</v>
      </c>
      <c r="O124" t="s">
        <v>6312</v>
      </c>
    </row>
    <row r="125" spans="1:15" x14ac:dyDescent="0.25">
      <c r="A125">
        <v>129</v>
      </c>
      <c r="B125" t="s">
        <v>4334</v>
      </c>
      <c r="C125" t="s">
        <v>4335</v>
      </c>
      <c r="D125" t="s">
        <v>76</v>
      </c>
      <c r="E125" t="s">
        <v>40</v>
      </c>
      <c r="F125" t="s">
        <v>15</v>
      </c>
      <c r="G125" t="s">
        <v>16</v>
      </c>
      <c r="H125">
        <v>2023</v>
      </c>
      <c r="I125" t="s">
        <v>298</v>
      </c>
      <c r="J125">
        <v>2024</v>
      </c>
      <c r="K125">
        <v>1</v>
      </c>
      <c r="L125">
        <v>2312.48</v>
      </c>
      <c r="M125" t="s">
        <v>398</v>
      </c>
      <c r="N125" t="s">
        <v>4336</v>
      </c>
      <c r="O125" t="s">
        <v>6309</v>
      </c>
    </row>
    <row r="126" spans="1:15" x14ac:dyDescent="0.25">
      <c r="A126">
        <v>130</v>
      </c>
      <c r="B126" t="s">
        <v>4337</v>
      </c>
      <c r="C126" t="s">
        <v>4313</v>
      </c>
      <c r="D126" t="s">
        <v>25</v>
      </c>
      <c r="E126" t="s">
        <v>14</v>
      </c>
      <c r="F126" t="s">
        <v>32</v>
      </c>
      <c r="G126" t="s">
        <v>27</v>
      </c>
      <c r="H126">
        <v>2020</v>
      </c>
      <c r="I126" t="s">
        <v>17</v>
      </c>
      <c r="J126">
        <v>2025</v>
      </c>
      <c r="K126">
        <v>5</v>
      </c>
      <c r="L126">
        <v>1312.89</v>
      </c>
      <c r="M126" t="s">
        <v>401</v>
      </c>
      <c r="N126" t="s">
        <v>4338</v>
      </c>
      <c r="O126" t="s">
        <v>6310</v>
      </c>
    </row>
    <row r="127" spans="1:15" x14ac:dyDescent="0.25">
      <c r="A127">
        <v>131</v>
      </c>
      <c r="B127" t="s">
        <v>4339</v>
      </c>
      <c r="C127" t="s">
        <v>4340</v>
      </c>
      <c r="D127" t="s">
        <v>21</v>
      </c>
      <c r="E127" t="s">
        <v>31</v>
      </c>
      <c r="F127" t="s">
        <v>32</v>
      </c>
      <c r="G127" t="s">
        <v>27</v>
      </c>
      <c r="H127">
        <v>2021</v>
      </c>
      <c r="I127" t="s">
        <v>17</v>
      </c>
      <c r="J127">
        <v>2025</v>
      </c>
      <c r="K127">
        <v>4</v>
      </c>
      <c r="L127">
        <v>2199.91</v>
      </c>
      <c r="M127" t="s">
        <v>404</v>
      </c>
      <c r="N127" t="s">
        <v>4341</v>
      </c>
      <c r="O127" t="s">
        <v>6309</v>
      </c>
    </row>
    <row r="128" spans="1:15" x14ac:dyDescent="0.25">
      <c r="A128">
        <v>132</v>
      </c>
      <c r="B128" t="s">
        <v>4342</v>
      </c>
      <c r="C128" t="s">
        <v>4044</v>
      </c>
      <c r="D128" t="s">
        <v>25</v>
      </c>
      <c r="E128" t="s">
        <v>31</v>
      </c>
      <c r="F128" t="s">
        <v>32</v>
      </c>
      <c r="G128" t="s">
        <v>27</v>
      </c>
      <c r="H128">
        <v>2017</v>
      </c>
      <c r="I128" t="s">
        <v>17</v>
      </c>
      <c r="J128">
        <v>2025</v>
      </c>
      <c r="K128">
        <v>8</v>
      </c>
      <c r="L128">
        <v>4415.92</v>
      </c>
      <c r="M128" t="s">
        <v>407</v>
      </c>
      <c r="N128" t="s">
        <v>4343</v>
      </c>
      <c r="O128" t="s">
        <v>6312</v>
      </c>
    </row>
    <row r="129" spans="1:15" x14ac:dyDescent="0.25">
      <c r="A129">
        <v>133</v>
      </c>
      <c r="B129" t="s">
        <v>4344</v>
      </c>
      <c r="C129" t="s">
        <v>4345</v>
      </c>
      <c r="D129" t="s">
        <v>60</v>
      </c>
      <c r="E129" t="s">
        <v>40</v>
      </c>
      <c r="F129" t="s">
        <v>32</v>
      </c>
      <c r="G129" t="s">
        <v>27</v>
      </c>
      <c r="H129">
        <v>2022</v>
      </c>
      <c r="I129" t="s">
        <v>17</v>
      </c>
      <c r="J129">
        <v>2025</v>
      </c>
      <c r="K129">
        <v>3</v>
      </c>
      <c r="L129">
        <v>3032.92</v>
      </c>
      <c r="M129" t="s">
        <v>410</v>
      </c>
      <c r="N129" t="s">
        <v>4025</v>
      </c>
      <c r="O129" t="s">
        <v>6308</v>
      </c>
    </row>
    <row r="130" spans="1:15" x14ac:dyDescent="0.25">
      <c r="A130">
        <v>134</v>
      </c>
      <c r="B130" t="s">
        <v>4346</v>
      </c>
      <c r="C130" t="s">
        <v>4347</v>
      </c>
      <c r="D130" t="s">
        <v>21</v>
      </c>
      <c r="E130" t="s">
        <v>14</v>
      </c>
      <c r="F130" t="s">
        <v>32</v>
      </c>
      <c r="G130" t="s">
        <v>27</v>
      </c>
      <c r="H130">
        <v>2017</v>
      </c>
      <c r="I130" t="s">
        <v>17</v>
      </c>
      <c r="J130">
        <v>2025</v>
      </c>
      <c r="K130">
        <v>8</v>
      </c>
      <c r="L130">
        <v>2532.25</v>
      </c>
      <c r="M130" t="s">
        <v>412</v>
      </c>
      <c r="N130" t="s">
        <v>4025</v>
      </c>
      <c r="O130" t="s">
        <v>6309</v>
      </c>
    </row>
    <row r="131" spans="1:15" x14ac:dyDescent="0.25">
      <c r="A131">
        <v>135</v>
      </c>
      <c r="B131" t="s">
        <v>4348</v>
      </c>
      <c r="C131" t="s">
        <v>4349</v>
      </c>
      <c r="D131" t="s">
        <v>60</v>
      </c>
      <c r="E131" t="s">
        <v>31</v>
      </c>
      <c r="F131" t="s">
        <v>15</v>
      </c>
      <c r="G131" t="s">
        <v>22</v>
      </c>
      <c r="H131">
        <v>2020</v>
      </c>
      <c r="I131" t="s">
        <v>17</v>
      </c>
      <c r="J131">
        <v>2025</v>
      </c>
      <c r="K131">
        <v>5</v>
      </c>
      <c r="L131">
        <v>4084.68</v>
      </c>
      <c r="M131" t="s">
        <v>414</v>
      </c>
      <c r="N131" t="s">
        <v>4350</v>
      </c>
      <c r="O131" t="s">
        <v>6312</v>
      </c>
    </row>
    <row r="132" spans="1:15" x14ac:dyDescent="0.25">
      <c r="A132">
        <v>136</v>
      </c>
      <c r="B132" t="s">
        <v>4233</v>
      </c>
      <c r="C132" t="s">
        <v>4351</v>
      </c>
      <c r="D132" t="s">
        <v>47</v>
      </c>
      <c r="E132" t="s">
        <v>40</v>
      </c>
      <c r="F132" t="s">
        <v>32</v>
      </c>
      <c r="G132" t="s">
        <v>16</v>
      </c>
      <c r="H132">
        <v>2022</v>
      </c>
      <c r="I132" t="s">
        <v>17</v>
      </c>
      <c r="J132">
        <v>2025</v>
      </c>
      <c r="K132">
        <v>3</v>
      </c>
      <c r="L132">
        <v>1037.55</v>
      </c>
      <c r="M132" t="s">
        <v>417</v>
      </c>
      <c r="N132" t="s">
        <v>4352</v>
      </c>
      <c r="O132" t="s">
        <v>6310</v>
      </c>
    </row>
    <row r="133" spans="1:15" x14ac:dyDescent="0.25">
      <c r="A133">
        <v>137</v>
      </c>
      <c r="B133" t="s">
        <v>4215</v>
      </c>
      <c r="C133" t="s">
        <v>4353</v>
      </c>
      <c r="D133" t="s">
        <v>60</v>
      </c>
      <c r="E133" t="s">
        <v>14</v>
      </c>
      <c r="F133" t="s">
        <v>15</v>
      </c>
      <c r="G133" t="s">
        <v>16</v>
      </c>
      <c r="H133">
        <v>2017</v>
      </c>
      <c r="I133" t="s">
        <v>17</v>
      </c>
      <c r="J133">
        <v>2025</v>
      </c>
      <c r="K133">
        <v>8</v>
      </c>
      <c r="L133">
        <v>2972.06</v>
      </c>
      <c r="M133" t="s">
        <v>420</v>
      </c>
      <c r="N133" t="s">
        <v>4354</v>
      </c>
      <c r="O133" t="s">
        <v>6309</v>
      </c>
    </row>
    <row r="134" spans="1:15" x14ac:dyDescent="0.25">
      <c r="A134">
        <v>138</v>
      </c>
      <c r="B134" t="s">
        <v>4086</v>
      </c>
      <c r="C134" t="s">
        <v>4355</v>
      </c>
      <c r="D134" t="s">
        <v>60</v>
      </c>
      <c r="E134" t="s">
        <v>26</v>
      </c>
      <c r="F134" t="s">
        <v>15</v>
      </c>
      <c r="G134" t="s">
        <v>27</v>
      </c>
      <c r="H134">
        <v>2018</v>
      </c>
      <c r="I134" t="s">
        <v>17</v>
      </c>
      <c r="J134">
        <v>2025</v>
      </c>
      <c r="K134">
        <v>7</v>
      </c>
      <c r="L134">
        <v>1977.29</v>
      </c>
      <c r="M134" t="s">
        <v>423</v>
      </c>
      <c r="N134" t="s">
        <v>4356</v>
      </c>
      <c r="O134" t="s">
        <v>6310</v>
      </c>
    </row>
    <row r="135" spans="1:15" x14ac:dyDescent="0.25">
      <c r="A135">
        <v>139</v>
      </c>
      <c r="B135" t="s">
        <v>4103</v>
      </c>
      <c r="C135" t="s">
        <v>4357</v>
      </c>
      <c r="D135" t="s">
        <v>21</v>
      </c>
      <c r="E135" t="s">
        <v>31</v>
      </c>
      <c r="F135" t="s">
        <v>15</v>
      </c>
      <c r="G135" t="s">
        <v>16</v>
      </c>
      <c r="H135">
        <v>2020</v>
      </c>
      <c r="I135" t="s">
        <v>17</v>
      </c>
      <c r="J135">
        <v>2025</v>
      </c>
      <c r="K135">
        <v>5</v>
      </c>
      <c r="L135">
        <v>1055.3399999999999</v>
      </c>
      <c r="M135" t="s">
        <v>426</v>
      </c>
      <c r="N135" t="s">
        <v>4358</v>
      </c>
      <c r="O135" t="s">
        <v>6310</v>
      </c>
    </row>
    <row r="136" spans="1:15" x14ac:dyDescent="0.25">
      <c r="A136">
        <v>140</v>
      </c>
      <c r="B136" t="s">
        <v>4158</v>
      </c>
      <c r="C136" t="s">
        <v>4170</v>
      </c>
      <c r="D136" t="s">
        <v>13</v>
      </c>
      <c r="E136" t="s">
        <v>31</v>
      </c>
      <c r="F136" t="s">
        <v>15</v>
      </c>
      <c r="G136" t="s">
        <v>22</v>
      </c>
      <c r="H136">
        <v>2017</v>
      </c>
      <c r="I136" t="s">
        <v>298</v>
      </c>
      <c r="J136">
        <v>2022</v>
      </c>
      <c r="K136">
        <v>5</v>
      </c>
      <c r="L136">
        <v>1270.22</v>
      </c>
      <c r="M136" t="s">
        <v>429</v>
      </c>
      <c r="N136" t="s">
        <v>4359</v>
      </c>
      <c r="O136" t="s">
        <v>6310</v>
      </c>
    </row>
    <row r="137" spans="1:15" x14ac:dyDescent="0.25">
      <c r="A137">
        <v>141</v>
      </c>
      <c r="B137" t="s">
        <v>4360</v>
      </c>
      <c r="C137" t="s">
        <v>4357</v>
      </c>
      <c r="D137" t="s">
        <v>47</v>
      </c>
      <c r="E137" t="s">
        <v>31</v>
      </c>
      <c r="F137" t="s">
        <v>32</v>
      </c>
      <c r="G137" t="s">
        <v>16</v>
      </c>
      <c r="H137">
        <v>2015</v>
      </c>
      <c r="I137" t="s">
        <v>17</v>
      </c>
      <c r="J137">
        <v>2025</v>
      </c>
      <c r="K137">
        <v>10</v>
      </c>
      <c r="L137">
        <v>3504.45</v>
      </c>
      <c r="M137" t="s">
        <v>432</v>
      </c>
      <c r="N137" t="s">
        <v>4361</v>
      </c>
      <c r="O137" t="s">
        <v>6308</v>
      </c>
    </row>
    <row r="138" spans="1:15" x14ac:dyDescent="0.25">
      <c r="A138">
        <v>142</v>
      </c>
      <c r="B138" t="s">
        <v>4297</v>
      </c>
      <c r="C138" t="s">
        <v>4313</v>
      </c>
      <c r="D138" t="s">
        <v>13</v>
      </c>
      <c r="E138" t="s">
        <v>14</v>
      </c>
      <c r="F138" t="s">
        <v>15</v>
      </c>
      <c r="G138" t="s">
        <v>16</v>
      </c>
      <c r="H138">
        <v>2017</v>
      </c>
      <c r="I138" t="s">
        <v>17</v>
      </c>
      <c r="J138">
        <v>2025</v>
      </c>
      <c r="K138">
        <v>8</v>
      </c>
      <c r="L138">
        <v>3425.37</v>
      </c>
      <c r="M138" t="s">
        <v>435</v>
      </c>
      <c r="N138" t="s">
        <v>4362</v>
      </c>
      <c r="O138" t="s">
        <v>6308</v>
      </c>
    </row>
    <row r="139" spans="1:15" x14ac:dyDescent="0.25">
      <c r="A139">
        <v>144</v>
      </c>
      <c r="B139" t="s">
        <v>4363</v>
      </c>
      <c r="C139" t="s">
        <v>4364</v>
      </c>
      <c r="D139" t="s">
        <v>21</v>
      </c>
      <c r="E139" t="s">
        <v>31</v>
      </c>
      <c r="F139" t="s">
        <v>15</v>
      </c>
      <c r="G139" t="s">
        <v>22</v>
      </c>
      <c r="H139">
        <v>2019</v>
      </c>
      <c r="I139" t="s">
        <v>17</v>
      </c>
      <c r="J139">
        <v>2025</v>
      </c>
      <c r="K139">
        <v>6</v>
      </c>
      <c r="L139">
        <v>4490.9399999999996</v>
      </c>
      <c r="M139" t="s">
        <v>440</v>
      </c>
      <c r="N139" t="s">
        <v>4365</v>
      </c>
      <c r="O139" t="s">
        <v>6312</v>
      </c>
    </row>
    <row r="140" spans="1:15" x14ac:dyDescent="0.25">
      <c r="A140">
        <v>147</v>
      </c>
      <c r="B140" t="s">
        <v>4133</v>
      </c>
      <c r="C140" t="s">
        <v>4366</v>
      </c>
      <c r="D140" t="s">
        <v>76</v>
      </c>
      <c r="E140" t="s">
        <v>31</v>
      </c>
      <c r="F140" t="s">
        <v>32</v>
      </c>
      <c r="G140" t="s">
        <v>22</v>
      </c>
      <c r="H140">
        <v>2023</v>
      </c>
      <c r="I140" t="s">
        <v>77</v>
      </c>
      <c r="J140">
        <v>2025</v>
      </c>
      <c r="K140">
        <v>2</v>
      </c>
      <c r="L140">
        <v>4490.6499999999996</v>
      </c>
      <c r="M140" t="s">
        <v>447</v>
      </c>
      <c r="N140" t="s">
        <v>4367</v>
      </c>
      <c r="O140" t="s">
        <v>6312</v>
      </c>
    </row>
    <row r="141" spans="1:15" x14ac:dyDescent="0.25">
      <c r="A141">
        <v>148</v>
      </c>
      <c r="B141" t="s">
        <v>4368</v>
      </c>
      <c r="C141" t="s">
        <v>4369</v>
      </c>
      <c r="D141" t="s">
        <v>47</v>
      </c>
      <c r="E141" t="s">
        <v>26</v>
      </c>
      <c r="F141" t="s">
        <v>32</v>
      </c>
      <c r="G141" t="s">
        <v>22</v>
      </c>
      <c r="H141">
        <v>2018</v>
      </c>
      <c r="I141" t="s">
        <v>17</v>
      </c>
      <c r="J141">
        <v>2025</v>
      </c>
      <c r="K141">
        <v>7</v>
      </c>
      <c r="L141">
        <v>4722.6000000000004</v>
      </c>
      <c r="M141" t="s">
        <v>450</v>
      </c>
      <c r="N141" t="s">
        <v>4370</v>
      </c>
      <c r="O141" t="s">
        <v>6312</v>
      </c>
    </row>
    <row r="142" spans="1:15" x14ac:dyDescent="0.25">
      <c r="A142">
        <v>149</v>
      </c>
      <c r="B142" t="s">
        <v>4153</v>
      </c>
      <c r="C142" t="s">
        <v>4371</v>
      </c>
      <c r="D142" t="s">
        <v>60</v>
      </c>
      <c r="E142" t="s">
        <v>31</v>
      </c>
      <c r="F142" t="s">
        <v>32</v>
      </c>
      <c r="G142" t="s">
        <v>22</v>
      </c>
      <c r="H142">
        <v>2023</v>
      </c>
      <c r="I142" t="s">
        <v>17</v>
      </c>
      <c r="J142">
        <v>2025</v>
      </c>
      <c r="K142">
        <v>2</v>
      </c>
      <c r="L142">
        <v>2042.88</v>
      </c>
      <c r="M142" t="s">
        <v>453</v>
      </c>
      <c r="N142" t="s">
        <v>4372</v>
      </c>
      <c r="O142" t="s">
        <v>6309</v>
      </c>
    </row>
    <row r="143" spans="1:15" x14ac:dyDescent="0.25">
      <c r="A143">
        <v>150</v>
      </c>
      <c r="B143" t="s">
        <v>4373</v>
      </c>
      <c r="C143" t="s">
        <v>4374</v>
      </c>
      <c r="D143" t="s">
        <v>13</v>
      </c>
      <c r="E143" t="s">
        <v>40</v>
      </c>
      <c r="F143" t="s">
        <v>15</v>
      </c>
      <c r="G143" t="s">
        <v>22</v>
      </c>
      <c r="H143">
        <v>2020</v>
      </c>
      <c r="I143" t="s">
        <v>298</v>
      </c>
      <c r="J143">
        <v>2020</v>
      </c>
      <c r="K143">
        <v>0</v>
      </c>
      <c r="L143">
        <v>2486.7600000000002</v>
      </c>
      <c r="M143" t="s">
        <v>456</v>
      </c>
      <c r="N143" t="s">
        <v>4375</v>
      </c>
      <c r="O143" t="s">
        <v>6309</v>
      </c>
    </row>
    <row r="144" spans="1:15" x14ac:dyDescent="0.25">
      <c r="A144">
        <v>151</v>
      </c>
      <c r="B144" t="s">
        <v>4376</v>
      </c>
      <c r="C144" t="s">
        <v>4377</v>
      </c>
      <c r="D144" t="s">
        <v>21</v>
      </c>
      <c r="E144" t="s">
        <v>31</v>
      </c>
      <c r="F144" t="s">
        <v>15</v>
      </c>
      <c r="G144" t="s">
        <v>16</v>
      </c>
      <c r="H144">
        <v>2018</v>
      </c>
      <c r="I144" t="s">
        <v>17</v>
      </c>
      <c r="J144">
        <v>2025</v>
      </c>
      <c r="K144">
        <v>7</v>
      </c>
      <c r="L144">
        <v>3015.24</v>
      </c>
      <c r="M144" t="s">
        <v>459</v>
      </c>
      <c r="N144" t="s">
        <v>4378</v>
      </c>
      <c r="O144" t="s">
        <v>6308</v>
      </c>
    </row>
    <row r="145" spans="1:15" x14ac:dyDescent="0.25">
      <c r="A145">
        <v>152</v>
      </c>
      <c r="B145" t="s">
        <v>4379</v>
      </c>
      <c r="C145" t="s">
        <v>4380</v>
      </c>
      <c r="D145" t="s">
        <v>25</v>
      </c>
      <c r="E145" t="s">
        <v>26</v>
      </c>
      <c r="F145" t="s">
        <v>32</v>
      </c>
      <c r="G145" t="s">
        <v>27</v>
      </c>
      <c r="H145">
        <v>2016</v>
      </c>
      <c r="I145" t="s">
        <v>17</v>
      </c>
      <c r="J145">
        <v>2025</v>
      </c>
      <c r="K145">
        <v>9</v>
      </c>
      <c r="L145">
        <v>2462.77</v>
      </c>
      <c r="M145" t="s">
        <v>462</v>
      </c>
      <c r="N145" t="s">
        <v>4381</v>
      </c>
      <c r="O145" t="s">
        <v>6309</v>
      </c>
    </row>
    <row r="146" spans="1:15" x14ac:dyDescent="0.25">
      <c r="A146">
        <v>154</v>
      </c>
      <c r="B146" t="s">
        <v>4163</v>
      </c>
      <c r="C146" t="s">
        <v>4382</v>
      </c>
      <c r="D146" t="s">
        <v>76</v>
      </c>
      <c r="E146" t="s">
        <v>14</v>
      </c>
      <c r="F146" t="s">
        <v>32</v>
      </c>
      <c r="G146" t="s">
        <v>22</v>
      </c>
      <c r="H146">
        <v>2016</v>
      </c>
      <c r="I146" t="s">
        <v>17</v>
      </c>
      <c r="J146">
        <v>2025</v>
      </c>
      <c r="K146">
        <v>9</v>
      </c>
      <c r="L146">
        <v>3313.2</v>
      </c>
      <c r="M146" t="s">
        <v>467</v>
      </c>
      <c r="N146" t="s">
        <v>4383</v>
      </c>
      <c r="O146" t="s">
        <v>6308</v>
      </c>
    </row>
    <row r="147" spans="1:15" x14ac:dyDescent="0.25">
      <c r="A147">
        <v>155</v>
      </c>
      <c r="B147" t="s">
        <v>4384</v>
      </c>
      <c r="C147" t="s">
        <v>4385</v>
      </c>
      <c r="D147" t="s">
        <v>21</v>
      </c>
      <c r="E147" t="s">
        <v>31</v>
      </c>
      <c r="F147" t="s">
        <v>15</v>
      </c>
      <c r="G147" t="s">
        <v>16</v>
      </c>
      <c r="H147">
        <v>2018</v>
      </c>
      <c r="I147" t="s">
        <v>17</v>
      </c>
      <c r="J147">
        <v>2025</v>
      </c>
      <c r="K147">
        <v>7</v>
      </c>
      <c r="L147">
        <v>2948.84</v>
      </c>
      <c r="M147" t="s">
        <v>470</v>
      </c>
      <c r="N147" t="s">
        <v>4386</v>
      </c>
      <c r="O147" t="s">
        <v>6309</v>
      </c>
    </row>
    <row r="148" spans="1:15" x14ac:dyDescent="0.25">
      <c r="A148">
        <v>156</v>
      </c>
      <c r="B148" t="s">
        <v>4387</v>
      </c>
      <c r="C148" t="s">
        <v>4388</v>
      </c>
      <c r="D148" t="s">
        <v>60</v>
      </c>
      <c r="E148" t="s">
        <v>26</v>
      </c>
      <c r="F148" t="s">
        <v>32</v>
      </c>
      <c r="G148" t="s">
        <v>22</v>
      </c>
      <c r="H148">
        <v>2015</v>
      </c>
      <c r="I148" t="s">
        <v>17</v>
      </c>
      <c r="J148">
        <v>2025</v>
      </c>
      <c r="K148">
        <v>10</v>
      </c>
      <c r="L148">
        <v>874.26</v>
      </c>
      <c r="M148" t="s">
        <v>473</v>
      </c>
      <c r="N148" t="s">
        <v>4389</v>
      </c>
      <c r="O148" t="s">
        <v>6311</v>
      </c>
    </row>
    <row r="149" spans="1:15" x14ac:dyDescent="0.25">
      <c r="A149">
        <v>157</v>
      </c>
      <c r="B149" t="s">
        <v>4058</v>
      </c>
      <c r="C149" t="s">
        <v>4390</v>
      </c>
      <c r="D149" t="s">
        <v>13</v>
      </c>
      <c r="E149" t="s">
        <v>31</v>
      </c>
      <c r="F149" t="s">
        <v>15</v>
      </c>
      <c r="G149" t="s">
        <v>16</v>
      </c>
      <c r="H149">
        <v>2023</v>
      </c>
      <c r="I149" t="s">
        <v>17</v>
      </c>
      <c r="J149">
        <v>2025</v>
      </c>
      <c r="K149">
        <v>2</v>
      </c>
      <c r="L149">
        <v>4949.46</v>
      </c>
      <c r="M149" t="s">
        <v>476</v>
      </c>
      <c r="N149" t="s">
        <v>4391</v>
      </c>
      <c r="O149" t="s">
        <v>6312</v>
      </c>
    </row>
    <row r="150" spans="1:15" x14ac:dyDescent="0.25">
      <c r="A150">
        <v>158</v>
      </c>
      <c r="B150" t="s">
        <v>4392</v>
      </c>
      <c r="C150" t="s">
        <v>4393</v>
      </c>
      <c r="D150" t="s">
        <v>13</v>
      </c>
      <c r="E150" t="s">
        <v>26</v>
      </c>
      <c r="F150" t="s">
        <v>32</v>
      </c>
      <c r="G150" t="s">
        <v>27</v>
      </c>
      <c r="H150">
        <v>2022</v>
      </c>
      <c r="I150" t="s">
        <v>17</v>
      </c>
      <c r="J150">
        <v>2025</v>
      </c>
      <c r="K150">
        <v>3</v>
      </c>
      <c r="L150">
        <v>1864.5</v>
      </c>
      <c r="M150" t="s">
        <v>479</v>
      </c>
      <c r="N150" t="s">
        <v>4394</v>
      </c>
      <c r="O150" t="s">
        <v>6310</v>
      </c>
    </row>
    <row r="151" spans="1:15" x14ac:dyDescent="0.25">
      <c r="A151">
        <v>159</v>
      </c>
      <c r="B151" t="s">
        <v>4163</v>
      </c>
      <c r="C151" t="s">
        <v>4395</v>
      </c>
      <c r="D151" t="s">
        <v>76</v>
      </c>
      <c r="E151" t="s">
        <v>14</v>
      </c>
      <c r="F151" t="s">
        <v>15</v>
      </c>
      <c r="G151" t="s">
        <v>16</v>
      </c>
      <c r="H151">
        <v>2019</v>
      </c>
      <c r="I151" t="s">
        <v>17</v>
      </c>
      <c r="J151">
        <v>2025</v>
      </c>
      <c r="K151">
        <v>6</v>
      </c>
      <c r="L151">
        <v>4752.8599999999997</v>
      </c>
      <c r="M151" t="s">
        <v>482</v>
      </c>
      <c r="N151" t="s">
        <v>4396</v>
      </c>
      <c r="O151" t="s">
        <v>6312</v>
      </c>
    </row>
    <row r="152" spans="1:15" x14ac:dyDescent="0.25">
      <c r="A152">
        <v>160</v>
      </c>
      <c r="B152" t="s">
        <v>4127</v>
      </c>
      <c r="C152" t="s">
        <v>4397</v>
      </c>
      <c r="D152" t="s">
        <v>47</v>
      </c>
      <c r="E152" t="s">
        <v>40</v>
      </c>
      <c r="F152" t="s">
        <v>15</v>
      </c>
      <c r="G152" t="s">
        <v>22</v>
      </c>
      <c r="H152">
        <v>2018</v>
      </c>
      <c r="I152" t="s">
        <v>17</v>
      </c>
      <c r="J152">
        <v>2025</v>
      </c>
      <c r="K152">
        <v>7</v>
      </c>
      <c r="L152">
        <v>4055.49</v>
      </c>
      <c r="M152" t="s">
        <v>485</v>
      </c>
      <c r="N152" t="s">
        <v>4398</v>
      </c>
      <c r="O152" t="s">
        <v>6312</v>
      </c>
    </row>
    <row r="153" spans="1:15" x14ac:dyDescent="0.25">
      <c r="A153">
        <v>161</v>
      </c>
      <c r="B153" t="s">
        <v>4399</v>
      </c>
      <c r="C153" t="s">
        <v>4325</v>
      </c>
      <c r="D153" t="s">
        <v>76</v>
      </c>
      <c r="E153" t="s">
        <v>40</v>
      </c>
      <c r="F153" t="s">
        <v>15</v>
      </c>
      <c r="G153" t="s">
        <v>16</v>
      </c>
      <c r="H153">
        <v>2020</v>
      </c>
      <c r="I153" t="s">
        <v>17</v>
      </c>
      <c r="J153">
        <v>2025</v>
      </c>
      <c r="K153">
        <v>5</v>
      </c>
      <c r="L153">
        <v>1397.72</v>
      </c>
      <c r="M153" t="s">
        <v>488</v>
      </c>
      <c r="N153" t="s">
        <v>4400</v>
      </c>
      <c r="O153" t="s">
        <v>6310</v>
      </c>
    </row>
    <row r="154" spans="1:15" x14ac:dyDescent="0.25">
      <c r="A154">
        <v>162</v>
      </c>
      <c r="B154" t="s">
        <v>4238</v>
      </c>
      <c r="C154" t="s">
        <v>4401</v>
      </c>
      <c r="D154" t="s">
        <v>25</v>
      </c>
      <c r="E154" t="s">
        <v>26</v>
      </c>
      <c r="F154" t="s">
        <v>32</v>
      </c>
      <c r="G154" t="s">
        <v>16</v>
      </c>
      <c r="H154">
        <v>2020</v>
      </c>
      <c r="I154" t="s">
        <v>17</v>
      </c>
      <c r="J154">
        <v>2025</v>
      </c>
      <c r="K154">
        <v>5</v>
      </c>
      <c r="L154">
        <v>2938.72</v>
      </c>
      <c r="M154" t="s">
        <v>490</v>
      </c>
      <c r="N154" t="s">
        <v>4402</v>
      </c>
      <c r="O154" t="s">
        <v>6309</v>
      </c>
    </row>
    <row r="155" spans="1:15" x14ac:dyDescent="0.25">
      <c r="A155">
        <v>163</v>
      </c>
      <c r="B155" t="s">
        <v>4403</v>
      </c>
      <c r="C155" t="s">
        <v>4404</v>
      </c>
      <c r="D155" t="s">
        <v>47</v>
      </c>
      <c r="E155" t="s">
        <v>40</v>
      </c>
      <c r="F155" t="s">
        <v>32</v>
      </c>
      <c r="G155" t="s">
        <v>27</v>
      </c>
      <c r="H155">
        <v>2022</v>
      </c>
      <c r="I155" t="s">
        <v>17</v>
      </c>
      <c r="J155">
        <v>2025</v>
      </c>
      <c r="K155">
        <v>3</v>
      </c>
      <c r="L155">
        <v>1569.88</v>
      </c>
      <c r="M155" t="s">
        <v>493</v>
      </c>
      <c r="N155" t="s">
        <v>4405</v>
      </c>
      <c r="O155" t="s">
        <v>6310</v>
      </c>
    </row>
    <row r="156" spans="1:15" x14ac:dyDescent="0.25">
      <c r="A156">
        <v>164</v>
      </c>
      <c r="B156" t="s">
        <v>4406</v>
      </c>
      <c r="C156" t="s">
        <v>4407</v>
      </c>
      <c r="D156" t="s">
        <v>60</v>
      </c>
      <c r="E156" t="s">
        <v>26</v>
      </c>
      <c r="F156" t="s">
        <v>32</v>
      </c>
      <c r="G156" t="s">
        <v>27</v>
      </c>
      <c r="H156">
        <v>2024</v>
      </c>
      <c r="I156" t="s">
        <v>17</v>
      </c>
      <c r="J156">
        <v>2025</v>
      </c>
      <c r="K156">
        <v>1</v>
      </c>
      <c r="L156">
        <v>3402.42</v>
      </c>
      <c r="M156" t="s">
        <v>495</v>
      </c>
      <c r="N156" t="s">
        <v>4408</v>
      </c>
      <c r="O156" t="s">
        <v>6308</v>
      </c>
    </row>
    <row r="157" spans="1:15" x14ac:dyDescent="0.25">
      <c r="A157">
        <v>165</v>
      </c>
      <c r="B157" t="s">
        <v>4121</v>
      </c>
      <c r="C157" t="s">
        <v>4409</v>
      </c>
      <c r="D157" t="s">
        <v>60</v>
      </c>
      <c r="E157" t="s">
        <v>54</v>
      </c>
      <c r="F157" t="s">
        <v>32</v>
      </c>
      <c r="G157" t="s">
        <v>27</v>
      </c>
      <c r="H157">
        <v>2018</v>
      </c>
      <c r="I157" t="s">
        <v>17</v>
      </c>
      <c r="J157">
        <v>2025</v>
      </c>
      <c r="K157">
        <v>7</v>
      </c>
      <c r="L157">
        <v>3236.63</v>
      </c>
      <c r="M157" t="s">
        <v>498</v>
      </c>
      <c r="N157" t="s">
        <v>4410</v>
      </c>
      <c r="O157" t="s">
        <v>6308</v>
      </c>
    </row>
    <row r="158" spans="1:15" x14ac:dyDescent="0.25">
      <c r="A158">
        <v>166</v>
      </c>
      <c r="B158" t="s">
        <v>4244</v>
      </c>
      <c r="C158" t="s">
        <v>4411</v>
      </c>
      <c r="D158" t="s">
        <v>25</v>
      </c>
      <c r="E158" t="s">
        <v>40</v>
      </c>
      <c r="F158" t="s">
        <v>15</v>
      </c>
      <c r="G158" t="s">
        <v>22</v>
      </c>
      <c r="H158">
        <v>2020</v>
      </c>
      <c r="I158" t="s">
        <v>17</v>
      </c>
      <c r="J158">
        <v>2025</v>
      </c>
      <c r="K158">
        <v>5</v>
      </c>
      <c r="L158">
        <v>3867.57</v>
      </c>
      <c r="M158" t="s">
        <v>501</v>
      </c>
      <c r="N158" t="s">
        <v>4412</v>
      </c>
      <c r="O158" t="s">
        <v>6308</v>
      </c>
    </row>
    <row r="159" spans="1:15" x14ac:dyDescent="0.25">
      <c r="A159">
        <v>167</v>
      </c>
      <c r="B159" t="s">
        <v>4220</v>
      </c>
      <c r="C159" t="s">
        <v>4413</v>
      </c>
      <c r="D159" t="s">
        <v>60</v>
      </c>
      <c r="E159" t="s">
        <v>14</v>
      </c>
      <c r="F159" t="s">
        <v>32</v>
      </c>
      <c r="G159" t="s">
        <v>22</v>
      </c>
      <c r="H159">
        <v>2021</v>
      </c>
      <c r="I159" t="s">
        <v>17</v>
      </c>
      <c r="J159">
        <v>2025</v>
      </c>
      <c r="K159">
        <v>4</v>
      </c>
      <c r="L159">
        <v>1733.36</v>
      </c>
      <c r="M159" t="s">
        <v>504</v>
      </c>
      <c r="N159" t="s">
        <v>4414</v>
      </c>
      <c r="O159" t="s">
        <v>6310</v>
      </c>
    </row>
    <row r="160" spans="1:15" x14ac:dyDescent="0.25">
      <c r="A160">
        <v>168</v>
      </c>
      <c r="B160" t="s">
        <v>4415</v>
      </c>
      <c r="C160" t="s">
        <v>4416</v>
      </c>
      <c r="D160" t="s">
        <v>60</v>
      </c>
      <c r="E160" t="s">
        <v>26</v>
      </c>
      <c r="F160" t="s">
        <v>15</v>
      </c>
      <c r="G160" t="s">
        <v>16</v>
      </c>
      <c r="H160">
        <v>2021</v>
      </c>
      <c r="I160" t="s">
        <v>17</v>
      </c>
      <c r="J160">
        <v>2025</v>
      </c>
      <c r="K160">
        <v>4</v>
      </c>
      <c r="L160">
        <v>3918.19</v>
      </c>
      <c r="M160" t="s">
        <v>507</v>
      </c>
      <c r="N160" t="s">
        <v>4417</v>
      </c>
      <c r="O160" t="s">
        <v>6308</v>
      </c>
    </row>
    <row r="161" spans="1:15" x14ac:dyDescent="0.25">
      <c r="A161">
        <v>169</v>
      </c>
      <c r="B161" t="s">
        <v>4418</v>
      </c>
      <c r="C161" t="s">
        <v>4419</v>
      </c>
      <c r="D161" t="s">
        <v>47</v>
      </c>
      <c r="E161" t="s">
        <v>40</v>
      </c>
      <c r="F161" t="s">
        <v>32</v>
      </c>
      <c r="G161" t="s">
        <v>16</v>
      </c>
      <c r="H161">
        <v>2016</v>
      </c>
      <c r="I161" t="s">
        <v>17</v>
      </c>
      <c r="J161">
        <v>2025</v>
      </c>
      <c r="K161">
        <v>9</v>
      </c>
      <c r="L161">
        <v>3055.56</v>
      </c>
      <c r="M161" t="s">
        <v>510</v>
      </c>
      <c r="N161" t="s">
        <v>4420</v>
      </c>
      <c r="O161" t="s">
        <v>6308</v>
      </c>
    </row>
    <row r="162" spans="1:15" x14ac:dyDescent="0.25">
      <c r="A162">
        <v>170</v>
      </c>
      <c r="B162" t="s">
        <v>4348</v>
      </c>
      <c r="C162" t="s">
        <v>4122</v>
      </c>
      <c r="D162" t="s">
        <v>47</v>
      </c>
      <c r="E162" t="s">
        <v>40</v>
      </c>
      <c r="F162" t="s">
        <v>32</v>
      </c>
      <c r="G162" t="s">
        <v>16</v>
      </c>
      <c r="H162">
        <v>2019</v>
      </c>
      <c r="I162" t="s">
        <v>17</v>
      </c>
      <c r="J162">
        <v>2025</v>
      </c>
      <c r="K162">
        <v>6</v>
      </c>
      <c r="L162">
        <v>3317.86</v>
      </c>
      <c r="M162" t="s">
        <v>513</v>
      </c>
      <c r="N162" t="s">
        <v>4421</v>
      </c>
      <c r="O162" t="s">
        <v>6308</v>
      </c>
    </row>
    <row r="163" spans="1:15" x14ac:dyDescent="0.25">
      <c r="A163">
        <v>171</v>
      </c>
      <c r="B163" t="s">
        <v>4422</v>
      </c>
      <c r="C163" t="s">
        <v>4277</v>
      </c>
      <c r="D163" t="s">
        <v>47</v>
      </c>
      <c r="E163" t="s">
        <v>26</v>
      </c>
      <c r="F163" t="s">
        <v>32</v>
      </c>
      <c r="G163" t="s">
        <v>16</v>
      </c>
      <c r="H163">
        <v>2023</v>
      </c>
      <c r="I163" t="s">
        <v>17</v>
      </c>
      <c r="J163">
        <v>2025</v>
      </c>
      <c r="K163">
        <v>2</v>
      </c>
      <c r="L163">
        <v>3481.71</v>
      </c>
      <c r="M163" t="s">
        <v>516</v>
      </c>
      <c r="N163" t="s">
        <v>4423</v>
      </c>
      <c r="O163" t="s">
        <v>6308</v>
      </c>
    </row>
    <row r="164" spans="1:15" x14ac:dyDescent="0.25">
      <c r="A164">
        <v>172</v>
      </c>
      <c r="B164" t="s">
        <v>4424</v>
      </c>
      <c r="C164" t="s">
        <v>4425</v>
      </c>
      <c r="D164" t="s">
        <v>60</v>
      </c>
      <c r="E164" t="s">
        <v>54</v>
      </c>
      <c r="F164" t="s">
        <v>15</v>
      </c>
      <c r="G164" t="s">
        <v>22</v>
      </c>
      <c r="H164">
        <v>2021</v>
      </c>
      <c r="I164" t="s">
        <v>298</v>
      </c>
      <c r="J164">
        <v>2023</v>
      </c>
      <c r="K164">
        <v>2</v>
      </c>
      <c r="L164">
        <v>2970.2</v>
      </c>
      <c r="M164" t="s">
        <v>519</v>
      </c>
      <c r="N164" t="s">
        <v>4426</v>
      </c>
      <c r="O164" t="s">
        <v>6309</v>
      </c>
    </row>
    <row r="165" spans="1:15" x14ac:dyDescent="0.25">
      <c r="A165">
        <v>173</v>
      </c>
      <c r="B165" t="s">
        <v>4153</v>
      </c>
      <c r="C165" t="s">
        <v>4053</v>
      </c>
      <c r="D165" t="s">
        <v>25</v>
      </c>
      <c r="E165" t="s">
        <v>31</v>
      </c>
      <c r="F165" t="s">
        <v>15</v>
      </c>
      <c r="G165" t="s">
        <v>16</v>
      </c>
      <c r="H165">
        <v>2023</v>
      </c>
      <c r="I165" t="s">
        <v>17</v>
      </c>
      <c r="J165">
        <v>2025</v>
      </c>
      <c r="K165">
        <v>2</v>
      </c>
      <c r="L165">
        <v>1075.05</v>
      </c>
      <c r="M165" t="s">
        <v>522</v>
      </c>
      <c r="N165" t="s">
        <v>4025</v>
      </c>
      <c r="O165" t="s">
        <v>6310</v>
      </c>
    </row>
    <row r="166" spans="1:15" x14ac:dyDescent="0.25">
      <c r="A166">
        <v>174</v>
      </c>
      <c r="B166" t="s">
        <v>4153</v>
      </c>
      <c r="C166" t="s">
        <v>4427</v>
      </c>
      <c r="D166" t="s">
        <v>21</v>
      </c>
      <c r="E166" t="s">
        <v>14</v>
      </c>
      <c r="F166" t="s">
        <v>15</v>
      </c>
      <c r="G166" t="s">
        <v>16</v>
      </c>
      <c r="H166">
        <v>2017</v>
      </c>
      <c r="I166" t="s">
        <v>17</v>
      </c>
      <c r="J166">
        <v>2025</v>
      </c>
      <c r="K166">
        <v>8</v>
      </c>
      <c r="L166">
        <v>3001.65</v>
      </c>
      <c r="M166" t="s">
        <v>524</v>
      </c>
      <c r="N166" t="s">
        <v>4428</v>
      </c>
      <c r="O166" t="s">
        <v>6308</v>
      </c>
    </row>
    <row r="167" spans="1:15" x14ac:dyDescent="0.25">
      <c r="A167">
        <v>175</v>
      </c>
      <c r="B167" t="s">
        <v>4429</v>
      </c>
      <c r="C167" t="s">
        <v>4430</v>
      </c>
      <c r="D167" t="s">
        <v>76</v>
      </c>
      <c r="E167" t="s">
        <v>26</v>
      </c>
      <c r="F167" t="s">
        <v>15</v>
      </c>
      <c r="G167" t="s">
        <v>22</v>
      </c>
      <c r="H167">
        <v>2022</v>
      </c>
      <c r="I167" t="s">
        <v>17</v>
      </c>
      <c r="J167">
        <v>2025</v>
      </c>
      <c r="K167">
        <v>3</v>
      </c>
      <c r="L167">
        <v>2051.11</v>
      </c>
      <c r="M167" t="s">
        <v>526</v>
      </c>
      <c r="N167" t="s">
        <v>4431</v>
      </c>
      <c r="O167" t="s">
        <v>6309</v>
      </c>
    </row>
    <row r="168" spans="1:15" x14ac:dyDescent="0.25">
      <c r="A168">
        <v>176</v>
      </c>
      <c r="B168" t="s">
        <v>4187</v>
      </c>
      <c r="C168" t="s">
        <v>4432</v>
      </c>
      <c r="D168" t="s">
        <v>47</v>
      </c>
      <c r="E168" t="s">
        <v>54</v>
      </c>
      <c r="F168" t="s">
        <v>32</v>
      </c>
      <c r="G168" t="s">
        <v>22</v>
      </c>
      <c r="H168">
        <v>2023</v>
      </c>
      <c r="I168" t="s">
        <v>17</v>
      </c>
      <c r="J168">
        <v>2025</v>
      </c>
      <c r="K168">
        <v>2</v>
      </c>
      <c r="L168">
        <v>4293.2700000000004</v>
      </c>
      <c r="M168" t="s">
        <v>529</v>
      </c>
      <c r="N168" t="s">
        <v>4433</v>
      </c>
      <c r="O168" t="s">
        <v>6312</v>
      </c>
    </row>
    <row r="169" spans="1:15" x14ac:dyDescent="0.25">
      <c r="A169">
        <v>178</v>
      </c>
      <c r="B169" t="s">
        <v>4434</v>
      </c>
      <c r="C169" t="s">
        <v>4435</v>
      </c>
      <c r="D169" t="s">
        <v>60</v>
      </c>
      <c r="E169" t="s">
        <v>26</v>
      </c>
      <c r="F169" t="s">
        <v>15</v>
      </c>
      <c r="G169" t="s">
        <v>16</v>
      </c>
      <c r="H169">
        <v>2022</v>
      </c>
      <c r="I169" t="s">
        <v>17</v>
      </c>
      <c r="J169">
        <v>2025</v>
      </c>
      <c r="K169">
        <v>3</v>
      </c>
      <c r="L169">
        <v>3628.55</v>
      </c>
      <c r="M169" t="s">
        <v>534</v>
      </c>
      <c r="N169" t="s">
        <v>4436</v>
      </c>
      <c r="O169" t="s">
        <v>6308</v>
      </c>
    </row>
    <row r="170" spans="1:15" x14ac:dyDescent="0.25">
      <c r="A170">
        <v>179</v>
      </c>
      <c r="B170" t="s">
        <v>4437</v>
      </c>
      <c r="C170" t="s">
        <v>4438</v>
      </c>
      <c r="D170" t="s">
        <v>13</v>
      </c>
      <c r="E170" t="s">
        <v>40</v>
      </c>
      <c r="F170" t="s">
        <v>32</v>
      </c>
      <c r="G170" t="s">
        <v>27</v>
      </c>
      <c r="H170">
        <v>2017</v>
      </c>
      <c r="I170" t="s">
        <v>17</v>
      </c>
      <c r="J170">
        <v>2025</v>
      </c>
      <c r="K170">
        <v>8</v>
      </c>
      <c r="L170">
        <v>4873.6400000000003</v>
      </c>
      <c r="M170" t="s">
        <v>537</v>
      </c>
      <c r="N170" t="s">
        <v>4439</v>
      </c>
      <c r="O170" t="s">
        <v>6312</v>
      </c>
    </row>
    <row r="171" spans="1:15" x14ac:dyDescent="0.25">
      <c r="A171">
        <v>180</v>
      </c>
      <c r="B171" t="s">
        <v>4440</v>
      </c>
      <c r="C171" t="s">
        <v>4441</v>
      </c>
      <c r="D171" t="s">
        <v>76</v>
      </c>
      <c r="E171" t="s">
        <v>54</v>
      </c>
      <c r="F171" t="s">
        <v>32</v>
      </c>
      <c r="G171" t="s">
        <v>16</v>
      </c>
      <c r="H171">
        <v>2021</v>
      </c>
      <c r="I171" t="s">
        <v>17</v>
      </c>
      <c r="J171">
        <v>2025</v>
      </c>
      <c r="K171">
        <v>4</v>
      </c>
      <c r="L171">
        <v>3291.8</v>
      </c>
      <c r="M171" t="s">
        <v>540</v>
      </c>
      <c r="N171" t="s">
        <v>4442</v>
      </c>
      <c r="O171" t="s">
        <v>6308</v>
      </c>
    </row>
    <row r="172" spans="1:15" x14ac:dyDescent="0.25">
      <c r="A172">
        <v>181</v>
      </c>
      <c r="B172" t="s">
        <v>4443</v>
      </c>
      <c r="C172" t="s">
        <v>4444</v>
      </c>
      <c r="D172" t="s">
        <v>21</v>
      </c>
      <c r="E172" t="s">
        <v>31</v>
      </c>
      <c r="F172" t="s">
        <v>32</v>
      </c>
      <c r="G172" t="s">
        <v>16</v>
      </c>
      <c r="H172">
        <v>2015</v>
      </c>
      <c r="I172" t="s">
        <v>77</v>
      </c>
      <c r="J172">
        <v>2019</v>
      </c>
      <c r="K172">
        <v>4</v>
      </c>
      <c r="L172">
        <v>3005.22</v>
      </c>
      <c r="M172" t="s">
        <v>543</v>
      </c>
      <c r="N172" t="s">
        <v>4445</v>
      </c>
      <c r="O172" t="s">
        <v>6308</v>
      </c>
    </row>
    <row r="173" spans="1:15" x14ac:dyDescent="0.25">
      <c r="A173">
        <v>182</v>
      </c>
      <c r="B173" t="s">
        <v>4446</v>
      </c>
      <c r="C173" t="s">
        <v>4200</v>
      </c>
      <c r="D173" t="s">
        <v>76</v>
      </c>
      <c r="E173" t="s">
        <v>31</v>
      </c>
      <c r="F173" t="s">
        <v>32</v>
      </c>
      <c r="G173" t="s">
        <v>27</v>
      </c>
      <c r="H173">
        <v>2019</v>
      </c>
      <c r="I173" t="s">
        <v>17</v>
      </c>
      <c r="J173">
        <v>2025</v>
      </c>
      <c r="K173">
        <v>6</v>
      </c>
      <c r="L173">
        <v>1005.33</v>
      </c>
      <c r="M173" t="s">
        <v>546</v>
      </c>
      <c r="N173" t="s">
        <v>4447</v>
      </c>
      <c r="O173" t="s">
        <v>6310</v>
      </c>
    </row>
    <row r="174" spans="1:15" x14ac:dyDescent="0.25">
      <c r="A174">
        <v>183</v>
      </c>
      <c r="B174" t="s">
        <v>4244</v>
      </c>
      <c r="C174" t="s">
        <v>4448</v>
      </c>
      <c r="D174" t="s">
        <v>47</v>
      </c>
      <c r="E174" t="s">
        <v>14</v>
      </c>
      <c r="F174" t="s">
        <v>32</v>
      </c>
      <c r="G174" t="s">
        <v>22</v>
      </c>
      <c r="H174">
        <v>2023</v>
      </c>
      <c r="I174" t="s">
        <v>17</v>
      </c>
      <c r="J174">
        <v>2025</v>
      </c>
      <c r="K174">
        <v>2</v>
      </c>
      <c r="L174">
        <v>3781.67</v>
      </c>
      <c r="M174" t="s">
        <v>549</v>
      </c>
      <c r="N174" t="s">
        <v>4449</v>
      </c>
      <c r="O174" t="s">
        <v>6308</v>
      </c>
    </row>
    <row r="175" spans="1:15" x14ac:dyDescent="0.25">
      <c r="A175">
        <v>184</v>
      </c>
      <c r="B175" t="s">
        <v>4244</v>
      </c>
      <c r="C175" t="s">
        <v>4450</v>
      </c>
      <c r="D175" t="s">
        <v>60</v>
      </c>
      <c r="E175" t="s">
        <v>14</v>
      </c>
      <c r="F175" t="s">
        <v>15</v>
      </c>
      <c r="G175" t="s">
        <v>22</v>
      </c>
      <c r="H175">
        <v>2016</v>
      </c>
      <c r="I175" t="s">
        <v>17</v>
      </c>
      <c r="J175">
        <v>2025</v>
      </c>
      <c r="K175">
        <v>9</v>
      </c>
      <c r="L175">
        <v>2782.04</v>
      </c>
      <c r="M175" t="s">
        <v>551</v>
      </c>
      <c r="N175" t="s">
        <v>4451</v>
      </c>
      <c r="O175" t="s">
        <v>6309</v>
      </c>
    </row>
    <row r="176" spans="1:15" x14ac:dyDescent="0.25">
      <c r="A176">
        <v>185</v>
      </c>
      <c r="B176" t="s">
        <v>4452</v>
      </c>
      <c r="C176" t="s">
        <v>4453</v>
      </c>
      <c r="D176" t="s">
        <v>60</v>
      </c>
      <c r="E176" t="s">
        <v>31</v>
      </c>
      <c r="F176" t="s">
        <v>15</v>
      </c>
      <c r="G176" t="s">
        <v>16</v>
      </c>
      <c r="H176">
        <v>2016</v>
      </c>
      <c r="I176" t="s">
        <v>17</v>
      </c>
      <c r="J176">
        <v>2025</v>
      </c>
      <c r="K176">
        <v>9</v>
      </c>
      <c r="L176">
        <v>3763.57</v>
      </c>
      <c r="M176" t="s">
        <v>553</v>
      </c>
      <c r="N176" t="s">
        <v>4025</v>
      </c>
      <c r="O176" t="s">
        <v>6308</v>
      </c>
    </row>
    <row r="177" spans="1:15" x14ac:dyDescent="0.25">
      <c r="A177">
        <v>186</v>
      </c>
      <c r="B177" t="s">
        <v>4454</v>
      </c>
      <c r="C177" t="s">
        <v>4455</v>
      </c>
      <c r="D177" t="s">
        <v>13</v>
      </c>
      <c r="E177" t="s">
        <v>14</v>
      </c>
      <c r="F177" t="s">
        <v>32</v>
      </c>
      <c r="G177" t="s">
        <v>27</v>
      </c>
      <c r="H177">
        <v>2018</v>
      </c>
      <c r="I177" t="s">
        <v>298</v>
      </c>
      <c r="J177">
        <v>2020</v>
      </c>
      <c r="K177">
        <v>2</v>
      </c>
      <c r="L177">
        <v>1128.07</v>
      </c>
      <c r="M177" t="s">
        <v>555</v>
      </c>
      <c r="N177" t="s">
        <v>4025</v>
      </c>
      <c r="O177" t="s">
        <v>6310</v>
      </c>
    </row>
    <row r="178" spans="1:15" x14ac:dyDescent="0.25">
      <c r="A178">
        <v>187</v>
      </c>
      <c r="B178" t="s">
        <v>4456</v>
      </c>
      <c r="C178" t="s">
        <v>4397</v>
      </c>
      <c r="D178" t="s">
        <v>47</v>
      </c>
      <c r="E178" t="s">
        <v>14</v>
      </c>
      <c r="F178" t="s">
        <v>32</v>
      </c>
      <c r="G178" t="s">
        <v>16</v>
      </c>
      <c r="H178">
        <v>2021</v>
      </c>
      <c r="I178" t="s">
        <v>17</v>
      </c>
      <c r="J178">
        <v>2025</v>
      </c>
      <c r="K178">
        <v>4</v>
      </c>
      <c r="L178">
        <v>3971.87</v>
      </c>
      <c r="M178" t="s">
        <v>557</v>
      </c>
      <c r="N178" t="s">
        <v>4457</v>
      </c>
      <c r="O178" t="s">
        <v>6308</v>
      </c>
    </row>
    <row r="179" spans="1:15" x14ac:dyDescent="0.25">
      <c r="A179">
        <v>188</v>
      </c>
      <c r="B179" t="s">
        <v>4339</v>
      </c>
      <c r="C179" t="s">
        <v>4397</v>
      </c>
      <c r="D179" t="s">
        <v>21</v>
      </c>
      <c r="E179" t="s">
        <v>14</v>
      </c>
      <c r="F179" t="s">
        <v>15</v>
      </c>
      <c r="G179" t="s">
        <v>16</v>
      </c>
      <c r="H179">
        <v>2016</v>
      </c>
      <c r="I179" t="s">
        <v>298</v>
      </c>
      <c r="J179">
        <v>2024</v>
      </c>
      <c r="K179">
        <v>8</v>
      </c>
      <c r="L179">
        <v>3914.48</v>
      </c>
      <c r="M179" t="s">
        <v>559</v>
      </c>
      <c r="N179" t="s">
        <v>4458</v>
      </c>
      <c r="O179" t="s">
        <v>6308</v>
      </c>
    </row>
    <row r="180" spans="1:15" x14ac:dyDescent="0.25">
      <c r="A180">
        <v>189</v>
      </c>
      <c r="B180" t="s">
        <v>4459</v>
      </c>
      <c r="C180" t="s">
        <v>4460</v>
      </c>
      <c r="D180" t="s">
        <v>21</v>
      </c>
      <c r="E180" t="s">
        <v>14</v>
      </c>
      <c r="F180" t="s">
        <v>15</v>
      </c>
      <c r="G180" t="s">
        <v>27</v>
      </c>
      <c r="H180">
        <v>2022</v>
      </c>
      <c r="I180" t="s">
        <v>17</v>
      </c>
      <c r="J180">
        <v>2025</v>
      </c>
      <c r="K180">
        <v>3</v>
      </c>
      <c r="L180">
        <v>3892.11</v>
      </c>
      <c r="M180" t="s">
        <v>562</v>
      </c>
      <c r="N180" t="s">
        <v>4461</v>
      </c>
      <c r="O180" t="s">
        <v>6308</v>
      </c>
    </row>
    <row r="181" spans="1:15" x14ac:dyDescent="0.25">
      <c r="A181">
        <v>190</v>
      </c>
      <c r="B181" t="s">
        <v>4462</v>
      </c>
      <c r="C181" t="s">
        <v>4170</v>
      </c>
      <c r="D181" t="s">
        <v>47</v>
      </c>
      <c r="E181" t="s">
        <v>40</v>
      </c>
      <c r="F181" t="s">
        <v>15</v>
      </c>
      <c r="G181" t="s">
        <v>16</v>
      </c>
      <c r="H181">
        <v>2022</v>
      </c>
      <c r="I181" t="s">
        <v>17</v>
      </c>
      <c r="J181">
        <v>2025</v>
      </c>
      <c r="K181">
        <v>3</v>
      </c>
      <c r="L181">
        <v>804.23</v>
      </c>
      <c r="M181" t="s">
        <v>565</v>
      </c>
      <c r="N181" t="s">
        <v>4463</v>
      </c>
      <c r="O181" t="s">
        <v>6311</v>
      </c>
    </row>
    <row r="182" spans="1:15" x14ac:dyDescent="0.25">
      <c r="A182">
        <v>191</v>
      </c>
      <c r="B182" t="s">
        <v>4043</v>
      </c>
      <c r="C182" t="s">
        <v>4148</v>
      </c>
      <c r="D182" t="s">
        <v>60</v>
      </c>
      <c r="E182" t="s">
        <v>40</v>
      </c>
      <c r="F182" t="s">
        <v>32</v>
      </c>
      <c r="G182" t="s">
        <v>22</v>
      </c>
      <c r="H182">
        <v>2017</v>
      </c>
      <c r="I182" t="s">
        <v>17</v>
      </c>
      <c r="J182">
        <v>2025</v>
      </c>
      <c r="K182">
        <v>8</v>
      </c>
      <c r="L182">
        <v>1661.19</v>
      </c>
      <c r="M182" t="s">
        <v>568</v>
      </c>
      <c r="N182" t="s">
        <v>4464</v>
      </c>
      <c r="O182" t="s">
        <v>6310</v>
      </c>
    </row>
    <row r="183" spans="1:15" x14ac:dyDescent="0.25">
      <c r="A183">
        <v>192</v>
      </c>
      <c r="B183" t="s">
        <v>4272</v>
      </c>
      <c r="C183" t="s">
        <v>4465</v>
      </c>
      <c r="D183" t="s">
        <v>76</v>
      </c>
      <c r="E183" t="s">
        <v>40</v>
      </c>
      <c r="F183" t="s">
        <v>32</v>
      </c>
      <c r="G183" t="s">
        <v>16</v>
      </c>
      <c r="H183">
        <v>2018</v>
      </c>
      <c r="I183" t="s">
        <v>77</v>
      </c>
      <c r="J183">
        <v>2023</v>
      </c>
      <c r="K183">
        <v>5</v>
      </c>
      <c r="L183">
        <v>4462.6099999999997</v>
      </c>
      <c r="M183" t="s">
        <v>571</v>
      </c>
      <c r="N183" t="s">
        <v>4466</v>
      </c>
      <c r="O183" t="s">
        <v>6312</v>
      </c>
    </row>
    <row r="184" spans="1:15" x14ac:dyDescent="0.25">
      <c r="A184">
        <v>194</v>
      </c>
      <c r="B184" t="s">
        <v>4467</v>
      </c>
      <c r="C184" t="s">
        <v>4468</v>
      </c>
      <c r="D184" t="s">
        <v>13</v>
      </c>
      <c r="E184" t="s">
        <v>40</v>
      </c>
      <c r="F184" t="s">
        <v>32</v>
      </c>
      <c r="G184" t="s">
        <v>27</v>
      </c>
      <c r="H184">
        <v>2023</v>
      </c>
      <c r="I184" t="s">
        <v>17</v>
      </c>
      <c r="J184">
        <v>2025</v>
      </c>
      <c r="K184">
        <v>2</v>
      </c>
      <c r="L184">
        <v>2293.69</v>
      </c>
      <c r="M184" t="s">
        <v>576</v>
      </c>
      <c r="N184" t="s">
        <v>4469</v>
      </c>
      <c r="O184" t="s">
        <v>6309</v>
      </c>
    </row>
    <row r="185" spans="1:15" x14ac:dyDescent="0.25">
      <c r="A185">
        <v>195</v>
      </c>
      <c r="B185" t="s">
        <v>4470</v>
      </c>
      <c r="C185" t="s">
        <v>4090</v>
      </c>
      <c r="D185" t="s">
        <v>13</v>
      </c>
      <c r="E185" t="s">
        <v>26</v>
      </c>
      <c r="F185" t="s">
        <v>32</v>
      </c>
      <c r="G185" t="s">
        <v>27</v>
      </c>
      <c r="H185">
        <v>2019</v>
      </c>
      <c r="I185" t="s">
        <v>17</v>
      </c>
      <c r="J185">
        <v>2025</v>
      </c>
      <c r="K185">
        <v>6</v>
      </c>
      <c r="L185">
        <v>4896.53</v>
      </c>
      <c r="M185" t="s">
        <v>579</v>
      </c>
      <c r="N185" t="s">
        <v>4471</v>
      </c>
      <c r="O185" t="s">
        <v>6312</v>
      </c>
    </row>
    <row r="186" spans="1:15" x14ac:dyDescent="0.25">
      <c r="A186">
        <v>196</v>
      </c>
      <c r="B186" t="s">
        <v>4472</v>
      </c>
      <c r="C186" t="s">
        <v>4232</v>
      </c>
      <c r="D186" t="s">
        <v>25</v>
      </c>
      <c r="E186" t="s">
        <v>40</v>
      </c>
      <c r="F186" t="s">
        <v>15</v>
      </c>
      <c r="G186" t="s">
        <v>16</v>
      </c>
      <c r="H186">
        <v>2019</v>
      </c>
      <c r="I186" t="s">
        <v>17</v>
      </c>
      <c r="J186">
        <v>2025</v>
      </c>
      <c r="K186">
        <v>6</v>
      </c>
      <c r="L186">
        <v>2663.07</v>
      </c>
      <c r="M186" t="s">
        <v>582</v>
      </c>
      <c r="N186" t="s">
        <v>4473</v>
      </c>
      <c r="O186" t="s">
        <v>6309</v>
      </c>
    </row>
    <row r="187" spans="1:15" x14ac:dyDescent="0.25">
      <c r="A187">
        <v>197</v>
      </c>
      <c r="B187" t="s">
        <v>4095</v>
      </c>
      <c r="C187" t="s">
        <v>4474</v>
      </c>
      <c r="D187" t="s">
        <v>60</v>
      </c>
      <c r="E187" t="s">
        <v>40</v>
      </c>
      <c r="F187" t="s">
        <v>15</v>
      </c>
      <c r="G187" t="s">
        <v>22</v>
      </c>
      <c r="H187">
        <v>2017</v>
      </c>
      <c r="I187" t="s">
        <v>17</v>
      </c>
      <c r="J187">
        <v>2025</v>
      </c>
      <c r="K187">
        <v>8</v>
      </c>
      <c r="L187">
        <v>3985.33</v>
      </c>
      <c r="M187" t="s">
        <v>585</v>
      </c>
      <c r="N187" t="s">
        <v>4475</v>
      </c>
      <c r="O187" t="s">
        <v>6308</v>
      </c>
    </row>
    <row r="188" spans="1:15" x14ac:dyDescent="0.25">
      <c r="A188">
        <v>198</v>
      </c>
      <c r="B188" t="s">
        <v>4215</v>
      </c>
      <c r="C188" t="s">
        <v>4476</v>
      </c>
      <c r="D188" t="s">
        <v>47</v>
      </c>
      <c r="E188" t="s">
        <v>40</v>
      </c>
      <c r="F188" t="s">
        <v>32</v>
      </c>
      <c r="G188" t="s">
        <v>16</v>
      </c>
      <c r="H188">
        <v>2018</v>
      </c>
      <c r="I188" t="s">
        <v>17</v>
      </c>
      <c r="J188">
        <v>2025</v>
      </c>
      <c r="K188">
        <v>7</v>
      </c>
      <c r="L188">
        <v>2830.87</v>
      </c>
      <c r="M188" t="s">
        <v>588</v>
      </c>
      <c r="N188" t="s">
        <v>4477</v>
      </c>
      <c r="O188" t="s">
        <v>6309</v>
      </c>
    </row>
    <row r="189" spans="1:15" x14ac:dyDescent="0.25">
      <c r="A189">
        <v>199</v>
      </c>
      <c r="B189" t="s">
        <v>4118</v>
      </c>
      <c r="C189" t="s">
        <v>4478</v>
      </c>
      <c r="D189" t="s">
        <v>25</v>
      </c>
      <c r="E189" t="s">
        <v>54</v>
      </c>
      <c r="F189" t="s">
        <v>32</v>
      </c>
      <c r="G189" t="s">
        <v>22</v>
      </c>
      <c r="H189">
        <v>2016</v>
      </c>
      <c r="I189" t="s">
        <v>17</v>
      </c>
      <c r="J189">
        <v>2025</v>
      </c>
      <c r="K189">
        <v>9</v>
      </c>
      <c r="L189">
        <v>4030.14</v>
      </c>
      <c r="M189" t="s">
        <v>590</v>
      </c>
      <c r="N189" t="s">
        <v>4479</v>
      </c>
      <c r="O189" t="s">
        <v>6312</v>
      </c>
    </row>
    <row r="190" spans="1:15" x14ac:dyDescent="0.25">
      <c r="A190">
        <v>200</v>
      </c>
      <c r="B190" t="s">
        <v>4480</v>
      </c>
      <c r="C190" t="s">
        <v>4481</v>
      </c>
      <c r="D190" t="s">
        <v>76</v>
      </c>
      <c r="E190" t="s">
        <v>14</v>
      </c>
      <c r="F190" t="s">
        <v>15</v>
      </c>
      <c r="G190" t="s">
        <v>22</v>
      </c>
      <c r="H190">
        <v>2021</v>
      </c>
      <c r="I190" t="s">
        <v>17</v>
      </c>
      <c r="J190">
        <v>2025</v>
      </c>
      <c r="K190">
        <v>4</v>
      </c>
      <c r="L190">
        <v>1479.37</v>
      </c>
      <c r="M190" t="s">
        <v>593</v>
      </c>
      <c r="N190" t="s">
        <v>4482</v>
      </c>
      <c r="O190" t="s">
        <v>6310</v>
      </c>
    </row>
    <row r="191" spans="1:15" x14ac:dyDescent="0.25">
      <c r="A191">
        <v>201</v>
      </c>
      <c r="B191" t="s">
        <v>4415</v>
      </c>
      <c r="C191" t="s">
        <v>4397</v>
      </c>
      <c r="D191" t="s">
        <v>60</v>
      </c>
      <c r="E191" t="s">
        <v>31</v>
      </c>
      <c r="F191" t="s">
        <v>32</v>
      </c>
      <c r="G191" t="s">
        <v>16</v>
      </c>
      <c r="H191">
        <v>2020</v>
      </c>
      <c r="I191" t="s">
        <v>17</v>
      </c>
      <c r="J191">
        <v>2025</v>
      </c>
      <c r="K191">
        <v>5</v>
      </c>
      <c r="L191">
        <v>807.65</v>
      </c>
      <c r="M191" t="s">
        <v>596</v>
      </c>
      <c r="N191" t="s">
        <v>4483</v>
      </c>
      <c r="O191" t="s">
        <v>6311</v>
      </c>
    </row>
    <row r="192" spans="1:15" x14ac:dyDescent="0.25">
      <c r="A192">
        <v>202</v>
      </c>
      <c r="B192" t="s">
        <v>4484</v>
      </c>
      <c r="C192" t="s">
        <v>4090</v>
      </c>
      <c r="D192" t="s">
        <v>60</v>
      </c>
      <c r="E192" t="s">
        <v>31</v>
      </c>
      <c r="F192" t="s">
        <v>15</v>
      </c>
      <c r="G192" t="s">
        <v>27</v>
      </c>
      <c r="H192">
        <v>2021</v>
      </c>
      <c r="I192" t="s">
        <v>17</v>
      </c>
      <c r="J192">
        <v>2025</v>
      </c>
      <c r="K192">
        <v>4</v>
      </c>
      <c r="L192">
        <v>2333.14</v>
      </c>
      <c r="M192" t="s">
        <v>599</v>
      </c>
      <c r="N192" t="s">
        <v>4485</v>
      </c>
      <c r="O192" t="s">
        <v>6309</v>
      </c>
    </row>
    <row r="193" spans="1:15" x14ac:dyDescent="0.25">
      <c r="A193">
        <v>203</v>
      </c>
      <c r="B193" t="s">
        <v>4225</v>
      </c>
      <c r="C193" t="s">
        <v>4486</v>
      </c>
      <c r="D193" t="s">
        <v>60</v>
      </c>
      <c r="E193" t="s">
        <v>31</v>
      </c>
      <c r="F193" t="s">
        <v>32</v>
      </c>
      <c r="G193" t="s">
        <v>22</v>
      </c>
      <c r="H193">
        <v>2022</v>
      </c>
      <c r="I193" t="s">
        <v>17</v>
      </c>
      <c r="J193">
        <v>2025</v>
      </c>
      <c r="K193">
        <v>3</v>
      </c>
      <c r="L193">
        <v>1568.45</v>
      </c>
      <c r="M193" t="s">
        <v>602</v>
      </c>
      <c r="N193" t="s">
        <v>4487</v>
      </c>
      <c r="O193" t="s">
        <v>6310</v>
      </c>
    </row>
    <row r="194" spans="1:15" x14ac:dyDescent="0.25">
      <c r="A194">
        <v>204</v>
      </c>
      <c r="B194" t="s">
        <v>4392</v>
      </c>
      <c r="C194" t="s">
        <v>4488</v>
      </c>
      <c r="D194" t="s">
        <v>47</v>
      </c>
      <c r="E194" t="s">
        <v>26</v>
      </c>
      <c r="F194" t="s">
        <v>15</v>
      </c>
      <c r="G194" t="s">
        <v>27</v>
      </c>
      <c r="H194">
        <v>2015</v>
      </c>
      <c r="I194" t="s">
        <v>17</v>
      </c>
      <c r="J194">
        <v>2025</v>
      </c>
      <c r="K194">
        <v>10</v>
      </c>
      <c r="L194">
        <v>894.41</v>
      </c>
      <c r="M194" t="s">
        <v>605</v>
      </c>
      <c r="N194" t="s">
        <v>4489</v>
      </c>
      <c r="O194" t="s">
        <v>6311</v>
      </c>
    </row>
    <row r="195" spans="1:15" x14ac:dyDescent="0.25">
      <c r="A195">
        <v>205</v>
      </c>
      <c r="B195" t="s">
        <v>4220</v>
      </c>
      <c r="C195" t="s">
        <v>4146</v>
      </c>
      <c r="D195" t="s">
        <v>25</v>
      </c>
      <c r="E195" t="s">
        <v>14</v>
      </c>
      <c r="F195" t="s">
        <v>32</v>
      </c>
      <c r="G195" t="s">
        <v>27</v>
      </c>
      <c r="H195">
        <v>2018</v>
      </c>
      <c r="I195" t="s">
        <v>17</v>
      </c>
      <c r="J195">
        <v>2025</v>
      </c>
      <c r="K195">
        <v>7</v>
      </c>
      <c r="L195">
        <v>927.61</v>
      </c>
      <c r="M195" t="s">
        <v>608</v>
      </c>
      <c r="N195" t="s">
        <v>4490</v>
      </c>
      <c r="O195" t="s">
        <v>6311</v>
      </c>
    </row>
    <row r="196" spans="1:15" x14ac:dyDescent="0.25">
      <c r="A196">
        <v>206</v>
      </c>
      <c r="B196" t="s">
        <v>4233</v>
      </c>
      <c r="C196" t="s">
        <v>4427</v>
      </c>
      <c r="D196" t="s">
        <v>13</v>
      </c>
      <c r="E196" t="s">
        <v>14</v>
      </c>
      <c r="F196" t="s">
        <v>15</v>
      </c>
      <c r="G196" t="s">
        <v>22</v>
      </c>
      <c r="H196">
        <v>2019</v>
      </c>
      <c r="I196" t="s">
        <v>17</v>
      </c>
      <c r="J196">
        <v>2025</v>
      </c>
      <c r="K196">
        <v>6</v>
      </c>
      <c r="L196">
        <v>2640.67</v>
      </c>
      <c r="M196" t="s">
        <v>611</v>
      </c>
      <c r="N196" t="s">
        <v>4491</v>
      </c>
      <c r="O196" t="s">
        <v>6309</v>
      </c>
    </row>
    <row r="197" spans="1:15" x14ac:dyDescent="0.25">
      <c r="A197">
        <v>207</v>
      </c>
      <c r="B197" t="s">
        <v>4492</v>
      </c>
      <c r="C197" t="s">
        <v>4493</v>
      </c>
      <c r="D197" t="s">
        <v>47</v>
      </c>
      <c r="E197" t="s">
        <v>14</v>
      </c>
      <c r="F197" t="s">
        <v>32</v>
      </c>
      <c r="G197" t="s">
        <v>27</v>
      </c>
      <c r="H197">
        <v>2021</v>
      </c>
      <c r="I197" t="s">
        <v>17</v>
      </c>
      <c r="J197">
        <v>2025</v>
      </c>
      <c r="K197">
        <v>4</v>
      </c>
      <c r="L197">
        <v>4133.6400000000003</v>
      </c>
      <c r="M197" t="s">
        <v>613</v>
      </c>
      <c r="N197" t="s">
        <v>4494</v>
      </c>
      <c r="O197" t="s">
        <v>6312</v>
      </c>
    </row>
    <row r="198" spans="1:15" x14ac:dyDescent="0.25">
      <c r="A198">
        <v>208</v>
      </c>
      <c r="B198" t="s">
        <v>4495</v>
      </c>
      <c r="C198" t="s">
        <v>4496</v>
      </c>
      <c r="D198" t="s">
        <v>76</v>
      </c>
      <c r="E198" t="s">
        <v>31</v>
      </c>
      <c r="F198" t="s">
        <v>32</v>
      </c>
      <c r="G198" t="s">
        <v>27</v>
      </c>
      <c r="H198">
        <v>2023</v>
      </c>
      <c r="I198" t="s">
        <v>17</v>
      </c>
      <c r="J198">
        <v>2025</v>
      </c>
      <c r="K198">
        <v>2</v>
      </c>
      <c r="L198">
        <v>4869.6099999999997</v>
      </c>
      <c r="M198" t="s">
        <v>616</v>
      </c>
      <c r="N198" t="s">
        <v>4497</v>
      </c>
      <c r="O198" t="s">
        <v>6312</v>
      </c>
    </row>
    <row r="199" spans="1:15" x14ac:dyDescent="0.25">
      <c r="A199">
        <v>209</v>
      </c>
      <c r="B199" t="s">
        <v>4498</v>
      </c>
      <c r="C199" t="s">
        <v>4499</v>
      </c>
      <c r="D199" t="s">
        <v>76</v>
      </c>
      <c r="E199" t="s">
        <v>26</v>
      </c>
      <c r="F199" t="s">
        <v>15</v>
      </c>
      <c r="G199" t="s">
        <v>22</v>
      </c>
      <c r="H199">
        <v>2016</v>
      </c>
      <c r="I199" t="s">
        <v>17</v>
      </c>
      <c r="J199">
        <v>2025</v>
      </c>
      <c r="K199">
        <v>9</v>
      </c>
      <c r="L199">
        <v>1536.69</v>
      </c>
      <c r="M199" t="s">
        <v>618</v>
      </c>
      <c r="N199" t="s">
        <v>4500</v>
      </c>
      <c r="O199" t="s">
        <v>6310</v>
      </c>
    </row>
    <row r="200" spans="1:15" x14ac:dyDescent="0.25">
      <c r="A200">
        <v>210</v>
      </c>
      <c r="B200" t="s">
        <v>4360</v>
      </c>
      <c r="C200" t="s">
        <v>4501</v>
      </c>
      <c r="D200" t="s">
        <v>21</v>
      </c>
      <c r="E200" t="s">
        <v>26</v>
      </c>
      <c r="F200" t="s">
        <v>32</v>
      </c>
      <c r="G200" t="s">
        <v>16</v>
      </c>
      <c r="H200">
        <v>2016</v>
      </c>
      <c r="I200" t="s">
        <v>17</v>
      </c>
      <c r="J200">
        <v>2025</v>
      </c>
      <c r="K200">
        <v>9</v>
      </c>
      <c r="L200">
        <v>2923.94</v>
      </c>
      <c r="M200" t="s">
        <v>621</v>
      </c>
      <c r="N200" t="s">
        <v>4502</v>
      </c>
      <c r="O200" t="s">
        <v>6309</v>
      </c>
    </row>
    <row r="201" spans="1:15" x14ac:dyDescent="0.25">
      <c r="A201">
        <v>211</v>
      </c>
      <c r="B201" t="s">
        <v>4503</v>
      </c>
      <c r="C201" t="s">
        <v>4395</v>
      </c>
      <c r="D201" t="s">
        <v>76</v>
      </c>
      <c r="E201" t="s">
        <v>31</v>
      </c>
      <c r="F201" t="s">
        <v>15</v>
      </c>
      <c r="G201" t="s">
        <v>22</v>
      </c>
      <c r="H201">
        <v>2016</v>
      </c>
      <c r="I201" t="s">
        <v>17</v>
      </c>
      <c r="J201">
        <v>2025</v>
      </c>
      <c r="K201">
        <v>9</v>
      </c>
      <c r="L201">
        <v>2044.63</v>
      </c>
      <c r="M201" t="s">
        <v>624</v>
      </c>
      <c r="N201" t="s">
        <v>4504</v>
      </c>
      <c r="O201" t="s">
        <v>6309</v>
      </c>
    </row>
    <row r="202" spans="1:15" x14ac:dyDescent="0.25">
      <c r="A202">
        <v>212</v>
      </c>
      <c r="B202" t="s">
        <v>4505</v>
      </c>
      <c r="C202" t="s">
        <v>4263</v>
      </c>
      <c r="D202" t="s">
        <v>76</v>
      </c>
      <c r="E202" t="s">
        <v>14</v>
      </c>
      <c r="F202" t="s">
        <v>32</v>
      </c>
      <c r="G202" t="s">
        <v>22</v>
      </c>
      <c r="H202">
        <v>2024</v>
      </c>
      <c r="I202" t="s">
        <v>17</v>
      </c>
      <c r="J202">
        <v>2025</v>
      </c>
      <c r="K202">
        <v>1</v>
      </c>
      <c r="L202">
        <v>3490.63</v>
      </c>
      <c r="M202" t="s">
        <v>627</v>
      </c>
      <c r="N202" t="s">
        <v>4506</v>
      </c>
      <c r="O202" t="s">
        <v>6308</v>
      </c>
    </row>
    <row r="203" spans="1:15" x14ac:dyDescent="0.25">
      <c r="A203">
        <v>213</v>
      </c>
      <c r="B203" t="s">
        <v>4302</v>
      </c>
      <c r="C203" t="s">
        <v>4499</v>
      </c>
      <c r="D203" t="s">
        <v>76</v>
      </c>
      <c r="E203" t="s">
        <v>26</v>
      </c>
      <c r="F203" t="s">
        <v>32</v>
      </c>
      <c r="G203" t="s">
        <v>22</v>
      </c>
      <c r="H203">
        <v>2018</v>
      </c>
      <c r="I203" t="s">
        <v>17</v>
      </c>
      <c r="J203">
        <v>2025</v>
      </c>
      <c r="K203">
        <v>7</v>
      </c>
      <c r="L203">
        <v>3983.94</v>
      </c>
      <c r="M203" t="s">
        <v>630</v>
      </c>
      <c r="N203" t="s">
        <v>4507</v>
      </c>
      <c r="O203" t="s">
        <v>6308</v>
      </c>
    </row>
    <row r="204" spans="1:15" x14ac:dyDescent="0.25">
      <c r="A204">
        <v>214</v>
      </c>
      <c r="B204" t="s">
        <v>4508</v>
      </c>
      <c r="C204" t="s">
        <v>4509</v>
      </c>
      <c r="D204" t="s">
        <v>25</v>
      </c>
      <c r="E204" t="s">
        <v>14</v>
      </c>
      <c r="F204" t="s">
        <v>32</v>
      </c>
      <c r="G204" t="s">
        <v>27</v>
      </c>
      <c r="H204">
        <v>2020</v>
      </c>
      <c r="I204" t="s">
        <v>298</v>
      </c>
      <c r="J204">
        <v>2021</v>
      </c>
      <c r="K204">
        <v>1</v>
      </c>
      <c r="L204">
        <v>1145.4000000000001</v>
      </c>
      <c r="M204" t="s">
        <v>633</v>
      </c>
      <c r="N204" t="s">
        <v>4510</v>
      </c>
      <c r="O204" t="s">
        <v>6310</v>
      </c>
    </row>
    <row r="205" spans="1:15" x14ac:dyDescent="0.25">
      <c r="A205">
        <v>215</v>
      </c>
      <c r="B205" t="s">
        <v>4040</v>
      </c>
      <c r="C205" t="s">
        <v>4511</v>
      </c>
      <c r="D205" t="s">
        <v>47</v>
      </c>
      <c r="E205" t="s">
        <v>14</v>
      </c>
      <c r="F205" t="s">
        <v>15</v>
      </c>
      <c r="G205" t="s">
        <v>16</v>
      </c>
      <c r="H205">
        <v>2020</v>
      </c>
      <c r="I205" t="s">
        <v>17</v>
      </c>
      <c r="J205">
        <v>2025</v>
      </c>
      <c r="K205">
        <v>5</v>
      </c>
      <c r="L205">
        <v>3135.95</v>
      </c>
      <c r="M205" t="s">
        <v>636</v>
      </c>
      <c r="N205" t="s">
        <v>4512</v>
      </c>
      <c r="O205" t="s">
        <v>6308</v>
      </c>
    </row>
    <row r="206" spans="1:15" x14ac:dyDescent="0.25">
      <c r="A206">
        <v>216</v>
      </c>
      <c r="B206" t="s">
        <v>4118</v>
      </c>
      <c r="C206" t="s">
        <v>4513</v>
      </c>
      <c r="D206" t="s">
        <v>76</v>
      </c>
      <c r="E206" t="s">
        <v>14</v>
      </c>
      <c r="F206" t="s">
        <v>32</v>
      </c>
      <c r="G206" t="s">
        <v>22</v>
      </c>
      <c r="H206">
        <v>2016</v>
      </c>
      <c r="I206" t="s">
        <v>17</v>
      </c>
      <c r="J206">
        <v>2025</v>
      </c>
      <c r="K206">
        <v>9</v>
      </c>
      <c r="L206">
        <v>1363.91</v>
      </c>
      <c r="M206" t="s">
        <v>639</v>
      </c>
      <c r="N206" t="s">
        <v>4514</v>
      </c>
      <c r="O206" t="s">
        <v>6310</v>
      </c>
    </row>
    <row r="207" spans="1:15" x14ac:dyDescent="0.25">
      <c r="A207">
        <v>217</v>
      </c>
      <c r="B207" t="s">
        <v>4515</v>
      </c>
      <c r="C207" t="s">
        <v>4516</v>
      </c>
      <c r="D207" t="s">
        <v>47</v>
      </c>
      <c r="E207" t="s">
        <v>31</v>
      </c>
      <c r="F207" t="s">
        <v>32</v>
      </c>
      <c r="G207" t="s">
        <v>27</v>
      </c>
      <c r="H207">
        <v>2018</v>
      </c>
      <c r="I207" t="s">
        <v>17</v>
      </c>
      <c r="J207">
        <v>2025</v>
      </c>
      <c r="K207">
        <v>7</v>
      </c>
      <c r="L207">
        <v>3004.72</v>
      </c>
      <c r="M207" t="s">
        <v>642</v>
      </c>
      <c r="N207" t="s">
        <v>4517</v>
      </c>
      <c r="O207" t="s">
        <v>6308</v>
      </c>
    </row>
    <row r="208" spans="1:15" x14ac:dyDescent="0.25">
      <c r="A208">
        <v>218</v>
      </c>
      <c r="B208" t="s">
        <v>4518</v>
      </c>
      <c r="C208" t="s">
        <v>4519</v>
      </c>
      <c r="D208" t="s">
        <v>47</v>
      </c>
      <c r="E208" t="s">
        <v>31</v>
      </c>
      <c r="F208" t="s">
        <v>32</v>
      </c>
      <c r="G208" t="s">
        <v>16</v>
      </c>
      <c r="H208">
        <v>2023</v>
      </c>
      <c r="I208" t="s">
        <v>17</v>
      </c>
      <c r="J208">
        <v>2025</v>
      </c>
      <c r="K208">
        <v>2</v>
      </c>
      <c r="L208">
        <v>2070.83</v>
      </c>
      <c r="M208" t="s">
        <v>645</v>
      </c>
      <c r="N208" t="s">
        <v>4520</v>
      </c>
      <c r="O208" t="s">
        <v>6309</v>
      </c>
    </row>
    <row r="209" spans="1:15" x14ac:dyDescent="0.25">
      <c r="A209">
        <v>219</v>
      </c>
      <c r="B209" t="s">
        <v>4521</v>
      </c>
      <c r="C209" t="s">
        <v>4053</v>
      </c>
      <c r="D209" t="s">
        <v>60</v>
      </c>
      <c r="E209" t="s">
        <v>31</v>
      </c>
      <c r="F209" t="s">
        <v>15</v>
      </c>
      <c r="G209" t="s">
        <v>27</v>
      </c>
      <c r="H209">
        <v>2016</v>
      </c>
      <c r="I209" t="s">
        <v>17</v>
      </c>
      <c r="J209">
        <v>2025</v>
      </c>
      <c r="K209">
        <v>9</v>
      </c>
      <c r="L209">
        <v>2544.8200000000002</v>
      </c>
      <c r="M209" t="s">
        <v>648</v>
      </c>
      <c r="N209" t="s">
        <v>4522</v>
      </c>
      <c r="O209" t="s">
        <v>6309</v>
      </c>
    </row>
    <row r="210" spans="1:15" x14ac:dyDescent="0.25">
      <c r="A210">
        <v>220</v>
      </c>
      <c r="B210" t="s">
        <v>4133</v>
      </c>
      <c r="C210" t="s">
        <v>4523</v>
      </c>
      <c r="D210" t="s">
        <v>21</v>
      </c>
      <c r="E210" t="s">
        <v>26</v>
      </c>
      <c r="F210" t="s">
        <v>15</v>
      </c>
      <c r="G210" t="s">
        <v>16</v>
      </c>
      <c r="H210">
        <v>2017</v>
      </c>
      <c r="I210" t="s">
        <v>298</v>
      </c>
      <c r="J210">
        <v>2019</v>
      </c>
      <c r="K210">
        <v>2</v>
      </c>
      <c r="L210">
        <v>3909.46</v>
      </c>
      <c r="M210" t="s">
        <v>650</v>
      </c>
      <c r="N210" t="s">
        <v>4524</v>
      </c>
      <c r="O210" t="s">
        <v>6308</v>
      </c>
    </row>
    <row r="211" spans="1:15" x14ac:dyDescent="0.25">
      <c r="A211">
        <v>221</v>
      </c>
      <c r="B211" t="s">
        <v>4525</v>
      </c>
      <c r="C211" t="s">
        <v>4409</v>
      </c>
      <c r="D211" t="s">
        <v>21</v>
      </c>
      <c r="E211" t="s">
        <v>31</v>
      </c>
      <c r="F211" t="s">
        <v>32</v>
      </c>
      <c r="G211" t="s">
        <v>27</v>
      </c>
      <c r="H211">
        <v>2021</v>
      </c>
      <c r="I211" t="s">
        <v>17</v>
      </c>
      <c r="J211">
        <v>2025</v>
      </c>
      <c r="K211">
        <v>4</v>
      </c>
      <c r="L211">
        <v>1909.79</v>
      </c>
      <c r="M211" t="s">
        <v>653</v>
      </c>
      <c r="N211" t="s">
        <v>4526</v>
      </c>
      <c r="O211" t="s">
        <v>6310</v>
      </c>
    </row>
    <row r="212" spans="1:15" x14ac:dyDescent="0.25">
      <c r="A212">
        <v>222</v>
      </c>
      <c r="B212" t="s">
        <v>4527</v>
      </c>
      <c r="C212" t="s">
        <v>4528</v>
      </c>
      <c r="D212" t="s">
        <v>47</v>
      </c>
      <c r="E212" t="s">
        <v>54</v>
      </c>
      <c r="F212" t="s">
        <v>15</v>
      </c>
      <c r="G212" t="s">
        <v>27</v>
      </c>
      <c r="H212">
        <v>2017</v>
      </c>
      <c r="I212" t="s">
        <v>17</v>
      </c>
      <c r="J212">
        <v>2025</v>
      </c>
      <c r="K212">
        <v>8</v>
      </c>
      <c r="L212">
        <v>2351.4699999999998</v>
      </c>
      <c r="M212" t="s">
        <v>656</v>
      </c>
      <c r="N212" t="s">
        <v>4529</v>
      </c>
      <c r="O212" t="s">
        <v>6309</v>
      </c>
    </row>
    <row r="213" spans="1:15" x14ac:dyDescent="0.25">
      <c r="A213">
        <v>223</v>
      </c>
      <c r="B213" t="s">
        <v>4233</v>
      </c>
      <c r="C213" t="s">
        <v>4530</v>
      </c>
      <c r="D213" t="s">
        <v>25</v>
      </c>
      <c r="E213" t="s">
        <v>14</v>
      </c>
      <c r="F213" t="s">
        <v>15</v>
      </c>
      <c r="G213" t="s">
        <v>27</v>
      </c>
      <c r="H213">
        <v>2022</v>
      </c>
      <c r="I213" t="s">
        <v>298</v>
      </c>
      <c r="J213">
        <v>2025</v>
      </c>
      <c r="K213">
        <v>3</v>
      </c>
      <c r="L213">
        <v>2079.2199999999998</v>
      </c>
      <c r="M213" t="s">
        <v>659</v>
      </c>
      <c r="N213" t="s">
        <v>4025</v>
      </c>
      <c r="O213" t="s">
        <v>6309</v>
      </c>
    </row>
    <row r="214" spans="1:15" x14ac:dyDescent="0.25">
      <c r="A214">
        <v>224</v>
      </c>
      <c r="B214" t="s">
        <v>4399</v>
      </c>
      <c r="C214" t="s">
        <v>4531</v>
      </c>
      <c r="D214" t="s">
        <v>76</v>
      </c>
      <c r="E214" t="s">
        <v>14</v>
      </c>
      <c r="F214" t="s">
        <v>15</v>
      </c>
      <c r="G214" t="s">
        <v>22</v>
      </c>
      <c r="H214">
        <v>2021</v>
      </c>
      <c r="I214" t="s">
        <v>17</v>
      </c>
      <c r="J214">
        <v>2025</v>
      </c>
      <c r="K214">
        <v>4</v>
      </c>
      <c r="L214">
        <v>4492.24</v>
      </c>
      <c r="M214" t="s">
        <v>661</v>
      </c>
      <c r="N214" t="s">
        <v>4532</v>
      </c>
      <c r="O214" t="s">
        <v>6312</v>
      </c>
    </row>
    <row r="215" spans="1:15" x14ac:dyDescent="0.25">
      <c r="A215">
        <v>225</v>
      </c>
      <c r="B215" t="s">
        <v>4480</v>
      </c>
      <c r="C215" t="s">
        <v>4533</v>
      </c>
      <c r="D215" t="s">
        <v>60</v>
      </c>
      <c r="E215" t="s">
        <v>26</v>
      </c>
      <c r="F215" t="s">
        <v>32</v>
      </c>
      <c r="G215" t="s">
        <v>22</v>
      </c>
      <c r="H215">
        <v>2016</v>
      </c>
      <c r="I215" t="s">
        <v>17</v>
      </c>
      <c r="J215">
        <v>2025</v>
      </c>
      <c r="K215">
        <v>9</v>
      </c>
      <c r="L215">
        <v>3258.53</v>
      </c>
      <c r="M215" t="s">
        <v>664</v>
      </c>
      <c r="N215" t="s">
        <v>4534</v>
      </c>
      <c r="O215" t="s">
        <v>6308</v>
      </c>
    </row>
    <row r="216" spans="1:15" x14ac:dyDescent="0.25">
      <c r="A216">
        <v>226</v>
      </c>
      <c r="B216" t="s">
        <v>4061</v>
      </c>
      <c r="C216" t="s">
        <v>4535</v>
      </c>
      <c r="D216" t="s">
        <v>21</v>
      </c>
      <c r="E216" t="s">
        <v>31</v>
      </c>
      <c r="F216" t="s">
        <v>32</v>
      </c>
      <c r="G216" t="s">
        <v>16</v>
      </c>
      <c r="H216">
        <v>2019</v>
      </c>
      <c r="I216" t="s">
        <v>17</v>
      </c>
      <c r="J216">
        <v>2025</v>
      </c>
      <c r="K216">
        <v>6</v>
      </c>
      <c r="L216">
        <v>2334.37</v>
      </c>
      <c r="M216" t="s">
        <v>667</v>
      </c>
      <c r="N216" t="s">
        <v>4536</v>
      </c>
      <c r="O216" t="s">
        <v>6309</v>
      </c>
    </row>
    <row r="217" spans="1:15" x14ac:dyDescent="0.25">
      <c r="A217">
        <v>227</v>
      </c>
      <c r="B217" t="s">
        <v>4537</v>
      </c>
      <c r="C217" t="s">
        <v>4538</v>
      </c>
      <c r="D217" t="s">
        <v>47</v>
      </c>
      <c r="E217" t="s">
        <v>31</v>
      </c>
      <c r="F217" t="s">
        <v>32</v>
      </c>
      <c r="G217" t="s">
        <v>27</v>
      </c>
      <c r="H217">
        <v>2022</v>
      </c>
      <c r="I217" t="s">
        <v>17</v>
      </c>
      <c r="J217">
        <v>2025</v>
      </c>
      <c r="K217">
        <v>3</v>
      </c>
      <c r="L217">
        <v>1193.68</v>
      </c>
      <c r="M217" t="s">
        <v>670</v>
      </c>
      <c r="N217" t="s">
        <v>4539</v>
      </c>
      <c r="O217" t="s">
        <v>6310</v>
      </c>
    </row>
    <row r="218" spans="1:15" x14ac:dyDescent="0.25">
      <c r="A218">
        <v>228</v>
      </c>
      <c r="B218" t="s">
        <v>4193</v>
      </c>
      <c r="C218" t="s">
        <v>4540</v>
      </c>
      <c r="D218" t="s">
        <v>47</v>
      </c>
      <c r="E218" t="s">
        <v>31</v>
      </c>
      <c r="F218" t="s">
        <v>15</v>
      </c>
      <c r="G218" t="s">
        <v>22</v>
      </c>
      <c r="H218">
        <v>2022</v>
      </c>
      <c r="I218" t="s">
        <v>298</v>
      </c>
      <c r="J218">
        <v>2024</v>
      </c>
      <c r="K218">
        <v>2</v>
      </c>
      <c r="L218">
        <v>1401.45</v>
      </c>
      <c r="M218" t="s">
        <v>673</v>
      </c>
      <c r="N218" t="s">
        <v>4541</v>
      </c>
      <c r="O218" t="s">
        <v>6310</v>
      </c>
    </row>
    <row r="219" spans="1:15" x14ac:dyDescent="0.25">
      <c r="A219">
        <v>229</v>
      </c>
      <c r="B219" t="s">
        <v>4244</v>
      </c>
      <c r="C219" t="s">
        <v>4542</v>
      </c>
      <c r="D219" t="s">
        <v>13</v>
      </c>
      <c r="E219" t="s">
        <v>26</v>
      </c>
      <c r="F219" t="s">
        <v>32</v>
      </c>
      <c r="G219" t="s">
        <v>22</v>
      </c>
      <c r="H219">
        <v>2015</v>
      </c>
      <c r="I219" t="s">
        <v>17</v>
      </c>
      <c r="J219">
        <v>2025</v>
      </c>
      <c r="K219">
        <v>10</v>
      </c>
      <c r="L219">
        <v>4615.33</v>
      </c>
      <c r="M219" t="s">
        <v>676</v>
      </c>
      <c r="N219" t="s">
        <v>4025</v>
      </c>
      <c r="O219" t="s">
        <v>6312</v>
      </c>
    </row>
    <row r="220" spans="1:15" x14ac:dyDescent="0.25">
      <c r="A220">
        <v>230</v>
      </c>
      <c r="B220" t="s">
        <v>4058</v>
      </c>
      <c r="C220" t="s">
        <v>4543</v>
      </c>
      <c r="D220" t="s">
        <v>21</v>
      </c>
      <c r="E220" t="s">
        <v>26</v>
      </c>
      <c r="F220" t="s">
        <v>15</v>
      </c>
      <c r="G220" t="s">
        <v>16</v>
      </c>
      <c r="H220">
        <v>2021</v>
      </c>
      <c r="I220" t="s">
        <v>17</v>
      </c>
      <c r="J220">
        <v>2025</v>
      </c>
      <c r="K220">
        <v>4</v>
      </c>
      <c r="L220">
        <v>1060.82</v>
      </c>
      <c r="M220" t="s">
        <v>678</v>
      </c>
      <c r="N220" t="s">
        <v>4025</v>
      </c>
      <c r="O220" t="s">
        <v>6310</v>
      </c>
    </row>
    <row r="221" spans="1:15" x14ac:dyDescent="0.25">
      <c r="A221">
        <v>231</v>
      </c>
      <c r="B221" t="s">
        <v>4174</v>
      </c>
      <c r="C221" t="s">
        <v>4544</v>
      </c>
      <c r="D221" t="s">
        <v>76</v>
      </c>
      <c r="E221" t="s">
        <v>54</v>
      </c>
      <c r="F221" t="s">
        <v>32</v>
      </c>
      <c r="G221" t="s">
        <v>22</v>
      </c>
      <c r="H221">
        <v>2023</v>
      </c>
      <c r="I221" t="s">
        <v>17</v>
      </c>
      <c r="J221">
        <v>2025</v>
      </c>
      <c r="K221">
        <v>2</v>
      </c>
      <c r="L221">
        <v>4111.46</v>
      </c>
      <c r="M221" t="s">
        <v>680</v>
      </c>
      <c r="N221" t="s">
        <v>4545</v>
      </c>
      <c r="O221" t="s">
        <v>6312</v>
      </c>
    </row>
    <row r="222" spans="1:15" x14ac:dyDescent="0.25">
      <c r="A222">
        <v>232</v>
      </c>
      <c r="B222" t="s">
        <v>4546</v>
      </c>
      <c r="C222" t="s">
        <v>4234</v>
      </c>
      <c r="D222" t="s">
        <v>13</v>
      </c>
      <c r="E222" t="s">
        <v>14</v>
      </c>
      <c r="F222" t="s">
        <v>15</v>
      </c>
      <c r="G222" t="s">
        <v>16</v>
      </c>
      <c r="H222">
        <v>2022</v>
      </c>
      <c r="I222" t="s">
        <v>17</v>
      </c>
      <c r="J222">
        <v>2025</v>
      </c>
      <c r="K222">
        <v>3</v>
      </c>
      <c r="L222">
        <v>1561.43</v>
      </c>
      <c r="M222" t="s">
        <v>682</v>
      </c>
      <c r="N222" t="s">
        <v>4547</v>
      </c>
      <c r="O222" t="s">
        <v>6310</v>
      </c>
    </row>
    <row r="223" spans="1:15" x14ac:dyDescent="0.25">
      <c r="A223">
        <v>233</v>
      </c>
      <c r="B223" t="s">
        <v>4086</v>
      </c>
      <c r="C223" t="s">
        <v>4326</v>
      </c>
      <c r="D223" t="s">
        <v>47</v>
      </c>
      <c r="E223" t="s">
        <v>26</v>
      </c>
      <c r="F223" t="s">
        <v>32</v>
      </c>
      <c r="G223" t="s">
        <v>16</v>
      </c>
      <c r="H223">
        <v>2015</v>
      </c>
      <c r="I223" t="s">
        <v>298</v>
      </c>
      <c r="J223">
        <v>2016</v>
      </c>
      <c r="K223">
        <v>1</v>
      </c>
      <c r="L223">
        <v>3697.08</v>
      </c>
      <c r="M223" t="s">
        <v>685</v>
      </c>
      <c r="N223" t="s">
        <v>4548</v>
      </c>
      <c r="O223" t="s">
        <v>6308</v>
      </c>
    </row>
    <row r="224" spans="1:15" x14ac:dyDescent="0.25">
      <c r="A224">
        <v>234</v>
      </c>
      <c r="B224" t="s">
        <v>4537</v>
      </c>
      <c r="C224" t="s">
        <v>4549</v>
      </c>
      <c r="D224" t="s">
        <v>47</v>
      </c>
      <c r="E224" t="s">
        <v>31</v>
      </c>
      <c r="F224" t="s">
        <v>32</v>
      </c>
      <c r="G224" t="s">
        <v>22</v>
      </c>
      <c r="H224">
        <v>2016</v>
      </c>
      <c r="I224" t="s">
        <v>17</v>
      </c>
      <c r="J224">
        <v>2025</v>
      </c>
      <c r="K224">
        <v>9</v>
      </c>
      <c r="L224">
        <v>3654.25</v>
      </c>
      <c r="M224" t="s">
        <v>688</v>
      </c>
      <c r="N224" t="s">
        <v>4550</v>
      </c>
      <c r="O224" t="s">
        <v>6308</v>
      </c>
    </row>
    <row r="225" spans="1:15" x14ac:dyDescent="0.25">
      <c r="A225">
        <v>235</v>
      </c>
      <c r="B225" t="s">
        <v>4551</v>
      </c>
      <c r="C225" t="s">
        <v>4552</v>
      </c>
      <c r="D225" t="s">
        <v>13</v>
      </c>
      <c r="E225" t="s">
        <v>31</v>
      </c>
      <c r="F225" t="s">
        <v>32</v>
      </c>
      <c r="G225" t="s">
        <v>22</v>
      </c>
      <c r="H225">
        <v>2019</v>
      </c>
      <c r="I225" t="s">
        <v>17</v>
      </c>
      <c r="J225">
        <v>2025</v>
      </c>
      <c r="K225">
        <v>6</v>
      </c>
      <c r="L225">
        <v>876.64</v>
      </c>
      <c r="M225" t="s">
        <v>691</v>
      </c>
      <c r="N225" t="s">
        <v>4553</v>
      </c>
      <c r="O225" t="s">
        <v>6311</v>
      </c>
    </row>
    <row r="226" spans="1:15" x14ac:dyDescent="0.25">
      <c r="A226">
        <v>236</v>
      </c>
      <c r="B226" t="s">
        <v>4026</v>
      </c>
      <c r="C226" t="s">
        <v>4183</v>
      </c>
      <c r="D226" t="s">
        <v>47</v>
      </c>
      <c r="E226" t="s">
        <v>40</v>
      </c>
      <c r="F226" t="s">
        <v>15</v>
      </c>
      <c r="G226" t="s">
        <v>16</v>
      </c>
      <c r="H226">
        <v>2020</v>
      </c>
      <c r="I226" t="s">
        <v>17</v>
      </c>
      <c r="J226">
        <v>2025</v>
      </c>
      <c r="K226">
        <v>5</v>
      </c>
      <c r="L226">
        <v>3391.76</v>
      </c>
      <c r="M226" t="s">
        <v>694</v>
      </c>
      <c r="N226" t="s">
        <v>4554</v>
      </c>
      <c r="O226" t="s">
        <v>6308</v>
      </c>
    </row>
    <row r="227" spans="1:15" x14ac:dyDescent="0.25">
      <c r="A227">
        <v>237</v>
      </c>
      <c r="B227" t="s">
        <v>4238</v>
      </c>
      <c r="C227" t="s">
        <v>4164</v>
      </c>
      <c r="D227" t="s">
        <v>25</v>
      </c>
      <c r="E227" t="s">
        <v>31</v>
      </c>
      <c r="F227" t="s">
        <v>15</v>
      </c>
      <c r="G227" t="s">
        <v>27</v>
      </c>
      <c r="H227">
        <v>2018</v>
      </c>
      <c r="I227" t="s">
        <v>17</v>
      </c>
      <c r="J227">
        <v>2025</v>
      </c>
      <c r="K227">
        <v>7</v>
      </c>
      <c r="L227">
        <v>2662.33</v>
      </c>
      <c r="M227" t="s">
        <v>697</v>
      </c>
      <c r="N227" t="s">
        <v>4555</v>
      </c>
      <c r="O227" t="s">
        <v>6309</v>
      </c>
    </row>
    <row r="228" spans="1:15" x14ac:dyDescent="0.25">
      <c r="A228">
        <v>238</v>
      </c>
      <c r="B228" t="s">
        <v>4556</v>
      </c>
      <c r="C228" t="s">
        <v>4557</v>
      </c>
      <c r="D228" t="s">
        <v>13</v>
      </c>
      <c r="E228" t="s">
        <v>40</v>
      </c>
      <c r="F228" t="s">
        <v>15</v>
      </c>
      <c r="G228" t="s">
        <v>27</v>
      </c>
      <c r="H228">
        <v>2016</v>
      </c>
      <c r="I228" t="s">
        <v>17</v>
      </c>
      <c r="J228">
        <v>2025</v>
      </c>
      <c r="K228">
        <v>9</v>
      </c>
      <c r="L228">
        <v>2743.69</v>
      </c>
      <c r="M228" t="s">
        <v>700</v>
      </c>
      <c r="N228" t="s">
        <v>4558</v>
      </c>
      <c r="O228" t="s">
        <v>6309</v>
      </c>
    </row>
    <row r="229" spans="1:15" x14ac:dyDescent="0.25">
      <c r="A229">
        <v>239</v>
      </c>
      <c r="B229" t="s">
        <v>4118</v>
      </c>
      <c r="C229" t="s">
        <v>4559</v>
      </c>
      <c r="D229" t="s">
        <v>25</v>
      </c>
      <c r="E229" t="s">
        <v>26</v>
      </c>
      <c r="F229" t="s">
        <v>32</v>
      </c>
      <c r="G229" t="s">
        <v>22</v>
      </c>
      <c r="H229">
        <v>2023</v>
      </c>
      <c r="I229" t="s">
        <v>17</v>
      </c>
      <c r="J229">
        <v>2025</v>
      </c>
      <c r="K229">
        <v>2</v>
      </c>
      <c r="L229">
        <v>1382.97</v>
      </c>
      <c r="M229" t="s">
        <v>703</v>
      </c>
      <c r="N229" t="s">
        <v>4560</v>
      </c>
      <c r="O229" t="s">
        <v>6310</v>
      </c>
    </row>
    <row r="230" spans="1:15" x14ac:dyDescent="0.25">
      <c r="A230">
        <v>240</v>
      </c>
      <c r="B230" t="s">
        <v>4561</v>
      </c>
      <c r="C230" t="s">
        <v>4427</v>
      </c>
      <c r="D230" t="s">
        <v>60</v>
      </c>
      <c r="E230" t="s">
        <v>14</v>
      </c>
      <c r="F230" t="s">
        <v>32</v>
      </c>
      <c r="G230" t="s">
        <v>27</v>
      </c>
      <c r="H230">
        <v>2021</v>
      </c>
      <c r="I230" t="s">
        <v>17</v>
      </c>
      <c r="J230">
        <v>2025</v>
      </c>
      <c r="K230">
        <v>4</v>
      </c>
      <c r="L230">
        <v>2070.65</v>
      </c>
      <c r="M230" t="s">
        <v>705</v>
      </c>
      <c r="N230" t="s">
        <v>4562</v>
      </c>
      <c r="O230" t="s">
        <v>6309</v>
      </c>
    </row>
    <row r="231" spans="1:15" x14ac:dyDescent="0.25">
      <c r="A231">
        <v>241</v>
      </c>
      <c r="B231" t="s">
        <v>4297</v>
      </c>
      <c r="C231" t="s">
        <v>4056</v>
      </c>
      <c r="D231" t="s">
        <v>13</v>
      </c>
      <c r="E231" t="s">
        <v>54</v>
      </c>
      <c r="F231" t="s">
        <v>32</v>
      </c>
      <c r="G231" t="s">
        <v>27</v>
      </c>
      <c r="H231">
        <v>2023</v>
      </c>
      <c r="I231" t="s">
        <v>17</v>
      </c>
      <c r="J231">
        <v>2025</v>
      </c>
      <c r="K231">
        <v>2</v>
      </c>
      <c r="L231">
        <v>3510.57</v>
      </c>
      <c r="M231" t="s">
        <v>708</v>
      </c>
      <c r="N231" t="s">
        <v>4563</v>
      </c>
      <c r="O231" t="s">
        <v>6308</v>
      </c>
    </row>
    <row r="232" spans="1:15" x14ac:dyDescent="0.25">
      <c r="A232">
        <v>242</v>
      </c>
      <c r="B232" t="s">
        <v>4108</v>
      </c>
      <c r="C232" t="s">
        <v>4242</v>
      </c>
      <c r="D232" t="s">
        <v>13</v>
      </c>
      <c r="E232" t="s">
        <v>54</v>
      </c>
      <c r="F232" t="s">
        <v>32</v>
      </c>
      <c r="G232" t="s">
        <v>22</v>
      </c>
      <c r="H232">
        <v>2019</v>
      </c>
      <c r="I232" t="s">
        <v>17</v>
      </c>
      <c r="J232">
        <v>2025</v>
      </c>
      <c r="K232">
        <v>6</v>
      </c>
      <c r="L232">
        <v>3203.92</v>
      </c>
      <c r="M232" t="s">
        <v>711</v>
      </c>
      <c r="N232" t="s">
        <v>4564</v>
      </c>
      <c r="O232" t="s">
        <v>6308</v>
      </c>
    </row>
    <row r="233" spans="1:15" x14ac:dyDescent="0.25">
      <c r="A233">
        <v>243</v>
      </c>
      <c r="B233" t="s">
        <v>4565</v>
      </c>
      <c r="C233" t="s">
        <v>4566</v>
      </c>
      <c r="D233" t="s">
        <v>21</v>
      </c>
      <c r="E233" t="s">
        <v>31</v>
      </c>
      <c r="F233" t="s">
        <v>32</v>
      </c>
      <c r="G233" t="s">
        <v>16</v>
      </c>
      <c r="H233">
        <v>2018</v>
      </c>
      <c r="I233" t="s">
        <v>17</v>
      </c>
      <c r="J233">
        <v>2025</v>
      </c>
      <c r="K233">
        <v>7</v>
      </c>
      <c r="L233">
        <v>4110.6099999999997</v>
      </c>
      <c r="M233" t="s">
        <v>714</v>
      </c>
      <c r="N233" t="s">
        <v>4567</v>
      </c>
      <c r="O233" t="s">
        <v>6312</v>
      </c>
    </row>
    <row r="234" spans="1:15" x14ac:dyDescent="0.25">
      <c r="A234">
        <v>244</v>
      </c>
      <c r="B234" t="s">
        <v>4568</v>
      </c>
      <c r="C234" t="s">
        <v>4313</v>
      </c>
      <c r="D234" t="s">
        <v>13</v>
      </c>
      <c r="E234" t="s">
        <v>14</v>
      </c>
      <c r="F234" t="s">
        <v>15</v>
      </c>
      <c r="G234" t="s">
        <v>16</v>
      </c>
      <c r="H234">
        <v>2016</v>
      </c>
      <c r="I234" t="s">
        <v>17</v>
      </c>
      <c r="J234">
        <v>2025</v>
      </c>
      <c r="K234">
        <v>9</v>
      </c>
      <c r="L234">
        <v>893.27</v>
      </c>
      <c r="M234" t="s">
        <v>717</v>
      </c>
      <c r="N234" t="s">
        <v>4569</v>
      </c>
      <c r="O234" t="s">
        <v>6311</v>
      </c>
    </row>
    <row r="235" spans="1:15" x14ac:dyDescent="0.25">
      <c r="A235">
        <v>245</v>
      </c>
      <c r="B235" t="s">
        <v>4061</v>
      </c>
      <c r="C235" t="s">
        <v>4277</v>
      </c>
      <c r="D235" t="s">
        <v>25</v>
      </c>
      <c r="E235" t="s">
        <v>31</v>
      </c>
      <c r="F235" t="s">
        <v>15</v>
      </c>
      <c r="G235" t="s">
        <v>22</v>
      </c>
      <c r="H235">
        <v>2016</v>
      </c>
      <c r="I235" t="s">
        <v>17</v>
      </c>
      <c r="J235">
        <v>2025</v>
      </c>
      <c r="K235">
        <v>9</v>
      </c>
      <c r="L235">
        <v>4172.45</v>
      </c>
      <c r="M235" t="s">
        <v>720</v>
      </c>
      <c r="N235" t="s">
        <v>4570</v>
      </c>
      <c r="O235" t="s">
        <v>6312</v>
      </c>
    </row>
    <row r="236" spans="1:15" x14ac:dyDescent="0.25">
      <c r="A236">
        <v>246</v>
      </c>
      <c r="B236" t="s">
        <v>4571</v>
      </c>
      <c r="C236" t="s">
        <v>4112</v>
      </c>
      <c r="D236" t="s">
        <v>76</v>
      </c>
      <c r="E236" t="s">
        <v>14</v>
      </c>
      <c r="F236" t="s">
        <v>15</v>
      </c>
      <c r="G236" t="s">
        <v>22</v>
      </c>
      <c r="H236">
        <v>2018</v>
      </c>
      <c r="I236" t="s">
        <v>298</v>
      </c>
      <c r="J236">
        <v>2023</v>
      </c>
      <c r="K236">
        <v>5</v>
      </c>
      <c r="L236">
        <v>1254.51</v>
      </c>
      <c r="M236" t="s">
        <v>722</v>
      </c>
      <c r="N236" t="s">
        <v>4572</v>
      </c>
      <c r="O236" t="s">
        <v>6310</v>
      </c>
    </row>
    <row r="237" spans="1:15" x14ac:dyDescent="0.25">
      <c r="A237">
        <v>247</v>
      </c>
      <c r="B237" t="s">
        <v>4573</v>
      </c>
      <c r="C237" t="s">
        <v>4574</v>
      </c>
      <c r="D237" t="s">
        <v>76</v>
      </c>
      <c r="E237" t="s">
        <v>14</v>
      </c>
      <c r="F237" t="s">
        <v>15</v>
      </c>
      <c r="G237" t="s">
        <v>16</v>
      </c>
      <c r="H237">
        <v>2017</v>
      </c>
      <c r="I237" t="s">
        <v>17</v>
      </c>
      <c r="J237">
        <v>2025</v>
      </c>
      <c r="K237">
        <v>8</v>
      </c>
      <c r="L237">
        <v>2421.0500000000002</v>
      </c>
      <c r="M237" t="s">
        <v>725</v>
      </c>
      <c r="N237" t="s">
        <v>4575</v>
      </c>
      <c r="O237" t="s">
        <v>6309</v>
      </c>
    </row>
    <row r="238" spans="1:15" x14ac:dyDescent="0.25">
      <c r="A238">
        <v>248</v>
      </c>
      <c r="B238" t="s">
        <v>4568</v>
      </c>
      <c r="C238" t="s">
        <v>4576</v>
      </c>
      <c r="D238" t="s">
        <v>76</v>
      </c>
      <c r="E238" t="s">
        <v>26</v>
      </c>
      <c r="F238" t="s">
        <v>32</v>
      </c>
      <c r="G238" t="s">
        <v>22</v>
      </c>
      <c r="H238">
        <v>2021</v>
      </c>
      <c r="I238" t="s">
        <v>17</v>
      </c>
      <c r="J238">
        <v>2025</v>
      </c>
      <c r="K238">
        <v>4</v>
      </c>
      <c r="L238">
        <v>3748.89</v>
      </c>
      <c r="M238" t="s">
        <v>728</v>
      </c>
      <c r="N238" t="s">
        <v>4577</v>
      </c>
      <c r="O238" t="s">
        <v>6308</v>
      </c>
    </row>
    <row r="239" spans="1:15" x14ac:dyDescent="0.25">
      <c r="A239">
        <v>249</v>
      </c>
      <c r="B239" t="s">
        <v>4174</v>
      </c>
      <c r="C239" t="s">
        <v>4578</v>
      </c>
      <c r="D239" t="s">
        <v>13</v>
      </c>
      <c r="E239" t="s">
        <v>40</v>
      </c>
      <c r="F239" t="s">
        <v>15</v>
      </c>
      <c r="G239" t="s">
        <v>22</v>
      </c>
      <c r="H239">
        <v>2018</v>
      </c>
      <c r="I239" t="s">
        <v>17</v>
      </c>
      <c r="J239">
        <v>2025</v>
      </c>
      <c r="K239">
        <v>7</v>
      </c>
      <c r="L239">
        <v>2992.02</v>
      </c>
      <c r="M239" t="s">
        <v>731</v>
      </c>
      <c r="N239" t="s">
        <v>4579</v>
      </c>
      <c r="O239" t="s">
        <v>6309</v>
      </c>
    </row>
    <row r="240" spans="1:15" x14ac:dyDescent="0.25">
      <c r="A240">
        <v>250</v>
      </c>
      <c r="B240" t="s">
        <v>4580</v>
      </c>
      <c r="C240" t="s">
        <v>4181</v>
      </c>
      <c r="D240" t="s">
        <v>13</v>
      </c>
      <c r="E240" t="s">
        <v>26</v>
      </c>
      <c r="F240" t="s">
        <v>15</v>
      </c>
      <c r="G240" t="s">
        <v>27</v>
      </c>
      <c r="H240">
        <v>2024</v>
      </c>
      <c r="I240" t="s">
        <v>17</v>
      </c>
      <c r="J240">
        <v>2025</v>
      </c>
      <c r="K240">
        <v>1</v>
      </c>
      <c r="L240">
        <v>4305.5200000000004</v>
      </c>
      <c r="M240" t="s">
        <v>734</v>
      </c>
      <c r="N240" t="s">
        <v>4581</v>
      </c>
      <c r="O240" t="s">
        <v>6312</v>
      </c>
    </row>
    <row r="241" spans="1:15" x14ac:dyDescent="0.25">
      <c r="A241">
        <v>251</v>
      </c>
      <c r="B241" t="s">
        <v>4446</v>
      </c>
      <c r="C241" t="s">
        <v>4244</v>
      </c>
      <c r="D241" t="s">
        <v>13</v>
      </c>
      <c r="E241" t="s">
        <v>31</v>
      </c>
      <c r="F241" t="s">
        <v>32</v>
      </c>
      <c r="G241" t="s">
        <v>16</v>
      </c>
      <c r="H241">
        <v>2020</v>
      </c>
      <c r="I241" t="s">
        <v>17</v>
      </c>
      <c r="J241">
        <v>2025</v>
      </c>
      <c r="K241">
        <v>5</v>
      </c>
      <c r="L241">
        <v>1109.42</v>
      </c>
      <c r="M241" t="s">
        <v>737</v>
      </c>
      <c r="N241" t="s">
        <v>4582</v>
      </c>
      <c r="O241" t="s">
        <v>6310</v>
      </c>
    </row>
    <row r="242" spans="1:15" x14ac:dyDescent="0.25">
      <c r="A242">
        <v>252</v>
      </c>
      <c r="B242" t="s">
        <v>4583</v>
      </c>
      <c r="C242" t="s">
        <v>4584</v>
      </c>
      <c r="D242" t="s">
        <v>47</v>
      </c>
      <c r="E242" t="s">
        <v>26</v>
      </c>
      <c r="F242" t="s">
        <v>15</v>
      </c>
      <c r="G242" t="s">
        <v>16</v>
      </c>
      <c r="H242">
        <v>2023</v>
      </c>
      <c r="I242" t="s">
        <v>17</v>
      </c>
      <c r="J242">
        <v>2025</v>
      </c>
      <c r="K242">
        <v>2</v>
      </c>
      <c r="L242">
        <v>2551.96</v>
      </c>
      <c r="M242" t="s">
        <v>740</v>
      </c>
      <c r="N242" t="s">
        <v>4585</v>
      </c>
      <c r="O242" t="s">
        <v>6309</v>
      </c>
    </row>
    <row r="243" spans="1:15" x14ac:dyDescent="0.25">
      <c r="A243">
        <v>253</v>
      </c>
      <c r="B243" t="s">
        <v>4586</v>
      </c>
      <c r="C243" t="s">
        <v>4065</v>
      </c>
      <c r="D243" t="s">
        <v>76</v>
      </c>
      <c r="E243" t="s">
        <v>54</v>
      </c>
      <c r="F243" t="s">
        <v>32</v>
      </c>
      <c r="G243" t="s">
        <v>22</v>
      </c>
      <c r="H243">
        <v>2015</v>
      </c>
      <c r="I243" t="s">
        <v>77</v>
      </c>
      <c r="J243">
        <v>2019</v>
      </c>
      <c r="K243">
        <v>4</v>
      </c>
      <c r="L243">
        <v>3768.95</v>
      </c>
      <c r="M243" t="s">
        <v>743</v>
      </c>
      <c r="N243" t="s">
        <v>4587</v>
      </c>
      <c r="O243" t="s">
        <v>6308</v>
      </c>
    </row>
    <row r="244" spans="1:15" x14ac:dyDescent="0.25">
      <c r="A244">
        <v>254</v>
      </c>
      <c r="B244" t="s">
        <v>4288</v>
      </c>
      <c r="C244" t="s">
        <v>4076</v>
      </c>
      <c r="D244" t="s">
        <v>47</v>
      </c>
      <c r="E244" t="s">
        <v>14</v>
      </c>
      <c r="F244" t="s">
        <v>32</v>
      </c>
      <c r="G244" t="s">
        <v>27</v>
      </c>
      <c r="H244">
        <v>2018</v>
      </c>
      <c r="I244" t="s">
        <v>17</v>
      </c>
      <c r="J244">
        <v>2025</v>
      </c>
      <c r="K244">
        <v>7</v>
      </c>
      <c r="L244">
        <v>2749.33</v>
      </c>
      <c r="M244" t="s">
        <v>746</v>
      </c>
      <c r="N244" t="s">
        <v>4588</v>
      </c>
      <c r="O244" t="s">
        <v>6309</v>
      </c>
    </row>
    <row r="245" spans="1:15" x14ac:dyDescent="0.25">
      <c r="A245">
        <v>255</v>
      </c>
      <c r="B245" t="s">
        <v>4043</v>
      </c>
      <c r="C245" t="s">
        <v>4589</v>
      </c>
      <c r="D245" t="s">
        <v>60</v>
      </c>
      <c r="E245" t="s">
        <v>26</v>
      </c>
      <c r="F245" t="s">
        <v>15</v>
      </c>
      <c r="G245" t="s">
        <v>16</v>
      </c>
      <c r="H245">
        <v>2024</v>
      </c>
      <c r="I245" t="s">
        <v>17</v>
      </c>
      <c r="J245">
        <v>2025</v>
      </c>
      <c r="K245">
        <v>1</v>
      </c>
      <c r="L245">
        <v>2529.15</v>
      </c>
      <c r="M245" t="s">
        <v>749</v>
      </c>
      <c r="N245" t="s">
        <v>4590</v>
      </c>
      <c r="O245" t="s">
        <v>6309</v>
      </c>
    </row>
    <row r="246" spans="1:15" x14ac:dyDescent="0.25">
      <c r="A246">
        <v>256</v>
      </c>
      <c r="B246" t="s">
        <v>4399</v>
      </c>
      <c r="C246" t="s">
        <v>4591</v>
      </c>
      <c r="D246" t="s">
        <v>25</v>
      </c>
      <c r="E246" t="s">
        <v>54</v>
      </c>
      <c r="F246" t="s">
        <v>15</v>
      </c>
      <c r="G246" t="s">
        <v>22</v>
      </c>
      <c r="H246">
        <v>2018</v>
      </c>
      <c r="I246" t="s">
        <v>17</v>
      </c>
      <c r="J246">
        <v>2025</v>
      </c>
      <c r="K246">
        <v>7</v>
      </c>
      <c r="L246">
        <v>3310.81</v>
      </c>
      <c r="M246" t="s">
        <v>752</v>
      </c>
      <c r="N246" t="s">
        <v>4592</v>
      </c>
      <c r="O246" t="s">
        <v>6308</v>
      </c>
    </row>
    <row r="247" spans="1:15" x14ac:dyDescent="0.25">
      <c r="A247">
        <v>257</v>
      </c>
      <c r="B247" t="s">
        <v>4568</v>
      </c>
      <c r="C247" t="s">
        <v>4244</v>
      </c>
      <c r="D247" t="s">
        <v>25</v>
      </c>
      <c r="E247" t="s">
        <v>40</v>
      </c>
      <c r="F247" t="s">
        <v>15</v>
      </c>
      <c r="G247" t="s">
        <v>22</v>
      </c>
      <c r="H247">
        <v>2018</v>
      </c>
      <c r="I247" t="s">
        <v>17</v>
      </c>
      <c r="J247">
        <v>2025</v>
      </c>
      <c r="K247">
        <v>7</v>
      </c>
      <c r="L247">
        <v>4109.49</v>
      </c>
      <c r="M247" t="s">
        <v>755</v>
      </c>
      <c r="N247" t="s">
        <v>4593</v>
      </c>
      <c r="O247" t="s">
        <v>6312</v>
      </c>
    </row>
    <row r="248" spans="1:15" x14ac:dyDescent="0.25">
      <c r="A248">
        <v>258</v>
      </c>
      <c r="B248" t="s">
        <v>4105</v>
      </c>
      <c r="C248" t="s">
        <v>4594</v>
      </c>
      <c r="D248" t="s">
        <v>47</v>
      </c>
      <c r="E248" t="s">
        <v>26</v>
      </c>
      <c r="F248" t="s">
        <v>32</v>
      </c>
      <c r="G248" t="s">
        <v>27</v>
      </c>
      <c r="H248">
        <v>2020</v>
      </c>
      <c r="I248" t="s">
        <v>17</v>
      </c>
      <c r="J248">
        <v>2025</v>
      </c>
      <c r="K248">
        <v>5</v>
      </c>
      <c r="L248">
        <v>1055.67</v>
      </c>
      <c r="M248" t="s">
        <v>758</v>
      </c>
      <c r="N248" t="s">
        <v>4595</v>
      </c>
      <c r="O248" t="s">
        <v>6310</v>
      </c>
    </row>
    <row r="249" spans="1:15" x14ac:dyDescent="0.25">
      <c r="A249">
        <v>259</v>
      </c>
      <c r="B249" t="s">
        <v>4070</v>
      </c>
      <c r="C249" t="s">
        <v>4261</v>
      </c>
      <c r="D249" t="s">
        <v>60</v>
      </c>
      <c r="E249" t="s">
        <v>14</v>
      </c>
      <c r="F249" t="s">
        <v>15</v>
      </c>
      <c r="G249" t="s">
        <v>27</v>
      </c>
      <c r="H249">
        <v>2023</v>
      </c>
      <c r="I249" t="s">
        <v>17</v>
      </c>
      <c r="J249">
        <v>2025</v>
      </c>
      <c r="K249">
        <v>2</v>
      </c>
      <c r="L249">
        <v>2233.1999999999998</v>
      </c>
      <c r="M249" t="s">
        <v>761</v>
      </c>
      <c r="N249" t="s">
        <v>4596</v>
      </c>
      <c r="O249" t="s">
        <v>6309</v>
      </c>
    </row>
    <row r="250" spans="1:15" x14ac:dyDescent="0.25">
      <c r="A250">
        <v>260</v>
      </c>
      <c r="B250" t="s">
        <v>4505</v>
      </c>
      <c r="C250" t="s">
        <v>4597</v>
      </c>
      <c r="D250" t="s">
        <v>76</v>
      </c>
      <c r="E250" t="s">
        <v>40</v>
      </c>
      <c r="F250" t="s">
        <v>32</v>
      </c>
      <c r="G250" t="s">
        <v>16</v>
      </c>
      <c r="H250">
        <v>2022</v>
      </c>
      <c r="I250" t="s">
        <v>17</v>
      </c>
      <c r="J250">
        <v>2025</v>
      </c>
      <c r="K250">
        <v>3</v>
      </c>
      <c r="L250">
        <v>3293.96</v>
      </c>
      <c r="M250" t="s">
        <v>764</v>
      </c>
      <c r="N250" t="s">
        <v>4598</v>
      </c>
      <c r="O250" t="s">
        <v>6308</v>
      </c>
    </row>
    <row r="251" spans="1:15" x14ac:dyDescent="0.25">
      <c r="A251">
        <v>261</v>
      </c>
      <c r="B251" t="s">
        <v>4236</v>
      </c>
      <c r="C251" t="s">
        <v>4382</v>
      </c>
      <c r="D251" t="s">
        <v>60</v>
      </c>
      <c r="E251" t="s">
        <v>31</v>
      </c>
      <c r="F251" t="s">
        <v>32</v>
      </c>
      <c r="G251" t="s">
        <v>22</v>
      </c>
      <c r="H251">
        <v>2020</v>
      </c>
      <c r="I251" t="s">
        <v>17</v>
      </c>
      <c r="J251">
        <v>2025</v>
      </c>
      <c r="K251">
        <v>5</v>
      </c>
      <c r="L251">
        <v>1278.6099999999999</v>
      </c>
      <c r="M251" t="s">
        <v>767</v>
      </c>
      <c r="N251" t="s">
        <v>4025</v>
      </c>
      <c r="O251" t="s">
        <v>6310</v>
      </c>
    </row>
    <row r="252" spans="1:15" x14ac:dyDescent="0.25">
      <c r="A252">
        <v>262</v>
      </c>
      <c r="B252" t="s">
        <v>4037</v>
      </c>
      <c r="C252" t="s">
        <v>4401</v>
      </c>
      <c r="D252" t="s">
        <v>25</v>
      </c>
      <c r="E252" t="s">
        <v>31</v>
      </c>
      <c r="F252" t="s">
        <v>32</v>
      </c>
      <c r="G252" t="s">
        <v>27</v>
      </c>
      <c r="H252">
        <v>2018</v>
      </c>
      <c r="I252" t="s">
        <v>17</v>
      </c>
      <c r="J252">
        <v>2025</v>
      </c>
      <c r="K252">
        <v>7</v>
      </c>
      <c r="L252">
        <v>4923.12</v>
      </c>
      <c r="M252" t="s">
        <v>769</v>
      </c>
      <c r="N252" t="s">
        <v>4599</v>
      </c>
      <c r="O252" t="s">
        <v>6312</v>
      </c>
    </row>
    <row r="253" spans="1:15" x14ac:dyDescent="0.25">
      <c r="A253">
        <v>263</v>
      </c>
      <c r="B253" t="s">
        <v>4600</v>
      </c>
      <c r="C253" t="s">
        <v>4234</v>
      </c>
      <c r="D253" t="s">
        <v>60</v>
      </c>
      <c r="E253" t="s">
        <v>14</v>
      </c>
      <c r="F253" t="s">
        <v>32</v>
      </c>
      <c r="G253" t="s">
        <v>16</v>
      </c>
      <c r="H253">
        <v>2019</v>
      </c>
      <c r="I253" t="s">
        <v>17</v>
      </c>
      <c r="J253">
        <v>2025</v>
      </c>
      <c r="K253">
        <v>6</v>
      </c>
      <c r="L253">
        <v>4978.1000000000004</v>
      </c>
      <c r="M253" t="s">
        <v>771</v>
      </c>
      <c r="N253" t="s">
        <v>4601</v>
      </c>
      <c r="O253" t="s">
        <v>6312</v>
      </c>
    </row>
    <row r="254" spans="1:15" x14ac:dyDescent="0.25">
      <c r="A254">
        <v>264</v>
      </c>
      <c r="B254" t="s">
        <v>4571</v>
      </c>
      <c r="C254" t="s">
        <v>4474</v>
      </c>
      <c r="D254" t="s">
        <v>13</v>
      </c>
      <c r="E254" t="s">
        <v>26</v>
      </c>
      <c r="F254" t="s">
        <v>15</v>
      </c>
      <c r="G254" t="s">
        <v>22</v>
      </c>
      <c r="H254">
        <v>2017</v>
      </c>
      <c r="I254" t="s">
        <v>17</v>
      </c>
      <c r="J254">
        <v>2025</v>
      </c>
      <c r="K254">
        <v>8</v>
      </c>
      <c r="L254">
        <v>1427.09</v>
      </c>
      <c r="M254" t="s">
        <v>774</v>
      </c>
      <c r="N254" t="s">
        <v>4602</v>
      </c>
      <c r="O254" t="s">
        <v>6310</v>
      </c>
    </row>
    <row r="255" spans="1:15" x14ac:dyDescent="0.25">
      <c r="A255">
        <v>265</v>
      </c>
      <c r="B255" t="s">
        <v>4603</v>
      </c>
      <c r="C255" t="s">
        <v>4200</v>
      </c>
      <c r="D255" t="s">
        <v>13</v>
      </c>
      <c r="E255" t="s">
        <v>31</v>
      </c>
      <c r="F255" t="s">
        <v>32</v>
      </c>
      <c r="G255" t="s">
        <v>16</v>
      </c>
      <c r="H255">
        <v>2024</v>
      </c>
      <c r="I255" t="s">
        <v>17</v>
      </c>
      <c r="J255">
        <v>2025</v>
      </c>
      <c r="K255">
        <v>1</v>
      </c>
      <c r="L255">
        <v>4936.3900000000003</v>
      </c>
      <c r="M255" t="s">
        <v>777</v>
      </c>
      <c r="N255" t="s">
        <v>4604</v>
      </c>
      <c r="O255" t="s">
        <v>6312</v>
      </c>
    </row>
    <row r="256" spans="1:15" x14ac:dyDescent="0.25">
      <c r="A256">
        <v>266</v>
      </c>
      <c r="B256" t="s">
        <v>4605</v>
      </c>
      <c r="C256" t="s">
        <v>4606</v>
      </c>
      <c r="D256" t="s">
        <v>60</v>
      </c>
      <c r="E256" t="s">
        <v>54</v>
      </c>
      <c r="F256" t="s">
        <v>15</v>
      </c>
      <c r="G256" t="s">
        <v>27</v>
      </c>
      <c r="H256">
        <v>2022</v>
      </c>
      <c r="I256" t="s">
        <v>17</v>
      </c>
      <c r="J256">
        <v>2025</v>
      </c>
      <c r="K256">
        <v>3</v>
      </c>
      <c r="L256">
        <v>1233.6099999999999</v>
      </c>
      <c r="M256" t="s">
        <v>780</v>
      </c>
      <c r="N256" t="s">
        <v>4607</v>
      </c>
      <c r="O256" t="s">
        <v>6310</v>
      </c>
    </row>
    <row r="257" spans="1:15" x14ac:dyDescent="0.25">
      <c r="A257">
        <v>267</v>
      </c>
      <c r="B257" t="s">
        <v>4081</v>
      </c>
      <c r="C257" t="s">
        <v>4234</v>
      </c>
      <c r="D257" t="s">
        <v>21</v>
      </c>
      <c r="E257" t="s">
        <v>54</v>
      </c>
      <c r="F257" t="s">
        <v>32</v>
      </c>
      <c r="G257" t="s">
        <v>16</v>
      </c>
      <c r="H257">
        <v>2019</v>
      </c>
      <c r="I257" t="s">
        <v>17</v>
      </c>
      <c r="J257">
        <v>2025</v>
      </c>
      <c r="K257">
        <v>6</v>
      </c>
      <c r="L257">
        <v>3351.07</v>
      </c>
      <c r="M257" t="s">
        <v>783</v>
      </c>
      <c r="N257" t="s">
        <v>4608</v>
      </c>
      <c r="O257" t="s">
        <v>6308</v>
      </c>
    </row>
    <row r="258" spans="1:15" x14ac:dyDescent="0.25">
      <c r="A258">
        <v>268</v>
      </c>
      <c r="B258" t="s">
        <v>4058</v>
      </c>
      <c r="C258" t="s">
        <v>4609</v>
      </c>
      <c r="D258" t="s">
        <v>13</v>
      </c>
      <c r="E258" t="s">
        <v>54</v>
      </c>
      <c r="F258" t="s">
        <v>32</v>
      </c>
      <c r="G258" t="s">
        <v>22</v>
      </c>
      <c r="H258">
        <v>2018</v>
      </c>
      <c r="I258" t="s">
        <v>17</v>
      </c>
      <c r="J258">
        <v>2025</v>
      </c>
      <c r="K258">
        <v>7</v>
      </c>
      <c r="L258">
        <v>3793.5</v>
      </c>
      <c r="M258" t="s">
        <v>786</v>
      </c>
      <c r="N258" t="s">
        <v>4610</v>
      </c>
      <c r="O258" t="s">
        <v>6308</v>
      </c>
    </row>
    <row r="259" spans="1:15" x14ac:dyDescent="0.25">
      <c r="A259">
        <v>269</v>
      </c>
      <c r="B259" t="s">
        <v>4611</v>
      </c>
      <c r="C259" t="s">
        <v>4612</v>
      </c>
      <c r="D259" t="s">
        <v>13</v>
      </c>
      <c r="E259" t="s">
        <v>54</v>
      </c>
      <c r="F259" t="s">
        <v>15</v>
      </c>
      <c r="G259" t="s">
        <v>27</v>
      </c>
      <c r="H259">
        <v>2018</v>
      </c>
      <c r="I259" t="s">
        <v>77</v>
      </c>
      <c r="J259">
        <v>2019</v>
      </c>
      <c r="K259">
        <v>1</v>
      </c>
      <c r="L259">
        <v>4505.7299999999996</v>
      </c>
      <c r="M259" t="s">
        <v>789</v>
      </c>
      <c r="N259" t="s">
        <v>4613</v>
      </c>
      <c r="O259" t="s">
        <v>6312</v>
      </c>
    </row>
    <row r="260" spans="1:15" x14ac:dyDescent="0.25">
      <c r="A260">
        <v>270</v>
      </c>
      <c r="B260" t="s">
        <v>4614</v>
      </c>
      <c r="C260" t="s">
        <v>4615</v>
      </c>
      <c r="D260" t="s">
        <v>21</v>
      </c>
      <c r="E260" t="s">
        <v>54</v>
      </c>
      <c r="F260" t="s">
        <v>15</v>
      </c>
      <c r="G260" t="s">
        <v>16</v>
      </c>
      <c r="H260">
        <v>2022</v>
      </c>
      <c r="I260" t="s">
        <v>17</v>
      </c>
      <c r="J260">
        <v>2025</v>
      </c>
      <c r="K260">
        <v>3</v>
      </c>
      <c r="L260">
        <v>1886.68</v>
      </c>
      <c r="M260" t="s">
        <v>792</v>
      </c>
      <c r="N260" t="s">
        <v>4616</v>
      </c>
      <c r="O260" t="s">
        <v>6310</v>
      </c>
    </row>
    <row r="261" spans="1:15" x14ac:dyDescent="0.25">
      <c r="A261">
        <v>271</v>
      </c>
      <c r="B261" t="s">
        <v>4617</v>
      </c>
      <c r="C261" t="s">
        <v>4618</v>
      </c>
      <c r="D261" t="s">
        <v>25</v>
      </c>
      <c r="E261" t="s">
        <v>40</v>
      </c>
      <c r="F261" t="s">
        <v>15</v>
      </c>
      <c r="G261" t="s">
        <v>16</v>
      </c>
      <c r="H261">
        <v>2020</v>
      </c>
      <c r="I261" t="s">
        <v>17</v>
      </c>
      <c r="J261">
        <v>2025</v>
      </c>
      <c r="K261">
        <v>5</v>
      </c>
      <c r="L261">
        <v>3773.84</v>
      </c>
      <c r="M261" t="s">
        <v>795</v>
      </c>
      <c r="N261" t="s">
        <v>4619</v>
      </c>
      <c r="O261" t="s">
        <v>6308</v>
      </c>
    </row>
    <row r="262" spans="1:15" x14ac:dyDescent="0.25">
      <c r="A262">
        <v>272</v>
      </c>
      <c r="B262" t="s">
        <v>4620</v>
      </c>
      <c r="C262" t="s">
        <v>4056</v>
      </c>
      <c r="D262" t="s">
        <v>60</v>
      </c>
      <c r="E262" t="s">
        <v>54</v>
      </c>
      <c r="F262" t="s">
        <v>15</v>
      </c>
      <c r="G262" t="s">
        <v>22</v>
      </c>
      <c r="H262">
        <v>2023</v>
      </c>
      <c r="I262" t="s">
        <v>17</v>
      </c>
      <c r="J262">
        <v>2025</v>
      </c>
      <c r="K262">
        <v>2</v>
      </c>
      <c r="L262">
        <v>2926.97</v>
      </c>
      <c r="M262" t="s">
        <v>798</v>
      </c>
      <c r="N262" t="s">
        <v>4621</v>
      </c>
      <c r="O262" t="s">
        <v>6309</v>
      </c>
    </row>
    <row r="263" spans="1:15" x14ac:dyDescent="0.25">
      <c r="A263">
        <v>273</v>
      </c>
      <c r="B263" t="s">
        <v>4622</v>
      </c>
      <c r="C263" t="s">
        <v>4623</v>
      </c>
      <c r="D263" t="s">
        <v>13</v>
      </c>
      <c r="E263" t="s">
        <v>54</v>
      </c>
      <c r="F263" t="s">
        <v>15</v>
      </c>
      <c r="G263" t="s">
        <v>27</v>
      </c>
      <c r="H263">
        <v>2022</v>
      </c>
      <c r="I263" t="s">
        <v>17</v>
      </c>
      <c r="J263">
        <v>2025</v>
      </c>
      <c r="K263">
        <v>3</v>
      </c>
      <c r="L263">
        <v>3105.35</v>
      </c>
      <c r="M263" t="s">
        <v>801</v>
      </c>
      <c r="N263" t="s">
        <v>4624</v>
      </c>
      <c r="O263" t="s">
        <v>6308</v>
      </c>
    </row>
    <row r="264" spans="1:15" x14ac:dyDescent="0.25">
      <c r="A264">
        <v>274</v>
      </c>
      <c r="B264" t="s">
        <v>4625</v>
      </c>
      <c r="C264" t="s">
        <v>4191</v>
      </c>
      <c r="D264" t="s">
        <v>76</v>
      </c>
      <c r="E264" t="s">
        <v>26</v>
      </c>
      <c r="F264" t="s">
        <v>15</v>
      </c>
      <c r="G264" t="s">
        <v>27</v>
      </c>
      <c r="H264">
        <v>2019</v>
      </c>
      <c r="I264" t="s">
        <v>17</v>
      </c>
      <c r="J264">
        <v>2025</v>
      </c>
      <c r="K264">
        <v>6</v>
      </c>
      <c r="L264">
        <v>2003.42</v>
      </c>
      <c r="M264" t="s">
        <v>805</v>
      </c>
      <c r="N264" t="s">
        <v>4626</v>
      </c>
      <c r="O264" t="s">
        <v>6309</v>
      </c>
    </row>
    <row r="265" spans="1:15" x14ac:dyDescent="0.25">
      <c r="A265">
        <v>275</v>
      </c>
      <c r="B265" t="s">
        <v>4498</v>
      </c>
      <c r="C265" t="s">
        <v>4081</v>
      </c>
      <c r="D265" t="s">
        <v>60</v>
      </c>
      <c r="E265" t="s">
        <v>54</v>
      </c>
      <c r="F265" t="s">
        <v>15</v>
      </c>
      <c r="G265" t="s">
        <v>16</v>
      </c>
      <c r="H265">
        <v>2020</v>
      </c>
      <c r="I265" t="s">
        <v>17</v>
      </c>
      <c r="J265">
        <v>2025</v>
      </c>
      <c r="K265">
        <v>5</v>
      </c>
      <c r="L265">
        <v>4122.87</v>
      </c>
      <c r="M265" t="s">
        <v>808</v>
      </c>
      <c r="N265" t="s">
        <v>4025</v>
      </c>
      <c r="O265" t="s">
        <v>6312</v>
      </c>
    </row>
    <row r="266" spans="1:15" x14ac:dyDescent="0.25">
      <c r="A266">
        <v>277</v>
      </c>
      <c r="B266" t="s">
        <v>4193</v>
      </c>
      <c r="C266" t="s">
        <v>4627</v>
      </c>
      <c r="D266" t="s">
        <v>21</v>
      </c>
      <c r="E266" t="s">
        <v>14</v>
      </c>
      <c r="F266" t="s">
        <v>32</v>
      </c>
      <c r="G266" t="s">
        <v>22</v>
      </c>
      <c r="H266">
        <v>2020</v>
      </c>
      <c r="I266" t="s">
        <v>17</v>
      </c>
      <c r="J266">
        <v>2025</v>
      </c>
      <c r="K266">
        <v>5</v>
      </c>
      <c r="L266">
        <v>1282.75</v>
      </c>
      <c r="M266" t="s">
        <v>811</v>
      </c>
      <c r="N266" t="s">
        <v>4628</v>
      </c>
      <c r="O266" t="s">
        <v>6310</v>
      </c>
    </row>
    <row r="267" spans="1:15" x14ac:dyDescent="0.25">
      <c r="A267">
        <v>278</v>
      </c>
      <c r="B267" t="s">
        <v>4629</v>
      </c>
      <c r="C267" t="s">
        <v>4630</v>
      </c>
      <c r="D267" t="s">
        <v>60</v>
      </c>
      <c r="E267" t="s">
        <v>14</v>
      </c>
      <c r="F267" t="s">
        <v>15</v>
      </c>
      <c r="G267" t="s">
        <v>27</v>
      </c>
      <c r="H267">
        <v>2021</v>
      </c>
      <c r="I267" t="s">
        <v>298</v>
      </c>
      <c r="J267">
        <v>2023</v>
      </c>
      <c r="K267">
        <v>2</v>
      </c>
      <c r="L267">
        <v>3289.08</v>
      </c>
      <c r="M267" t="s">
        <v>814</v>
      </c>
      <c r="N267" t="s">
        <v>4631</v>
      </c>
      <c r="O267" t="s">
        <v>6308</v>
      </c>
    </row>
    <row r="268" spans="1:15" x14ac:dyDescent="0.25">
      <c r="A268">
        <v>279</v>
      </c>
      <c r="B268" t="s">
        <v>4344</v>
      </c>
      <c r="C268" t="s">
        <v>4345</v>
      </c>
      <c r="D268" t="s">
        <v>47</v>
      </c>
      <c r="E268" t="s">
        <v>31</v>
      </c>
      <c r="F268" t="s">
        <v>15</v>
      </c>
      <c r="G268" t="s">
        <v>16</v>
      </c>
      <c r="H268">
        <v>2017</v>
      </c>
      <c r="I268" t="s">
        <v>77</v>
      </c>
      <c r="J268">
        <v>2025</v>
      </c>
      <c r="K268">
        <v>8</v>
      </c>
      <c r="L268">
        <v>3394.75</v>
      </c>
      <c r="M268" t="s">
        <v>816</v>
      </c>
      <c r="N268" t="s">
        <v>4632</v>
      </c>
      <c r="O268" t="s">
        <v>6308</v>
      </c>
    </row>
    <row r="269" spans="1:15" x14ac:dyDescent="0.25">
      <c r="A269">
        <v>280</v>
      </c>
      <c r="B269" t="s">
        <v>4116</v>
      </c>
      <c r="C269" t="s">
        <v>4633</v>
      </c>
      <c r="D269" t="s">
        <v>25</v>
      </c>
      <c r="E269" t="s">
        <v>26</v>
      </c>
      <c r="F269" t="s">
        <v>15</v>
      </c>
      <c r="G269" t="s">
        <v>27</v>
      </c>
      <c r="H269">
        <v>2016</v>
      </c>
      <c r="I269" t="s">
        <v>17</v>
      </c>
      <c r="J269">
        <v>2025</v>
      </c>
      <c r="K269">
        <v>9</v>
      </c>
      <c r="L269">
        <v>2590.65</v>
      </c>
      <c r="M269" t="s">
        <v>819</v>
      </c>
      <c r="N269" t="s">
        <v>4634</v>
      </c>
      <c r="O269" t="s">
        <v>6309</v>
      </c>
    </row>
    <row r="270" spans="1:15" x14ac:dyDescent="0.25">
      <c r="A270">
        <v>281</v>
      </c>
      <c r="B270" t="s">
        <v>4635</v>
      </c>
      <c r="C270" t="s">
        <v>4101</v>
      </c>
      <c r="D270" t="s">
        <v>60</v>
      </c>
      <c r="E270" t="s">
        <v>26</v>
      </c>
      <c r="F270" t="s">
        <v>15</v>
      </c>
      <c r="G270" t="s">
        <v>27</v>
      </c>
      <c r="H270">
        <v>2021</v>
      </c>
      <c r="I270" t="s">
        <v>17</v>
      </c>
      <c r="J270">
        <v>2025</v>
      </c>
      <c r="K270">
        <v>4</v>
      </c>
      <c r="L270">
        <v>1478.55</v>
      </c>
      <c r="M270" t="s">
        <v>822</v>
      </c>
      <c r="N270" t="s">
        <v>4636</v>
      </c>
      <c r="O270" t="s">
        <v>6310</v>
      </c>
    </row>
    <row r="271" spans="1:15" x14ac:dyDescent="0.25">
      <c r="A271">
        <v>282</v>
      </c>
      <c r="B271" t="s">
        <v>4023</v>
      </c>
      <c r="C271" t="s">
        <v>4076</v>
      </c>
      <c r="D271" t="s">
        <v>76</v>
      </c>
      <c r="E271" t="s">
        <v>26</v>
      </c>
      <c r="F271" t="s">
        <v>15</v>
      </c>
      <c r="G271" t="s">
        <v>16</v>
      </c>
      <c r="H271">
        <v>2015</v>
      </c>
      <c r="I271" t="s">
        <v>17</v>
      </c>
      <c r="J271">
        <v>2025</v>
      </c>
      <c r="K271">
        <v>10</v>
      </c>
      <c r="L271">
        <v>4152.18</v>
      </c>
      <c r="M271" t="s">
        <v>825</v>
      </c>
      <c r="N271" t="s">
        <v>4637</v>
      </c>
      <c r="O271" t="s">
        <v>6312</v>
      </c>
    </row>
    <row r="272" spans="1:15" x14ac:dyDescent="0.25">
      <c r="A272">
        <v>283</v>
      </c>
      <c r="B272" t="s">
        <v>4638</v>
      </c>
      <c r="C272" t="s">
        <v>4484</v>
      </c>
      <c r="D272" t="s">
        <v>76</v>
      </c>
      <c r="E272" t="s">
        <v>26</v>
      </c>
      <c r="F272" t="s">
        <v>32</v>
      </c>
      <c r="G272" t="s">
        <v>27</v>
      </c>
      <c r="H272">
        <v>2019</v>
      </c>
      <c r="I272" t="s">
        <v>17</v>
      </c>
      <c r="J272">
        <v>2025</v>
      </c>
      <c r="K272">
        <v>6</v>
      </c>
      <c r="L272">
        <v>1546.61</v>
      </c>
      <c r="M272" t="s">
        <v>828</v>
      </c>
      <c r="N272" t="s">
        <v>4639</v>
      </c>
      <c r="O272" t="s">
        <v>6310</v>
      </c>
    </row>
    <row r="273" spans="1:15" x14ac:dyDescent="0.25">
      <c r="A273">
        <v>284</v>
      </c>
      <c r="B273" t="s">
        <v>4640</v>
      </c>
      <c r="C273" t="s">
        <v>4641</v>
      </c>
      <c r="D273" t="s">
        <v>47</v>
      </c>
      <c r="E273" t="s">
        <v>14</v>
      </c>
      <c r="F273" t="s">
        <v>32</v>
      </c>
      <c r="G273" t="s">
        <v>22</v>
      </c>
      <c r="H273">
        <v>2016</v>
      </c>
      <c r="I273" t="s">
        <v>77</v>
      </c>
      <c r="J273">
        <v>2025</v>
      </c>
      <c r="K273">
        <v>9</v>
      </c>
      <c r="L273">
        <v>4999.3500000000004</v>
      </c>
      <c r="M273" t="s">
        <v>831</v>
      </c>
      <c r="N273" t="s">
        <v>4642</v>
      </c>
      <c r="O273" t="s">
        <v>6312</v>
      </c>
    </row>
    <row r="274" spans="1:15" x14ac:dyDescent="0.25">
      <c r="A274">
        <v>285</v>
      </c>
      <c r="B274" t="s">
        <v>4043</v>
      </c>
      <c r="C274" t="s">
        <v>4044</v>
      </c>
      <c r="D274" t="s">
        <v>76</v>
      </c>
      <c r="E274" t="s">
        <v>54</v>
      </c>
      <c r="F274" t="s">
        <v>32</v>
      </c>
      <c r="G274" t="s">
        <v>22</v>
      </c>
      <c r="H274">
        <v>2016</v>
      </c>
      <c r="I274" t="s">
        <v>17</v>
      </c>
      <c r="J274">
        <v>2025</v>
      </c>
      <c r="K274">
        <v>9</v>
      </c>
      <c r="L274">
        <v>4016.43</v>
      </c>
      <c r="M274" t="s">
        <v>833</v>
      </c>
      <c r="N274" t="s">
        <v>4643</v>
      </c>
      <c r="O274" t="s">
        <v>6312</v>
      </c>
    </row>
    <row r="275" spans="1:15" x14ac:dyDescent="0.25">
      <c r="A275">
        <v>286</v>
      </c>
      <c r="B275" t="s">
        <v>4644</v>
      </c>
      <c r="C275" t="s">
        <v>4353</v>
      </c>
      <c r="D275" t="s">
        <v>76</v>
      </c>
      <c r="E275" t="s">
        <v>54</v>
      </c>
      <c r="F275" t="s">
        <v>32</v>
      </c>
      <c r="G275" t="s">
        <v>22</v>
      </c>
      <c r="H275">
        <v>2019</v>
      </c>
      <c r="I275" t="s">
        <v>17</v>
      </c>
      <c r="J275">
        <v>2025</v>
      </c>
      <c r="K275">
        <v>6</v>
      </c>
      <c r="L275">
        <v>3138.44</v>
      </c>
      <c r="M275" t="s">
        <v>836</v>
      </c>
      <c r="N275" t="s">
        <v>4645</v>
      </c>
      <c r="O275" t="s">
        <v>6308</v>
      </c>
    </row>
    <row r="276" spans="1:15" x14ac:dyDescent="0.25">
      <c r="A276">
        <v>287</v>
      </c>
      <c r="B276" t="s">
        <v>4646</v>
      </c>
      <c r="C276" t="s">
        <v>4647</v>
      </c>
      <c r="D276" t="s">
        <v>60</v>
      </c>
      <c r="E276" t="s">
        <v>31</v>
      </c>
      <c r="F276" t="s">
        <v>32</v>
      </c>
      <c r="G276" t="s">
        <v>22</v>
      </c>
      <c r="H276">
        <v>2018</v>
      </c>
      <c r="I276" t="s">
        <v>17</v>
      </c>
      <c r="J276">
        <v>2025</v>
      </c>
      <c r="K276">
        <v>7</v>
      </c>
      <c r="L276">
        <v>2643.52</v>
      </c>
      <c r="M276" t="s">
        <v>839</v>
      </c>
      <c r="N276" t="s">
        <v>4648</v>
      </c>
      <c r="O276" t="s">
        <v>6309</v>
      </c>
    </row>
    <row r="277" spans="1:15" x14ac:dyDescent="0.25">
      <c r="A277">
        <v>288</v>
      </c>
      <c r="B277" t="s">
        <v>4649</v>
      </c>
      <c r="C277" t="s">
        <v>4650</v>
      </c>
      <c r="D277" t="s">
        <v>13</v>
      </c>
      <c r="E277" t="s">
        <v>14</v>
      </c>
      <c r="F277" t="s">
        <v>32</v>
      </c>
      <c r="G277" t="s">
        <v>22</v>
      </c>
      <c r="H277">
        <v>2017</v>
      </c>
      <c r="I277" t="s">
        <v>17</v>
      </c>
      <c r="J277">
        <v>2025</v>
      </c>
      <c r="K277">
        <v>8</v>
      </c>
      <c r="L277">
        <v>2806.17</v>
      </c>
      <c r="M277" t="s">
        <v>842</v>
      </c>
      <c r="N277" t="s">
        <v>4651</v>
      </c>
      <c r="O277" t="s">
        <v>6309</v>
      </c>
    </row>
    <row r="278" spans="1:15" x14ac:dyDescent="0.25">
      <c r="A278">
        <v>289</v>
      </c>
      <c r="B278" t="s">
        <v>4158</v>
      </c>
      <c r="C278" t="s">
        <v>4652</v>
      </c>
      <c r="D278" t="s">
        <v>25</v>
      </c>
      <c r="E278" t="s">
        <v>26</v>
      </c>
      <c r="F278" t="s">
        <v>32</v>
      </c>
      <c r="G278" t="s">
        <v>22</v>
      </c>
      <c r="H278">
        <v>2023</v>
      </c>
      <c r="I278" t="s">
        <v>17</v>
      </c>
      <c r="J278">
        <v>2025</v>
      </c>
      <c r="K278">
        <v>2</v>
      </c>
      <c r="L278">
        <v>2304.36</v>
      </c>
      <c r="M278" t="s">
        <v>845</v>
      </c>
      <c r="N278" t="s">
        <v>4653</v>
      </c>
      <c r="O278" t="s">
        <v>6309</v>
      </c>
    </row>
    <row r="279" spans="1:15" x14ac:dyDescent="0.25">
      <c r="A279">
        <v>290</v>
      </c>
      <c r="B279" t="s">
        <v>4118</v>
      </c>
      <c r="C279" t="s">
        <v>4654</v>
      </c>
      <c r="D279" t="s">
        <v>60</v>
      </c>
      <c r="E279" t="s">
        <v>26</v>
      </c>
      <c r="F279" t="s">
        <v>15</v>
      </c>
      <c r="G279" t="s">
        <v>16</v>
      </c>
      <c r="H279">
        <v>2022</v>
      </c>
      <c r="I279" t="s">
        <v>17</v>
      </c>
      <c r="J279">
        <v>2025</v>
      </c>
      <c r="K279">
        <v>3</v>
      </c>
      <c r="L279">
        <v>3208.01</v>
      </c>
      <c r="M279" t="s">
        <v>848</v>
      </c>
      <c r="N279" t="s">
        <v>4655</v>
      </c>
      <c r="O279" t="s">
        <v>6308</v>
      </c>
    </row>
    <row r="280" spans="1:15" x14ac:dyDescent="0.25">
      <c r="A280">
        <v>291</v>
      </c>
      <c r="B280" t="s">
        <v>4580</v>
      </c>
      <c r="C280" t="s">
        <v>4652</v>
      </c>
      <c r="D280" t="s">
        <v>13</v>
      </c>
      <c r="E280" t="s">
        <v>54</v>
      </c>
      <c r="F280" t="s">
        <v>15</v>
      </c>
      <c r="G280" t="s">
        <v>27</v>
      </c>
      <c r="H280">
        <v>2022</v>
      </c>
      <c r="I280" t="s">
        <v>77</v>
      </c>
      <c r="J280">
        <v>2022</v>
      </c>
      <c r="K280">
        <v>0</v>
      </c>
      <c r="L280">
        <v>3703.23</v>
      </c>
      <c r="M280" t="s">
        <v>851</v>
      </c>
      <c r="N280" t="s">
        <v>4025</v>
      </c>
      <c r="O280" t="s">
        <v>6308</v>
      </c>
    </row>
    <row r="281" spans="1:15" x14ac:dyDescent="0.25">
      <c r="A281">
        <v>292</v>
      </c>
      <c r="B281" t="s">
        <v>4656</v>
      </c>
      <c r="C281" t="s">
        <v>4139</v>
      </c>
      <c r="D281" t="s">
        <v>47</v>
      </c>
      <c r="E281" t="s">
        <v>31</v>
      </c>
      <c r="F281" t="s">
        <v>15</v>
      </c>
      <c r="G281" t="s">
        <v>22</v>
      </c>
      <c r="H281">
        <v>2022</v>
      </c>
      <c r="I281" t="s">
        <v>17</v>
      </c>
      <c r="J281">
        <v>2025</v>
      </c>
      <c r="K281">
        <v>3</v>
      </c>
      <c r="L281">
        <v>2079.91</v>
      </c>
      <c r="M281" t="s">
        <v>853</v>
      </c>
      <c r="N281" t="s">
        <v>4657</v>
      </c>
      <c r="O281" t="s">
        <v>6309</v>
      </c>
    </row>
    <row r="282" spans="1:15" x14ac:dyDescent="0.25">
      <c r="A282">
        <v>293</v>
      </c>
      <c r="B282" t="s">
        <v>4127</v>
      </c>
      <c r="C282" t="s">
        <v>4658</v>
      </c>
      <c r="D282" t="s">
        <v>47</v>
      </c>
      <c r="E282" t="s">
        <v>31</v>
      </c>
      <c r="F282" t="s">
        <v>15</v>
      </c>
      <c r="G282" t="s">
        <v>16</v>
      </c>
      <c r="H282">
        <v>2018</v>
      </c>
      <c r="I282" t="s">
        <v>17</v>
      </c>
      <c r="J282">
        <v>2025</v>
      </c>
      <c r="K282">
        <v>7</v>
      </c>
      <c r="L282">
        <v>3612.22</v>
      </c>
      <c r="M282" t="s">
        <v>856</v>
      </c>
      <c r="N282" t="s">
        <v>4659</v>
      </c>
      <c r="O282" t="s">
        <v>6308</v>
      </c>
    </row>
    <row r="283" spans="1:15" x14ac:dyDescent="0.25">
      <c r="A283">
        <v>294</v>
      </c>
      <c r="B283" t="s">
        <v>4241</v>
      </c>
      <c r="C283" t="s">
        <v>4660</v>
      </c>
      <c r="D283" t="s">
        <v>60</v>
      </c>
      <c r="E283" t="s">
        <v>26</v>
      </c>
      <c r="F283" t="s">
        <v>15</v>
      </c>
      <c r="G283" t="s">
        <v>16</v>
      </c>
      <c r="H283">
        <v>2016</v>
      </c>
      <c r="I283" t="s">
        <v>17</v>
      </c>
      <c r="J283">
        <v>2025</v>
      </c>
      <c r="K283">
        <v>9</v>
      </c>
      <c r="L283">
        <v>3092.59</v>
      </c>
      <c r="M283" t="s">
        <v>859</v>
      </c>
      <c r="N283" t="s">
        <v>4661</v>
      </c>
      <c r="O283" t="s">
        <v>6308</v>
      </c>
    </row>
    <row r="284" spans="1:15" x14ac:dyDescent="0.25">
      <c r="A284">
        <v>295</v>
      </c>
      <c r="B284" t="s">
        <v>4440</v>
      </c>
      <c r="C284" t="s">
        <v>4662</v>
      </c>
      <c r="D284" t="s">
        <v>76</v>
      </c>
      <c r="E284" t="s">
        <v>26</v>
      </c>
      <c r="F284" t="s">
        <v>32</v>
      </c>
      <c r="G284" t="s">
        <v>27</v>
      </c>
      <c r="H284">
        <v>2015</v>
      </c>
      <c r="I284" t="s">
        <v>17</v>
      </c>
      <c r="J284">
        <v>2025</v>
      </c>
      <c r="K284">
        <v>10</v>
      </c>
      <c r="L284">
        <v>3281.38</v>
      </c>
      <c r="M284" t="s">
        <v>862</v>
      </c>
      <c r="N284" t="s">
        <v>4663</v>
      </c>
      <c r="O284" t="s">
        <v>6308</v>
      </c>
    </row>
    <row r="285" spans="1:15" x14ac:dyDescent="0.25">
      <c r="A285">
        <v>296</v>
      </c>
      <c r="B285" t="s">
        <v>4561</v>
      </c>
      <c r="C285" t="s">
        <v>4409</v>
      </c>
      <c r="D285" t="s">
        <v>60</v>
      </c>
      <c r="E285" t="s">
        <v>40</v>
      </c>
      <c r="F285" t="s">
        <v>32</v>
      </c>
      <c r="G285" t="s">
        <v>16</v>
      </c>
      <c r="H285">
        <v>2016</v>
      </c>
      <c r="I285" t="s">
        <v>298</v>
      </c>
      <c r="J285">
        <v>2024</v>
      </c>
      <c r="K285">
        <v>8</v>
      </c>
      <c r="L285">
        <v>1099.8900000000001</v>
      </c>
      <c r="M285" t="s">
        <v>865</v>
      </c>
      <c r="N285" t="s">
        <v>4664</v>
      </c>
      <c r="O285" t="s">
        <v>6310</v>
      </c>
    </row>
    <row r="286" spans="1:15" x14ac:dyDescent="0.25">
      <c r="A286">
        <v>297</v>
      </c>
      <c r="B286" t="s">
        <v>4081</v>
      </c>
      <c r="C286" t="s">
        <v>4665</v>
      </c>
      <c r="D286" t="s">
        <v>25</v>
      </c>
      <c r="E286" t="s">
        <v>14</v>
      </c>
      <c r="F286" t="s">
        <v>32</v>
      </c>
      <c r="G286" t="s">
        <v>22</v>
      </c>
      <c r="H286">
        <v>2018</v>
      </c>
      <c r="I286" t="s">
        <v>17</v>
      </c>
      <c r="J286">
        <v>2025</v>
      </c>
      <c r="K286">
        <v>7</v>
      </c>
      <c r="L286">
        <v>2761.76</v>
      </c>
      <c r="M286" t="s">
        <v>868</v>
      </c>
      <c r="N286" t="s">
        <v>4666</v>
      </c>
      <c r="O286" t="s">
        <v>6309</v>
      </c>
    </row>
    <row r="287" spans="1:15" x14ac:dyDescent="0.25">
      <c r="A287">
        <v>298</v>
      </c>
      <c r="B287" t="s">
        <v>4527</v>
      </c>
      <c r="C287" t="s">
        <v>4667</v>
      </c>
      <c r="D287" t="s">
        <v>21</v>
      </c>
      <c r="E287" t="s">
        <v>54</v>
      </c>
      <c r="F287" t="s">
        <v>15</v>
      </c>
      <c r="G287" t="s">
        <v>27</v>
      </c>
      <c r="H287">
        <v>2017</v>
      </c>
      <c r="I287" t="s">
        <v>17</v>
      </c>
      <c r="J287">
        <v>2025</v>
      </c>
      <c r="K287">
        <v>8</v>
      </c>
      <c r="L287">
        <v>1102.01</v>
      </c>
      <c r="M287" t="s">
        <v>871</v>
      </c>
      <c r="N287" t="s">
        <v>4668</v>
      </c>
      <c r="O287" t="s">
        <v>6310</v>
      </c>
    </row>
    <row r="288" spans="1:15" x14ac:dyDescent="0.25">
      <c r="A288">
        <v>299</v>
      </c>
      <c r="B288" t="s">
        <v>4163</v>
      </c>
      <c r="C288" t="s">
        <v>4669</v>
      </c>
      <c r="D288" t="s">
        <v>60</v>
      </c>
      <c r="E288" t="s">
        <v>14</v>
      </c>
      <c r="F288" t="s">
        <v>15</v>
      </c>
      <c r="G288" t="s">
        <v>16</v>
      </c>
      <c r="H288">
        <v>2019</v>
      </c>
      <c r="I288" t="s">
        <v>77</v>
      </c>
      <c r="J288">
        <v>2024</v>
      </c>
      <c r="K288">
        <v>5</v>
      </c>
      <c r="L288">
        <v>4824.67</v>
      </c>
      <c r="M288" t="s">
        <v>874</v>
      </c>
      <c r="N288" t="s">
        <v>4670</v>
      </c>
      <c r="O288" t="s">
        <v>6312</v>
      </c>
    </row>
    <row r="289" spans="1:15" x14ac:dyDescent="0.25">
      <c r="A289">
        <v>300</v>
      </c>
      <c r="B289" t="s">
        <v>4671</v>
      </c>
      <c r="C289" t="s">
        <v>4672</v>
      </c>
      <c r="D289" t="s">
        <v>47</v>
      </c>
      <c r="E289" t="s">
        <v>31</v>
      </c>
      <c r="F289" t="s">
        <v>32</v>
      </c>
      <c r="G289" t="s">
        <v>22</v>
      </c>
      <c r="H289">
        <v>2022</v>
      </c>
      <c r="I289" t="s">
        <v>17</v>
      </c>
      <c r="J289">
        <v>2025</v>
      </c>
      <c r="K289">
        <v>3</v>
      </c>
      <c r="L289">
        <v>4982.2</v>
      </c>
      <c r="M289" t="s">
        <v>877</v>
      </c>
      <c r="N289" t="s">
        <v>4673</v>
      </c>
      <c r="O289" t="s">
        <v>6312</v>
      </c>
    </row>
    <row r="290" spans="1:15" x14ac:dyDescent="0.25">
      <c r="A290">
        <v>301</v>
      </c>
      <c r="B290" t="s">
        <v>4674</v>
      </c>
      <c r="C290" t="s">
        <v>4675</v>
      </c>
      <c r="D290" t="s">
        <v>25</v>
      </c>
      <c r="E290" t="s">
        <v>40</v>
      </c>
      <c r="F290" t="s">
        <v>15</v>
      </c>
      <c r="G290" t="s">
        <v>16</v>
      </c>
      <c r="H290">
        <v>2024</v>
      </c>
      <c r="I290" t="s">
        <v>17</v>
      </c>
      <c r="J290">
        <v>2025</v>
      </c>
      <c r="K290">
        <v>1</v>
      </c>
      <c r="L290">
        <v>1019.51</v>
      </c>
      <c r="M290" t="s">
        <v>880</v>
      </c>
      <c r="N290" t="s">
        <v>4676</v>
      </c>
      <c r="O290" t="s">
        <v>6310</v>
      </c>
    </row>
    <row r="291" spans="1:15" x14ac:dyDescent="0.25">
      <c r="A291">
        <v>302</v>
      </c>
      <c r="B291" t="s">
        <v>4677</v>
      </c>
      <c r="C291" t="s">
        <v>4409</v>
      </c>
      <c r="D291" t="s">
        <v>25</v>
      </c>
      <c r="E291" t="s">
        <v>31</v>
      </c>
      <c r="F291" t="s">
        <v>15</v>
      </c>
      <c r="G291" t="s">
        <v>27</v>
      </c>
      <c r="H291">
        <v>2019</v>
      </c>
      <c r="I291" t="s">
        <v>17</v>
      </c>
      <c r="J291">
        <v>2025</v>
      </c>
      <c r="K291">
        <v>6</v>
      </c>
      <c r="L291">
        <v>2690.8</v>
      </c>
      <c r="M291" t="s">
        <v>882</v>
      </c>
      <c r="N291" t="s">
        <v>4025</v>
      </c>
      <c r="O291" t="s">
        <v>6309</v>
      </c>
    </row>
    <row r="292" spans="1:15" x14ac:dyDescent="0.25">
      <c r="A292">
        <v>303</v>
      </c>
      <c r="B292" t="s">
        <v>4678</v>
      </c>
      <c r="C292" t="s">
        <v>4679</v>
      </c>
      <c r="D292" t="s">
        <v>13</v>
      </c>
      <c r="E292" t="s">
        <v>54</v>
      </c>
      <c r="F292" t="s">
        <v>32</v>
      </c>
      <c r="G292" t="s">
        <v>22</v>
      </c>
      <c r="H292">
        <v>2020</v>
      </c>
      <c r="I292" t="s">
        <v>298</v>
      </c>
      <c r="J292">
        <v>2022</v>
      </c>
      <c r="K292">
        <v>2</v>
      </c>
      <c r="L292">
        <v>4024.39</v>
      </c>
      <c r="M292" t="s">
        <v>884</v>
      </c>
      <c r="N292" t="s">
        <v>4680</v>
      </c>
      <c r="O292" t="s">
        <v>6312</v>
      </c>
    </row>
    <row r="293" spans="1:15" x14ac:dyDescent="0.25">
      <c r="A293">
        <v>304</v>
      </c>
      <c r="B293" t="s">
        <v>4681</v>
      </c>
      <c r="C293" t="s">
        <v>4170</v>
      </c>
      <c r="D293" t="s">
        <v>60</v>
      </c>
      <c r="E293" t="s">
        <v>40</v>
      </c>
      <c r="F293" t="s">
        <v>32</v>
      </c>
      <c r="G293" t="s">
        <v>16</v>
      </c>
      <c r="H293">
        <v>2018</v>
      </c>
      <c r="I293" t="s">
        <v>298</v>
      </c>
      <c r="J293">
        <v>2022</v>
      </c>
      <c r="K293">
        <v>4</v>
      </c>
      <c r="L293">
        <v>3018.79</v>
      </c>
      <c r="M293" t="s">
        <v>887</v>
      </c>
      <c r="N293" t="s">
        <v>4682</v>
      </c>
      <c r="O293" t="s">
        <v>6308</v>
      </c>
    </row>
    <row r="294" spans="1:15" x14ac:dyDescent="0.25">
      <c r="A294">
        <v>305</v>
      </c>
      <c r="B294" t="s">
        <v>4108</v>
      </c>
      <c r="C294" t="s">
        <v>4170</v>
      </c>
      <c r="D294" t="s">
        <v>25</v>
      </c>
      <c r="E294" t="s">
        <v>31</v>
      </c>
      <c r="F294" t="s">
        <v>32</v>
      </c>
      <c r="G294" t="s">
        <v>16</v>
      </c>
      <c r="H294">
        <v>2017</v>
      </c>
      <c r="I294" t="s">
        <v>17</v>
      </c>
      <c r="J294">
        <v>2025</v>
      </c>
      <c r="K294">
        <v>8</v>
      </c>
      <c r="L294">
        <v>1304.26</v>
      </c>
      <c r="M294" t="s">
        <v>890</v>
      </c>
      <c r="N294" t="s">
        <v>4683</v>
      </c>
      <c r="O294" t="s">
        <v>6310</v>
      </c>
    </row>
    <row r="295" spans="1:15" x14ac:dyDescent="0.25">
      <c r="A295">
        <v>306</v>
      </c>
      <c r="B295" t="s">
        <v>4368</v>
      </c>
      <c r="C295" t="s">
        <v>4366</v>
      </c>
      <c r="D295" t="s">
        <v>13</v>
      </c>
      <c r="E295" t="s">
        <v>31</v>
      </c>
      <c r="F295" t="s">
        <v>15</v>
      </c>
      <c r="G295" t="s">
        <v>22</v>
      </c>
      <c r="H295">
        <v>2016</v>
      </c>
      <c r="I295" t="s">
        <v>17</v>
      </c>
      <c r="J295">
        <v>2025</v>
      </c>
      <c r="K295">
        <v>9</v>
      </c>
      <c r="L295">
        <v>3151.73</v>
      </c>
      <c r="M295" t="s">
        <v>893</v>
      </c>
      <c r="N295" t="s">
        <v>4684</v>
      </c>
      <c r="O295" t="s">
        <v>6308</v>
      </c>
    </row>
    <row r="296" spans="1:15" x14ac:dyDescent="0.25">
      <c r="A296">
        <v>307</v>
      </c>
      <c r="B296" t="s">
        <v>4101</v>
      </c>
      <c r="C296" t="s">
        <v>4300</v>
      </c>
      <c r="D296" t="s">
        <v>60</v>
      </c>
      <c r="E296" t="s">
        <v>40</v>
      </c>
      <c r="F296" t="s">
        <v>32</v>
      </c>
      <c r="G296" t="s">
        <v>22</v>
      </c>
      <c r="H296">
        <v>2019</v>
      </c>
      <c r="I296" t="s">
        <v>77</v>
      </c>
      <c r="J296">
        <v>2023</v>
      </c>
      <c r="K296">
        <v>4</v>
      </c>
      <c r="L296">
        <v>2554.41</v>
      </c>
      <c r="M296" t="s">
        <v>896</v>
      </c>
      <c r="N296" t="s">
        <v>4685</v>
      </c>
      <c r="O296" t="s">
        <v>6309</v>
      </c>
    </row>
    <row r="297" spans="1:15" x14ac:dyDescent="0.25">
      <c r="A297">
        <v>308</v>
      </c>
      <c r="B297" t="s">
        <v>4166</v>
      </c>
      <c r="C297" t="s">
        <v>4488</v>
      </c>
      <c r="D297" t="s">
        <v>47</v>
      </c>
      <c r="E297" t="s">
        <v>40</v>
      </c>
      <c r="F297" t="s">
        <v>15</v>
      </c>
      <c r="G297" t="s">
        <v>22</v>
      </c>
      <c r="H297">
        <v>2018</v>
      </c>
      <c r="I297" t="s">
        <v>17</v>
      </c>
      <c r="J297">
        <v>2025</v>
      </c>
      <c r="K297">
        <v>7</v>
      </c>
      <c r="L297">
        <v>2114.15</v>
      </c>
      <c r="M297" t="s">
        <v>899</v>
      </c>
      <c r="N297" t="s">
        <v>4686</v>
      </c>
      <c r="O297" t="s">
        <v>6309</v>
      </c>
    </row>
    <row r="298" spans="1:15" x14ac:dyDescent="0.25">
      <c r="A298">
        <v>309</v>
      </c>
      <c r="B298" t="s">
        <v>4687</v>
      </c>
      <c r="C298" t="s">
        <v>4688</v>
      </c>
      <c r="D298" t="s">
        <v>13</v>
      </c>
      <c r="E298" t="s">
        <v>54</v>
      </c>
      <c r="F298" t="s">
        <v>32</v>
      </c>
      <c r="G298" t="s">
        <v>27</v>
      </c>
      <c r="H298">
        <v>2019</v>
      </c>
      <c r="I298" t="s">
        <v>17</v>
      </c>
      <c r="J298">
        <v>2025</v>
      </c>
      <c r="K298">
        <v>6</v>
      </c>
      <c r="L298">
        <v>2890.52</v>
      </c>
      <c r="M298" t="s">
        <v>902</v>
      </c>
      <c r="N298" t="s">
        <v>4689</v>
      </c>
      <c r="O298" t="s">
        <v>6309</v>
      </c>
    </row>
    <row r="299" spans="1:15" x14ac:dyDescent="0.25">
      <c r="A299">
        <v>310</v>
      </c>
      <c r="B299" t="s">
        <v>4690</v>
      </c>
      <c r="C299" t="s">
        <v>4289</v>
      </c>
      <c r="D299" t="s">
        <v>13</v>
      </c>
      <c r="E299" t="s">
        <v>40</v>
      </c>
      <c r="F299" t="s">
        <v>32</v>
      </c>
      <c r="G299" t="s">
        <v>16</v>
      </c>
      <c r="H299">
        <v>2015</v>
      </c>
      <c r="I299" t="s">
        <v>17</v>
      </c>
      <c r="J299">
        <v>2025</v>
      </c>
      <c r="K299">
        <v>10</v>
      </c>
      <c r="L299">
        <v>4766.99</v>
      </c>
      <c r="M299" t="s">
        <v>905</v>
      </c>
      <c r="N299" t="s">
        <v>4691</v>
      </c>
      <c r="O299" t="s">
        <v>6312</v>
      </c>
    </row>
    <row r="300" spans="1:15" x14ac:dyDescent="0.25">
      <c r="A300">
        <v>311</v>
      </c>
      <c r="B300" t="s">
        <v>4674</v>
      </c>
      <c r="C300" t="s">
        <v>4692</v>
      </c>
      <c r="D300" t="s">
        <v>47</v>
      </c>
      <c r="E300" t="s">
        <v>14</v>
      </c>
      <c r="F300" t="s">
        <v>32</v>
      </c>
      <c r="G300" t="s">
        <v>16</v>
      </c>
      <c r="H300">
        <v>2024</v>
      </c>
      <c r="I300" t="s">
        <v>77</v>
      </c>
      <c r="J300">
        <v>2024</v>
      </c>
      <c r="K300">
        <v>0</v>
      </c>
      <c r="L300">
        <v>2924.14</v>
      </c>
      <c r="M300" t="s">
        <v>908</v>
      </c>
      <c r="N300" t="s">
        <v>4693</v>
      </c>
      <c r="O300" t="s">
        <v>6309</v>
      </c>
    </row>
    <row r="301" spans="1:15" x14ac:dyDescent="0.25">
      <c r="A301">
        <v>312</v>
      </c>
      <c r="B301" t="s">
        <v>4217</v>
      </c>
      <c r="C301" t="s">
        <v>4694</v>
      </c>
      <c r="D301" t="s">
        <v>76</v>
      </c>
      <c r="E301" t="s">
        <v>31</v>
      </c>
      <c r="F301" t="s">
        <v>32</v>
      </c>
      <c r="G301" t="s">
        <v>27</v>
      </c>
      <c r="H301">
        <v>2023</v>
      </c>
      <c r="I301" t="s">
        <v>17</v>
      </c>
      <c r="J301">
        <v>2025</v>
      </c>
      <c r="K301">
        <v>2</v>
      </c>
      <c r="L301">
        <v>2353.69</v>
      </c>
      <c r="M301" t="s">
        <v>911</v>
      </c>
      <c r="N301" t="s">
        <v>4695</v>
      </c>
      <c r="O301" t="s">
        <v>6309</v>
      </c>
    </row>
    <row r="302" spans="1:15" x14ac:dyDescent="0.25">
      <c r="A302">
        <v>313</v>
      </c>
      <c r="B302" t="s">
        <v>4032</v>
      </c>
      <c r="C302" t="s">
        <v>4696</v>
      </c>
      <c r="D302" t="s">
        <v>21</v>
      </c>
      <c r="E302" t="s">
        <v>26</v>
      </c>
      <c r="F302" t="s">
        <v>15</v>
      </c>
      <c r="G302" t="s">
        <v>27</v>
      </c>
      <c r="H302">
        <v>2020</v>
      </c>
      <c r="I302" t="s">
        <v>17</v>
      </c>
      <c r="J302">
        <v>2025</v>
      </c>
      <c r="K302">
        <v>5</v>
      </c>
      <c r="L302">
        <v>3892.03</v>
      </c>
      <c r="M302" t="s">
        <v>914</v>
      </c>
      <c r="N302" t="s">
        <v>4697</v>
      </c>
      <c r="O302" t="s">
        <v>6308</v>
      </c>
    </row>
    <row r="303" spans="1:15" x14ac:dyDescent="0.25">
      <c r="A303">
        <v>314</v>
      </c>
      <c r="B303" t="s">
        <v>4193</v>
      </c>
      <c r="C303" t="s">
        <v>4698</v>
      </c>
      <c r="D303" t="s">
        <v>25</v>
      </c>
      <c r="E303" t="s">
        <v>31</v>
      </c>
      <c r="F303" t="s">
        <v>32</v>
      </c>
      <c r="G303" t="s">
        <v>22</v>
      </c>
      <c r="H303">
        <v>2022</v>
      </c>
      <c r="I303" t="s">
        <v>17</v>
      </c>
      <c r="J303">
        <v>2025</v>
      </c>
      <c r="K303">
        <v>3</v>
      </c>
      <c r="L303">
        <v>1541.78</v>
      </c>
      <c r="M303" t="s">
        <v>917</v>
      </c>
      <c r="N303" t="s">
        <v>4699</v>
      </c>
      <c r="O303" t="s">
        <v>6310</v>
      </c>
    </row>
    <row r="304" spans="1:15" x14ac:dyDescent="0.25">
      <c r="A304">
        <v>315</v>
      </c>
      <c r="B304" t="s">
        <v>4700</v>
      </c>
      <c r="C304" t="s">
        <v>4701</v>
      </c>
      <c r="D304" t="s">
        <v>13</v>
      </c>
      <c r="E304" t="s">
        <v>26</v>
      </c>
      <c r="F304" t="s">
        <v>15</v>
      </c>
      <c r="G304" t="s">
        <v>16</v>
      </c>
      <c r="H304">
        <v>2020</v>
      </c>
      <c r="I304" t="s">
        <v>17</v>
      </c>
      <c r="J304">
        <v>2025</v>
      </c>
      <c r="K304">
        <v>5</v>
      </c>
      <c r="L304">
        <v>2834.14</v>
      </c>
      <c r="M304" t="s">
        <v>920</v>
      </c>
      <c r="N304" t="s">
        <v>4702</v>
      </c>
      <c r="O304" t="s">
        <v>6309</v>
      </c>
    </row>
    <row r="305" spans="1:15" x14ac:dyDescent="0.25">
      <c r="A305">
        <v>316</v>
      </c>
      <c r="B305" t="s">
        <v>4703</v>
      </c>
      <c r="C305" t="s">
        <v>4146</v>
      </c>
      <c r="D305" t="s">
        <v>76</v>
      </c>
      <c r="E305" t="s">
        <v>14</v>
      </c>
      <c r="F305" t="s">
        <v>15</v>
      </c>
      <c r="G305" t="s">
        <v>27</v>
      </c>
      <c r="H305">
        <v>2023</v>
      </c>
      <c r="I305" t="s">
        <v>298</v>
      </c>
      <c r="J305">
        <v>2024</v>
      </c>
      <c r="K305">
        <v>1</v>
      </c>
      <c r="L305">
        <v>3282.36</v>
      </c>
      <c r="M305" t="s">
        <v>923</v>
      </c>
      <c r="N305" t="s">
        <v>4704</v>
      </c>
      <c r="O305" t="s">
        <v>6308</v>
      </c>
    </row>
    <row r="306" spans="1:15" x14ac:dyDescent="0.25">
      <c r="A306">
        <v>317</v>
      </c>
      <c r="B306" t="s">
        <v>4169</v>
      </c>
      <c r="C306" t="s">
        <v>4705</v>
      </c>
      <c r="D306" t="s">
        <v>25</v>
      </c>
      <c r="E306" t="s">
        <v>31</v>
      </c>
      <c r="F306" t="s">
        <v>32</v>
      </c>
      <c r="G306" t="s">
        <v>27</v>
      </c>
      <c r="H306">
        <v>2017</v>
      </c>
      <c r="I306" t="s">
        <v>17</v>
      </c>
      <c r="J306">
        <v>2025</v>
      </c>
      <c r="K306">
        <v>8</v>
      </c>
      <c r="L306">
        <v>1426.62</v>
      </c>
      <c r="M306" t="s">
        <v>926</v>
      </c>
      <c r="N306" t="s">
        <v>4706</v>
      </c>
      <c r="O306" t="s">
        <v>6310</v>
      </c>
    </row>
    <row r="307" spans="1:15" x14ac:dyDescent="0.25">
      <c r="A307">
        <v>318</v>
      </c>
      <c r="B307" t="s">
        <v>4707</v>
      </c>
      <c r="C307" t="s">
        <v>4154</v>
      </c>
      <c r="D307" t="s">
        <v>21</v>
      </c>
      <c r="E307" t="s">
        <v>31</v>
      </c>
      <c r="F307" t="s">
        <v>15</v>
      </c>
      <c r="G307" t="s">
        <v>27</v>
      </c>
      <c r="H307">
        <v>2016</v>
      </c>
      <c r="I307" t="s">
        <v>17</v>
      </c>
      <c r="J307">
        <v>2025</v>
      </c>
      <c r="K307">
        <v>9</v>
      </c>
      <c r="L307">
        <v>4511.79</v>
      </c>
      <c r="M307" t="s">
        <v>929</v>
      </c>
      <c r="N307" t="s">
        <v>4708</v>
      </c>
      <c r="O307" t="s">
        <v>6312</v>
      </c>
    </row>
    <row r="308" spans="1:15" x14ac:dyDescent="0.25">
      <c r="A308">
        <v>319</v>
      </c>
      <c r="B308" t="s">
        <v>4052</v>
      </c>
      <c r="C308" t="s">
        <v>4709</v>
      </c>
      <c r="D308" t="s">
        <v>76</v>
      </c>
      <c r="E308" t="s">
        <v>54</v>
      </c>
      <c r="F308" t="s">
        <v>15</v>
      </c>
      <c r="G308" t="s">
        <v>22</v>
      </c>
      <c r="H308">
        <v>2018</v>
      </c>
      <c r="I308" t="s">
        <v>17</v>
      </c>
      <c r="J308">
        <v>2025</v>
      </c>
      <c r="K308">
        <v>7</v>
      </c>
      <c r="L308">
        <v>2128.4499999999998</v>
      </c>
      <c r="M308" t="s">
        <v>931</v>
      </c>
      <c r="N308" t="s">
        <v>4710</v>
      </c>
      <c r="O308" t="s">
        <v>6309</v>
      </c>
    </row>
    <row r="309" spans="1:15" x14ac:dyDescent="0.25">
      <c r="A309">
        <v>320</v>
      </c>
      <c r="B309" t="s">
        <v>4635</v>
      </c>
      <c r="C309" t="s">
        <v>4711</v>
      </c>
      <c r="D309" t="s">
        <v>25</v>
      </c>
      <c r="E309" t="s">
        <v>54</v>
      </c>
      <c r="F309" t="s">
        <v>32</v>
      </c>
      <c r="G309" t="s">
        <v>27</v>
      </c>
      <c r="H309">
        <v>2021</v>
      </c>
      <c r="I309" t="s">
        <v>17</v>
      </c>
      <c r="J309">
        <v>2025</v>
      </c>
      <c r="K309">
        <v>4</v>
      </c>
      <c r="L309">
        <v>4839.83</v>
      </c>
      <c r="M309" t="s">
        <v>934</v>
      </c>
      <c r="N309" t="s">
        <v>4712</v>
      </c>
      <c r="O309" t="s">
        <v>6312</v>
      </c>
    </row>
    <row r="310" spans="1:15" x14ac:dyDescent="0.25">
      <c r="A310">
        <v>321</v>
      </c>
      <c r="B310" t="s">
        <v>4199</v>
      </c>
      <c r="C310" t="s">
        <v>4266</v>
      </c>
      <c r="D310" t="s">
        <v>47</v>
      </c>
      <c r="E310" t="s">
        <v>26</v>
      </c>
      <c r="F310" t="s">
        <v>32</v>
      </c>
      <c r="G310" t="s">
        <v>16</v>
      </c>
      <c r="H310">
        <v>2022</v>
      </c>
      <c r="I310" t="s">
        <v>77</v>
      </c>
      <c r="J310">
        <v>2023</v>
      </c>
      <c r="K310">
        <v>1</v>
      </c>
      <c r="L310">
        <v>1809.65</v>
      </c>
      <c r="M310" t="s">
        <v>936</v>
      </c>
      <c r="N310" t="s">
        <v>4713</v>
      </c>
      <c r="O310" t="s">
        <v>6310</v>
      </c>
    </row>
    <row r="311" spans="1:15" x14ac:dyDescent="0.25">
      <c r="A311">
        <v>322</v>
      </c>
      <c r="B311" t="s">
        <v>4422</v>
      </c>
      <c r="C311" t="s">
        <v>4714</v>
      </c>
      <c r="D311" t="s">
        <v>25</v>
      </c>
      <c r="E311" t="s">
        <v>54</v>
      </c>
      <c r="F311" t="s">
        <v>15</v>
      </c>
      <c r="G311" t="s">
        <v>27</v>
      </c>
      <c r="H311">
        <v>2015</v>
      </c>
      <c r="I311" t="s">
        <v>17</v>
      </c>
      <c r="J311">
        <v>2025</v>
      </c>
      <c r="K311">
        <v>10</v>
      </c>
      <c r="L311">
        <v>1512.14</v>
      </c>
      <c r="M311" t="s">
        <v>939</v>
      </c>
      <c r="N311" t="s">
        <v>4715</v>
      </c>
      <c r="O311" t="s">
        <v>6310</v>
      </c>
    </row>
    <row r="312" spans="1:15" x14ac:dyDescent="0.25">
      <c r="A312">
        <v>323</v>
      </c>
      <c r="B312" t="s">
        <v>4169</v>
      </c>
      <c r="C312" t="s">
        <v>4313</v>
      </c>
      <c r="D312" t="s">
        <v>76</v>
      </c>
      <c r="E312" t="s">
        <v>31</v>
      </c>
      <c r="F312" t="s">
        <v>15</v>
      </c>
      <c r="G312" t="s">
        <v>27</v>
      </c>
      <c r="H312">
        <v>2017</v>
      </c>
      <c r="I312" t="s">
        <v>17</v>
      </c>
      <c r="J312">
        <v>2025</v>
      </c>
      <c r="K312">
        <v>8</v>
      </c>
      <c r="L312">
        <v>4804.28</v>
      </c>
      <c r="M312" t="s">
        <v>942</v>
      </c>
      <c r="N312" t="s">
        <v>4716</v>
      </c>
      <c r="O312" t="s">
        <v>6312</v>
      </c>
    </row>
    <row r="313" spans="1:15" x14ac:dyDescent="0.25">
      <c r="A313">
        <v>324</v>
      </c>
      <c r="B313" t="s">
        <v>4717</v>
      </c>
      <c r="C313" t="s">
        <v>4200</v>
      </c>
      <c r="D313" t="s">
        <v>60</v>
      </c>
      <c r="E313" t="s">
        <v>54</v>
      </c>
      <c r="F313" t="s">
        <v>15</v>
      </c>
      <c r="G313" t="s">
        <v>22</v>
      </c>
      <c r="H313">
        <v>2019</v>
      </c>
      <c r="I313" t="s">
        <v>17</v>
      </c>
      <c r="J313">
        <v>2025</v>
      </c>
      <c r="K313">
        <v>6</v>
      </c>
      <c r="L313">
        <v>2197.42</v>
      </c>
      <c r="M313" t="s">
        <v>945</v>
      </c>
      <c r="N313" t="s">
        <v>4718</v>
      </c>
      <c r="O313" t="s">
        <v>6309</v>
      </c>
    </row>
    <row r="314" spans="1:15" x14ac:dyDescent="0.25">
      <c r="A314">
        <v>325</v>
      </c>
      <c r="B314" t="s">
        <v>4719</v>
      </c>
      <c r="C314" t="s">
        <v>4434</v>
      </c>
      <c r="D314" t="s">
        <v>76</v>
      </c>
      <c r="E314" t="s">
        <v>54</v>
      </c>
      <c r="F314" t="s">
        <v>15</v>
      </c>
      <c r="G314" t="s">
        <v>16</v>
      </c>
      <c r="H314">
        <v>2021</v>
      </c>
      <c r="I314" t="s">
        <v>17</v>
      </c>
      <c r="J314">
        <v>2025</v>
      </c>
      <c r="K314">
        <v>4</v>
      </c>
      <c r="L314">
        <v>1147.23</v>
      </c>
      <c r="M314" t="s">
        <v>948</v>
      </c>
      <c r="N314" t="s">
        <v>4720</v>
      </c>
      <c r="O314" t="s">
        <v>6310</v>
      </c>
    </row>
    <row r="315" spans="1:15" x14ac:dyDescent="0.25">
      <c r="A315">
        <v>326</v>
      </c>
      <c r="B315" t="s">
        <v>4537</v>
      </c>
      <c r="C315" t="s">
        <v>4530</v>
      </c>
      <c r="D315" t="s">
        <v>13</v>
      </c>
      <c r="E315" t="s">
        <v>14</v>
      </c>
      <c r="F315" t="s">
        <v>15</v>
      </c>
      <c r="G315" t="s">
        <v>27</v>
      </c>
      <c r="H315">
        <v>2018</v>
      </c>
      <c r="I315" t="s">
        <v>17</v>
      </c>
      <c r="J315">
        <v>2025</v>
      </c>
      <c r="K315">
        <v>7</v>
      </c>
      <c r="L315">
        <v>3207.8</v>
      </c>
      <c r="M315" t="s">
        <v>951</v>
      </c>
      <c r="N315" t="s">
        <v>4721</v>
      </c>
      <c r="O315" t="s">
        <v>6308</v>
      </c>
    </row>
    <row r="316" spans="1:15" x14ac:dyDescent="0.25">
      <c r="A316">
        <v>327</v>
      </c>
      <c r="B316" t="s">
        <v>4472</v>
      </c>
      <c r="C316" t="s">
        <v>4722</v>
      </c>
      <c r="D316" t="s">
        <v>25</v>
      </c>
      <c r="E316" t="s">
        <v>40</v>
      </c>
      <c r="F316" t="s">
        <v>15</v>
      </c>
      <c r="G316" t="s">
        <v>27</v>
      </c>
      <c r="H316">
        <v>2021</v>
      </c>
      <c r="I316" t="s">
        <v>298</v>
      </c>
      <c r="J316">
        <v>2021</v>
      </c>
      <c r="K316">
        <v>0</v>
      </c>
      <c r="L316">
        <v>1421.85</v>
      </c>
      <c r="M316" t="s">
        <v>953</v>
      </c>
      <c r="N316" t="s">
        <v>4723</v>
      </c>
      <c r="O316" t="s">
        <v>6310</v>
      </c>
    </row>
    <row r="317" spans="1:15" x14ac:dyDescent="0.25">
      <c r="A317">
        <v>328</v>
      </c>
      <c r="B317" t="s">
        <v>4043</v>
      </c>
      <c r="C317" t="s">
        <v>4194</v>
      </c>
      <c r="D317" t="s">
        <v>47</v>
      </c>
      <c r="E317" t="s">
        <v>40</v>
      </c>
      <c r="F317" t="s">
        <v>15</v>
      </c>
      <c r="G317" t="s">
        <v>22</v>
      </c>
      <c r="H317">
        <v>2016</v>
      </c>
      <c r="I317" t="s">
        <v>17</v>
      </c>
      <c r="J317">
        <v>2025</v>
      </c>
      <c r="K317">
        <v>9</v>
      </c>
      <c r="L317">
        <v>2736.47</v>
      </c>
      <c r="M317" t="s">
        <v>956</v>
      </c>
      <c r="N317" t="s">
        <v>4724</v>
      </c>
      <c r="O317" t="s">
        <v>6309</v>
      </c>
    </row>
    <row r="318" spans="1:15" x14ac:dyDescent="0.25">
      <c r="A318">
        <v>330</v>
      </c>
      <c r="B318" t="s">
        <v>4725</v>
      </c>
      <c r="C318" t="s">
        <v>4726</v>
      </c>
      <c r="D318" t="s">
        <v>13</v>
      </c>
      <c r="E318" t="s">
        <v>40</v>
      </c>
      <c r="F318" t="s">
        <v>15</v>
      </c>
      <c r="G318" t="s">
        <v>16</v>
      </c>
      <c r="H318">
        <v>2023</v>
      </c>
      <c r="I318" t="s">
        <v>17</v>
      </c>
      <c r="J318">
        <v>2025</v>
      </c>
      <c r="K318">
        <v>2</v>
      </c>
      <c r="L318">
        <v>2062.8200000000002</v>
      </c>
      <c r="M318" t="s">
        <v>960</v>
      </c>
      <c r="N318" t="s">
        <v>4727</v>
      </c>
      <c r="O318" t="s">
        <v>6309</v>
      </c>
    </row>
    <row r="319" spans="1:15" x14ac:dyDescent="0.25">
      <c r="A319">
        <v>331</v>
      </c>
      <c r="B319" t="s">
        <v>4728</v>
      </c>
      <c r="C319" t="s">
        <v>4729</v>
      </c>
      <c r="D319" t="s">
        <v>47</v>
      </c>
      <c r="E319" t="s">
        <v>54</v>
      </c>
      <c r="F319" t="s">
        <v>15</v>
      </c>
      <c r="G319" t="s">
        <v>22</v>
      </c>
      <c r="H319">
        <v>2018</v>
      </c>
      <c r="I319" t="s">
        <v>298</v>
      </c>
      <c r="J319">
        <v>2022</v>
      </c>
      <c r="K319">
        <v>4</v>
      </c>
      <c r="L319">
        <v>3237.05</v>
      </c>
      <c r="M319" t="s">
        <v>963</v>
      </c>
      <c r="N319" t="s">
        <v>4730</v>
      </c>
      <c r="O319" t="s">
        <v>6308</v>
      </c>
    </row>
    <row r="320" spans="1:15" x14ac:dyDescent="0.25">
      <c r="A320">
        <v>332</v>
      </c>
      <c r="B320" t="s">
        <v>4731</v>
      </c>
      <c r="C320" t="s">
        <v>4732</v>
      </c>
      <c r="D320" t="s">
        <v>60</v>
      </c>
      <c r="E320" t="s">
        <v>26</v>
      </c>
      <c r="F320" t="s">
        <v>15</v>
      </c>
      <c r="G320" t="s">
        <v>16</v>
      </c>
      <c r="H320">
        <v>2018</v>
      </c>
      <c r="I320" t="s">
        <v>17</v>
      </c>
      <c r="J320">
        <v>2025</v>
      </c>
      <c r="K320">
        <v>7</v>
      </c>
      <c r="L320">
        <v>3180.36</v>
      </c>
      <c r="M320" t="s">
        <v>966</v>
      </c>
      <c r="N320" t="s">
        <v>4733</v>
      </c>
      <c r="O320" t="s">
        <v>6308</v>
      </c>
    </row>
    <row r="321" spans="1:15" x14ac:dyDescent="0.25">
      <c r="A321">
        <v>333</v>
      </c>
      <c r="B321" t="s">
        <v>4734</v>
      </c>
      <c r="C321" t="s">
        <v>4735</v>
      </c>
      <c r="D321" t="s">
        <v>76</v>
      </c>
      <c r="E321" t="s">
        <v>14</v>
      </c>
      <c r="F321" t="s">
        <v>32</v>
      </c>
      <c r="G321" t="s">
        <v>22</v>
      </c>
      <c r="H321">
        <v>2021</v>
      </c>
      <c r="I321" t="s">
        <v>17</v>
      </c>
      <c r="J321">
        <v>2025</v>
      </c>
      <c r="K321">
        <v>4</v>
      </c>
      <c r="L321">
        <v>1712.33</v>
      </c>
      <c r="M321" t="s">
        <v>969</v>
      </c>
      <c r="N321" t="s">
        <v>4736</v>
      </c>
      <c r="O321" t="s">
        <v>6310</v>
      </c>
    </row>
    <row r="322" spans="1:15" x14ac:dyDescent="0.25">
      <c r="A322">
        <v>334</v>
      </c>
      <c r="B322" t="s">
        <v>4406</v>
      </c>
      <c r="C322" t="s">
        <v>4737</v>
      </c>
      <c r="D322" t="s">
        <v>76</v>
      </c>
      <c r="E322" t="s">
        <v>14</v>
      </c>
      <c r="F322" t="s">
        <v>32</v>
      </c>
      <c r="G322" t="s">
        <v>22</v>
      </c>
      <c r="H322">
        <v>2020</v>
      </c>
      <c r="I322" t="s">
        <v>17</v>
      </c>
      <c r="J322">
        <v>2025</v>
      </c>
      <c r="K322">
        <v>5</v>
      </c>
      <c r="L322">
        <v>3152.9</v>
      </c>
      <c r="M322" t="s">
        <v>972</v>
      </c>
      <c r="N322" t="s">
        <v>4738</v>
      </c>
      <c r="O322" t="s">
        <v>6308</v>
      </c>
    </row>
    <row r="323" spans="1:15" x14ac:dyDescent="0.25">
      <c r="A323">
        <v>335</v>
      </c>
      <c r="B323" t="s">
        <v>4150</v>
      </c>
      <c r="C323" t="s">
        <v>4739</v>
      </c>
      <c r="D323" t="s">
        <v>21</v>
      </c>
      <c r="E323" t="s">
        <v>31</v>
      </c>
      <c r="F323" t="s">
        <v>15</v>
      </c>
      <c r="G323" t="s">
        <v>22</v>
      </c>
      <c r="H323">
        <v>2022</v>
      </c>
      <c r="I323" t="s">
        <v>77</v>
      </c>
      <c r="J323">
        <v>2023</v>
      </c>
      <c r="K323">
        <v>1</v>
      </c>
      <c r="L323">
        <v>1210.99</v>
      </c>
      <c r="M323" t="s">
        <v>975</v>
      </c>
      <c r="N323" t="s">
        <v>4740</v>
      </c>
      <c r="O323" t="s">
        <v>6310</v>
      </c>
    </row>
    <row r="324" spans="1:15" x14ac:dyDescent="0.25">
      <c r="A324">
        <v>336</v>
      </c>
      <c r="B324" t="s">
        <v>4174</v>
      </c>
      <c r="C324" t="s">
        <v>4709</v>
      </c>
      <c r="D324" t="s">
        <v>25</v>
      </c>
      <c r="E324" t="s">
        <v>31</v>
      </c>
      <c r="F324" t="s">
        <v>32</v>
      </c>
      <c r="G324" t="s">
        <v>27</v>
      </c>
      <c r="H324">
        <v>2017</v>
      </c>
      <c r="I324" t="s">
        <v>17</v>
      </c>
      <c r="J324">
        <v>2025</v>
      </c>
      <c r="K324">
        <v>8</v>
      </c>
      <c r="L324">
        <v>4272.99</v>
      </c>
      <c r="M324" t="s">
        <v>978</v>
      </c>
      <c r="N324" t="s">
        <v>4741</v>
      </c>
      <c r="O324" t="s">
        <v>6312</v>
      </c>
    </row>
    <row r="325" spans="1:15" x14ac:dyDescent="0.25">
      <c r="A325">
        <v>337</v>
      </c>
      <c r="B325" t="s">
        <v>4515</v>
      </c>
      <c r="C325" t="s">
        <v>4742</v>
      </c>
      <c r="D325" t="s">
        <v>76</v>
      </c>
      <c r="E325" t="s">
        <v>40</v>
      </c>
      <c r="F325" t="s">
        <v>15</v>
      </c>
      <c r="G325" t="s">
        <v>27</v>
      </c>
      <c r="H325">
        <v>2023</v>
      </c>
      <c r="I325" t="s">
        <v>17</v>
      </c>
      <c r="J325">
        <v>2025</v>
      </c>
      <c r="K325">
        <v>2</v>
      </c>
      <c r="L325">
        <v>1572.01</v>
      </c>
      <c r="M325" t="s">
        <v>981</v>
      </c>
      <c r="N325" t="s">
        <v>4743</v>
      </c>
      <c r="O325" t="s">
        <v>6310</v>
      </c>
    </row>
    <row r="326" spans="1:15" x14ac:dyDescent="0.25">
      <c r="A326">
        <v>338</v>
      </c>
      <c r="B326" t="s">
        <v>4023</v>
      </c>
      <c r="C326" t="s">
        <v>4340</v>
      </c>
      <c r="D326" t="s">
        <v>25</v>
      </c>
      <c r="E326" t="s">
        <v>31</v>
      </c>
      <c r="F326" t="s">
        <v>32</v>
      </c>
      <c r="G326" t="s">
        <v>22</v>
      </c>
      <c r="H326">
        <v>2022</v>
      </c>
      <c r="I326" t="s">
        <v>17</v>
      </c>
      <c r="J326">
        <v>2025</v>
      </c>
      <c r="K326">
        <v>3</v>
      </c>
      <c r="L326">
        <v>3699.89</v>
      </c>
      <c r="M326" t="s">
        <v>984</v>
      </c>
      <c r="N326" t="s">
        <v>4025</v>
      </c>
      <c r="O326" t="s">
        <v>6308</v>
      </c>
    </row>
    <row r="327" spans="1:15" x14ac:dyDescent="0.25">
      <c r="A327">
        <v>339</v>
      </c>
      <c r="B327" t="s">
        <v>4744</v>
      </c>
      <c r="C327" t="s">
        <v>4745</v>
      </c>
      <c r="D327" t="s">
        <v>21</v>
      </c>
      <c r="E327" t="s">
        <v>14</v>
      </c>
      <c r="F327" t="s">
        <v>32</v>
      </c>
      <c r="G327" t="s">
        <v>22</v>
      </c>
      <c r="H327">
        <v>2016</v>
      </c>
      <c r="I327" t="s">
        <v>298</v>
      </c>
      <c r="J327">
        <v>2020</v>
      </c>
      <c r="K327">
        <v>4</v>
      </c>
      <c r="L327">
        <v>3240.29</v>
      </c>
      <c r="M327" t="s">
        <v>986</v>
      </c>
      <c r="N327" t="s">
        <v>4746</v>
      </c>
      <c r="O327" t="s">
        <v>6308</v>
      </c>
    </row>
    <row r="328" spans="1:15" x14ac:dyDescent="0.25">
      <c r="A328">
        <v>340</v>
      </c>
      <c r="B328" t="s">
        <v>4363</v>
      </c>
      <c r="C328" t="s">
        <v>4747</v>
      </c>
      <c r="D328" t="s">
        <v>76</v>
      </c>
      <c r="E328" t="s">
        <v>26</v>
      </c>
      <c r="F328" t="s">
        <v>32</v>
      </c>
      <c r="G328" t="s">
        <v>16</v>
      </c>
      <c r="H328">
        <v>2019</v>
      </c>
      <c r="I328" t="s">
        <v>17</v>
      </c>
      <c r="J328">
        <v>2025</v>
      </c>
      <c r="K328">
        <v>6</v>
      </c>
      <c r="L328">
        <v>2757.83</v>
      </c>
      <c r="M328" t="s">
        <v>989</v>
      </c>
      <c r="N328" t="s">
        <v>4748</v>
      </c>
      <c r="O328" t="s">
        <v>6309</v>
      </c>
    </row>
    <row r="329" spans="1:15" x14ac:dyDescent="0.25">
      <c r="A329">
        <v>341</v>
      </c>
      <c r="B329" t="s">
        <v>4484</v>
      </c>
      <c r="C329" t="s">
        <v>4749</v>
      </c>
      <c r="D329" t="s">
        <v>76</v>
      </c>
      <c r="E329" t="s">
        <v>54</v>
      </c>
      <c r="F329" t="s">
        <v>15</v>
      </c>
      <c r="G329" t="s">
        <v>27</v>
      </c>
      <c r="H329">
        <v>2016</v>
      </c>
      <c r="I329" t="s">
        <v>77</v>
      </c>
      <c r="J329">
        <v>2022</v>
      </c>
      <c r="K329">
        <v>6</v>
      </c>
      <c r="L329">
        <v>1644.87</v>
      </c>
      <c r="M329" t="s">
        <v>992</v>
      </c>
      <c r="N329" t="s">
        <v>4750</v>
      </c>
      <c r="O329" t="s">
        <v>6310</v>
      </c>
    </row>
    <row r="330" spans="1:15" x14ac:dyDescent="0.25">
      <c r="A330">
        <v>342</v>
      </c>
      <c r="B330" t="s">
        <v>4751</v>
      </c>
      <c r="C330" t="s">
        <v>4752</v>
      </c>
      <c r="D330" t="s">
        <v>25</v>
      </c>
      <c r="E330" t="s">
        <v>14</v>
      </c>
      <c r="F330" t="s">
        <v>32</v>
      </c>
      <c r="G330" t="s">
        <v>16</v>
      </c>
      <c r="H330">
        <v>2020</v>
      </c>
      <c r="I330" t="s">
        <v>17</v>
      </c>
      <c r="J330">
        <v>2025</v>
      </c>
      <c r="K330">
        <v>5</v>
      </c>
      <c r="L330">
        <v>1401.25</v>
      </c>
      <c r="M330" t="s">
        <v>995</v>
      </c>
      <c r="N330" t="s">
        <v>4753</v>
      </c>
      <c r="O330" t="s">
        <v>6310</v>
      </c>
    </row>
    <row r="331" spans="1:15" x14ac:dyDescent="0.25">
      <c r="A331">
        <v>343</v>
      </c>
      <c r="B331" t="s">
        <v>4124</v>
      </c>
      <c r="C331" t="s">
        <v>4200</v>
      </c>
      <c r="D331" t="s">
        <v>21</v>
      </c>
      <c r="E331" t="s">
        <v>31</v>
      </c>
      <c r="F331" t="s">
        <v>32</v>
      </c>
      <c r="G331" t="s">
        <v>22</v>
      </c>
      <c r="H331">
        <v>2024</v>
      </c>
      <c r="I331" t="s">
        <v>17</v>
      </c>
      <c r="J331">
        <v>2025</v>
      </c>
      <c r="K331">
        <v>1</v>
      </c>
      <c r="L331">
        <v>3928.94</v>
      </c>
      <c r="M331" t="s">
        <v>998</v>
      </c>
      <c r="N331" t="s">
        <v>4754</v>
      </c>
      <c r="O331" t="s">
        <v>6308</v>
      </c>
    </row>
    <row r="332" spans="1:15" x14ac:dyDescent="0.25">
      <c r="A332">
        <v>344</v>
      </c>
      <c r="B332" t="s">
        <v>4755</v>
      </c>
      <c r="C332" t="s">
        <v>4756</v>
      </c>
      <c r="D332" t="s">
        <v>13</v>
      </c>
      <c r="E332" t="s">
        <v>54</v>
      </c>
      <c r="F332" t="s">
        <v>15</v>
      </c>
      <c r="G332" t="s">
        <v>27</v>
      </c>
      <c r="H332">
        <v>2021</v>
      </c>
      <c r="I332" t="s">
        <v>77</v>
      </c>
      <c r="J332">
        <v>2023</v>
      </c>
      <c r="K332">
        <v>2</v>
      </c>
      <c r="L332">
        <v>1849.29</v>
      </c>
      <c r="M332" t="s">
        <v>1001</v>
      </c>
      <c r="N332" t="s">
        <v>4757</v>
      </c>
      <c r="O332" t="s">
        <v>6310</v>
      </c>
    </row>
    <row r="333" spans="1:15" x14ac:dyDescent="0.25">
      <c r="A333">
        <v>345</v>
      </c>
      <c r="B333" t="s">
        <v>4758</v>
      </c>
      <c r="C333" t="s">
        <v>4759</v>
      </c>
      <c r="D333" t="s">
        <v>13</v>
      </c>
      <c r="E333" t="s">
        <v>54</v>
      </c>
      <c r="F333" t="s">
        <v>32</v>
      </c>
      <c r="G333" t="s">
        <v>27</v>
      </c>
      <c r="H333">
        <v>2021</v>
      </c>
      <c r="I333" t="s">
        <v>17</v>
      </c>
      <c r="J333">
        <v>2025</v>
      </c>
      <c r="K333">
        <v>4</v>
      </c>
      <c r="L333">
        <v>2881.85</v>
      </c>
      <c r="M333" t="s">
        <v>1004</v>
      </c>
      <c r="N333" t="s">
        <v>4760</v>
      </c>
      <c r="O333" t="s">
        <v>6309</v>
      </c>
    </row>
    <row r="334" spans="1:15" x14ac:dyDescent="0.25">
      <c r="A334">
        <v>346</v>
      </c>
      <c r="B334" t="s">
        <v>4677</v>
      </c>
      <c r="C334" t="s">
        <v>4761</v>
      </c>
      <c r="D334" t="s">
        <v>60</v>
      </c>
      <c r="E334" t="s">
        <v>54</v>
      </c>
      <c r="F334" t="s">
        <v>15</v>
      </c>
      <c r="G334" t="s">
        <v>22</v>
      </c>
      <c r="H334">
        <v>2018</v>
      </c>
      <c r="I334" t="s">
        <v>17</v>
      </c>
      <c r="J334">
        <v>2025</v>
      </c>
      <c r="K334">
        <v>7</v>
      </c>
      <c r="L334">
        <v>818.63</v>
      </c>
      <c r="M334" t="s">
        <v>1006</v>
      </c>
      <c r="N334" t="s">
        <v>4762</v>
      </c>
      <c r="O334" t="s">
        <v>6311</v>
      </c>
    </row>
    <row r="335" spans="1:15" x14ac:dyDescent="0.25">
      <c r="A335">
        <v>347</v>
      </c>
      <c r="B335" t="s">
        <v>4649</v>
      </c>
      <c r="C335" t="s">
        <v>4543</v>
      </c>
      <c r="D335" t="s">
        <v>13</v>
      </c>
      <c r="E335" t="s">
        <v>40</v>
      </c>
      <c r="F335" t="s">
        <v>32</v>
      </c>
      <c r="G335" t="s">
        <v>22</v>
      </c>
      <c r="H335">
        <v>2017</v>
      </c>
      <c r="I335" t="s">
        <v>17</v>
      </c>
      <c r="J335">
        <v>2025</v>
      </c>
      <c r="K335">
        <v>8</v>
      </c>
      <c r="L335">
        <v>1213.6300000000001</v>
      </c>
      <c r="M335" t="s">
        <v>1009</v>
      </c>
      <c r="N335" t="s">
        <v>4763</v>
      </c>
      <c r="O335" t="s">
        <v>6310</v>
      </c>
    </row>
    <row r="336" spans="1:15" x14ac:dyDescent="0.25">
      <c r="A336">
        <v>348</v>
      </c>
      <c r="B336" t="s">
        <v>4764</v>
      </c>
      <c r="C336" t="s">
        <v>4765</v>
      </c>
      <c r="D336" t="s">
        <v>76</v>
      </c>
      <c r="E336" t="s">
        <v>54</v>
      </c>
      <c r="F336" t="s">
        <v>15</v>
      </c>
      <c r="G336" t="s">
        <v>27</v>
      </c>
      <c r="H336">
        <v>2023</v>
      </c>
      <c r="I336" t="s">
        <v>17</v>
      </c>
      <c r="J336">
        <v>2025</v>
      </c>
      <c r="K336">
        <v>2</v>
      </c>
      <c r="L336">
        <v>2365.69</v>
      </c>
      <c r="M336" t="s">
        <v>1012</v>
      </c>
      <c r="N336" t="s">
        <v>4766</v>
      </c>
      <c r="O336" t="s">
        <v>6309</v>
      </c>
    </row>
    <row r="337" spans="1:15" x14ac:dyDescent="0.25">
      <c r="A337">
        <v>349</v>
      </c>
      <c r="B337" t="s">
        <v>4099</v>
      </c>
      <c r="C337" t="s">
        <v>4767</v>
      </c>
      <c r="D337" t="s">
        <v>47</v>
      </c>
      <c r="E337" t="s">
        <v>54</v>
      </c>
      <c r="F337" t="s">
        <v>32</v>
      </c>
      <c r="G337" t="s">
        <v>27</v>
      </c>
      <c r="H337">
        <v>2017</v>
      </c>
      <c r="I337" t="s">
        <v>17</v>
      </c>
      <c r="J337">
        <v>2025</v>
      </c>
      <c r="K337">
        <v>8</v>
      </c>
      <c r="L337">
        <v>1132.3</v>
      </c>
      <c r="M337" t="s">
        <v>1015</v>
      </c>
      <c r="N337" t="s">
        <v>4768</v>
      </c>
      <c r="O337" t="s">
        <v>6310</v>
      </c>
    </row>
    <row r="338" spans="1:15" x14ac:dyDescent="0.25">
      <c r="A338">
        <v>350</v>
      </c>
      <c r="B338" t="s">
        <v>4133</v>
      </c>
      <c r="C338" t="s">
        <v>4769</v>
      </c>
      <c r="D338" t="s">
        <v>60</v>
      </c>
      <c r="E338" t="s">
        <v>14</v>
      </c>
      <c r="F338" t="s">
        <v>15</v>
      </c>
      <c r="G338" t="s">
        <v>16</v>
      </c>
      <c r="H338">
        <v>2021</v>
      </c>
      <c r="I338" t="s">
        <v>17</v>
      </c>
      <c r="J338">
        <v>2025</v>
      </c>
      <c r="K338">
        <v>4</v>
      </c>
      <c r="L338">
        <v>3880.92</v>
      </c>
      <c r="M338" t="s">
        <v>1018</v>
      </c>
      <c r="N338" t="s">
        <v>4770</v>
      </c>
      <c r="O338" t="s">
        <v>6308</v>
      </c>
    </row>
    <row r="339" spans="1:15" x14ac:dyDescent="0.25">
      <c r="A339">
        <v>351</v>
      </c>
      <c r="B339" t="s">
        <v>4193</v>
      </c>
      <c r="C339" t="s">
        <v>4771</v>
      </c>
      <c r="D339" t="s">
        <v>76</v>
      </c>
      <c r="E339" t="s">
        <v>14</v>
      </c>
      <c r="F339" t="s">
        <v>15</v>
      </c>
      <c r="G339" t="s">
        <v>27</v>
      </c>
      <c r="H339">
        <v>2015</v>
      </c>
      <c r="I339" t="s">
        <v>17</v>
      </c>
      <c r="J339">
        <v>2025</v>
      </c>
      <c r="K339">
        <v>10</v>
      </c>
      <c r="L339">
        <v>2121.4899999999998</v>
      </c>
      <c r="M339" t="s">
        <v>1021</v>
      </c>
      <c r="N339" t="s">
        <v>4772</v>
      </c>
      <c r="O339" t="s">
        <v>6309</v>
      </c>
    </row>
    <row r="340" spans="1:15" x14ac:dyDescent="0.25">
      <c r="A340">
        <v>352</v>
      </c>
      <c r="B340" t="s">
        <v>4773</v>
      </c>
      <c r="C340" t="s">
        <v>4397</v>
      </c>
      <c r="D340" t="s">
        <v>60</v>
      </c>
      <c r="E340" t="s">
        <v>31</v>
      </c>
      <c r="F340" t="s">
        <v>32</v>
      </c>
      <c r="G340" t="s">
        <v>27</v>
      </c>
      <c r="H340">
        <v>2022</v>
      </c>
      <c r="I340" t="s">
        <v>17</v>
      </c>
      <c r="J340">
        <v>2025</v>
      </c>
      <c r="K340">
        <v>3</v>
      </c>
      <c r="L340">
        <v>1411.22</v>
      </c>
      <c r="M340" t="s">
        <v>1024</v>
      </c>
      <c r="N340" t="s">
        <v>4774</v>
      </c>
      <c r="O340" t="s">
        <v>6310</v>
      </c>
    </row>
    <row r="341" spans="1:15" x14ac:dyDescent="0.25">
      <c r="A341">
        <v>353</v>
      </c>
      <c r="B341" t="s">
        <v>4484</v>
      </c>
      <c r="C341" t="s">
        <v>4419</v>
      </c>
      <c r="D341" t="s">
        <v>21</v>
      </c>
      <c r="E341" t="s">
        <v>14</v>
      </c>
      <c r="F341" t="s">
        <v>15</v>
      </c>
      <c r="G341" t="s">
        <v>16</v>
      </c>
      <c r="H341">
        <v>2016</v>
      </c>
      <c r="I341" t="s">
        <v>298</v>
      </c>
      <c r="J341">
        <v>2021</v>
      </c>
      <c r="K341">
        <v>5</v>
      </c>
      <c r="L341">
        <v>2691.94</v>
      </c>
      <c r="M341" t="s">
        <v>1027</v>
      </c>
      <c r="N341" t="s">
        <v>4775</v>
      </c>
      <c r="O341" t="s">
        <v>6309</v>
      </c>
    </row>
    <row r="342" spans="1:15" x14ac:dyDescent="0.25">
      <c r="A342">
        <v>354</v>
      </c>
      <c r="B342" t="s">
        <v>4406</v>
      </c>
      <c r="C342" t="s">
        <v>4499</v>
      </c>
      <c r="D342" t="s">
        <v>76</v>
      </c>
      <c r="E342" t="s">
        <v>40</v>
      </c>
      <c r="F342" t="s">
        <v>15</v>
      </c>
      <c r="G342" t="s">
        <v>22</v>
      </c>
      <c r="H342">
        <v>2022</v>
      </c>
      <c r="I342" t="s">
        <v>17</v>
      </c>
      <c r="J342">
        <v>2025</v>
      </c>
      <c r="K342">
        <v>3</v>
      </c>
      <c r="L342">
        <v>4470.09</v>
      </c>
      <c r="M342" t="s">
        <v>1030</v>
      </c>
      <c r="N342" t="s">
        <v>4776</v>
      </c>
      <c r="O342" t="s">
        <v>6312</v>
      </c>
    </row>
    <row r="343" spans="1:15" x14ac:dyDescent="0.25">
      <c r="A343">
        <v>355</v>
      </c>
      <c r="B343" t="s">
        <v>4571</v>
      </c>
      <c r="C343" t="s">
        <v>4777</v>
      </c>
      <c r="D343" t="s">
        <v>76</v>
      </c>
      <c r="E343" t="s">
        <v>31</v>
      </c>
      <c r="F343" t="s">
        <v>15</v>
      </c>
      <c r="G343" t="s">
        <v>27</v>
      </c>
      <c r="H343">
        <v>2023</v>
      </c>
      <c r="I343" t="s">
        <v>77</v>
      </c>
      <c r="J343">
        <v>2023</v>
      </c>
      <c r="K343">
        <v>0</v>
      </c>
      <c r="L343">
        <v>2036.79</v>
      </c>
      <c r="M343" t="s">
        <v>1033</v>
      </c>
      <c r="N343" t="s">
        <v>4778</v>
      </c>
      <c r="O343" t="s">
        <v>6309</v>
      </c>
    </row>
    <row r="344" spans="1:15" x14ac:dyDescent="0.25">
      <c r="A344">
        <v>356</v>
      </c>
      <c r="B344" t="s">
        <v>4568</v>
      </c>
      <c r="C344" t="s">
        <v>4112</v>
      </c>
      <c r="D344" t="s">
        <v>25</v>
      </c>
      <c r="E344" t="s">
        <v>54</v>
      </c>
      <c r="F344" t="s">
        <v>15</v>
      </c>
      <c r="G344" t="s">
        <v>16</v>
      </c>
      <c r="H344">
        <v>2020</v>
      </c>
      <c r="I344" t="s">
        <v>17</v>
      </c>
      <c r="J344">
        <v>2025</v>
      </c>
      <c r="K344">
        <v>5</v>
      </c>
      <c r="L344">
        <v>3539.08</v>
      </c>
      <c r="M344" t="s">
        <v>1036</v>
      </c>
      <c r="N344" t="s">
        <v>4779</v>
      </c>
      <c r="O344" t="s">
        <v>6308</v>
      </c>
    </row>
    <row r="345" spans="1:15" x14ac:dyDescent="0.25">
      <c r="A345">
        <v>357</v>
      </c>
      <c r="B345" t="s">
        <v>4780</v>
      </c>
      <c r="C345" t="s">
        <v>4344</v>
      </c>
      <c r="D345" t="s">
        <v>47</v>
      </c>
      <c r="E345" t="s">
        <v>31</v>
      </c>
      <c r="F345" t="s">
        <v>15</v>
      </c>
      <c r="G345" t="s">
        <v>16</v>
      </c>
      <c r="H345">
        <v>2016</v>
      </c>
      <c r="I345" t="s">
        <v>17</v>
      </c>
      <c r="J345">
        <v>2025</v>
      </c>
      <c r="K345">
        <v>9</v>
      </c>
      <c r="L345">
        <v>2350.46</v>
      </c>
      <c r="M345" t="s">
        <v>1039</v>
      </c>
      <c r="N345" t="s">
        <v>4781</v>
      </c>
      <c r="O345" t="s">
        <v>6309</v>
      </c>
    </row>
    <row r="346" spans="1:15" x14ac:dyDescent="0.25">
      <c r="A346">
        <v>358</v>
      </c>
      <c r="B346" t="s">
        <v>4674</v>
      </c>
      <c r="C346" t="s">
        <v>4258</v>
      </c>
      <c r="D346" t="s">
        <v>47</v>
      </c>
      <c r="E346" t="s">
        <v>31</v>
      </c>
      <c r="F346" t="s">
        <v>32</v>
      </c>
      <c r="G346" t="s">
        <v>22</v>
      </c>
      <c r="H346">
        <v>2018</v>
      </c>
      <c r="I346" t="s">
        <v>77</v>
      </c>
      <c r="J346">
        <v>2019</v>
      </c>
      <c r="K346">
        <v>1</v>
      </c>
      <c r="L346">
        <v>1785.26</v>
      </c>
      <c r="M346" t="s">
        <v>1041</v>
      </c>
      <c r="N346" t="s">
        <v>4782</v>
      </c>
      <c r="O346" t="s">
        <v>6310</v>
      </c>
    </row>
    <row r="347" spans="1:15" x14ac:dyDescent="0.25">
      <c r="A347">
        <v>359</v>
      </c>
      <c r="B347" t="s">
        <v>4783</v>
      </c>
      <c r="C347" t="s">
        <v>4784</v>
      </c>
      <c r="D347" t="s">
        <v>76</v>
      </c>
      <c r="E347" t="s">
        <v>40</v>
      </c>
      <c r="F347" t="s">
        <v>15</v>
      </c>
      <c r="G347" t="s">
        <v>22</v>
      </c>
      <c r="H347">
        <v>2024</v>
      </c>
      <c r="I347" t="s">
        <v>17</v>
      </c>
      <c r="J347">
        <v>2025</v>
      </c>
      <c r="K347">
        <v>1</v>
      </c>
      <c r="L347">
        <v>1286.6199999999999</v>
      </c>
      <c r="M347" t="s">
        <v>1043</v>
      </c>
      <c r="N347" t="s">
        <v>4785</v>
      </c>
      <c r="O347" t="s">
        <v>6310</v>
      </c>
    </row>
    <row r="348" spans="1:15" x14ac:dyDescent="0.25">
      <c r="A348">
        <v>360</v>
      </c>
      <c r="B348" t="s">
        <v>4677</v>
      </c>
      <c r="C348" t="s">
        <v>4591</v>
      </c>
      <c r="D348" t="s">
        <v>76</v>
      </c>
      <c r="E348" t="s">
        <v>54</v>
      </c>
      <c r="F348" t="s">
        <v>32</v>
      </c>
      <c r="G348" t="s">
        <v>27</v>
      </c>
      <c r="H348">
        <v>2023</v>
      </c>
      <c r="I348" t="s">
        <v>17</v>
      </c>
      <c r="J348">
        <v>2025</v>
      </c>
      <c r="K348">
        <v>2</v>
      </c>
      <c r="L348">
        <v>1861.9</v>
      </c>
      <c r="M348" t="s">
        <v>1046</v>
      </c>
      <c r="N348" t="s">
        <v>4786</v>
      </c>
      <c r="O348" t="s">
        <v>6310</v>
      </c>
    </row>
    <row r="349" spans="1:15" x14ac:dyDescent="0.25">
      <c r="A349">
        <v>361</v>
      </c>
      <c r="B349" t="s">
        <v>4299</v>
      </c>
      <c r="C349" t="s">
        <v>4787</v>
      </c>
      <c r="D349" t="s">
        <v>47</v>
      </c>
      <c r="E349" t="s">
        <v>40</v>
      </c>
      <c r="F349" t="s">
        <v>15</v>
      </c>
      <c r="G349" t="s">
        <v>16</v>
      </c>
      <c r="H349">
        <v>2021</v>
      </c>
      <c r="I349" t="s">
        <v>17</v>
      </c>
      <c r="J349">
        <v>2025</v>
      </c>
      <c r="K349">
        <v>4</v>
      </c>
      <c r="L349">
        <v>2798.9</v>
      </c>
      <c r="M349" t="s">
        <v>1049</v>
      </c>
      <c r="N349" t="s">
        <v>4788</v>
      </c>
      <c r="O349" t="s">
        <v>6309</v>
      </c>
    </row>
    <row r="350" spans="1:15" x14ac:dyDescent="0.25">
      <c r="A350">
        <v>362</v>
      </c>
      <c r="B350" t="s">
        <v>4339</v>
      </c>
      <c r="C350" t="s">
        <v>4789</v>
      </c>
      <c r="D350" t="s">
        <v>13</v>
      </c>
      <c r="E350" t="s">
        <v>14</v>
      </c>
      <c r="F350" t="s">
        <v>15</v>
      </c>
      <c r="G350" t="s">
        <v>16</v>
      </c>
      <c r="H350">
        <v>2022</v>
      </c>
      <c r="I350" t="s">
        <v>17</v>
      </c>
      <c r="J350">
        <v>2025</v>
      </c>
      <c r="K350">
        <v>3</v>
      </c>
      <c r="L350">
        <v>4767.1000000000004</v>
      </c>
      <c r="M350" t="s">
        <v>1052</v>
      </c>
      <c r="N350" t="s">
        <v>4790</v>
      </c>
      <c r="O350" t="s">
        <v>6312</v>
      </c>
    </row>
    <row r="351" spans="1:15" x14ac:dyDescent="0.25">
      <c r="A351">
        <v>363</v>
      </c>
      <c r="B351" t="s">
        <v>4791</v>
      </c>
      <c r="C351" t="s">
        <v>4081</v>
      </c>
      <c r="D351" t="s">
        <v>76</v>
      </c>
      <c r="E351" t="s">
        <v>40</v>
      </c>
      <c r="F351" t="s">
        <v>32</v>
      </c>
      <c r="G351" t="s">
        <v>22</v>
      </c>
      <c r="H351">
        <v>2020</v>
      </c>
      <c r="I351" t="s">
        <v>17</v>
      </c>
      <c r="J351">
        <v>2025</v>
      </c>
      <c r="K351">
        <v>5</v>
      </c>
      <c r="L351">
        <v>4089.46</v>
      </c>
      <c r="M351" t="s">
        <v>1055</v>
      </c>
      <c r="N351" t="s">
        <v>4792</v>
      </c>
      <c r="O351" t="s">
        <v>6312</v>
      </c>
    </row>
    <row r="352" spans="1:15" x14ac:dyDescent="0.25">
      <c r="A352">
        <v>364</v>
      </c>
      <c r="B352" t="s">
        <v>4266</v>
      </c>
      <c r="C352" t="s">
        <v>4793</v>
      </c>
      <c r="D352" t="s">
        <v>13</v>
      </c>
      <c r="E352" t="s">
        <v>14</v>
      </c>
      <c r="F352" t="s">
        <v>32</v>
      </c>
      <c r="G352" t="s">
        <v>22</v>
      </c>
      <c r="H352">
        <v>2021</v>
      </c>
      <c r="I352" t="s">
        <v>17</v>
      </c>
      <c r="J352">
        <v>2025</v>
      </c>
      <c r="K352">
        <v>4</v>
      </c>
      <c r="L352">
        <v>898.59</v>
      </c>
      <c r="M352" t="s">
        <v>1058</v>
      </c>
      <c r="N352" t="s">
        <v>4794</v>
      </c>
      <c r="O352" t="s">
        <v>6311</v>
      </c>
    </row>
    <row r="353" spans="1:15" x14ac:dyDescent="0.25">
      <c r="A353">
        <v>365</v>
      </c>
      <c r="B353" t="s">
        <v>4795</v>
      </c>
      <c r="C353" t="s">
        <v>4796</v>
      </c>
      <c r="D353" t="s">
        <v>25</v>
      </c>
      <c r="E353" t="s">
        <v>26</v>
      </c>
      <c r="F353" t="s">
        <v>32</v>
      </c>
      <c r="G353" t="s">
        <v>16</v>
      </c>
      <c r="H353">
        <v>2024</v>
      </c>
      <c r="I353" t="s">
        <v>77</v>
      </c>
      <c r="J353">
        <v>2024</v>
      </c>
      <c r="K353">
        <v>0</v>
      </c>
      <c r="L353">
        <v>2658.82</v>
      </c>
      <c r="M353" t="s">
        <v>1060</v>
      </c>
      <c r="N353" t="s">
        <v>4797</v>
      </c>
      <c r="O353" t="s">
        <v>6309</v>
      </c>
    </row>
    <row r="354" spans="1:15" x14ac:dyDescent="0.25">
      <c r="A354">
        <v>366</v>
      </c>
      <c r="B354" t="s">
        <v>4527</v>
      </c>
      <c r="C354" t="s">
        <v>4076</v>
      </c>
      <c r="D354" t="s">
        <v>60</v>
      </c>
      <c r="E354" t="s">
        <v>31</v>
      </c>
      <c r="F354" t="s">
        <v>15</v>
      </c>
      <c r="G354" t="s">
        <v>22</v>
      </c>
      <c r="H354">
        <v>2022</v>
      </c>
      <c r="I354" t="s">
        <v>17</v>
      </c>
      <c r="J354">
        <v>2025</v>
      </c>
      <c r="K354">
        <v>3</v>
      </c>
      <c r="L354">
        <v>3556.57</v>
      </c>
      <c r="M354" t="s">
        <v>1063</v>
      </c>
      <c r="N354" t="s">
        <v>4798</v>
      </c>
      <c r="O354" t="s">
        <v>6308</v>
      </c>
    </row>
    <row r="355" spans="1:15" x14ac:dyDescent="0.25">
      <c r="A355">
        <v>367</v>
      </c>
      <c r="B355" t="s">
        <v>4360</v>
      </c>
      <c r="C355" t="s">
        <v>4799</v>
      </c>
      <c r="D355" t="s">
        <v>47</v>
      </c>
      <c r="E355" t="s">
        <v>26</v>
      </c>
      <c r="F355" t="s">
        <v>15</v>
      </c>
      <c r="G355" t="s">
        <v>16</v>
      </c>
      <c r="H355">
        <v>2018</v>
      </c>
      <c r="I355" t="s">
        <v>17</v>
      </c>
      <c r="J355">
        <v>2025</v>
      </c>
      <c r="K355">
        <v>7</v>
      </c>
      <c r="L355">
        <v>3797.33</v>
      </c>
      <c r="M355" t="s">
        <v>1066</v>
      </c>
      <c r="N355" t="s">
        <v>4800</v>
      </c>
      <c r="O355" t="s">
        <v>6308</v>
      </c>
    </row>
    <row r="356" spans="1:15" x14ac:dyDescent="0.25">
      <c r="A356">
        <v>368</v>
      </c>
      <c r="B356" t="s">
        <v>4801</v>
      </c>
      <c r="C356" t="s">
        <v>4499</v>
      </c>
      <c r="D356" t="s">
        <v>60</v>
      </c>
      <c r="E356" t="s">
        <v>40</v>
      </c>
      <c r="F356" t="s">
        <v>15</v>
      </c>
      <c r="G356" t="s">
        <v>16</v>
      </c>
      <c r="H356">
        <v>2021</v>
      </c>
      <c r="I356" t="s">
        <v>17</v>
      </c>
      <c r="J356">
        <v>2025</v>
      </c>
      <c r="K356">
        <v>4</v>
      </c>
      <c r="L356">
        <v>3921.89</v>
      </c>
      <c r="M356" t="s">
        <v>1069</v>
      </c>
      <c r="N356" t="s">
        <v>4802</v>
      </c>
      <c r="O356" t="s">
        <v>6308</v>
      </c>
    </row>
    <row r="357" spans="1:15" x14ac:dyDescent="0.25">
      <c r="A357">
        <v>369</v>
      </c>
      <c r="B357" t="s">
        <v>4376</v>
      </c>
      <c r="C357" t="s">
        <v>4258</v>
      </c>
      <c r="D357" t="s">
        <v>47</v>
      </c>
      <c r="E357" t="s">
        <v>54</v>
      </c>
      <c r="F357" t="s">
        <v>15</v>
      </c>
      <c r="G357" t="s">
        <v>27</v>
      </c>
      <c r="H357">
        <v>2016</v>
      </c>
      <c r="I357" t="s">
        <v>17</v>
      </c>
      <c r="J357">
        <v>2025</v>
      </c>
      <c r="K357">
        <v>9</v>
      </c>
      <c r="L357">
        <v>4047.88</v>
      </c>
      <c r="M357" t="s">
        <v>1072</v>
      </c>
      <c r="N357" t="s">
        <v>4803</v>
      </c>
      <c r="O357" t="s">
        <v>6312</v>
      </c>
    </row>
    <row r="358" spans="1:15" x14ac:dyDescent="0.25">
      <c r="A358">
        <v>370</v>
      </c>
      <c r="B358" t="s">
        <v>4348</v>
      </c>
      <c r="C358" t="s">
        <v>4804</v>
      </c>
      <c r="D358" t="s">
        <v>13</v>
      </c>
      <c r="E358" t="s">
        <v>26</v>
      </c>
      <c r="F358" t="s">
        <v>32</v>
      </c>
      <c r="G358" t="s">
        <v>27</v>
      </c>
      <c r="H358">
        <v>2023</v>
      </c>
      <c r="I358" t="s">
        <v>17</v>
      </c>
      <c r="J358">
        <v>2025</v>
      </c>
      <c r="K358">
        <v>2</v>
      </c>
      <c r="L358">
        <v>4004.35</v>
      </c>
      <c r="M358" t="s">
        <v>1075</v>
      </c>
      <c r="N358" t="s">
        <v>4805</v>
      </c>
      <c r="O358" t="s">
        <v>6312</v>
      </c>
    </row>
    <row r="359" spans="1:15" x14ac:dyDescent="0.25">
      <c r="A359">
        <v>371</v>
      </c>
      <c r="B359" t="s">
        <v>4806</v>
      </c>
      <c r="C359" t="s">
        <v>4200</v>
      </c>
      <c r="D359" t="s">
        <v>47</v>
      </c>
      <c r="E359" t="s">
        <v>26</v>
      </c>
      <c r="F359" t="s">
        <v>32</v>
      </c>
      <c r="G359" t="s">
        <v>16</v>
      </c>
      <c r="H359">
        <v>2022</v>
      </c>
      <c r="I359" t="s">
        <v>17</v>
      </c>
      <c r="J359">
        <v>2025</v>
      </c>
      <c r="K359">
        <v>3</v>
      </c>
      <c r="L359">
        <v>2958.31</v>
      </c>
      <c r="M359" t="s">
        <v>1078</v>
      </c>
      <c r="N359" t="s">
        <v>4807</v>
      </c>
      <c r="O359" t="s">
        <v>6309</v>
      </c>
    </row>
    <row r="360" spans="1:15" x14ac:dyDescent="0.25">
      <c r="A360">
        <v>372</v>
      </c>
      <c r="B360" t="s">
        <v>4700</v>
      </c>
      <c r="C360" t="s">
        <v>4071</v>
      </c>
      <c r="D360" t="s">
        <v>13</v>
      </c>
      <c r="E360" t="s">
        <v>54</v>
      </c>
      <c r="F360" t="s">
        <v>32</v>
      </c>
      <c r="G360" t="s">
        <v>27</v>
      </c>
      <c r="H360">
        <v>2019</v>
      </c>
      <c r="I360" t="s">
        <v>298</v>
      </c>
      <c r="J360">
        <v>2020</v>
      </c>
      <c r="K360">
        <v>1</v>
      </c>
      <c r="L360">
        <v>4841.01</v>
      </c>
      <c r="M360" t="s">
        <v>1081</v>
      </c>
      <c r="N360" t="s">
        <v>4808</v>
      </c>
      <c r="O360" t="s">
        <v>6312</v>
      </c>
    </row>
    <row r="361" spans="1:15" x14ac:dyDescent="0.25">
      <c r="A361">
        <v>373</v>
      </c>
      <c r="B361" t="s">
        <v>4809</v>
      </c>
      <c r="C361" t="s">
        <v>4024</v>
      </c>
      <c r="D361" t="s">
        <v>21</v>
      </c>
      <c r="E361" t="s">
        <v>31</v>
      </c>
      <c r="F361" t="s">
        <v>32</v>
      </c>
      <c r="G361" t="s">
        <v>22</v>
      </c>
      <c r="H361">
        <v>2019</v>
      </c>
      <c r="I361" t="s">
        <v>17</v>
      </c>
      <c r="J361">
        <v>2025</v>
      </c>
      <c r="K361">
        <v>6</v>
      </c>
      <c r="L361">
        <v>1970.77</v>
      </c>
      <c r="M361" t="s">
        <v>1084</v>
      </c>
      <c r="N361" t="s">
        <v>4810</v>
      </c>
      <c r="O361" t="s">
        <v>6310</v>
      </c>
    </row>
    <row r="362" spans="1:15" x14ac:dyDescent="0.25">
      <c r="A362">
        <v>374</v>
      </c>
      <c r="B362" t="s">
        <v>4811</v>
      </c>
      <c r="C362" t="s">
        <v>4030</v>
      </c>
      <c r="D362" t="s">
        <v>13</v>
      </c>
      <c r="E362" t="s">
        <v>26</v>
      </c>
      <c r="F362" t="s">
        <v>15</v>
      </c>
      <c r="G362" t="s">
        <v>22</v>
      </c>
      <c r="H362">
        <v>2024</v>
      </c>
      <c r="I362" t="s">
        <v>17</v>
      </c>
      <c r="J362">
        <v>2025</v>
      </c>
      <c r="K362">
        <v>1</v>
      </c>
      <c r="L362">
        <v>2485</v>
      </c>
      <c r="M362" t="s">
        <v>1087</v>
      </c>
      <c r="N362" t="s">
        <v>4812</v>
      </c>
      <c r="O362" t="s">
        <v>6309</v>
      </c>
    </row>
    <row r="363" spans="1:15" x14ac:dyDescent="0.25">
      <c r="A363">
        <v>375</v>
      </c>
      <c r="B363" t="s">
        <v>4573</v>
      </c>
      <c r="C363" t="s">
        <v>4813</v>
      </c>
      <c r="D363" t="s">
        <v>21</v>
      </c>
      <c r="E363" t="s">
        <v>31</v>
      </c>
      <c r="F363" t="s">
        <v>15</v>
      </c>
      <c r="G363" t="s">
        <v>27</v>
      </c>
      <c r="H363">
        <v>2020</v>
      </c>
      <c r="I363" t="s">
        <v>17</v>
      </c>
      <c r="J363">
        <v>2025</v>
      </c>
      <c r="K363">
        <v>5</v>
      </c>
      <c r="L363">
        <v>3448.45</v>
      </c>
      <c r="M363" t="s">
        <v>1090</v>
      </c>
      <c r="N363" t="s">
        <v>4814</v>
      </c>
      <c r="O363" t="s">
        <v>6308</v>
      </c>
    </row>
    <row r="364" spans="1:15" x14ac:dyDescent="0.25">
      <c r="A364">
        <v>376</v>
      </c>
      <c r="B364" t="s">
        <v>4815</v>
      </c>
      <c r="C364" t="s">
        <v>4170</v>
      </c>
      <c r="D364" t="s">
        <v>25</v>
      </c>
      <c r="E364" t="s">
        <v>40</v>
      </c>
      <c r="F364" t="s">
        <v>32</v>
      </c>
      <c r="G364" t="s">
        <v>22</v>
      </c>
      <c r="H364">
        <v>2020</v>
      </c>
      <c r="I364" t="s">
        <v>17</v>
      </c>
      <c r="J364">
        <v>2025</v>
      </c>
      <c r="K364">
        <v>5</v>
      </c>
      <c r="L364">
        <v>2592.1999999999998</v>
      </c>
      <c r="M364" t="s">
        <v>1093</v>
      </c>
      <c r="N364" t="s">
        <v>4816</v>
      </c>
      <c r="O364" t="s">
        <v>6309</v>
      </c>
    </row>
    <row r="365" spans="1:15" x14ac:dyDescent="0.25">
      <c r="A365">
        <v>377</v>
      </c>
      <c r="B365" t="s">
        <v>4043</v>
      </c>
      <c r="C365" t="s">
        <v>4817</v>
      </c>
      <c r="D365" t="s">
        <v>25</v>
      </c>
      <c r="E365" t="s">
        <v>31</v>
      </c>
      <c r="F365" t="s">
        <v>15</v>
      </c>
      <c r="G365" t="s">
        <v>16</v>
      </c>
      <c r="H365">
        <v>2016</v>
      </c>
      <c r="I365" t="s">
        <v>17</v>
      </c>
      <c r="J365">
        <v>2025</v>
      </c>
      <c r="K365">
        <v>9</v>
      </c>
      <c r="L365">
        <v>1577.98</v>
      </c>
      <c r="M365" t="s">
        <v>1096</v>
      </c>
      <c r="N365" t="s">
        <v>4818</v>
      </c>
      <c r="O365" t="s">
        <v>6310</v>
      </c>
    </row>
    <row r="366" spans="1:15" x14ac:dyDescent="0.25">
      <c r="A366">
        <v>378</v>
      </c>
      <c r="B366" t="s">
        <v>4034</v>
      </c>
      <c r="C366" t="s">
        <v>4081</v>
      </c>
      <c r="D366" t="s">
        <v>60</v>
      </c>
      <c r="E366" t="s">
        <v>54</v>
      </c>
      <c r="F366" t="s">
        <v>32</v>
      </c>
      <c r="G366" t="s">
        <v>27</v>
      </c>
      <c r="H366">
        <v>2015</v>
      </c>
      <c r="I366" t="s">
        <v>17</v>
      </c>
      <c r="J366">
        <v>2025</v>
      </c>
      <c r="K366">
        <v>10</v>
      </c>
      <c r="L366">
        <v>3795.83</v>
      </c>
      <c r="M366" t="s">
        <v>1098</v>
      </c>
      <c r="N366" t="s">
        <v>4819</v>
      </c>
      <c r="O366" t="s">
        <v>6308</v>
      </c>
    </row>
    <row r="367" spans="1:15" x14ac:dyDescent="0.25">
      <c r="A367">
        <v>379</v>
      </c>
      <c r="B367" t="s">
        <v>4806</v>
      </c>
      <c r="C367" t="s">
        <v>4820</v>
      </c>
      <c r="D367" t="s">
        <v>60</v>
      </c>
      <c r="E367" t="s">
        <v>31</v>
      </c>
      <c r="F367" t="s">
        <v>32</v>
      </c>
      <c r="G367" t="s">
        <v>27</v>
      </c>
      <c r="H367">
        <v>2021</v>
      </c>
      <c r="I367" t="s">
        <v>17</v>
      </c>
      <c r="J367">
        <v>2025</v>
      </c>
      <c r="K367">
        <v>4</v>
      </c>
      <c r="L367">
        <v>4387.13</v>
      </c>
      <c r="M367" t="s">
        <v>1101</v>
      </c>
      <c r="N367" t="s">
        <v>4821</v>
      </c>
      <c r="O367" t="s">
        <v>6312</v>
      </c>
    </row>
    <row r="368" spans="1:15" x14ac:dyDescent="0.25">
      <c r="A368">
        <v>380</v>
      </c>
      <c r="B368" t="s">
        <v>4678</v>
      </c>
      <c r="C368" t="s">
        <v>4542</v>
      </c>
      <c r="D368" t="s">
        <v>76</v>
      </c>
      <c r="E368" t="s">
        <v>54</v>
      </c>
      <c r="F368" t="s">
        <v>15</v>
      </c>
      <c r="G368" t="s">
        <v>16</v>
      </c>
      <c r="H368">
        <v>2017</v>
      </c>
      <c r="I368" t="s">
        <v>17</v>
      </c>
      <c r="J368">
        <v>2025</v>
      </c>
      <c r="K368">
        <v>8</v>
      </c>
      <c r="L368">
        <v>1900.78</v>
      </c>
      <c r="M368" t="s">
        <v>1103</v>
      </c>
      <c r="N368" t="s">
        <v>4822</v>
      </c>
      <c r="O368" t="s">
        <v>6310</v>
      </c>
    </row>
    <row r="369" spans="1:15" x14ac:dyDescent="0.25">
      <c r="A369">
        <v>381</v>
      </c>
      <c r="B369" t="s">
        <v>4823</v>
      </c>
      <c r="C369" t="s">
        <v>4340</v>
      </c>
      <c r="D369" t="s">
        <v>47</v>
      </c>
      <c r="E369" t="s">
        <v>40</v>
      </c>
      <c r="F369" t="s">
        <v>15</v>
      </c>
      <c r="G369" t="s">
        <v>16</v>
      </c>
      <c r="H369">
        <v>2020</v>
      </c>
      <c r="I369" t="s">
        <v>17</v>
      </c>
      <c r="J369">
        <v>2025</v>
      </c>
      <c r="K369">
        <v>5</v>
      </c>
      <c r="L369">
        <v>2665.82</v>
      </c>
      <c r="M369" t="s">
        <v>1106</v>
      </c>
      <c r="N369" t="s">
        <v>4824</v>
      </c>
      <c r="O369" t="s">
        <v>6309</v>
      </c>
    </row>
    <row r="370" spans="1:15" x14ac:dyDescent="0.25">
      <c r="A370">
        <v>382</v>
      </c>
      <c r="B370" t="s">
        <v>4825</v>
      </c>
      <c r="C370" t="s">
        <v>4826</v>
      </c>
      <c r="D370" t="s">
        <v>21</v>
      </c>
      <c r="E370" t="s">
        <v>40</v>
      </c>
      <c r="F370" t="s">
        <v>15</v>
      </c>
      <c r="G370" t="s">
        <v>22</v>
      </c>
      <c r="H370">
        <v>2020</v>
      </c>
      <c r="I370" t="s">
        <v>17</v>
      </c>
      <c r="J370">
        <v>2025</v>
      </c>
      <c r="K370">
        <v>5</v>
      </c>
      <c r="L370">
        <v>4784.91</v>
      </c>
      <c r="M370" t="s">
        <v>1109</v>
      </c>
      <c r="N370" t="s">
        <v>4827</v>
      </c>
      <c r="O370" t="s">
        <v>6312</v>
      </c>
    </row>
    <row r="371" spans="1:15" x14ac:dyDescent="0.25">
      <c r="A371">
        <v>383</v>
      </c>
      <c r="B371" t="s">
        <v>4828</v>
      </c>
      <c r="C371" t="s">
        <v>4284</v>
      </c>
      <c r="D371" t="s">
        <v>25</v>
      </c>
      <c r="E371" t="s">
        <v>54</v>
      </c>
      <c r="F371" t="s">
        <v>32</v>
      </c>
      <c r="G371" t="s">
        <v>27</v>
      </c>
      <c r="H371">
        <v>2020</v>
      </c>
      <c r="I371" t="s">
        <v>17</v>
      </c>
      <c r="J371">
        <v>2025</v>
      </c>
      <c r="K371">
        <v>5</v>
      </c>
      <c r="L371">
        <v>1042.48</v>
      </c>
      <c r="M371" t="s">
        <v>1112</v>
      </c>
      <c r="N371" t="s">
        <v>4829</v>
      </c>
      <c r="O371" t="s">
        <v>6310</v>
      </c>
    </row>
    <row r="372" spans="1:15" x14ac:dyDescent="0.25">
      <c r="A372">
        <v>384</v>
      </c>
      <c r="B372" t="s">
        <v>4225</v>
      </c>
      <c r="C372" t="s">
        <v>4830</v>
      </c>
      <c r="D372" t="s">
        <v>13</v>
      </c>
      <c r="E372" t="s">
        <v>40</v>
      </c>
      <c r="F372" t="s">
        <v>32</v>
      </c>
      <c r="G372" t="s">
        <v>22</v>
      </c>
      <c r="H372">
        <v>2021</v>
      </c>
      <c r="I372" t="s">
        <v>17</v>
      </c>
      <c r="J372">
        <v>2025</v>
      </c>
      <c r="K372">
        <v>4</v>
      </c>
      <c r="L372">
        <v>3218.67</v>
      </c>
      <c r="M372" t="s">
        <v>1115</v>
      </c>
      <c r="N372" t="s">
        <v>4831</v>
      </c>
      <c r="O372" t="s">
        <v>6308</v>
      </c>
    </row>
    <row r="373" spans="1:15" x14ac:dyDescent="0.25">
      <c r="A373">
        <v>385</v>
      </c>
      <c r="B373" t="s">
        <v>4360</v>
      </c>
      <c r="C373" t="s">
        <v>4053</v>
      </c>
      <c r="D373" t="s">
        <v>76</v>
      </c>
      <c r="E373" t="s">
        <v>31</v>
      </c>
      <c r="F373" t="s">
        <v>32</v>
      </c>
      <c r="G373" t="s">
        <v>16</v>
      </c>
      <c r="H373">
        <v>2019</v>
      </c>
      <c r="I373" t="s">
        <v>77</v>
      </c>
      <c r="J373">
        <v>2024</v>
      </c>
      <c r="K373">
        <v>5</v>
      </c>
      <c r="L373">
        <v>4785.8100000000004</v>
      </c>
      <c r="M373" t="s">
        <v>1118</v>
      </c>
      <c r="N373" t="s">
        <v>4832</v>
      </c>
      <c r="O373" t="s">
        <v>6312</v>
      </c>
    </row>
    <row r="374" spans="1:15" x14ac:dyDescent="0.25">
      <c r="A374">
        <v>386</v>
      </c>
      <c r="B374" t="s">
        <v>4833</v>
      </c>
      <c r="C374" t="s">
        <v>4183</v>
      </c>
      <c r="D374" t="s">
        <v>60</v>
      </c>
      <c r="E374" t="s">
        <v>54</v>
      </c>
      <c r="F374" t="s">
        <v>32</v>
      </c>
      <c r="G374" t="s">
        <v>22</v>
      </c>
      <c r="H374">
        <v>2017</v>
      </c>
      <c r="I374" t="s">
        <v>17</v>
      </c>
      <c r="J374">
        <v>2025</v>
      </c>
      <c r="K374">
        <v>8</v>
      </c>
      <c r="L374">
        <v>1653.71</v>
      </c>
      <c r="M374" t="s">
        <v>1121</v>
      </c>
      <c r="N374" t="s">
        <v>4834</v>
      </c>
      <c r="O374" t="s">
        <v>6310</v>
      </c>
    </row>
    <row r="375" spans="1:15" x14ac:dyDescent="0.25">
      <c r="A375">
        <v>387</v>
      </c>
      <c r="B375" t="s">
        <v>4061</v>
      </c>
      <c r="C375" t="s">
        <v>4835</v>
      </c>
      <c r="D375" t="s">
        <v>13</v>
      </c>
      <c r="E375" t="s">
        <v>31</v>
      </c>
      <c r="F375" t="s">
        <v>32</v>
      </c>
      <c r="G375" t="s">
        <v>22</v>
      </c>
      <c r="H375">
        <v>2020</v>
      </c>
      <c r="I375" t="s">
        <v>17</v>
      </c>
      <c r="J375">
        <v>2025</v>
      </c>
      <c r="K375">
        <v>5</v>
      </c>
      <c r="L375">
        <v>3683.87</v>
      </c>
      <c r="M375" t="s">
        <v>1124</v>
      </c>
      <c r="N375" t="s">
        <v>4836</v>
      </c>
      <c r="O375" t="s">
        <v>6308</v>
      </c>
    </row>
    <row r="376" spans="1:15" x14ac:dyDescent="0.25">
      <c r="A376">
        <v>388</v>
      </c>
      <c r="B376" t="s">
        <v>4360</v>
      </c>
      <c r="C376" t="s">
        <v>4745</v>
      </c>
      <c r="D376" t="s">
        <v>21</v>
      </c>
      <c r="E376" t="s">
        <v>31</v>
      </c>
      <c r="F376" t="s">
        <v>15</v>
      </c>
      <c r="G376" t="s">
        <v>22</v>
      </c>
      <c r="H376">
        <v>2017</v>
      </c>
      <c r="I376" t="s">
        <v>77</v>
      </c>
      <c r="J376">
        <v>2017</v>
      </c>
      <c r="K376">
        <v>0</v>
      </c>
      <c r="L376">
        <v>4193.8999999999996</v>
      </c>
      <c r="M376" t="s">
        <v>1127</v>
      </c>
      <c r="N376" t="s">
        <v>4837</v>
      </c>
      <c r="O376" t="s">
        <v>6312</v>
      </c>
    </row>
    <row r="377" spans="1:15" x14ac:dyDescent="0.25">
      <c r="A377">
        <v>389</v>
      </c>
      <c r="B377" t="s">
        <v>4204</v>
      </c>
      <c r="C377" t="s">
        <v>4838</v>
      </c>
      <c r="D377" t="s">
        <v>21</v>
      </c>
      <c r="E377" t="s">
        <v>40</v>
      </c>
      <c r="F377" t="s">
        <v>32</v>
      </c>
      <c r="G377" t="s">
        <v>27</v>
      </c>
      <c r="H377">
        <v>2021</v>
      </c>
      <c r="I377" t="s">
        <v>17</v>
      </c>
      <c r="J377">
        <v>2025</v>
      </c>
      <c r="K377">
        <v>4</v>
      </c>
      <c r="L377">
        <v>1980.02</v>
      </c>
      <c r="M377" t="s">
        <v>1130</v>
      </c>
      <c r="N377" t="s">
        <v>4839</v>
      </c>
      <c r="O377" t="s">
        <v>6310</v>
      </c>
    </row>
    <row r="378" spans="1:15" x14ac:dyDescent="0.25">
      <c r="A378">
        <v>390</v>
      </c>
      <c r="B378" t="s">
        <v>4840</v>
      </c>
      <c r="C378" t="s">
        <v>4841</v>
      </c>
      <c r="D378" t="s">
        <v>60</v>
      </c>
      <c r="E378" t="s">
        <v>40</v>
      </c>
      <c r="F378" t="s">
        <v>32</v>
      </c>
      <c r="G378" t="s">
        <v>27</v>
      </c>
      <c r="H378">
        <v>2018</v>
      </c>
      <c r="I378" t="s">
        <v>17</v>
      </c>
      <c r="J378">
        <v>2025</v>
      </c>
      <c r="K378">
        <v>7</v>
      </c>
      <c r="L378">
        <v>3893.3</v>
      </c>
      <c r="M378" t="s">
        <v>1133</v>
      </c>
      <c r="N378" t="s">
        <v>4842</v>
      </c>
      <c r="O378" t="s">
        <v>6308</v>
      </c>
    </row>
    <row r="379" spans="1:15" x14ac:dyDescent="0.25">
      <c r="A379">
        <v>391</v>
      </c>
      <c r="B379" t="s">
        <v>4180</v>
      </c>
      <c r="C379" t="s">
        <v>4435</v>
      </c>
      <c r="D379" t="s">
        <v>13</v>
      </c>
      <c r="E379" t="s">
        <v>40</v>
      </c>
      <c r="F379" t="s">
        <v>15</v>
      </c>
      <c r="G379" t="s">
        <v>22</v>
      </c>
      <c r="H379">
        <v>2017</v>
      </c>
      <c r="I379" t="s">
        <v>17</v>
      </c>
      <c r="J379">
        <v>2025</v>
      </c>
      <c r="K379">
        <v>8</v>
      </c>
      <c r="L379">
        <v>1699.92</v>
      </c>
      <c r="M379" t="s">
        <v>1136</v>
      </c>
      <c r="N379" t="s">
        <v>4843</v>
      </c>
      <c r="O379" t="s">
        <v>6310</v>
      </c>
    </row>
    <row r="380" spans="1:15" x14ac:dyDescent="0.25">
      <c r="A380">
        <v>392</v>
      </c>
      <c r="B380" t="s">
        <v>4288</v>
      </c>
      <c r="C380" t="s">
        <v>4419</v>
      </c>
      <c r="D380" t="s">
        <v>21</v>
      </c>
      <c r="E380" t="s">
        <v>31</v>
      </c>
      <c r="F380" t="s">
        <v>32</v>
      </c>
      <c r="G380" t="s">
        <v>22</v>
      </c>
      <c r="H380">
        <v>2023</v>
      </c>
      <c r="I380" t="s">
        <v>17</v>
      </c>
      <c r="J380">
        <v>2025</v>
      </c>
      <c r="K380">
        <v>2</v>
      </c>
      <c r="L380">
        <v>2409.8000000000002</v>
      </c>
      <c r="M380" t="s">
        <v>1139</v>
      </c>
      <c r="N380" t="s">
        <v>4844</v>
      </c>
      <c r="O380" t="s">
        <v>6309</v>
      </c>
    </row>
    <row r="381" spans="1:15" x14ac:dyDescent="0.25">
      <c r="A381">
        <v>393</v>
      </c>
      <c r="B381" t="s">
        <v>4845</v>
      </c>
      <c r="C381" t="s">
        <v>4846</v>
      </c>
      <c r="D381" t="s">
        <v>13</v>
      </c>
      <c r="E381" t="s">
        <v>14</v>
      </c>
      <c r="F381" t="s">
        <v>32</v>
      </c>
      <c r="G381" t="s">
        <v>16</v>
      </c>
      <c r="H381">
        <v>2016</v>
      </c>
      <c r="I381" t="s">
        <v>17</v>
      </c>
      <c r="J381">
        <v>2025</v>
      </c>
      <c r="K381">
        <v>9</v>
      </c>
      <c r="L381">
        <v>4371.7299999999996</v>
      </c>
      <c r="M381" t="s">
        <v>1142</v>
      </c>
      <c r="N381" t="s">
        <v>4847</v>
      </c>
      <c r="O381" t="s">
        <v>6312</v>
      </c>
    </row>
    <row r="382" spans="1:15" x14ac:dyDescent="0.25">
      <c r="A382">
        <v>394</v>
      </c>
      <c r="B382" t="s">
        <v>4070</v>
      </c>
      <c r="C382" t="s">
        <v>4597</v>
      </c>
      <c r="D382" t="s">
        <v>25</v>
      </c>
      <c r="E382" t="s">
        <v>54</v>
      </c>
      <c r="F382" t="s">
        <v>15</v>
      </c>
      <c r="G382" t="s">
        <v>22</v>
      </c>
      <c r="H382">
        <v>2017</v>
      </c>
      <c r="I382" t="s">
        <v>17</v>
      </c>
      <c r="J382">
        <v>2025</v>
      </c>
      <c r="K382">
        <v>8</v>
      </c>
      <c r="L382">
        <v>2274.65</v>
      </c>
      <c r="M382" t="s">
        <v>1145</v>
      </c>
      <c r="N382" t="s">
        <v>4025</v>
      </c>
      <c r="O382" t="s">
        <v>6309</v>
      </c>
    </row>
    <row r="383" spans="1:15" x14ac:dyDescent="0.25">
      <c r="A383">
        <v>395</v>
      </c>
      <c r="B383" t="s">
        <v>4848</v>
      </c>
      <c r="C383" t="s">
        <v>4650</v>
      </c>
      <c r="D383" t="s">
        <v>13</v>
      </c>
      <c r="E383" t="s">
        <v>14</v>
      </c>
      <c r="F383" t="s">
        <v>15</v>
      </c>
      <c r="G383" t="s">
        <v>16</v>
      </c>
      <c r="H383">
        <v>2018</v>
      </c>
      <c r="I383" t="s">
        <v>17</v>
      </c>
      <c r="J383">
        <v>2025</v>
      </c>
      <c r="K383">
        <v>7</v>
      </c>
      <c r="L383">
        <v>1275</v>
      </c>
      <c r="M383" t="s">
        <v>1147</v>
      </c>
      <c r="N383" t="s">
        <v>4849</v>
      </c>
      <c r="O383" t="s">
        <v>6310</v>
      </c>
    </row>
    <row r="384" spans="1:15" x14ac:dyDescent="0.25">
      <c r="A384">
        <v>396</v>
      </c>
      <c r="B384" t="s">
        <v>4061</v>
      </c>
      <c r="C384" t="s">
        <v>4170</v>
      </c>
      <c r="D384" t="s">
        <v>47</v>
      </c>
      <c r="E384" t="s">
        <v>54</v>
      </c>
      <c r="F384" t="s">
        <v>15</v>
      </c>
      <c r="G384" t="s">
        <v>27</v>
      </c>
      <c r="H384">
        <v>2019</v>
      </c>
      <c r="I384" t="s">
        <v>17</v>
      </c>
      <c r="J384">
        <v>2025</v>
      </c>
      <c r="K384">
        <v>6</v>
      </c>
      <c r="L384">
        <v>4358.13</v>
      </c>
      <c r="M384" t="s">
        <v>1150</v>
      </c>
      <c r="N384" t="s">
        <v>4850</v>
      </c>
      <c r="O384" t="s">
        <v>6312</v>
      </c>
    </row>
    <row r="385" spans="1:15" x14ac:dyDescent="0.25">
      <c r="A385">
        <v>397</v>
      </c>
      <c r="B385" t="s">
        <v>4376</v>
      </c>
      <c r="C385" t="s">
        <v>4851</v>
      </c>
      <c r="D385" t="s">
        <v>76</v>
      </c>
      <c r="E385" t="s">
        <v>14</v>
      </c>
      <c r="F385" t="s">
        <v>32</v>
      </c>
      <c r="G385" t="s">
        <v>16</v>
      </c>
      <c r="H385">
        <v>2020</v>
      </c>
      <c r="I385" t="s">
        <v>17</v>
      </c>
      <c r="J385">
        <v>2025</v>
      </c>
      <c r="K385">
        <v>5</v>
      </c>
      <c r="L385">
        <v>2615.16</v>
      </c>
      <c r="M385" t="s">
        <v>1153</v>
      </c>
      <c r="N385" t="s">
        <v>4852</v>
      </c>
      <c r="O385" t="s">
        <v>6309</v>
      </c>
    </row>
    <row r="386" spans="1:15" x14ac:dyDescent="0.25">
      <c r="A386">
        <v>398</v>
      </c>
      <c r="B386" t="s">
        <v>4440</v>
      </c>
      <c r="C386" t="s">
        <v>4258</v>
      </c>
      <c r="D386" t="s">
        <v>25</v>
      </c>
      <c r="E386" t="s">
        <v>54</v>
      </c>
      <c r="F386" t="s">
        <v>32</v>
      </c>
      <c r="G386" t="s">
        <v>16</v>
      </c>
      <c r="H386">
        <v>2016</v>
      </c>
      <c r="I386" t="s">
        <v>17</v>
      </c>
      <c r="J386">
        <v>2025</v>
      </c>
      <c r="K386">
        <v>9</v>
      </c>
      <c r="L386">
        <v>3891.08</v>
      </c>
      <c r="M386" t="s">
        <v>1155</v>
      </c>
      <c r="N386" t="s">
        <v>4853</v>
      </c>
      <c r="O386" t="s">
        <v>6308</v>
      </c>
    </row>
    <row r="387" spans="1:15" x14ac:dyDescent="0.25">
      <c r="A387">
        <v>399</v>
      </c>
      <c r="B387" t="s">
        <v>4854</v>
      </c>
      <c r="C387" t="s">
        <v>4206</v>
      </c>
      <c r="D387" t="s">
        <v>47</v>
      </c>
      <c r="E387" t="s">
        <v>31</v>
      </c>
      <c r="F387" t="s">
        <v>32</v>
      </c>
      <c r="G387" t="s">
        <v>22</v>
      </c>
      <c r="H387">
        <v>2015</v>
      </c>
      <c r="I387" t="s">
        <v>17</v>
      </c>
      <c r="J387">
        <v>2025</v>
      </c>
      <c r="K387">
        <v>10</v>
      </c>
      <c r="L387">
        <v>4502.8999999999996</v>
      </c>
      <c r="M387" t="s">
        <v>1158</v>
      </c>
      <c r="N387" t="s">
        <v>4855</v>
      </c>
      <c r="O387" t="s">
        <v>6312</v>
      </c>
    </row>
    <row r="388" spans="1:15" x14ac:dyDescent="0.25">
      <c r="A388">
        <v>400</v>
      </c>
      <c r="B388" t="s">
        <v>4856</v>
      </c>
      <c r="C388" t="s">
        <v>4244</v>
      </c>
      <c r="D388" t="s">
        <v>25</v>
      </c>
      <c r="E388" t="s">
        <v>31</v>
      </c>
      <c r="F388" t="s">
        <v>32</v>
      </c>
      <c r="G388" t="s">
        <v>27</v>
      </c>
      <c r="H388">
        <v>2017</v>
      </c>
      <c r="I388" t="s">
        <v>17</v>
      </c>
      <c r="J388">
        <v>2025</v>
      </c>
      <c r="K388">
        <v>8</v>
      </c>
      <c r="L388">
        <v>3412.51</v>
      </c>
      <c r="M388" t="s">
        <v>1161</v>
      </c>
      <c r="N388" t="s">
        <v>4857</v>
      </c>
      <c r="O388" t="s">
        <v>6308</v>
      </c>
    </row>
    <row r="389" spans="1:15" x14ac:dyDescent="0.25">
      <c r="A389">
        <v>401</v>
      </c>
      <c r="B389" t="s">
        <v>4032</v>
      </c>
      <c r="C389" t="s">
        <v>4427</v>
      </c>
      <c r="D389" t="s">
        <v>25</v>
      </c>
      <c r="E389" t="s">
        <v>54</v>
      </c>
      <c r="F389" t="s">
        <v>15</v>
      </c>
      <c r="G389" t="s">
        <v>16</v>
      </c>
      <c r="H389">
        <v>2019</v>
      </c>
      <c r="I389" t="s">
        <v>77</v>
      </c>
      <c r="J389">
        <v>2023</v>
      </c>
      <c r="K389">
        <v>4</v>
      </c>
      <c r="L389">
        <v>1135.2</v>
      </c>
      <c r="M389" t="s">
        <v>1164</v>
      </c>
      <c r="N389" t="s">
        <v>4858</v>
      </c>
      <c r="O389" t="s">
        <v>6310</v>
      </c>
    </row>
    <row r="390" spans="1:15" x14ac:dyDescent="0.25">
      <c r="A390">
        <v>402</v>
      </c>
      <c r="B390" t="s">
        <v>4859</v>
      </c>
      <c r="C390" t="s">
        <v>4860</v>
      </c>
      <c r="D390" t="s">
        <v>76</v>
      </c>
      <c r="E390" t="s">
        <v>40</v>
      </c>
      <c r="F390" t="s">
        <v>32</v>
      </c>
      <c r="G390" t="s">
        <v>22</v>
      </c>
      <c r="H390">
        <v>2019</v>
      </c>
      <c r="I390" t="s">
        <v>17</v>
      </c>
      <c r="J390">
        <v>2025</v>
      </c>
      <c r="K390">
        <v>6</v>
      </c>
      <c r="L390">
        <v>2352.2199999999998</v>
      </c>
      <c r="M390" t="s">
        <v>1167</v>
      </c>
      <c r="N390" t="s">
        <v>4861</v>
      </c>
      <c r="O390" t="s">
        <v>6309</v>
      </c>
    </row>
    <row r="391" spans="1:15" x14ac:dyDescent="0.25">
      <c r="A391">
        <v>403</v>
      </c>
      <c r="B391" t="s">
        <v>4862</v>
      </c>
      <c r="C391" t="s">
        <v>4401</v>
      </c>
      <c r="D391" t="s">
        <v>25</v>
      </c>
      <c r="E391" t="s">
        <v>54</v>
      </c>
      <c r="F391" t="s">
        <v>32</v>
      </c>
      <c r="G391" t="s">
        <v>27</v>
      </c>
      <c r="H391">
        <v>2020</v>
      </c>
      <c r="I391" t="s">
        <v>298</v>
      </c>
      <c r="J391">
        <v>2024</v>
      </c>
      <c r="K391">
        <v>4</v>
      </c>
      <c r="L391">
        <v>2254.62</v>
      </c>
      <c r="M391" t="s">
        <v>1169</v>
      </c>
      <c r="N391" t="s">
        <v>4863</v>
      </c>
      <c r="O391" t="s">
        <v>6309</v>
      </c>
    </row>
    <row r="392" spans="1:15" x14ac:dyDescent="0.25">
      <c r="A392">
        <v>404</v>
      </c>
      <c r="B392" t="s">
        <v>4717</v>
      </c>
      <c r="C392" t="s">
        <v>4864</v>
      </c>
      <c r="D392" t="s">
        <v>47</v>
      </c>
      <c r="E392" t="s">
        <v>54</v>
      </c>
      <c r="F392" t="s">
        <v>15</v>
      </c>
      <c r="G392" t="s">
        <v>16</v>
      </c>
      <c r="H392">
        <v>2018</v>
      </c>
      <c r="I392" t="s">
        <v>17</v>
      </c>
      <c r="J392">
        <v>2025</v>
      </c>
      <c r="K392">
        <v>7</v>
      </c>
      <c r="L392">
        <v>3848.43</v>
      </c>
      <c r="M392" t="s">
        <v>1172</v>
      </c>
      <c r="N392" t="s">
        <v>4865</v>
      </c>
      <c r="O392" t="s">
        <v>6308</v>
      </c>
    </row>
    <row r="393" spans="1:15" x14ac:dyDescent="0.25">
      <c r="A393">
        <v>405</v>
      </c>
      <c r="B393" t="s">
        <v>4848</v>
      </c>
      <c r="C393" t="s">
        <v>4793</v>
      </c>
      <c r="D393" t="s">
        <v>60</v>
      </c>
      <c r="E393" t="s">
        <v>54</v>
      </c>
      <c r="F393" t="s">
        <v>32</v>
      </c>
      <c r="G393" t="s">
        <v>27</v>
      </c>
      <c r="H393">
        <v>2016</v>
      </c>
      <c r="I393" t="s">
        <v>17</v>
      </c>
      <c r="J393">
        <v>2025</v>
      </c>
      <c r="K393">
        <v>9</v>
      </c>
      <c r="L393">
        <v>4601.3599999999997</v>
      </c>
      <c r="M393" t="s">
        <v>1175</v>
      </c>
      <c r="N393" t="s">
        <v>4866</v>
      </c>
      <c r="O393" t="s">
        <v>6312</v>
      </c>
    </row>
    <row r="394" spans="1:15" x14ac:dyDescent="0.25">
      <c r="A394">
        <v>406</v>
      </c>
      <c r="B394" t="s">
        <v>4867</v>
      </c>
      <c r="C394" t="s">
        <v>4170</v>
      </c>
      <c r="D394" t="s">
        <v>76</v>
      </c>
      <c r="E394" t="s">
        <v>40</v>
      </c>
      <c r="F394" t="s">
        <v>32</v>
      </c>
      <c r="G394" t="s">
        <v>16</v>
      </c>
      <c r="H394">
        <v>2015</v>
      </c>
      <c r="I394" t="s">
        <v>17</v>
      </c>
      <c r="J394">
        <v>2025</v>
      </c>
      <c r="K394">
        <v>10</v>
      </c>
      <c r="L394">
        <v>4672.6000000000004</v>
      </c>
      <c r="M394" t="s">
        <v>1178</v>
      </c>
      <c r="N394" t="s">
        <v>4868</v>
      </c>
      <c r="O394" t="s">
        <v>6312</v>
      </c>
    </row>
    <row r="395" spans="1:15" x14ac:dyDescent="0.25">
      <c r="A395">
        <v>407</v>
      </c>
      <c r="B395" t="s">
        <v>4869</v>
      </c>
      <c r="C395" t="s">
        <v>4313</v>
      </c>
      <c r="D395" t="s">
        <v>76</v>
      </c>
      <c r="E395" t="s">
        <v>26</v>
      </c>
      <c r="F395" t="s">
        <v>15</v>
      </c>
      <c r="G395" t="s">
        <v>16</v>
      </c>
      <c r="H395">
        <v>2020</v>
      </c>
      <c r="I395" t="s">
        <v>17</v>
      </c>
      <c r="J395">
        <v>2025</v>
      </c>
      <c r="K395">
        <v>5</v>
      </c>
      <c r="L395">
        <v>3592.75</v>
      </c>
      <c r="M395" t="s">
        <v>1181</v>
      </c>
      <c r="N395" t="s">
        <v>4870</v>
      </c>
      <c r="O395" t="s">
        <v>6308</v>
      </c>
    </row>
    <row r="396" spans="1:15" x14ac:dyDescent="0.25">
      <c r="A396">
        <v>408</v>
      </c>
      <c r="B396" t="s">
        <v>4116</v>
      </c>
      <c r="C396" t="s">
        <v>4380</v>
      </c>
      <c r="D396" t="s">
        <v>13</v>
      </c>
      <c r="E396" t="s">
        <v>31</v>
      </c>
      <c r="F396" t="s">
        <v>32</v>
      </c>
      <c r="G396" t="s">
        <v>16</v>
      </c>
      <c r="H396">
        <v>2019</v>
      </c>
      <c r="I396" t="s">
        <v>17</v>
      </c>
      <c r="J396">
        <v>2025</v>
      </c>
      <c r="K396">
        <v>6</v>
      </c>
      <c r="L396">
        <v>2554.52</v>
      </c>
      <c r="M396" t="s">
        <v>1184</v>
      </c>
      <c r="N396" t="s">
        <v>4871</v>
      </c>
      <c r="O396" t="s">
        <v>6309</v>
      </c>
    </row>
    <row r="397" spans="1:15" x14ac:dyDescent="0.25">
      <c r="A397">
        <v>409</v>
      </c>
      <c r="B397" t="s">
        <v>4717</v>
      </c>
      <c r="C397" t="s">
        <v>4206</v>
      </c>
      <c r="D397" t="s">
        <v>21</v>
      </c>
      <c r="E397" t="s">
        <v>26</v>
      </c>
      <c r="F397" t="s">
        <v>32</v>
      </c>
      <c r="G397" t="s">
        <v>16</v>
      </c>
      <c r="H397">
        <v>2023</v>
      </c>
      <c r="I397" t="s">
        <v>17</v>
      </c>
      <c r="J397">
        <v>2025</v>
      </c>
      <c r="K397">
        <v>2</v>
      </c>
      <c r="L397">
        <v>3116.11</v>
      </c>
      <c r="M397" t="s">
        <v>1187</v>
      </c>
      <c r="N397" t="s">
        <v>4872</v>
      </c>
      <c r="O397" t="s">
        <v>6308</v>
      </c>
    </row>
    <row r="398" spans="1:15" x14ac:dyDescent="0.25">
      <c r="A398">
        <v>410</v>
      </c>
      <c r="B398" t="s">
        <v>4873</v>
      </c>
      <c r="C398" t="s">
        <v>4658</v>
      </c>
      <c r="D398" t="s">
        <v>25</v>
      </c>
      <c r="E398" t="s">
        <v>26</v>
      </c>
      <c r="F398" t="s">
        <v>32</v>
      </c>
      <c r="G398" t="s">
        <v>22</v>
      </c>
      <c r="H398">
        <v>2019</v>
      </c>
      <c r="I398" t="s">
        <v>17</v>
      </c>
      <c r="J398">
        <v>2025</v>
      </c>
      <c r="K398">
        <v>6</v>
      </c>
      <c r="L398">
        <v>4128.3999999999996</v>
      </c>
      <c r="M398" t="s">
        <v>1190</v>
      </c>
      <c r="N398" t="s">
        <v>4874</v>
      </c>
      <c r="O398" t="s">
        <v>6312</v>
      </c>
    </row>
    <row r="399" spans="1:15" x14ac:dyDescent="0.25">
      <c r="A399">
        <v>411</v>
      </c>
      <c r="B399" t="s">
        <v>4177</v>
      </c>
      <c r="C399" t="s">
        <v>4875</v>
      </c>
      <c r="D399" t="s">
        <v>25</v>
      </c>
      <c r="E399" t="s">
        <v>40</v>
      </c>
      <c r="F399" t="s">
        <v>15</v>
      </c>
      <c r="G399" t="s">
        <v>16</v>
      </c>
      <c r="H399">
        <v>2022</v>
      </c>
      <c r="I399" t="s">
        <v>17</v>
      </c>
      <c r="J399">
        <v>2025</v>
      </c>
      <c r="K399">
        <v>3</v>
      </c>
      <c r="L399">
        <v>4797.91</v>
      </c>
      <c r="M399" t="s">
        <v>1193</v>
      </c>
      <c r="N399" t="s">
        <v>4876</v>
      </c>
      <c r="O399" t="s">
        <v>6312</v>
      </c>
    </row>
    <row r="400" spans="1:15" x14ac:dyDescent="0.25">
      <c r="A400">
        <v>412</v>
      </c>
      <c r="B400" t="s">
        <v>4877</v>
      </c>
      <c r="C400" t="s">
        <v>4878</v>
      </c>
      <c r="D400" t="s">
        <v>25</v>
      </c>
      <c r="E400" t="s">
        <v>54</v>
      </c>
      <c r="F400" t="s">
        <v>15</v>
      </c>
      <c r="G400" t="s">
        <v>22</v>
      </c>
      <c r="H400">
        <v>2021</v>
      </c>
      <c r="I400" t="s">
        <v>17</v>
      </c>
      <c r="J400">
        <v>2025</v>
      </c>
      <c r="K400">
        <v>4</v>
      </c>
      <c r="L400">
        <v>1790.92</v>
      </c>
      <c r="M400" t="s">
        <v>1196</v>
      </c>
      <c r="N400" t="s">
        <v>4879</v>
      </c>
      <c r="O400" t="s">
        <v>6310</v>
      </c>
    </row>
    <row r="401" spans="1:15" x14ac:dyDescent="0.25">
      <c r="A401">
        <v>413</v>
      </c>
      <c r="B401" t="s">
        <v>4032</v>
      </c>
      <c r="C401" t="s">
        <v>4395</v>
      </c>
      <c r="D401" t="s">
        <v>25</v>
      </c>
      <c r="E401" t="s">
        <v>54</v>
      </c>
      <c r="F401" t="s">
        <v>15</v>
      </c>
      <c r="G401" t="s">
        <v>16</v>
      </c>
      <c r="H401">
        <v>2016</v>
      </c>
      <c r="I401" t="s">
        <v>17</v>
      </c>
      <c r="J401">
        <v>2025</v>
      </c>
      <c r="K401">
        <v>9</v>
      </c>
      <c r="L401">
        <v>4821.87</v>
      </c>
      <c r="M401" t="s">
        <v>1199</v>
      </c>
      <c r="N401" t="s">
        <v>4880</v>
      </c>
      <c r="O401" t="s">
        <v>6312</v>
      </c>
    </row>
    <row r="402" spans="1:15" x14ac:dyDescent="0.25">
      <c r="A402">
        <v>414</v>
      </c>
      <c r="B402" t="s">
        <v>4238</v>
      </c>
      <c r="C402" t="s">
        <v>4881</v>
      </c>
      <c r="D402" t="s">
        <v>60</v>
      </c>
      <c r="E402" t="s">
        <v>54</v>
      </c>
      <c r="F402" t="s">
        <v>15</v>
      </c>
      <c r="G402" t="s">
        <v>27</v>
      </c>
      <c r="H402">
        <v>2024</v>
      </c>
      <c r="I402" t="s">
        <v>17</v>
      </c>
      <c r="J402">
        <v>2025</v>
      </c>
      <c r="K402">
        <v>1</v>
      </c>
      <c r="L402">
        <v>999.71</v>
      </c>
      <c r="M402" t="s">
        <v>1202</v>
      </c>
      <c r="N402" t="s">
        <v>4882</v>
      </c>
      <c r="O402" t="s">
        <v>6311</v>
      </c>
    </row>
    <row r="403" spans="1:15" x14ac:dyDescent="0.25">
      <c r="A403">
        <v>415</v>
      </c>
      <c r="B403" t="s">
        <v>4092</v>
      </c>
      <c r="C403" t="s">
        <v>4769</v>
      </c>
      <c r="D403" t="s">
        <v>21</v>
      </c>
      <c r="E403" t="s">
        <v>14</v>
      </c>
      <c r="F403" t="s">
        <v>32</v>
      </c>
      <c r="G403" t="s">
        <v>16</v>
      </c>
      <c r="H403">
        <v>2016</v>
      </c>
      <c r="I403" t="s">
        <v>17</v>
      </c>
      <c r="J403">
        <v>2025</v>
      </c>
      <c r="K403">
        <v>9</v>
      </c>
      <c r="L403">
        <v>2071.09</v>
      </c>
      <c r="M403" t="s">
        <v>1205</v>
      </c>
      <c r="N403" t="s">
        <v>4883</v>
      </c>
      <c r="O403" t="s">
        <v>6309</v>
      </c>
    </row>
    <row r="404" spans="1:15" x14ac:dyDescent="0.25">
      <c r="A404">
        <v>416</v>
      </c>
      <c r="B404" t="s">
        <v>4459</v>
      </c>
      <c r="C404" t="s">
        <v>4884</v>
      </c>
      <c r="D404" t="s">
        <v>13</v>
      </c>
      <c r="E404" t="s">
        <v>26</v>
      </c>
      <c r="F404" t="s">
        <v>15</v>
      </c>
      <c r="G404" t="s">
        <v>27</v>
      </c>
      <c r="H404">
        <v>2022</v>
      </c>
      <c r="I404" t="s">
        <v>17</v>
      </c>
      <c r="J404">
        <v>2025</v>
      </c>
      <c r="K404">
        <v>3</v>
      </c>
      <c r="L404">
        <v>3565.07</v>
      </c>
      <c r="M404" t="s">
        <v>1208</v>
      </c>
      <c r="N404" t="s">
        <v>4885</v>
      </c>
      <c r="O404" t="s">
        <v>6308</v>
      </c>
    </row>
    <row r="405" spans="1:15" x14ac:dyDescent="0.25">
      <c r="A405">
        <v>417</v>
      </c>
      <c r="B405" t="s">
        <v>4492</v>
      </c>
      <c r="C405" t="s">
        <v>4688</v>
      </c>
      <c r="D405" t="s">
        <v>13</v>
      </c>
      <c r="E405" t="s">
        <v>54</v>
      </c>
      <c r="F405" t="s">
        <v>15</v>
      </c>
      <c r="G405" t="s">
        <v>27</v>
      </c>
      <c r="H405">
        <v>2022</v>
      </c>
      <c r="I405" t="s">
        <v>17</v>
      </c>
      <c r="J405">
        <v>2025</v>
      </c>
      <c r="K405">
        <v>3</v>
      </c>
      <c r="L405">
        <v>3001.32</v>
      </c>
      <c r="M405" t="s">
        <v>1211</v>
      </c>
      <c r="N405" t="s">
        <v>4886</v>
      </c>
      <c r="O405" t="s">
        <v>6308</v>
      </c>
    </row>
    <row r="406" spans="1:15" x14ac:dyDescent="0.25">
      <c r="A406">
        <v>418</v>
      </c>
      <c r="B406" t="s">
        <v>4052</v>
      </c>
      <c r="C406" t="s">
        <v>4787</v>
      </c>
      <c r="D406" t="s">
        <v>13</v>
      </c>
      <c r="E406" t="s">
        <v>54</v>
      </c>
      <c r="F406" t="s">
        <v>32</v>
      </c>
      <c r="G406" t="s">
        <v>16</v>
      </c>
      <c r="H406">
        <v>2024</v>
      </c>
      <c r="I406" t="s">
        <v>17</v>
      </c>
      <c r="J406">
        <v>2025</v>
      </c>
      <c r="K406">
        <v>1</v>
      </c>
      <c r="L406">
        <v>1537.54</v>
      </c>
      <c r="M406" t="s">
        <v>1214</v>
      </c>
      <c r="N406" t="s">
        <v>4887</v>
      </c>
      <c r="O406" t="s">
        <v>6310</v>
      </c>
    </row>
    <row r="407" spans="1:15" x14ac:dyDescent="0.25">
      <c r="A407">
        <v>419</v>
      </c>
      <c r="B407" t="s">
        <v>4888</v>
      </c>
      <c r="C407" t="s">
        <v>4889</v>
      </c>
      <c r="D407" t="s">
        <v>13</v>
      </c>
      <c r="E407" t="s">
        <v>26</v>
      </c>
      <c r="F407" t="s">
        <v>32</v>
      </c>
      <c r="G407" t="s">
        <v>22</v>
      </c>
      <c r="H407">
        <v>2022</v>
      </c>
      <c r="I407" t="s">
        <v>17</v>
      </c>
      <c r="J407">
        <v>2025</v>
      </c>
      <c r="K407">
        <v>3</v>
      </c>
      <c r="L407">
        <v>3868.51</v>
      </c>
      <c r="M407" t="s">
        <v>1217</v>
      </c>
      <c r="N407" t="s">
        <v>4890</v>
      </c>
      <c r="O407" t="s">
        <v>6308</v>
      </c>
    </row>
    <row r="408" spans="1:15" x14ac:dyDescent="0.25">
      <c r="A408">
        <v>420</v>
      </c>
      <c r="B408" t="s">
        <v>4891</v>
      </c>
      <c r="C408" t="s">
        <v>4892</v>
      </c>
      <c r="D408" t="s">
        <v>60</v>
      </c>
      <c r="E408" t="s">
        <v>14</v>
      </c>
      <c r="F408" t="s">
        <v>15</v>
      </c>
      <c r="G408" t="s">
        <v>27</v>
      </c>
      <c r="H408">
        <v>2018</v>
      </c>
      <c r="I408" t="s">
        <v>17</v>
      </c>
      <c r="J408">
        <v>2025</v>
      </c>
      <c r="K408">
        <v>7</v>
      </c>
      <c r="L408">
        <v>1844.69</v>
      </c>
      <c r="M408" t="s">
        <v>1220</v>
      </c>
      <c r="N408" t="s">
        <v>4893</v>
      </c>
      <c r="O408" t="s">
        <v>6310</v>
      </c>
    </row>
    <row r="409" spans="1:15" x14ac:dyDescent="0.25">
      <c r="A409">
        <v>421</v>
      </c>
      <c r="B409" t="s">
        <v>4527</v>
      </c>
      <c r="C409" t="s">
        <v>4894</v>
      </c>
      <c r="D409" t="s">
        <v>13</v>
      </c>
      <c r="E409" t="s">
        <v>31</v>
      </c>
      <c r="F409" t="s">
        <v>15</v>
      </c>
      <c r="G409" t="s">
        <v>16</v>
      </c>
      <c r="H409">
        <v>2023</v>
      </c>
      <c r="I409" t="s">
        <v>17</v>
      </c>
      <c r="J409">
        <v>2025</v>
      </c>
      <c r="K409">
        <v>2</v>
      </c>
      <c r="L409">
        <v>2174.44</v>
      </c>
      <c r="M409" t="s">
        <v>1223</v>
      </c>
      <c r="N409" t="s">
        <v>4895</v>
      </c>
      <c r="O409" t="s">
        <v>6309</v>
      </c>
    </row>
    <row r="410" spans="1:15" x14ac:dyDescent="0.25">
      <c r="A410">
        <v>422</v>
      </c>
      <c r="B410" t="s">
        <v>4470</v>
      </c>
      <c r="C410" t="s">
        <v>4787</v>
      </c>
      <c r="D410" t="s">
        <v>76</v>
      </c>
      <c r="E410" t="s">
        <v>14</v>
      </c>
      <c r="F410" t="s">
        <v>15</v>
      </c>
      <c r="G410" t="s">
        <v>22</v>
      </c>
      <c r="H410">
        <v>2023</v>
      </c>
      <c r="I410" t="s">
        <v>17</v>
      </c>
      <c r="J410">
        <v>2025</v>
      </c>
      <c r="K410">
        <v>2</v>
      </c>
      <c r="L410">
        <v>3968.29</v>
      </c>
      <c r="M410" t="s">
        <v>1226</v>
      </c>
      <c r="N410" t="s">
        <v>4896</v>
      </c>
      <c r="O410" t="s">
        <v>6308</v>
      </c>
    </row>
    <row r="411" spans="1:15" x14ac:dyDescent="0.25">
      <c r="A411">
        <v>423</v>
      </c>
      <c r="B411" t="s">
        <v>4897</v>
      </c>
      <c r="C411" t="s">
        <v>4898</v>
      </c>
      <c r="D411" t="s">
        <v>13</v>
      </c>
      <c r="E411" t="s">
        <v>31</v>
      </c>
      <c r="F411" t="s">
        <v>32</v>
      </c>
      <c r="G411" t="s">
        <v>22</v>
      </c>
      <c r="H411">
        <v>2023</v>
      </c>
      <c r="I411" t="s">
        <v>17</v>
      </c>
      <c r="J411">
        <v>2025</v>
      </c>
      <c r="K411">
        <v>2</v>
      </c>
      <c r="L411">
        <v>3571.34</v>
      </c>
      <c r="M411" t="s">
        <v>1229</v>
      </c>
      <c r="N411" t="s">
        <v>4899</v>
      </c>
      <c r="O411" t="s">
        <v>6308</v>
      </c>
    </row>
    <row r="412" spans="1:15" x14ac:dyDescent="0.25">
      <c r="A412">
        <v>424</v>
      </c>
      <c r="B412" t="s">
        <v>4568</v>
      </c>
      <c r="C412" t="s">
        <v>4540</v>
      </c>
      <c r="D412" t="s">
        <v>60</v>
      </c>
      <c r="E412" t="s">
        <v>54</v>
      </c>
      <c r="F412" t="s">
        <v>32</v>
      </c>
      <c r="G412" t="s">
        <v>27</v>
      </c>
      <c r="H412">
        <v>2017</v>
      </c>
      <c r="I412" t="s">
        <v>77</v>
      </c>
      <c r="J412">
        <v>2021</v>
      </c>
      <c r="K412">
        <v>4</v>
      </c>
      <c r="L412">
        <v>1545.94</v>
      </c>
      <c r="M412" t="s">
        <v>1231</v>
      </c>
      <c r="N412" t="s">
        <v>4900</v>
      </c>
      <c r="O412" t="s">
        <v>6310</v>
      </c>
    </row>
    <row r="413" spans="1:15" x14ac:dyDescent="0.25">
      <c r="A413">
        <v>425</v>
      </c>
      <c r="B413" t="s">
        <v>4334</v>
      </c>
      <c r="C413" t="s">
        <v>4519</v>
      </c>
      <c r="D413" t="s">
        <v>76</v>
      </c>
      <c r="E413" t="s">
        <v>26</v>
      </c>
      <c r="F413" t="s">
        <v>15</v>
      </c>
      <c r="G413" t="s">
        <v>27</v>
      </c>
      <c r="H413">
        <v>2021</v>
      </c>
      <c r="I413" t="s">
        <v>17</v>
      </c>
      <c r="J413">
        <v>2025</v>
      </c>
      <c r="K413">
        <v>4</v>
      </c>
      <c r="L413">
        <v>3063.35</v>
      </c>
      <c r="M413" t="s">
        <v>1234</v>
      </c>
      <c r="N413" t="s">
        <v>4901</v>
      </c>
      <c r="O413" t="s">
        <v>6308</v>
      </c>
    </row>
    <row r="414" spans="1:15" x14ac:dyDescent="0.25">
      <c r="A414">
        <v>426</v>
      </c>
      <c r="B414" t="s">
        <v>4902</v>
      </c>
      <c r="C414" t="s">
        <v>4903</v>
      </c>
      <c r="D414" t="s">
        <v>76</v>
      </c>
      <c r="E414" t="s">
        <v>40</v>
      </c>
      <c r="F414" t="s">
        <v>32</v>
      </c>
      <c r="G414" t="s">
        <v>27</v>
      </c>
      <c r="H414">
        <v>2017</v>
      </c>
      <c r="I414" t="s">
        <v>17</v>
      </c>
      <c r="J414">
        <v>2025</v>
      </c>
      <c r="K414">
        <v>8</v>
      </c>
      <c r="L414">
        <v>3313.73</v>
      </c>
      <c r="M414" t="s">
        <v>1237</v>
      </c>
      <c r="N414" t="s">
        <v>4904</v>
      </c>
      <c r="O414" t="s">
        <v>6308</v>
      </c>
    </row>
    <row r="415" spans="1:15" x14ac:dyDescent="0.25">
      <c r="A415">
        <v>427</v>
      </c>
      <c r="B415" t="s">
        <v>4193</v>
      </c>
      <c r="C415" t="s">
        <v>4905</v>
      </c>
      <c r="D415" t="s">
        <v>13</v>
      </c>
      <c r="E415" t="s">
        <v>40</v>
      </c>
      <c r="F415" t="s">
        <v>32</v>
      </c>
      <c r="G415" t="s">
        <v>16</v>
      </c>
      <c r="H415">
        <v>2017</v>
      </c>
      <c r="I415" t="s">
        <v>17</v>
      </c>
      <c r="J415">
        <v>2025</v>
      </c>
      <c r="K415">
        <v>8</v>
      </c>
      <c r="L415">
        <v>2329.4899999999998</v>
      </c>
      <c r="M415" t="s">
        <v>1239</v>
      </c>
      <c r="N415" t="s">
        <v>4906</v>
      </c>
      <c r="O415" t="s">
        <v>6309</v>
      </c>
    </row>
    <row r="416" spans="1:15" x14ac:dyDescent="0.25">
      <c r="A416">
        <v>429</v>
      </c>
      <c r="B416" t="s">
        <v>4719</v>
      </c>
      <c r="C416" t="s">
        <v>4907</v>
      </c>
      <c r="D416" t="s">
        <v>13</v>
      </c>
      <c r="E416" t="s">
        <v>40</v>
      </c>
      <c r="F416" t="s">
        <v>32</v>
      </c>
      <c r="G416" t="s">
        <v>16</v>
      </c>
      <c r="H416">
        <v>2021</v>
      </c>
      <c r="I416" t="s">
        <v>17</v>
      </c>
      <c r="J416">
        <v>2025</v>
      </c>
      <c r="K416">
        <v>4</v>
      </c>
      <c r="L416">
        <v>3989.81</v>
      </c>
      <c r="M416" t="s">
        <v>1244</v>
      </c>
      <c r="N416" t="s">
        <v>4908</v>
      </c>
      <c r="O416" t="s">
        <v>6308</v>
      </c>
    </row>
    <row r="417" spans="1:15" x14ac:dyDescent="0.25">
      <c r="A417">
        <v>430</v>
      </c>
      <c r="B417" t="s">
        <v>4806</v>
      </c>
      <c r="C417" t="s">
        <v>4289</v>
      </c>
      <c r="D417" t="s">
        <v>47</v>
      </c>
      <c r="E417" t="s">
        <v>26</v>
      </c>
      <c r="F417" t="s">
        <v>32</v>
      </c>
      <c r="G417" t="s">
        <v>27</v>
      </c>
      <c r="H417">
        <v>2019</v>
      </c>
      <c r="I417" t="s">
        <v>17</v>
      </c>
      <c r="J417">
        <v>2025</v>
      </c>
      <c r="K417">
        <v>6</v>
      </c>
      <c r="L417">
        <v>1399.82</v>
      </c>
      <c r="M417" t="s">
        <v>1247</v>
      </c>
      <c r="N417" t="s">
        <v>4909</v>
      </c>
      <c r="O417" t="s">
        <v>6310</v>
      </c>
    </row>
    <row r="418" spans="1:15" x14ac:dyDescent="0.25">
      <c r="A418">
        <v>431</v>
      </c>
      <c r="B418" t="s">
        <v>4910</v>
      </c>
      <c r="C418" t="s">
        <v>4261</v>
      </c>
      <c r="D418" t="s">
        <v>60</v>
      </c>
      <c r="E418" t="s">
        <v>31</v>
      </c>
      <c r="F418" t="s">
        <v>32</v>
      </c>
      <c r="G418" t="s">
        <v>27</v>
      </c>
      <c r="H418">
        <v>2016</v>
      </c>
      <c r="I418" t="s">
        <v>17</v>
      </c>
      <c r="J418">
        <v>2025</v>
      </c>
      <c r="K418">
        <v>9</v>
      </c>
      <c r="L418">
        <v>3539.62</v>
      </c>
      <c r="M418" t="s">
        <v>1250</v>
      </c>
      <c r="N418" t="s">
        <v>4911</v>
      </c>
      <c r="O418" t="s">
        <v>6308</v>
      </c>
    </row>
    <row r="419" spans="1:15" x14ac:dyDescent="0.25">
      <c r="A419">
        <v>432</v>
      </c>
      <c r="B419" t="s">
        <v>4297</v>
      </c>
      <c r="C419" t="s">
        <v>4476</v>
      </c>
      <c r="D419" t="s">
        <v>47</v>
      </c>
      <c r="E419" t="s">
        <v>54</v>
      </c>
      <c r="F419" t="s">
        <v>32</v>
      </c>
      <c r="G419" t="s">
        <v>27</v>
      </c>
      <c r="H419">
        <v>2016</v>
      </c>
      <c r="I419" t="s">
        <v>17</v>
      </c>
      <c r="J419">
        <v>2025</v>
      </c>
      <c r="K419">
        <v>9</v>
      </c>
      <c r="L419">
        <v>1814.73</v>
      </c>
      <c r="M419" t="s">
        <v>1253</v>
      </c>
      <c r="N419" t="s">
        <v>4912</v>
      </c>
      <c r="O419" t="s">
        <v>6310</v>
      </c>
    </row>
    <row r="420" spans="1:15" x14ac:dyDescent="0.25">
      <c r="A420">
        <v>433</v>
      </c>
      <c r="B420" t="s">
        <v>4055</v>
      </c>
      <c r="C420" t="s">
        <v>4355</v>
      </c>
      <c r="D420" t="s">
        <v>21</v>
      </c>
      <c r="E420" t="s">
        <v>31</v>
      </c>
      <c r="F420" t="s">
        <v>32</v>
      </c>
      <c r="G420" t="s">
        <v>16</v>
      </c>
      <c r="H420">
        <v>2021</v>
      </c>
      <c r="I420" t="s">
        <v>77</v>
      </c>
      <c r="J420">
        <v>2024</v>
      </c>
      <c r="K420">
        <v>3</v>
      </c>
      <c r="L420">
        <v>4846.9799999999996</v>
      </c>
      <c r="M420" t="s">
        <v>1256</v>
      </c>
      <c r="N420" t="s">
        <v>4913</v>
      </c>
      <c r="O420" t="s">
        <v>6312</v>
      </c>
    </row>
    <row r="421" spans="1:15" x14ac:dyDescent="0.25">
      <c r="A421">
        <v>434</v>
      </c>
      <c r="B421" t="s">
        <v>4166</v>
      </c>
      <c r="C421" t="s">
        <v>4914</v>
      </c>
      <c r="D421" t="s">
        <v>60</v>
      </c>
      <c r="E421" t="s">
        <v>26</v>
      </c>
      <c r="F421" t="s">
        <v>15</v>
      </c>
      <c r="G421" t="s">
        <v>22</v>
      </c>
      <c r="H421">
        <v>2016</v>
      </c>
      <c r="I421" t="s">
        <v>17</v>
      </c>
      <c r="J421">
        <v>2025</v>
      </c>
      <c r="K421">
        <v>9</v>
      </c>
      <c r="L421">
        <v>4020.1</v>
      </c>
      <c r="M421" t="s">
        <v>1259</v>
      </c>
      <c r="N421" t="s">
        <v>4915</v>
      </c>
      <c r="O421" t="s">
        <v>6312</v>
      </c>
    </row>
    <row r="422" spans="1:15" x14ac:dyDescent="0.25">
      <c r="A422">
        <v>435</v>
      </c>
      <c r="B422" t="s">
        <v>4806</v>
      </c>
      <c r="C422" t="s">
        <v>4200</v>
      </c>
      <c r="D422" t="s">
        <v>13</v>
      </c>
      <c r="E422" t="s">
        <v>14</v>
      </c>
      <c r="F422" t="s">
        <v>32</v>
      </c>
      <c r="G422" t="s">
        <v>27</v>
      </c>
      <c r="H422">
        <v>2020</v>
      </c>
      <c r="I422" t="s">
        <v>17</v>
      </c>
      <c r="J422">
        <v>2025</v>
      </c>
      <c r="K422">
        <v>5</v>
      </c>
      <c r="L422">
        <v>1019.25</v>
      </c>
      <c r="M422" t="s">
        <v>1078</v>
      </c>
      <c r="N422" t="s">
        <v>4916</v>
      </c>
      <c r="O422" t="s">
        <v>6310</v>
      </c>
    </row>
    <row r="423" spans="1:15" x14ac:dyDescent="0.25">
      <c r="A423">
        <v>436</v>
      </c>
      <c r="B423" t="s">
        <v>4055</v>
      </c>
      <c r="C423" t="s">
        <v>4747</v>
      </c>
      <c r="D423" t="s">
        <v>21</v>
      </c>
      <c r="E423" t="s">
        <v>31</v>
      </c>
      <c r="F423" t="s">
        <v>15</v>
      </c>
      <c r="G423" t="s">
        <v>16</v>
      </c>
      <c r="H423">
        <v>2021</v>
      </c>
      <c r="I423" t="s">
        <v>17</v>
      </c>
      <c r="J423">
        <v>2025</v>
      </c>
      <c r="K423">
        <v>4</v>
      </c>
      <c r="L423">
        <v>893.35</v>
      </c>
      <c r="M423" t="s">
        <v>1263</v>
      </c>
      <c r="N423" t="s">
        <v>4917</v>
      </c>
      <c r="O423" t="s">
        <v>6311</v>
      </c>
    </row>
    <row r="424" spans="1:15" x14ac:dyDescent="0.25">
      <c r="A424">
        <v>437</v>
      </c>
      <c r="B424" t="s">
        <v>4877</v>
      </c>
      <c r="C424" t="s">
        <v>4918</v>
      </c>
      <c r="D424" t="s">
        <v>60</v>
      </c>
      <c r="E424" t="s">
        <v>31</v>
      </c>
      <c r="F424" t="s">
        <v>15</v>
      </c>
      <c r="G424" t="s">
        <v>27</v>
      </c>
      <c r="H424">
        <v>2023</v>
      </c>
      <c r="I424" t="s">
        <v>17</v>
      </c>
      <c r="J424">
        <v>2025</v>
      </c>
      <c r="K424">
        <v>2</v>
      </c>
      <c r="L424">
        <v>3637.85</v>
      </c>
      <c r="M424" t="s">
        <v>1266</v>
      </c>
      <c r="N424" t="s">
        <v>4919</v>
      </c>
      <c r="O424" t="s">
        <v>6308</v>
      </c>
    </row>
    <row r="425" spans="1:15" x14ac:dyDescent="0.25">
      <c r="A425">
        <v>438</v>
      </c>
      <c r="B425" t="s">
        <v>4920</v>
      </c>
      <c r="C425" t="s">
        <v>4921</v>
      </c>
      <c r="D425" t="s">
        <v>21</v>
      </c>
      <c r="E425" t="s">
        <v>31</v>
      </c>
      <c r="F425" t="s">
        <v>15</v>
      </c>
      <c r="G425" t="s">
        <v>16</v>
      </c>
      <c r="H425">
        <v>2016</v>
      </c>
      <c r="I425" t="s">
        <v>17</v>
      </c>
      <c r="J425">
        <v>2025</v>
      </c>
      <c r="K425">
        <v>9</v>
      </c>
      <c r="L425">
        <v>1007.73</v>
      </c>
      <c r="M425" t="s">
        <v>1269</v>
      </c>
      <c r="N425" t="s">
        <v>4922</v>
      </c>
      <c r="O425" t="s">
        <v>6310</v>
      </c>
    </row>
    <row r="426" spans="1:15" x14ac:dyDescent="0.25">
      <c r="A426">
        <v>439</v>
      </c>
      <c r="B426" t="s">
        <v>4052</v>
      </c>
      <c r="C426" t="s">
        <v>4206</v>
      </c>
      <c r="D426" t="s">
        <v>21</v>
      </c>
      <c r="E426" t="s">
        <v>54</v>
      </c>
      <c r="F426" t="s">
        <v>15</v>
      </c>
      <c r="G426" t="s">
        <v>22</v>
      </c>
      <c r="H426">
        <v>2016</v>
      </c>
      <c r="I426" t="s">
        <v>17</v>
      </c>
      <c r="J426">
        <v>2025</v>
      </c>
      <c r="K426">
        <v>9</v>
      </c>
      <c r="L426">
        <v>3891.74</v>
      </c>
      <c r="M426" t="s">
        <v>1272</v>
      </c>
      <c r="N426" t="s">
        <v>4923</v>
      </c>
      <c r="O426" t="s">
        <v>6308</v>
      </c>
    </row>
    <row r="427" spans="1:15" x14ac:dyDescent="0.25">
      <c r="A427">
        <v>440</v>
      </c>
      <c r="B427" t="s">
        <v>4026</v>
      </c>
      <c r="C427" t="s">
        <v>4286</v>
      </c>
      <c r="D427" t="s">
        <v>25</v>
      </c>
      <c r="E427" t="s">
        <v>54</v>
      </c>
      <c r="F427" t="s">
        <v>32</v>
      </c>
      <c r="G427" t="s">
        <v>27</v>
      </c>
      <c r="H427">
        <v>2017</v>
      </c>
      <c r="I427" t="s">
        <v>17</v>
      </c>
      <c r="J427">
        <v>2025</v>
      </c>
      <c r="K427">
        <v>8</v>
      </c>
      <c r="L427">
        <v>3183.68</v>
      </c>
      <c r="M427" t="s">
        <v>1275</v>
      </c>
      <c r="N427" t="s">
        <v>4924</v>
      </c>
      <c r="O427" t="s">
        <v>6308</v>
      </c>
    </row>
    <row r="428" spans="1:15" x14ac:dyDescent="0.25">
      <c r="A428">
        <v>441</v>
      </c>
      <c r="B428" t="s">
        <v>4925</v>
      </c>
      <c r="C428" t="s">
        <v>4926</v>
      </c>
      <c r="D428" t="s">
        <v>21</v>
      </c>
      <c r="E428" t="s">
        <v>40</v>
      </c>
      <c r="F428" t="s">
        <v>32</v>
      </c>
      <c r="G428" t="s">
        <v>27</v>
      </c>
      <c r="H428">
        <v>2020</v>
      </c>
      <c r="I428" t="s">
        <v>17</v>
      </c>
      <c r="J428">
        <v>2025</v>
      </c>
      <c r="K428">
        <v>5</v>
      </c>
      <c r="L428">
        <v>4725.6400000000003</v>
      </c>
      <c r="M428" t="s">
        <v>1278</v>
      </c>
      <c r="N428" t="s">
        <v>4927</v>
      </c>
      <c r="O428" t="s">
        <v>6312</v>
      </c>
    </row>
    <row r="429" spans="1:15" x14ac:dyDescent="0.25">
      <c r="A429">
        <v>442</v>
      </c>
      <c r="B429" t="s">
        <v>4484</v>
      </c>
      <c r="C429" t="s">
        <v>4928</v>
      </c>
      <c r="D429" t="s">
        <v>76</v>
      </c>
      <c r="E429" t="s">
        <v>54</v>
      </c>
      <c r="F429" t="s">
        <v>32</v>
      </c>
      <c r="G429" t="s">
        <v>16</v>
      </c>
      <c r="H429">
        <v>2021</v>
      </c>
      <c r="I429" t="s">
        <v>17</v>
      </c>
      <c r="J429">
        <v>2025</v>
      </c>
      <c r="K429">
        <v>4</v>
      </c>
      <c r="L429">
        <v>1845.02</v>
      </c>
      <c r="M429" t="s">
        <v>1281</v>
      </c>
      <c r="N429" t="s">
        <v>4929</v>
      </c>
      <c r="O429" t="s">
        <v>6310</v>
      </c>
    </row>
    <row r="430" spans="1:15" x14ac:dyDescent="0.25">
      <c r="A430">
        <v>443</v>
      </c>
      <c r="B430" t="s">
        <v>4118</v>
      </c>
      <c r="C430" t="s">
        <v>4170</v>
      </c>
      <c r="D430" t="s">
        <v>47</v>
      </c>
      <c r="E430" t="s">
        <v>31</v>
      </c>
      <c r="F430" t="s">
        <v>15</v>
      </c>
      <c r="G430" t="s">
        <v>16</v>
      </c>
      <c r="H430">
        <v>2017</v>
      </c>
      <c r="I430" t="s">
        <v>77</v>
      </c>
      <c r="J430">
        <v>2020</v>
      </c>
      <c r="K430">
        <v>3</v>
      </c>
      <c r="L430">
        <v>2594.04</v>
      </c>
      <c r="M430" t="s">
        <v>1284</v>
      </c>
      <c r="N430" t="s">
        <v>4930</v>
      </c>
      <c r="O430" t="s">
        <v>6309</v>
      </c>
    </row>
    <row r="431" spans="1:15" x14ac:dyDescent="0.25">
      <c r="A431">
        <v>444</v>
      </c>
      <c r="B431" t="s">
        <v>4931</v>
      </c>
      <c r="C431" t="s">
        <v>4932</v>
      </c>
      <c r="D431" t="s">
        <v>76</v>
      </c>
      <c r="E431" t="s">
        <v>54</v>
      </c>
      <c r="F431" t="s">
        <v>15</v>
      </c>
      <c r="G431" t="s">
        <v>16</v>
      </c>
      <c r="H431">
        <v>2023</v>
      </c>
      <c r="I431" t="s">
        <v>17</v>
      </c>
      <c r="J431">
        <v>2025</v>
      </c>
      <c r="K431">
        <v>2</v>
      </c>
      <c r="L431">
        <v>2153.73</v>
      </c>
      <c r="M431" t="s">
        <v>1287</v>
      </c>
      <c r="N431" t="s">
        <v>4933</v>
      </c>
      <c r="O431" t="s">
        <v>6309</v>
      </c>
    </row>
    <row r="432" spans="1:15" x14ac:dyDescent="0.25">
      <c r="A432">
        <v>445</v>
      </c>
      <c r="B432" t="s">
        <v>4620</v>
      </c>
      <c r="C432" t="s">
        <v>4516</v>
      </c>
      <c r="D432" t="s">
        <v>21</v>
      </c>
      <c r="E432" t="s">
        <v>14</v>
      </c>
      <c r="F432" t="s">
        <v>32</v>
      </c>
      <c r="G432" t="s">
        <v>16</v>
      </c>
      <c r="H432">
        <v>2020</v>
      </c>
      <c r="I432" t="s">
        <v>17</v>
      </c>
      <c r="J432">
        <v>2025</v>
      </c>
      <c r="K432">
        <v>5</v>
      </c>
      <c r="L432">
        <v>3057.92</v>
      </c>
      <c r="M432" t="s">
        <v>1290</v>
      </c>
      <c r="N432" t="s">
        <v>4934</v>
      </c>
      <c r="O432" t="s">
        <v>6308</v>
      </c>
    </row>
    <row r="433" spans="1:15" x14ac:dyDescent="0.25">
      <c r="A433">
        <v>446</v>
      </c>
      <c r="B433" t="s">
        <v>4305</v>
      </c>
      <c r="C433" t="s">
        <v>4397</v>
      </c>
      <c r="D433" t="s">
        <v>60</v>
      </c>
      <c r="E433" t="s">
        <v>40</v>
      </c>
      <c r="F433" t="s">
        <v>32</v>
      </c>
      <c r="G433" t="s">
        <v>16</v>
      </c>
      <c r="H433">
        <v>2020</v>
      </c>
      <c r="I433" t="s">
        <v>17</v>
      </c>
      <c r="J433">
        <v>2025</v>
      </c>
      <c r="K433">
        <v>5</v>
      </c>
      <c r="L433">
        <v>1743.07</v>
      </c>
      <c r="M433" t="s">
        <v>1293</v>
      </c>
      <c r="N433" t="s">
        <v>4935</v>
      </c>
      <c r="O433" t="s">
        <v>6310</v>
      </c>
    </row>
    <row r="434" spans="1:15" x14ac:dyDescent="0.25">
      <c r="A434">
        <v>447</v>
      </c>
      <c r="B434" t="s">
        <v>4936</v>
      </c>
      <c r="C434" t="s">
        <v>4937</v>
      </c>
      <c r="D434" t="s">
        <v>60</v>
      </c>
      <c r="E434" t="s">
        <v>26</v>
      </c>
      <c r="F434" t="s">
        <v>15</v>
      </c>
      <c r="G434" t="s">
        <v>27</v>
      </c>
      <c r="H434">
        <v>2018</v>
      </c>
      <c r="I434" t="s">
        <v>17</v>
      </c>
      <c r="J434">
        <v>2025</v>
      </c>
      <c r="K434">
        <v>7</v>
      </c>
      <c r="L434">
        <v>971.09</v>
      </c>
      <c r="M434" t="s">
        <v>1296</v>
      </c>
      <c r="N434" t="s">
        <v>4938</v>
      </c>
      <c r="O434" t="s">
        <v>6311</v>
      </c>
    </row>
    <row r="435" spans="1:15" x14ac:dyDescent="0.25">
      <c r="A435">
        <v>448</v>
      </c>
      <c r="B435" t="s">
        <v>4635</v>
      </c>
      <c r="C435" t="s">
        <v>4939</v>
      </c>
      <c r="D435" t="s">
        <v>47</v>
      </c>
      <c r="E435" t="s">
        <v>40</v>
      </c>
      <c r="F435" t="s">
        <v>32</v>
      </c>
      <c r="G435" t="s">
        <v>22</v>
      </c>
      <c r="H435">
        <v>2020</v>
      </c>
      <c r="I435" t="s">
        <v>298</v>
      </c>
      <c r="J435">
        <v>2022</v>
      </c>
      <c r="K435">
        <v>2</v>
      </c>
      <c r="L435">
        <v>2772.53</v>
      </c>
      <c r="M435" t="s">
        <v>1299</v>
      </c>
      <c r="N435" t="s">
        <v>4940</v>
      </c>
      <c r="O435" t="s">
        <v>6309</v>
      </c>
    </row>
    <row r="436" spans="1:15" x14ac:dyDescent="0.25">
      <c r="A436">
        <v>449</v>
      </c>
      <c r="B436" t="s">
        <v>4707</v>
      </c>
      <c r="C436" t="s">
        <v>4024</v>
      </c>
      <c r="D436" t="s">
        <v>47</v>
      </c>
      <c r="E436" t="s">
        <v>40</v>
      </c>
      <c r="F436" t="s">
        <v>15</v>
      </c>
      <c r="G436" t="s">
        <v>22</v>
      </c>
      <c r="H436">
        <v>2016</v>
      </c>
      <c r="I436" t="s">
        <v>17</v>
      </c>
      <c r="J436">
        <v>2025</v>
      </c>
      <c r="K436">
        <v>9</v>
      </c>
      <c r="L436">
        <v>2600.92</v>
      </c>
      <c r="M436" t="s">
        <v>1302</v>
      </c>
      <c r="N436" t="s">
        <v>4941</v>
      </c>
      <c r="O436" t="s">
        <v>6309</v>
      </c>
    </row>
    <row r="437" spans="1:15" x14ac:dyDescent="0.25">
      <c r="A437">
        <v>450</v>
      </c>
      <c r="B437" t="s">
        <v>4635</v>
      </c>
      <c r="C437" t="s">
        <v>4784</v>
      </c>
      <c r="D437" t="s">
        <v>21</v>
      </c>
      <c r="E437" t="s">
        <v>40</v>
      </c>
      <c r="F437" t="s">
        <v>32</v>
      </c>
      <c r="G437" t="s">
        <v>16</v>
      </c>
      <c r="H437">
        <v>2022</v>
      </c>
      <c r="I437" t="s">
        <v>17</v>
      </c>
      <c r="J437">
        <v>2025</v>
      </c>
      <c r="K437">
        <v>3</v>
      </c>
      <c r="L437">
        <v>4532.91</v>
      </c>
      <c r="M437" t="s">
        <v>1305</v>
      </c>
      <c r="N437" t="s">
        <v>4942</v>
      </c>
      <c r="O437" t="s">
        <v>6312</v>
      </c>
    </row>
    <row r="438" spans="1:15" x14ac:dyDescent="0.25">
      <c r="A438">
        <v>451</v>
      </c>
      <c r="B438" t="s">
        <v>4315</v>
      </c>
      <c r="C438" t="s">
        <v>4206</v>
      </c>
      <c r="D438" t="s">
        <v>60</v>
      </c>
      <c r="E438" t="s">
        <v>26</v>
      </c>
      <c r="F438" t="s">
        <v>32</v>
      </c>
      <c r="G438" t="s">
        <v>27</v>
      </c>
      <c r="H438">
        <v>2017</v>
      </c>
      <c r="I438" t="s">
        <v>17</v>
      </c>
      <c r="J438">
        <v>2025</v>
      </c>
      <c r="K438">
        <v>8</v>
      </c>
      <c r="L438">
        <v>2099.42</v>
      </c>
      <c r="M438" t="s">
        <v>1308</v>
      </c>
      <c r="N438" t="s">
        <v>4025</v>
      </c>
      <c r="O438" t="s">
        <v>6309</v>
      </c>
    </row>
    <row r="439" spans="1:15" x14ac:dyDescent="0.25">
      <c r="A439">
        <v>452</v>
      </c>
      <c r="B439" t="s">
        <v>4403</v>
      </c>
      <c r="C439" t="s">
        <v>4943</v>
      </c>
      <c r="D439" t="s">
        <v>76</v>
      </c>
      <c r="E439" t="s">
        <v>40</v>
      </c>
      <c r="F439" t="s">
        <v>32</v>
      </c>
      <c r="G439" t="s">
        <v>22</v>
      </c>
      <c r="H439">
        <v>2018</v>
      </c>
      <c r="I439" t="s">
        <v>17</v>
      </c>
      <c r="J439">
        <v>2025</v>
      </c>
      <c r="K439">
        <v>7</v>
      </c>
      <c r="L439">
        <v>2973.03</v>
      </c>
      <c r="M439" t="s">
        <v>1310</v>
      </c>
      <c r="N439" t="s">
        <v>4944</v>
      </c>
      <c r="O439" t="s">
        <v>6309</v>
      </c>
    </row>
    <row r="440" spans="1:15" x14ac:dyDescent="0.25">
      <c r="A440">
        <v>453</v>
      </c>
      <c r="B440" t="s">
        <v>4360</v>
      </c>
      <c r="C440" t="s">
        <v>4945</v>
      </c>
      <c r="D440" t="s">
        <v>25</v>
      </c>
      <c r="E440" t="s">
        <v>54</v>
      </c>
      <c r="F440" t="s">
        <v>32</v>
      </c>
      <c r="G440" t="s">
        <v>22</v>
      </c>
      <c r="H440">
        <v>2018</v>
      </c>
      <c r="I440" t="s">
        <v>17</v>
      </c>
      <c r="J440">
        <v>2025</v>
      </c>
      <c r="K440">
        <v>7</v>
      </c>
      <c r="L440">
        <v>3236.24</v>
      </c>
      <c r="M440" t="s">
        <v>1313</v>
      </c>
      <c r="N440" t="s">
        <v>4946</v>
      </c>
      <c r="O440" t="s">
        <v>6308</v>
      </c>
    </row>
    <row r="441" spans="1:15" x14ac:dyDescent="0.25">
      <c r="A441">
        <v>454</v>
      </c>
      <c r="B441" t="s">
        <v>4910</v>
      </c>
      <c r="C441" t="s">
        <v>4947</v>
      </c>
      <c r="D441" t="s">
        <v>25</v>
      </c>
      <c r="E441" t="s">
        <v>40</v>
      </c>
      <c r="F441" t="s">
        <v>32</v>
      </c>
      <c r="G441" t="s">
        <v>16</v>
      </c>
      <c r="H441">
        <v>2017</v>
      </c>
      <c r="I441" t="s">
        <v>17</v>
      </c>
      <c r="J441">
        <v>2025</v>
      </c>
      <c r="K441">
        <v>8</v>
      </c>
      <c r="L441">
        <v>3811.3</v>
      </c>
      <c r="M441" t="s">
        <v>1316</v>
      </c>
      <c r="N441" t="s">
        <v>4948</v>
      </c>
      <c r="O441" t="s">
        <v>6308</v>
      </c>
    </row>
    <row r="442" spans="1:15" x14ac:dyDescent="0.25">
      <c r="A442">
        <v>455</v>
      </c>
      <c r="B442" t="s">
        <v>4605</v>
      </c>
      <c r="C442" t="s">
        <v>4252</v>
      </c>
      <c r="D442" t="s">
        <v>47</v>
      </c>
      <c r="E442" t="s">
        <v>14</v>
      </c>
      <c r="F442" t="s">
        <v>15</v>
      </c>
      <c r="G442" t="s">
        <v>27</v>
      </c>
      <c r="H442">
        <v>2021</v>
      </c>
      <c r="I442" t="s">
        <v>17</v>
      </c>
      <c r="J442">
        <v>2025</v>
      </c>
      <c r="K442">
        <v>4</v>
      </c>
      <c r="L442">
        <v>4401.4399999999996</v>
      </c>
      <c r="M442" t="s">
        <v>1319</v>
      </c>
      <c r="N442" t="s">
        <v>4949</v>
      </c>
      <c r="O442" t="s">
        <v>6312</v>
      </c>
    </row>
    <row r="443" spans="1:15" x14ac:dyDescent="0.25">
      <c r="A443">
        <v>456</v>
      </c>
      <c r="B443" t="s">
        <v>4950</v>
      </c>
      <c r="C443" t="s">
        <v>4481</v>
      </c>
      <c r="D443" t="s">
        <v>13</v>
      </c>
      <c r="E443" t="s">
        <v>14</v>
      </c>
      <c r="F443" t="s">
        <v>32</v>
      </c>
      <c r="G443" t="s">
        <v>27</v>
      </c>
      <c r="H443">
        <v>2016</v>
      </c>
      <c r="I443" t="s">
        <v>17</v>
      </c>
      <c r="J443">
        <v>2025</v>
      </c>
      <c r="K443">
        <v>9</v>
      </c>
      <c r="L443">
        <v>1438.83</v>
      </c>
      <c r="M443" t="s">
        <v>1322</v>
      </c>
      <c r="N443" t="s">
        <v>4951</v>
      </c>
      <c r="O443" t="s">
        <v>6310</v>
      </c>
    </row>
    <row r="444" spans="1:15" x14ac:dyDescent="0.25">
      <c r="A444">
        <v>457</v>
      </c>
      <c r="B444" t="s">
        <v>4952</v>
      </c>
      <c r="C444" t="s">
        <v>4021</v>
      </c>
      <c r="D444" t="s">
        <v>21</v>
      </c>
      <c r="E444" t="s">
        <v>14</v>
      </c>
      <c r="F444" t="s">
        <v>15</v>
      </c>
      <c r="G444" t="s">
        <v>22</v>
      </c>
      <c r="H444">
        <v>2023</v>
      </c>
      <c r="I444" t="s">
        <v>298</v>
      </c>
      <c r="J444">
        <v>2023</v>
      </c>
      <c r="K444">
        <v>0</v>
      </c>
      <c r="L444">
        <v>3762.07</v>
      </c>
      <c r="M444" t="s">
        <v>1325</v>
      </c>
      <c r="N444" t="s">
        <v>4953</v>
      </c>
      <c r="O444" t="s">
        <v>6308</v>
      </c>
    </row>
    <row r="445" spans="1:15" x14ac:dyDescent="0.25">
      <c r="A445">
        <v>458</v>
      </c>
      <c r="B445" t="s">
        <v>4954</v>
      </c>
      <c r="C445" t="s">
        <v>4300</v>
      </c>
      <c r="D445" t="s">
        <v>76</v>
      </c>
      <c r="E445" t="s">
        <v>14</v>
      </c>
      <c r="F445" t="s">
        <v>15</v>
      </c>
      <c r="G445" t="s">
        <v>22</v>
      </c>
      <c r="H445">
        <v>2022</v>
      </c>
      <c r="I445" t="s">
        <v>17</v>
      </c>
      <c r="J445">
        <v>2025</v>
      </c>
      <c r="K445">
        <v>3</v>
      </c>
      <c r="L445">
        <v>2125.63</v>
      </c>
      <c r="M445" t="s">
        <v>1327</v>
      </c>
      <c r="N445" t="s">
        <v>4955</v>
      </c>
      <c r="O445" t="s">
        <v>6309</v>
      </c>
    </row>
    <row r="446" spans="1:15" x14ac:dyDescent="0.25">
      <c r="A446">
        <v>459</v>
      </c>
      <c r="B446" t="s">
        <v>4744</v>
      </c>
      <c r="C446" t="s">
        <v>4956</v>
      </c>
      <c r="D446" t="s">
        <v>47</v>
      </c>
      <c r="E446" t="s">
        <v>54</v>
      </c>
      <c r="F446" t="s">
        <v>15</v>
      </c>
      <c r="G446" t="s">
        <v>22</v>
      </c>
      <c r="H446">
        <v>2022</v>
      </c>
      <c r="I446" t="s">
        <v>17</v>
      </c>
      <c r="J446">
        <v>2025</v>
      </c>
      <c r="K446">
        <v>3</v>
      </c>
      <c r="L446">
        <v>1093.06</v>
      </c>
      <c r="M446" t="s">
        <v>1330</v>
      </c>
      <c r="N446" t="s">
        <v>4957</v>
      </c>
      <c r="O446" t="s">
        <v>6310</v>
      </c>
    </row>
    <row r="447" spans="1:15" x14ac:dyDescent="0.25">
      <c r="A447">
        <v>460</v>
      </c>
      <c r="B447" t="s">
        <v>4244</v>
      </c>
      <c r="C447" t="s">
        <v>4492</v>
      </c>
      <c r="D447" t="s">
        <v>25</v>
      </c>
      <c r="E447" t="s">
        <v>54</v>
      </c>
      <c r="F447" t="s">
        <v>32</v>
      </c>
      <c r="G447" t="s">
        <v>16</v>
      </c>
      <c r="H447">
        <v>2021</v>
      </c>
      <c r="I447" t="s">
        <v>17</v>
      </c>
      <c r="J447">
        <v>2025</v>
      </c>
      <c r="K447">
        <v>4</v>
      </c>
      <c r="L447">
        <v>2639.79</v>
      </c>
      <c r="M447" t="s">
        <v>1333</v>
      </c>
      <c r="N447" t="s">
        <v>4958</v>
      </c>
      <c r="O447" t="s">
        <v>6309</v>
      </c>
    </row>
    <row r="448" spans="1:15" x14ac:dyDescent="0.25">
      <c r="A448">
        <v>461</v>
      </c>
      <c r="B448" t="s">
        <v>4959</v>
      </c>
      <c r="C448" t="s">
        <v>4170</v>
      </c>
      <c r="D448" t="s">
        <v>60</v>
      </c>
      <c r="E448" t="s">
        <v>40</v>
      </c>
      <c r="F448" t="s">
        <v>15</v>
      </c>
      <c r="G448" t="s">
        <v>16</v>
      </c>
      <c r="H448">
        <v>2019</v>
      </c>
      <c r="I448" t="s">
        <v>17</v>
      </c>
      <c r="J448">
        <v>2025</v>
      </c>
      <c r="K448">
        <v>6</v>
      </c>
      <c r="L448">
        <v>2535.48</v>
      </c>
      <c r="M448" t="s">
        <v>1336</v>
      </c>
      <c r="N448" t="s">
        <v>4960</v>
      </c>
      <c r="O448" t="s">
        <v>6309</v>
      </c>
    </row>
    <row r="449" spans="1:15" x14ac:dyDescent="0.25">
      <c r="A449">
        <v>462</v>
      </c>
      <c r="B449" t="s">
        <v>4238</v>
      </c>
      <c r="C449" t="s">
        <v>4106</v>
      </c>
      <c r="D449" t="s">
        <v>47</v>
      </c>
      <c r="E449" t="s">
        <v>14</v>
      </c>
      <c r="F449" t="s">
        <v>15</v>
      </c>
      <c r="G449" t="s">
        <v>22</v>
      </c>
      <c r="H449">
        <v>2021</v>
      </c>
      <c r="I449" t="s">
        <v>17</v>
      </c>
      <c r="J449">
        <v>2025</v>
      </c>
      <c r="K449">
        <v>4</v>
      </c>
      <c r="L449">
        <v>2350.1</v>
      </c>
      <c r="M449" t="s">
        <v>1339</v>
      </c>
      <c r="N449" t="s">
        <v>4961</v>
      </c>
      <c r="O449" t="s">
        <v>6309</v>
      </c>
    </row>
    <row r="450" spans="1:15" x14ac:dyDescent="0.25">
      <c r="A450">
        <v>463</v>
      </c>
      <c r="B450" t="s">
        <v>4806</v>
      </c>
      <c r="C450" t="s">
        <v>4523</v>
      </c>
      <c r="D450" t="s">
        <v>25</v>
      </c>
      <c r="E450" t="s">
        <v>31</v>
      </c>
      <c r="F450" t="s">
        <v>32</v>
      </c>
      <c r="G450" t="s">
        <v>22</v>
      </c>
      <c r="H450">
        <v>2016</v>
      </c>
      <c r="I450" t="s">
        <v>17</v>
      </c>
      <c r="J450">
        <v>2025</v>
      </c>
      <c r="K450">
        <v>9</v>
      </c>
      <c r="L450">
        <v>981.28</v>
      </c>
      <c r="M450" t="s">
        <v>1342</v>
      </c>
      <c r="N450" t="s">
        <v>4962</v>
      </c>
      <c r="O450" t="s">
        <v>6311</v>
      </c>
    </row>
    <row r="451" spans="1:15" x14ac:dyDescent="0.25">
      <c r="A451">
        <v>464</v>
      </c>
      <c r="B451" t="s">
        <v>4116</v>
      </c>
      <c r="C451" t="s">
        <v>4277</v>
      </c>
      <c r="D451" t="s">
        <v>21</v>
      </c>
      <c r="E451" t="s">
        <v>26</v>
      </c>
      <c r="F451" t="s">
        <v>32</v>
      </c>
      <c r="G451" t="s">
        <v>16</v>
      </c>
      <c r="H451">
        <v>2020</v>
      </c>
      <c r="I451" t="s">
        <v>17</v>
      </c>
      <c r="J451">
        <v>2025</v>
      </c>
      <c r="K451">
        <v>5</v>
      </c>
      <c r="L451">
        <v>2975.96</v>
      </c>
      <c r="M451" t="s">
        <v>1345</v>
      </c>
      <c r="N451" t="s">
        <v>4963</v>
      </c>
      <c r="O451" t="s">
        <v>6309</v>
      </c>
    </row>
    <row r="452" spans="1:15" x14ac:dyDescent="0.25">
      <c r="A452">
        <v>465</v>
      </c>
      <c r="B452" t="s">
        <v>4111</v>
      </c>
      <c r="C452" t="s">
        <v>4964</v>
      </c>
      <c r="D452" t="s">
        <v>60</v>
      </c>
      <c r="E452" t="s">
        <v>26</v>
      </c>
      <c r="F452" t="s">
        <v>15</v>
      </c>
      <c r="G452" t="s">
        <v>22</v>
      </c>
      <c r="H452">
        <v>2015</v>
      </c>
      <c r="I452" t="s">
        <v>17</v>
      </c>
      <c r="J452">
        <v>2025</v>
      </c>
      <c r="K452">
        <v>10</v>
      </c>
      <c r="L452">
        <v>2770.46</v>
      </c>
      <c r="M452" t="s">
        <v>1348</v>
      </c>
      <c r="N452" t="s">
        <v>4965</v>
      </c>
      <c r="O452" t="s">
        <v>6309</v>
      </c>
    </row>
    <row r="453" spans="1:15" x14ac:dyDescent="0.25">
      <c r="A453">
        <v>466</v>
      </c>
      <c r="B453" t="s">
        <v>4966</v>
      </c>
      <c r="C453" t="s">
        <v>4313</v>
      </c>
      <c r="D453" t="s">
        <v>21</v>
      </c>
      <c r="E453" t="s">
        <v>26</v>
      </c>
      <c r="F453" t="s">
        <v>15</v>
      </c>
      <c r="G453" t="s">
        <v>22</v>
      </c>
      <c r="H453">
        <v>2018</v>
      </c>
      <c r="I453" t="s">
        <v>17</v>
      </c>
      <c r="J453">
        <v>2025</v>
      </c>
      <c r="K453">
        <v>7</v>
      </c>
      <c r="L453">
        <v>1727.13</v>
      </c>
      <c r="M453" t="s">
        <v>1351</v>
      </c>
      <c r="N453" t="s">
        <v>4967</v>
      </c>
      <c r="O453" t="s">
        <v>6310</v>
      </c>
    </row>
    <row r="454" spans="1:15" x14ac:dyDescent="0.25">
      <c r="A454">
        <v>467</v>
      </c>
      <c r="B454" t="s">
        <v>4294</v>
      </c>
      <c r="C454" t="s">
        <v>4742</v>
      </c>
      <c r="D454" t="s">
        <v>21</v>
      </c>
      <c r="E454" t="s">
        <v>40</v>
      </c>
      <c r="F454" t="s">
        <v>15</v>
      </c>
      <c r="G454" t="s">
        <v>22</v>
      </c>
      <c r="H454">
        <v>2018</v>
      </c>
      <c r="I454" t="s">
        <v>298</v>
      </c>
      <c r="J454">
        <v>2019</v>
      </c>
      <c r="K454">
        <v>1</v>
      </c>
      <c r="L454">
        <v>4196.8</v>
      </c>
      <c r="M454" t="s">
        <v>1354</v>
      </c>
      <c r="N454" t="s">
        <v>4025</v>
      </c>
      <c r="O454" t="s">
        <v>6312</v>
      </c>
    </row>
    <row r="455" spans="1:15" x14ac:dyDescent="0.25">
      <c r="A455">
        <v>468</v>
      </c>
      <c r="B455" t="s">
        <v>4328</v>
      </c>
      <c r="C455" t="s">
        <v>4968</v>
      </c>
      <c r="D455" t="s">
        <v>47</v>
      </c>
      <c r="E455" t="s">
        <v>26</v>
      </c>
      <c r="F455" t="s">
        <v>32</v>
      </c>
      <c r="G455" t="s">
        <v>16</v>
      </c>
      <c r="H455">
        <v>2018</v>
      </c>
      <c r="I455" t="s">
        <v>298</v>
      </c>
      <c r="J455">
        <v>2018</v>
      </c>
      <c r="K455">
        <v>0</v>
      </c>
      <c r="L455">
        <v>3972.76</v>
      </c>
      <c r="M455" t="s">
        <v>1356</v>
      </c>
      <c r="N455" t="s">
        <v>4969</v>
      </c>
      <c r="O455" t="s">
        <v>6308</v>
      </c>
    </row>
    <row r="456" spans="1:15" x14ac:dyDescent="0.25">
      <c r="A456">
        <v>471</v>
      </c>
      <c r="B456" t="s">
        <v>4970</v>
      </c>
      <c r="C456" t="s">
        <v>4971</v>
      </c>
      <c r="D456" t="s">
        <v>25</v>
      </c>
      <c r="E456" t="s">
        <v>14</v>
      </c>
      <c r="F456" t="s">
        <v>32</v>
      </c>
      <c r="G456" t="s">
        <v>22</v>
      </c>
      <c r="H456">
        <v>2022</v>
      </c>
      <c r="I456" t="s">
        <v>17</v>
      </c>
      <c r="J456">
        <v>2025</v>
      </c>
      <c r="K456">
        <v>3</v>
      </c>
      <c r="L456">
        <v>2131.54</v>
      </c>
      <c r="M456" t="s">
        <v>1363</v>
      </c>
      <c r="N456" t="s">
        <v>4972</v>
      </c>
      <c r="O456" t="s">
        <v>6309</v>
      </c>
    </row>
    <row r="457" spans="1:15" x14ac:dyDescent="0.25">
      <c r="A457">
        <v>472</v>
      </c>
      <c r="B457" t="s">
        <v>4070</v>
      </c>
      <c r="C457" t="s">
        <v>4409</v>
      </c>
      <c r="D457" t="s">
        <v>76</v>
      </c>
      <c r="E457" t="s">
        <v>54</v>
      </c>
      <c r="F457" t="s">
        <v>32</v>
      </c>
      <c r="G457" t="s">
        <v>27</v>
      </c>
      <c r="H457">
        <v>2021</v>
      </c>
      <c r="I457" t="s">
        <v>17</v>
      </c>
      <c r="J457">
        <v>2025</v>
      </c>
      <c r="K457">
        <v>4</v>
      </c>
      <c r="L457">
        <v>4729.7700000000004</v>
      </c>
      <c r="M457" t="s">
        <v>1366</v>
      </c>
      <c r="N457" t="s">
        <v>4973</v>
      </c>
      <c r="O457" t="s">
        <v>6312</v>
      </c>
    </row>
    <row r="458" spans="1:15" x14ac:dyDescent="0.25">
      <c r="A458">
        <v>473</v>
      </c>
      <c r="B458" t="s">
        <v>4974</v>
      </c>
      <c r="C458" t="s">
        <v>4975</v>
      </c>
      <c r="D458" t="s">
        <v>13</v>
      </c>
      <c r="E458" t="s">
        <v>40</v>
      </c>
      <c r="F458" t="s">
        <v>32</v>
      </c>
      <c r="G458" t="s">
        <v>27</v>
      </c>
      <c r="H458">
        <v>2019</v>
      </c>
      <c r="I458" t="s">
        <v>298</v>
      </c>
      <c r="J458">
        <v>2021</v>
      </c>
      <c r="K458">
        <v>2</v>
      </c>
      <c r="L458">
        <v>1944.85</v>
      </c>
      <c r="M458" t="s">
        <v>1369</v>
      </c>
      <c r="N458" t="s">
        <v>4976</v>
      </c>
      <c r="O458" t="s">
        <v>6310</v>
      </c>
    </row>
    <row r="459" spans="1:15" x14ac:dyDescent="0.25">
      <c r="A459">
        <v>474</v>
      </c>
      <c r="B459" t="s">
        <v>4244</v>
      </c>
      <c r="C459" t="s">
        <v>4035</v>
      </c>
      <c r="D459" t="s">
        <v>47</v>
      </c>
      <c r="E459" t="s">
        <v>54</v>
      </c>
      <c r="F459" t="s">
        <v>15</v>
      </c>
      <c r="G459" t="s">
        <v>22</v>
      </c>
      <c r="H459">
        <v>2018</v>
      </c>
      <c r="I459" t="s">
        <v>17</v>
      </c>
      <c r="J459">
        <v>2025</v>
      </c>
      <c r="K459">
        <v>7</v>
      </c>
      <c r="L459">
        <v>1787.38</v>
      </c>
      <c r="M459" t="s">
        <v>1372</v>
      </c>
      <c r="N459" t="s">
        <v>4977</v>
      </c>
      <c r="O459" t="s">
        <v>6310</v>
      </c>
    </row>
    <row r="460" spans="1:15" x14ac:dyDescent="0.25">
      <c r="A460">
        <v>475</v>
      </c>
      <c r="B460" t="s">
        <v>4124</v>
      </c>
      <c r="C460" t="s">
        <v>4390</v>
      </c>
      <c r="D460" t="s">
        <v>47</v>
      </c>
      <c r="E460" t="s">
        <v>31</v>
      </c>
      <c r="F460" t="s">
        <v>15</v>
      </c>
      <c r="G460" t="s">
        <v>22</v>
      </c>
      <c r="H460">
        <v>2015</v>
      </c>
      <c r="I460" t="s">
        <v>17</v>
      </c>
      <c r="J460">
        <v>2025</v>
      </c>
      <c r="K460">
        <v>10</v>
      </c>
      <c r="L460">
        <v>811.95</v>
      </c>
      <c r="M460" t="s">
        <v>1375</v>
      </c>
      <c r="N460" t="s">
        <v>4978</v>
      </c>
      <c r="O460" t="s">
        <v>6311</v>
      </c>
    </row>
    <row r="461" spans="1:15" x14ac:dyDescent="0.25">
      <c r="A461">
        <v>476</v>
      </c>
      <c r="B461" t="s">
        <v>4979</v>
      </c>
      <c r="C461" t="s">
        <v>4980</v>
      </c>
      <c r="D461" t="s">
        <v>60</v>
      </c>
      <c r="E461" t="s">
        <v>14</v>
      </c>
      <c r="F461" t="s">
        <v>32</v>
      </c>
      <c r="G461" t="s">
        <v>22</v>
      </c>
      <c r="H461">
        <v>2020</v>
      </c>
      <c r="I461" t="s">
        <v>17</v>
      </c>
      <c r="J461">
        <v>2025</v>
      </c>
      <c r="K461">
        <v>5</v>
      </c>
      <c r="L461">
        <v>4404.37</v>
      </c>
      <c r="M461" t="s">
        <v>1378</v>
      </c>
      <c r="N461" t="s">
        <v>4981</v>
      </c>
      <c r="O461" t="s">
        <v>6312</v>
      </c>
    </row>
    <row r="462" spans="1:15" x14ac:dyDescent="0.25">
      <c r="A462">
        <v>477</v>
      </c>
      <c r="B462" t="s">
        <v>4828</v>
      </c>
      <c r="C462" t="s">
        <v>4982</v>
      </c>
      <c r="D462" t="s">
        <v>21</v>
      </c>
      <c r="E462" t="s">
        <v>14</v>
      </c>
      <c r="F462" t="s">
        <v>32</v>
      </c>
      <c r="G462" t="s">
        <v>27</v>
      </c>
      <c r="H462">
        <v>2023</v>
      </c>
      <c r="I462" t="s">
        <v>17</v>
      </c>
      <c r="J462">
        <v>2025</v>
      </c>
      <c r="K462">
        <v>2</v>
      </c>
      <c r="L462">
        <v>1318.94</v>
      </c>
      <c r="M462" t="s">
        <v>1381</v>
      </c>
      <c r="N462" t="s">
        <v>4983</v>
      </c>
      <c r="O462" t="s">
        <v>6310</v>
      </c>
    </row>
    <row r="463" spans="1:15" x14ac:dyDescent="0.25">
      <c r="A463">
        <v>478</v>
      </c>
      <c r="B463" t="s">
        <v>4508</v>
      </c>
      <c r="C463" t="s">
        <v>4234</v>
      </c>
      <c r="D463" t="s">
        <v>76</v>
      </c>
      <c r="E463" t="s">
        <v>40</v>
      </c>
      <c r="F463" t="s">
        <v>32</v>
      </c>
      <c r="G463" t="s">
        <v>22</v>
      </c>
      <c r="H463">
        <v>2020</v>
      </c>
      <c r="I463" t="s">
        <v>17</v>
      </c>
      <c r="J463">
        <v>2025</v>
      </c>
      <c r="K463">
        <v>5</v>
      </c>
      <c r="L463">
        <v>4712.82</v>
      </c>
      <c r="M463" t="s">
        <v>1384</v>
      </c>
      <c r="N463" t="s">
        <v>4984</v>
      </c>
      <c r="O463" t="s">
        <v>6312</v>
      </c>
    </row>
    <row r="464" spans="1:15" x14ac:dyDescent="0.25">
      <c r="A464">
        <v>479</v>
      </c>
      <c r="B464" t="s">
        <v>4985</v>
      </c>
      <c r="C464" t="s">
        <v>4986</v>
      </c>
      <c r="D464" t="s">
        <v>76</v>
      </c>
      <c r="E464" t="s">
        <v>26</v>
      </c>
      <c r="F464" t="s">
        <v>15</v>
      </c>
      <c r="G464" t="s">
        <v>22</v>
      </c>
      <c r="H464">
        <v>2022</v>
      </c>
      <c r="I464" t="s">
        <v>17</v>
      </c>
      <c r="J464">
        <v>2025</v>
      </c>
      <c r="K464">
        <v>3</v>
      </c>
      <c r="L464">
        <v>4332.63</v>
      </c>
      <c r="M464" t="s">
        <v>1387</v>
      </c>
      <c r="N464" t="s">
        <v>4987</v>
      </c>
      <c r="O464" t="s">
        <v>6312</v>
      </c>
    </row>
    <row r="465" spans="1:15" x14ac:dyDescent="0.25">
      <c r="A465">
        <v>480</v>
      </c>
      <c r="B465" t="s">
        <v>4229</v>
      </c>
      <c r="C465" t="s">
        <v>4988</v>
      </c>
      <c r="D465" t="s">
        <v>76</v>
      </c>
      <c r="E465" t="s">
        <v>26</v>
      </c>
      <c r="F465" t="s">
        <v>15</v>
      </c>
      <c r="G465" t="s">
        <v>27</v>
      </c>
      <c r="H465">
        <v>2023</v>
      </c>
      <c r="I465" t="s">
        <v>17</v>
      </c>
      <c r="J465">
        <v>2025</v>
      </c>
      <c r="K465">
        <v>2</v>
      </c>
      <c r="L465">
        <v>868.09</v>
      </c>
      <c r="M465" t="s">
        <v>1390</v>
      </c>
      <c r="N465" t="s">
        <v>4989</v>
      </c>
      <c r="O465" t="s">
        <v>6311</v>
      </c>
    </row>
    <row r="466" spans="1:15" x14ac:dyDescent="0.25">
      <c r="A466">
        <v>481</v>
      </c>
      <c r="B466" t="s">
        <v>4990</v>
      </c>
      <c r="C466" t="s">
        <v>4531</v>
      </c>
      <c r="D466" t="s">
        <v>25</v>
      </c>
      <c r="E466" t="s">
        <v>14</v>
      </c>
      <c r="F466" t="s">
        <v>32</v>
      </c>
      <c r="G466" t="s">
        <v>22</v>
      </c>
      <c r="H466">
        <v>2017</v>
      </c>
      <c r="I466" t="s">
        <v>17</v>
      </c>
      <c r="J466">
        <v>2025</v>
      </c>
      <c r="K466">
        <v>8</v>
      </c>
      <c r="L466">
        <v>2181.34</v>
      </c>
      <c r="M466" t="s">
        <v>1393</v>
      </c>
      <c r="N466" t="s">
        <v>4991</v>
      </c>
      <c r="O466" t="s">
        <v>6309</v>
      </c>
    </row>
    <row r="467" spans="1:15" x14ac:dyDescent="0.25">
      <c r="A467">
        <v>482</v>
      </c>
      <c r="B467" t="s">
        <v>4992</v>
      </c>
      <c r="C467" t="s">
        <v>4993</v>
      </c>
      <c r="D467" t="s">
        <v>47</v>
      </c>
      <c r="E467" t="s">
        <v>14</v>
      </c>
      <c r="F467" t="s">
        <v>15</v>
      </c>
      <c r="G467" t="s">
        <v>27</v>
      </c>
      <c r="H467">
        <v>2021</v>
      </c>
      <c r="I467" t="s">
        <v>17</v>
      </c>
      <c r="J467">
        <v>2025</v>
      </c>
      <c r="K467">
        <v>4</v>
      </c>
      <c r="L467">
        <v>1696.47</v>
      </c>
      <c r="M467" t="s">
        <v>1396</v>
      </c>
      <c r="N467" t="s">
        <v>4994</v>
      </c>
      <c r="O467" t="s">
        <v>6310</v>
      </c>
    </row>
    <row r="468" spans="1:15" x14ac:dyDescent="0.25">
      <c r="A468">
        <v>483</v>
      </c>
      <c r="B468" t="s">
        <v>4472</v>
      </c>
      <c r="C468" t="s">
        <v>4665</v>
      </c>
      <c r="D468" t="s">
        <v>60</v>
      </c>
      <c r="E468" t="s">
        <v>40</v>
      </c>
      <c r="F468" t="s">
        <v>32</v>
      </c>
      <c r="G468" t="s">
        <v>16</v>
      </c>
      <c r="H468">
        <v>2018</v>
      </c>
      <c r="I468" t="s">
        <v>17</v>
      </c>
      <c r="J468">
        <v>2025</v>
      </c>
      <c r="K468">
        <v>7</v>
      </c>
      <c r="L468">
        <v>2507.7199999999998</v>
      </c>
      <c r="M468" t="s">
        <v>1398</v>
      </c>
      <c r="N468" t="s">
        <v>4995</v>
      </c>
      <c r="O468" t="s">
        <v>6309</v>
      </c>
    </row>
    <row r="469" spans="1:15" x14ac:dyDescent="0.25">
      <c r="A469">
        <v>484</v>
      </c>
      <c r="B469" t="s">
        <v>4055</v>
      </c>
      <c r="C469" t="s">
        <v>4090</v>
      </c>
      <c r="D469" t="s">
        <v>25</v>
      </c>
      <c r="E469" t="s">
        <v>31</v>
      </c>
      <c r="F469" t="s">
        <v>15</v>
      </c>
      <c r="G469" t="s">
        <v>22</v>
      </c>
      <c r="H469">
        <v>2019</v>
      </c>
      <c r="I469" t="s">
        <v>77</v>
      </c>
      <c r="J469">
        <v>2023</v>
      </c>
      <c r="K469">
        <v>4</v>
      </c>
      <c r="L469">
        <v>1283.7</v>
      </c>
      <c r="M469" t="s">
        <v>1401</v>
      </c>
      <c r="N469" t="s">
        <v>4996</v>
      </c>
      <c r="O469" t="s">
        <v>6310</v>
      </c>
    </row>
    <row r="470" spans="1:15" x14ac:dyDescent="0.25">
      <c r="A470">
        <v>485</v>
      </c>
      <c r="B470" t="s">
        <v>4997</v>
      </c>
      <c r="C470" t="s">
        <v>4998</v>
      </c>
      <c r="D470" t="s">
        <v>76</v>
      </c>
      <c r="E470" t="s">
        <v>40</v>
      </c>
      <c r="F470" t="s">
        <v>15</v>
      </c>
      <c r="G470" t="s">
        <v>16</v>
      </c>
      <c r="H470">
        <v>2015</v>
      </c>
      <c r="I470" t="s">
        <v>17</v>
      </c>
      <c r="J470">
        <v>2025</v>
      </c>
      <c r="K470">
        <v>10</v>
      </c>
      <c r="L470">
        <v>3383.87</v>
      </c>
      <c r="M470" t="s">
        <v>1404</v>
      </c>
      <c r="N470" t="s">
        <v>4999</v>
      </c>
      <c r="O470" t="s">
        <v>6308</v>
      </c>
    </row>
    <row r="471" spans="1:15" x14ac:dyDescent="0.25">
      <c r="A471">
        <v>486</v>
      </c>
      <c r="B471" t="s">
        <v>5000</v>
      </c>
      <c r="C471" t="s">
        <v>4076</v>
      </c>
      <c r="D471" t="s">
        <v>21</v>
      </c>
      <c r="E471" t="s">
        <v>14</v>
      </c>
      <c r="F471" t="s">
        <v>32</v>
      </c>
      <c r="G471" t="s">
        <v>16</v>
      </c>
      <c r="H471">
        <v>2016</v>
      </c>
      <c r="I471" t="s">
        <v>77</v>
      </c>
      <c r="J471">
        <v>2021</v>
      </c>
      <c r="K471">
        <v>5</v>
      </c>
      <c r="L471">
        <v>2222.15</v>
      </c>
      <c r="M471" t="s">
        <v>1407</v>
      </c>
      <c r="N471" t="s">
        <v>5001</v>
      </c>
      <c r="O471" t="s">
        <v>6309</v>
      </c>
    </row>
    <row r="472" spans="1:15" x14ac:dyDescent="0.25">
      <c r="A472">
        <v>487</v>
      </c>
      <c r="B472" t="s">
        <v>4321</v>
      </c>
      <c r="C472" t="s">
        <v>4170</v>
      </c>
      <c r="D472" t="s">
        <v>60</v>
      </c>
      <c r="E472" t="s">
        <v>54</v>
      </c>
      <c r="F472" t="s">
        <v>15</v>
      </c>
      <c r="G472" t="s">
        <v>16</v>
      </c>
      <c r="H472">
        <v>2021</v>
      </c>
      <c r="I472" t="s">
        <v>17</v>
      </c>
      <c r="J472">
        <v>2025</v>
      </c>
      <c r="K472">
        <v>4</v>
      </c>
      <c r="L472">
        <v>4642.41</v>
      </c>
      <c r="M472" t="s">
        <v>1410</v>
      </c>
      <c r="N472" t="s">
        <v>5002</v>
      </c>
      <c r="O472" t="s">
        <v>6312</v>
      </c>
    </row>
    <row r="473" spans="1:15" x14ac:dyDescent="0.25">
      <c r="A473">
        <v>488</v>
      </c>
      <c r="B473" t="s">
        <v>4092</v>
      </c>
      <c r="C473" t="s">
        <v>5003</v>
      </c>
      <c r="D473" t="s">
        <v>21</v>
      </c>
      <c r="E473" t="s">
        <v>40</v>
      </c>
      <c r="F473" t="s">
        <v>15</v>
      </c>
      <c r="G473" t="s">
        <v>16</v>
      </c>
      <c r="H473">
        <v>2017</v>
      </c>
      <c r="I473" t="s">
        <v>17</v>
      </c>
      <c r="J473">
        <v>2025</v>
      </c>
      <c r="K473">
        <v>8</v>
      </c>
      <c r="L473">
        <v>1567.79</v>
      </c>
      <c r="M473" t="s">
        <v>1413</v>
      </c>
      <c r="N473" t="s">
        <v>5004</v>
      </c>
      <c r="O473" t="s">
        <v>6310</v>
      </c>
    </row>
    <row r="474" spans="1:15" x14ac:dyDescent="0.25">
      <c r="A474">
        <v>489</v>
      </c>
      <c r="B474" t="s">
        <v>5005</v>
      </c>
      <c r="C474" t="s">
        <v>5006</v>
      </c>
      <c r="D474" t="s">
        <v>13</v>
      </c>
      <c r="E474" t="s">
        <v>26</v>
      </c>
      <c r="F474" t="s">
        <v>15</v>
      </c>
      <c r="G474" t="s">
        <v>27</v>
      </c>
      <c r="H474">
        <v>2023</v>
      </c>
      <c r="I474" t="s">
        <v>17</v>
      </c>
      <c r="J474">
        <v>2025</v>
      </c>
      <c r="K474">
        <v>2</v>
      </c>
      <c r="L474">
        <v>4207.84</v>
      </c>
      <c r="M474" t="s">
        <v>1416</v>
      </c>
      <c r="N474" t="s">
        <v>5007</v>
      </c>
      <c r="O474" t="s">
        <v>6312</v>
      </c>
    </row>
    <row r="475" spans="1:15" x14ac:dyDescent="0.25">
      <c r="A475">
        <v>490</v>
      </c>
      <c r="B475" t="s">
        <v>4174</v>
      </c>
      <c r="C475" t="s">
        <v>4427</v>
      </c>
      <c r="D475" t="s">
        <v>60</v>
      </c>
      <c r="E475" t="s">
        <v>26</v>
      </c>
      <c r="F475" t="s">
        <v>32</v>
      </c>
      <c r="G475" t="s">
        <v>22</v>
      </c>
      <c r="H475">
        <v>2017</v>
      </c>
      <c r="I475" t="s">
        <v>17</v>
      </c>
      <c r="J475">
        <v>2025</v>
      </c>
      <c r="K475">
        <v>8</v>
      </c>
      <c r="L475">
        <v>1216.5899999999999</v>
      </c>
      <c r="M475" t="s">
        <v>1419</v>
      </c>
      <c r="N475" t="s">
        <v>5008</v>
      </c>
      <c r="O475" t="s">
        <v>6310</v>
      </c>
    </row>
    <row r="476" spans="1:15" x14ac:dyDescent="0.25">
      <c r="A476">
        <v>491</v>
      </c>
      <c r="B476" t="s">
        <v>4233</v>
      </c>
      <c r="C476" t="s">
        <v>4641</v>
      </c>
      <c r="D476" t="s">
        <v>60</v>
      </c>
      <c r="E476" t="s">
        <v>31</v>
      </c>
      <c r="F476" t="s">
        <v>32</v>
      </c>
      <c r="G476" t="s">
        <v>27</v>
      </c>
      <c r="H476">
        <v>2017</v>
      </c>
      <c r="I476" t="s">
        <v>17</v>
      </c>
      <c r="J476">
        <v>2025</v>
      </c>
      <c r="K476">
        <v>8</v>
      </c>
      <c r="L476">
        <v>921.07</v>
      </c>
      <c r="M476" t="s">
        <v>1422</v>
      </c>
      <c r="N476" t="s">
        <v>5009</v>
      </c>
      <c r="O476" t="s">
        <v>6311</v>
      </c>
    </row>
    <row r="477" spans="1:15" x14ac:dyDescent="0.25">
      <c r="A477">
        <v>492</v>
      </c>
      <c r="B477" t="s">
        <v>4166</v>
      </c>
      <c r="C477" t="s">
        <v>4112</v>
      </c>
      <c r="D477" t="s">
        <v>47</v>
      </c>
      <c r="E477" t="s">
        <v>54</v>
      </c>
      <c r="F477" t="s">
        <v>32</v>
      </c>
      <c r="G477" t="s">
        <v>16</v>
      </c>
      <c r="H477">
        <v>2018</v>
      </c>
      <c r="I477" t="s">
        <v>77</v>
      </c>
      <c r="J477">
        <v>2018</v>
      </c>
      <c r="K477">
        <v>0</v>
      </c>
      <c r="L477">
        <v>1269.9000000000001</v>
      </c>
      <c r="M477" t="s">
        <v>1425</v>
      </c>
      <c r="N477" t="s">
        <v>5010</v>
      </c>
      <c r="O477" t="s">
        <v>6310</v>
      </c>
    </row>
    <row r="478" spans="1:15" x14ac:dyDescent="0.25">
      <c r="A478">
        <v>493</v>
      </c>
      <c r="B478" t="s">
        <v>4339</v>
      </c>
      <c r="C478" t="s">
        <v>4074</v>
      </c>
      <c r="D478" t="s">
        <v>47</v>
      </c>
      <c r="E478" t="s">
        <v>40</v>
      </c>
      <c r="F478" t="s">
        <v>32</v>
      </c>
      <c r="G478" t="s">
        <v>22</v>
      </c>
      <c r="H478">
        <v>2017</v>
      </c>
      <c r="I478" t="s">
        <v>17</v>
      </c>
      <c r="J478">
        <v>2025</v>
      </c>
      <c r="K478">
        <v>8</v>
      </c>
      <c r="L478">
        <v>2340.98</v>
      </c>
      <c r="M478" t="s">
        <v>1428</v>
      </c>
      <c r="N478" t="s">
        <v>4025</v>
      </c>
      <c r="O478" t="s">
        <v>6309</v>
      </c>
    </row>
    <row r="479" spans="1:15" x14ac:dyDescent="0.25">
      <c r="A479">
        <v>494</v>
      </c>
      <c r="B479" t="s">
        <v>5011</v>
      </c>
      <c r="C479" t="s">
        <v>4726</v>
      </c>
      <c r="D479" t="s">
        <v>47</v>
      </c>
      <c r="E479" t="s">
        <v>31</v>
      </c>
      <c r="F479" t="s">
        <v>32</v>
      </c>
      <c r="G479" t="s">
        <v>22</v>
      </c>
      <c r="H479">
        <v>2018</v>
      </c>
      <c r="I479" t="s">
        <v>17</v>
      </c>
      <c r="J479">
        <v>2025</v>
      </c>
      <c r="K479">
        <v>7</v>
      </c>
      <c r="L479">
        <v>987.55</v>
      </c>
      <c r="M479" t="s">
        <v>1430</v>
      </c>
      <c r="N479" t="s">
        <v>5012</v>
      </c>
      <c r="O479" t="s">
        <v>6311</v>
      </c>
    </row>
    <row r="480" spans="1:15" x14ac:dyDescent="0.25">
      <c r="A480">
        <v>495</v>
      </c>
      <c r="B480" t="s">
        <v>4503</v>
      </c>
      <c r="C480" t="s">
        <v>5013</v>
      </c>
      <c r="D480" t="s">
        <v>47</v>
      </c>
      <c r="E480" t="s">
        <v>40</v>
      </c>
      <c r="F480" t="s">
        <v>32</v>
      </c>
      <c r="G480" t="s">
        <v>16</v>
      </c>
      <c r="H480">
        <v>2016</v>
      </c>
      <c r="I480" t="s">
        <v>298</v>
      </c>
      <c r="J480">
        <v>2023</v>
      </c>
      <c r="K480">
        <v>7</v>
      </c>
      <c r="L480">
        <v>2888.27</v>
      </c>
      <c r="M480" t="s">
        <v>1433</v>
      </c>
      <c r="N480" t="s">
        <v>5014</v>
      </c>
      <c r="O480" t="s">
        <v>6309</v>
      </c>
    </row>
    <row r="481" spans="1:15" x14ac:dyDescent="0.25">
      <c r="A481">
        <v>496</v>
      </c>
      <c r="B481" t="s">
        <v>4629</v>
      </c>
      <c r="C481" t="s">
        <v>5015</v>
      </c>
      <c r="D481" t="s">
        <v>76</v>
      </c>
      <c r="E481" t="s">
        <v>31</v>
      </c>
      <c r="F481" t="s">
        <v>32</v>
      </c>
      <c r="G481" t="s">
        <v>22</v>
      </c>
      <c r="H481">
        <v>2018</v>
      </c>
      <c r="I481" t="s">
        <v>17</v>
      </c>
      <c r="J481">
        <v>2025</v>
      </c>
      <c r="K481">
        <v>7</v>
      </c>
      <c r="L481">
        <v>2621.91</v>
      </c>
      <c r="M481" t="s">
        <v>1436</v>
      </c>
      <c r="N481" t="s">
        <v>5016</v>
      </c>
      <c r="O481" t="s">
        <v>6309</v>
      </c>
    </row>
    <row r="482" spans="1:15" x14ac:dyDescent="0.25">
      <c r="A482">
        <v>497</v>
      </c>
      <c r="B482" t="s">
        <v>5017</v>
      </c>
      <c r="C482" t="s">
        <v>5015</v>
      </c>
      <c r="D482" t="s">
        <v>76</v>
      </c>
      <c r="E482" t="s">
        <v>14</v>
      </c>
      <c r="F482" t="s">
        <v>15</v>
      </c>
      <c r="G482" t="s">
        <v>27</v>
      </c>
      <c r="H482">
        <v>2019</v>
      </c>
      <c r="I482" t="s">
        <v>17</v>
      </c>
      <c r="J482">
        <v>2025</v>
      </c>
      <c r="K482">
        <v>6</v>
      </c>
      <c r="L482">
        <v>3683.04</v>
      </c>
      <c r="M482" t="s">
        <v>1439</v>
      </c>
      <c r="N482" t="s">
        <v>5018</v>
      </c>
      <c r="O482" t="s">
        <v>6308</v>
      </c>
    </row>
    <row r="483" spans="1:15" x14ac:dyDescent="0.25">
      <c r="A483">
        <v>498</v>
      </c>
      <c r="B483" t="s">
        <v>4302</v>
      </c>
      <c r="C483" t="s">
        <v>4213</v>
      </c>
      <c r="D483" t="s">
        <v>60</v>
      </c>
      <c r="E483" t="s">
        <v>26</v>
      </c>
      <c r="F483" t="s">
        <v>15</v>
      </c>
      <c r="G483" t="s">
        <v>22</v>
      </c>
      <c r="H483">
        <v>2022</v>
      </c>
      <c r="I483" t="s">
        <v>17</v>
      </c>
      <c r="J483">
        <v>2025</v>
      </c>
      <c r="K483">
        <v>3</v>
      </c>
      <c r="L483">
        <v>1090.0999999999999</v>
      </c>
      <c r="M483" t="s">
        <v>1442</v>
      </c>
      <c r="N483" t="s">
        <v>5019</v>
      </c>
      <c r="O483" t="s">
        <v>6310</v>
      </c>
    </row>
    <row r="484" spans="1:15" x14ac:dyDescent="0.25">
      <c r="A484">
        <v>499</v>
      </c>
      <c r="B484" t="s">
        <v>4703</v>
      </c>
      <c r="C484" t="s">
        <v>4732</v>
      </c>
      <c r="D484" t="s">
        <v>47</v>
      </c>
      <c r="E484" t="s">
        <v>54</v>
      </c>
      <c r="F484" t="s">
        <v>15</v>
      </c>
      <c r="G484" t="s">
        <v>16</v>
      </c>
      <c r="H484">
        <v>2018</v>
      </c>
      <c r="I484" t="s">
        <v>17</v>
      </c>
      <c r="J484">
        <v>2025</v>
      </c>
      <c r="K484">
        <v>7</v>
      </c>
      <c r="L484">
        <v>4365.7</v>
      </c>
      <c r="M484" t="s">
        <v>1445</v>
      </c>
      <c r="N484" t="s">
        <v>5020</v>
      </c>
      <c r="O484" t="s">
        <v>6312</v>
      </c>
    </row>
    <row r="485" spans="1:15" x14ac:dyDescent="0.25">
      <c r="A485">
        <v>500</v>
      </c>
      <c r="B485" t="s">
        <v>4059</v>
      </c>
      <c r="C485" t="s">
        <v>4407</v>
      </c>
      <c r="D485" t="s">
        <v>21</v>
      </c>
      <c r="E485" t="s">
        <v>54</v>
      </c>
      <c r="F485" t="s">
        <v>32</v>
      </c>
      <c r="G485" t="s">
        <v>27</v>
      </c>
      <c r="H485">
        <v>2021</v>
      </c>
      <c r="I485" t="s">
        <v>17</v>
      </c>
      <c r="J485">
        <v>2025</v>
      </c>
      <c r="K485">
        <v>4</v>
      </c>
      <c r="L485">
        <v>3182.5</v>
      </c>
      <c r="M485" t="s">
        <v>1448</v>
      </c>
      <c r="N485" t="s">
        <v>5021</v>
      </c>
      <c r="O485" t="s">
        <v>6308</v>
      </c>
    </row>
    <row r="486" spans="1:15" x14ac:dyDescent="0.25">
      <c r="A486">
        <v>501</v>
      </c>
      <c r="B486" t="s">
        <v>4294</v>
      </c>
      <c r="C486" t="s">
        <v>4197</v>
      </c>
      <c r="D486" t="s">
        <v>47</v>
      </c>
      <c r="E486" t="s">
        <v>14</v>
      </c>
      <c r="F486" t="s">
        <v>32</v>
      </c>
      <c r="G486" t="s">
        <v>22</v>
      </c>
      <c r="H486">
        <v>2024</v>
      </c>
      <c r="I486" t="s">
        <v>17</v>
      </c>
      <c r="J486">
        <v>2025</v>
      </c>
      <c r="K486">
        <v>1</v>
      </c>
      <c r="L486">
        <v>2891.75</v>
      </c>
      <c r="M486" t="s">
        <v>1451</v>
      </c>
      <c r="N486" t="s">
        <v>5022</v>
      </c>
      <c r="O486" t="s">
        <v>6309</v>
      </c>
    </row>
    <row r="487" spans="1:15" x14ac:dyDescent="0.25">
      <c r="A487">
        <v>502</v>
      </c>
      <c r="B487" t="s">
        <v>4118</v>
      </c>
      <c r="C487" t="s">
        <v>4183</v>
      </c>
      <c r="D487" t="s">
        <v>21</v>
      </c>
      <c r="E487" t="s">
        <v>14</v>
      </c>
      <c r="F487" t="s">
        <v>32</v>
      </c>
      <c r="G487" t="s">
        <v>16</v>
      </c>
      <c r="H487">
        <v>2015</v>
      </c>
      <c r="I487" t="s">
        <v>17</v>
      </c>
      <c r="J487">
        <v>2025</v>
      </c>
      <c r="K487">
        <v>10</v>
      </c>
      <c r="L487">
        <v>3868.73</v>
      </c>
      <c r="M487" t="s">
        <v>1454</v>
      </c>
      <c r="N487" t="s">
        <v>5023</v>
      </c>
      <c r="O487" t="s">
        <v>6308</v>
      </c>
    </row>
    <row r="488" spans="1:15" x14ac:dyDescent="0.25">
      <c r="A488">
        <v>503</v>
      </c>
      <c r="B488" t="s">
        <v>5011</v>
      </c>
      <c r="C488" t="s">
        <v>4170</v>
      </c>
      <c r="D488" t="s">
        <v>47</v>
      </c>
      <c r="E488" t="s">
        <v>40</v>
      </c>
      <c r="F488" t="s">
        <v>32</v>
      </c>
      <c r="G488" t="s">
        <v>16</v>
      </c>
      <c r="H488">
        <v>2016</v>
      </c>
      <c r="I488" t="s">
        <v>17</v>
      </c>
      <c r="J488">
        <v>2025</v>
      </c>
      <c r="K488">
        <v>9</v>
      </c>
      <c r="L488">
        <v>4604.5</v>
      </c>
      <c r="M488" t="s">
        <v>1457</v>
      </c>
      <c r="N488" t="s">
        <v>5024</v>
      </c>
      <c r="O488" t="s">
        <v>6312</v>
      </c>
    </row>
    <row r="489" spans="1:15" x14ac:dyDescent="0.25">
      <c r="A489">
        <v>504</v>
      </c>
      <c r="B489" t="s">
        <v>5025</v>
      </c>
      <c r="C489" t="s">
        <v>5026</v>
      </c>
      <c r="D489" t="s">
        <v>47</v>
      </c>
      <c r="E489" t="s">
        <v>54</v>
      </c>
      <c r="F489" t="s">
        <v>15</v>
      </c>
      <c r="G489" t="s">
        <v>22</v>
      </c>
      <c r="H489">
        <v>2024</v>
      </c>
      <c r="I489" t="s">
        <v>77</v>
      </c>
      <c r="J489">
        <v>2024</v>
      </c>
      <c r="K489">
        <v>0</v>
      </c>
      <c r="L489">
        <v>1666.31</v>
      </c>
      <c r="M489" t="s">
        <v>1460</v>
      </c>
      <c r="N489" t="s">
        <v>5027</v>
      </c>
      <c r="O489" t="s">
        <v>6310</v>
      </c>
    </row>
    <row r="490" spans="1:15" x14ac:dyDescent="0.25">
      <c r="A490">
        <v>505</v>
      </c>
      <c r="B490" t="s">
        <v>4902</v>
      </c>
      <c r="C490" t="s">
        <v>4492</v>
      </c>
      <c r="D490" t="s">
        <v>21</v>
      </c>
      <c r="E490" t="s">
        <v>31</v>
      </c>
      <c r="F490" t="s">
        <v>15</v>
      </c>
      <c r="G490" t="s">
        <v>27</v>
      </c>
      <c r="H490">
        <v>2022</v>
      </c>
      <c r="I490" t="s">
        <v>77</v>
      </c>
      <c r="J490">
        <v>2023</v>
      </c>
      <c r="K490">
        <v>1</v>
      </c>
      <c r="L490">
        <v>4883.2700000000004</v>
      </c>
      <c r="M490" t="s">
        <v>1462</v>
      </c>
      <c r="N490" t="s">
        <v>5028</v>
      </c>
      <c r="O490" t="s">
        <v>6312</v>
      </c>
    </row>
    <row r="491" spans="1:15" x14ac:dyDescent="0.25">
      <c r="A491">
        <v>506</v>
      </c>
      <c r="B491" t="s">
        <v>4318</v>
      </c>
      <c r="C491" t="s">
        <v>5029</v>
      </c>
      <c r="D491" t="s">
        <v>60</v>
      </c>
      <c r="E491" t="s">
        <v>31</v>
      </c>
      <c r="F491" t="s">
        <v>15</v>
      </c>
      <c r="G491" t="s">
        <v>16</v>
      </c>
      <c r="H491">
        <v>2017</v>
      </c>
      <c r="I491" t="s">
        <v>77</v>
      </c>
      <c r="J491">
        <v>2023</v>
      </c>
      <c r="K491">
        <v>6</v>
      </c>
      <c r="L491">
        <v>3751.47</v>
      </c>
      <c r="M491" t="s">
        <v>1465</v>
      </c>
      <c r="N491" t="s">
        <v>5030</v>
      </c>
      <c r="O491" t="s">
        <v>6308</v>
      </c>
    </row>
    <row r="492" spans="1:15" x14ac:dyDescent="0.25">
      <c r="A492">
        <v>507</v>
      </c>
      <c r="B492" t="s">
        <v>4026</v>
      </c>
      <c r="C492" t="s">
        <v>4767</v>
      </c>
      <c r="D492" t="s">
        <v>60</v>
      </c>
      <c r="E492" t="s">
        <v>26</v>
      </c>
      <c r="F492" t="s">
        <v>15</v>
      </c>
      <c r="G492" t="s">
        <v>27</v>
      </c>
      <c r="H492">
        <v>2018</v>
      </c>
      <c r="I492" t="s">
        <v>17</v>
      </c>
      <c r="J492">
        <v>2025</v>
      </c>
      <c r="K492">
        <v>7</v>
      </c>
      <c r="L492">
        <v>2990.88</v>
      </c>
      <c r="M492" t="s">
        <v>1467</v>
      </c>
      <c r="N492" t="s">
        <v>5031</v>
      </c>
      <c r="O492" t="s">
        <v>6309</v>
      </c>
    </row>
    <row r="493" spans="1:15" x14ac:dyDescent="0.25">
      <c r="A493">
        <v>508</v>
      </c>
      <c r="B493" t="s">
        <v>5032</v>
      </c>
      <c r="C493" t="s">
        <v>4300</v>
      </c>
      <c r="D493" t="s">
        <v>21</v>
      </c>
      <c r="E493" t="s">
        <v>14</v>
      </c>
      <c r="F493" t="s">
        <v>32</v>
      </c>
      <c r="G493" t="s">
        <v>22</v>
      </c>
      <c r="H493">
        <v>2016</v>
      </c>
      <c r="I493" t="s">
        <v>77</v>
      </c>
      <c r="J493">
        <v>2018</v>
      </c>
      <c r="K493">
        <v>2</v>
      </c>
      <c r="L493">
        <v>2903.52</v>
      </c>
      <c r="M493" t="s">
        <v>1470</v>
      </c>
      <c r="N493" t="s">
        <v>5033</v>
      </c>
      <c r="O493" t="s">
        <v>6309</v>
      </c>
    </row>
    <row r="494" spans="1:15" x14ac:dyDescent="0.25">
      <c r="A494">
        <v>509</v>
      </c>
      <c r="B494" t="s">
        <v>5034</v>
      </c>
      <c r="C494" t="s">
        <v>4669</v>
      </c>
      <c r="D494" t="s">
        <v>60</v>
      </c>
      <c r="E494" t="s">
        <v>40</v>
      </c>
      <c r="F494" t="s">
        <v>32</v>
      </c>
      <c r="G494" t="s">
        <v>22</v>
      </c>
      <c r="H494">
        <v>2022</v>
      </c>
      <c r="I494" t="s">
        <v>17</v>
      </c>
      <c r="J494">
        <v>2025</v>
      </c>
      <c r="K494">
        <v>3</v>
      </c>
      <c r="L494">
        <v>4997.9399999999996</v>
      </c>
      <c r="M494" t="s">
        <v>1473</v>
      </c>
      <c r="N494" t="s">
        <v>5035</v>
      </c>
      <c r="O494" t="s">
        <v>6312</v>
      </c>
    </row>
    <row r="495" spans="1:15" x14ac:dyDescent="0.25">
      <c r="A495">
        <v>510</v>
      </c>
      <c r="B495" t="s">
        <v>4032</v>
      </c>
      <c r="C495" t="s">
        <v>4519</v>
      </c>
      <c r="D495" t="s">
        <v>76</v>
      </c>
      <c r="E495" t="s">
        <v>54</v>
      </c>
      <c r="F495" t="s">
        <v>32</v>
      </c>
      <c r="G495" t="s">
        <v>22</v>
      </c>
      <c r="H495">
        <v>2024</v>
      </c>
      <c r="I495" t="s">
        <v>17</v>
      </c>
      <c r="J495">
        <v>2025</v>
      </c>
      <c r="K495">
        <v>1</v>
      </c>
      <c r="L495">
        <v>4055.6</v>
      </c>
      <c r="M495" t="s">
        <v>1476</v>
      </c>
      <c r="N495" t="s">
        <v>5036</v>
      </c>
      <c r="O495" t="s">
        <v>6312</v>
      </c>
    </row>
    <row r="496" spans="1:15" x14ac:dyDescent="0.25">
      <c r="A496">
        <v>511</v>
      </c>
      <c r="B496" t="s">
        <v>4869</v>
      </c>
      <c r="C496" t="s">
        <v>4397</v>
      </c>
      <c r="D496" t="s">
        <v>25</v>
      </c>
      <c r="E496" t="s">
        <v>31</v>
      </c>
      <c r="F496" t="s">
        <v>15</v>
      </c>
      <c r="G496" t="s">
        <v>27</v>
      </c>
      <c r="H496">
        <v>2015</v>
      </c>
      <c r="I496" t="s">
        <v>17</v>
      </c>
      <c r="J496">
        <v>2025</v>
      </c>
      <c r="K496">
        <v>10</v>
      </c>
      <c r="L496">
        <v>1987.61</v>
      </c>
      <c r="M496" t="s">
        <v>1479</v>
      </c>
      <c r="N496" t="s">
        <v>5037</v>
      </c>
      <c r="O496" t="s">
        <v>6310</v>
      </c>
    </row>
    <row r="497" spans="1:15" x14ac:dyDescent="0.25">
      <c r="A497">
        <v>512</v>
      </c>
      <c r="B497" t="s">
        <v>5038</v>
      </c>
      <c r="C497" t="s">
        <v>4035</v>
      </c>
      <c r="D497" t="s">
        <v>25</v>
      </c>
      <c r="E497" t="s">
        <v>40</v>
      </c>
      <c r="F497" t="s">
        <v>15</v>
      </c>
      <c r="G497" t="s">
        <v>27</v>
      </c>
      <c r="H497">
        <v>2021</v>
      </c>
      <c r="I497" t="s">
        <v>17</v>
      </c>
      <c r="J497">
        <v>2025</v>
      </c>
      <c r="K497">
        <v>4</v>
      </c>
      <c r="L497">
        <v>3888.62</v>
      </c>
      <c r="M497" t="s">
        <v>1482</v>
      </c>
      <c r="N497" t="s">
        <v>5039</v>
      </c>
      <c r="O497" t="s">
        <v>6308</v>
      </c>
    </row>
    <row r="498" spans="1:15" x14ac:dyDescent="0.25">
      <c r="A498">
        <v>513</v>
      </c>
      <c r="B498" t="s">
        <v>5040</v>
      </c>
      <c r="C498" t="s">
        <v>5041</v>
      </c>
      <c r="D498" t="s">
        <v>60</v>
      </c>
      <c r="E498" t="s">
        <v>14</v>
      </c>
      <c r="F498" t="s">
        <v>32</v>
      </c>
      <c r="G498" t="s">
        <v>27</v>
      </c>
      <c r="H498">
        <v>2015</v>
      </c>
      <c r="I498" t="s">
        <v>298</v>
      </c>
      <c r="J498">
        <v>2025</v>
      </c>
      <c r="K498">
        <v>10</v>
      </c>
      <c r="L498">
        <v>3854.76</v>
      </c>
      <c r="M498" t="s">
        <v>1485</v>
      </c>
      <c r="N498" t="s">
        <v>5042</v>
      </c>
      <c r="O498" t="s">
        <v>6308</v>
      </c>
    </row>
    <row r="499" spans="1:15" x14ac:dyDescent="0.25">
      <c r="A499">
        <v>514</v>
      </c>
      <c r="B499" t="s">
        <v>4133</v>
      </c>
      <c r="C499" t="s">
        <v>4767</v>
      </c>
      <c r="D499" t="s">
        <v>21</v>
      </c>
      <c r="E499" t="s">
        <v>26</v>
      </c>
      <c r="F499" t="s">
        <v>32</v>
      </c>
      <c r="G499" t="s">
        <v>27</v>
      </c>
      <c r="H499">
        <v>2022</v>
      </c>
      <c r="I499" t="s">
        <v>77</v>
      </c>
      <c r="J499">
        <v>2023</v>
      </c>
      <c r="K499">
        <v>1</v>
      </c>
      <c r="L499">
        <v>1651.93</v>
      </c>
      <c r="M499" t="s">
        <v>1488</v>
      </c>
      <c r="N499" t="s">
        <v>4025</v>
      </c>
      <c r="O499" t="s">
        <v>6310</v>
      </c>
    </row>
    <row r="500" spans="1:15" x14ac:dyDescent="0.25">
      <c r="A500">
        <v>515</v>
      </c>
      <c r="B500" t="s">
        <v>5043</v>
      </c>
      <c r="C500" t="s">
        <v>4159</v>
      </c>
      <c r="D500" t="s">
        <v>76</v>
      </c>
      <c r="E500" t="s">
        <v>14</v>
      </c>
      <c r="F500" t="s">
        <v>32</v>
      </c>
      <c r="G500" t="s">
        <v>27</v>
      </c>
      <c r="H500">
        <v>2018</v>
      </c>
      <c r="I500" t="s">
        <v>298</v>
      </c>
      <c r="J500">
        <v>2023</v>
      </c>
      <c r="K500">
        <v>5</v>
      </c>
      <c r="L500">
        <v>2551.31</v>
      </c>
      <c r="M500" t="s">
        <v>1490</v>
      </c>
      <c r="N500" t="s">
        <v>5044</v>
      </c>
      <c r="O500" t="s">
        <v>6309</v>
      </c>
    </row>
    <row r="501" spans="1:15" x14ac:dyDescent="0.25">
      <c r="A501">
        <v>516</v>
      </c>
      <c r="B501" t="s">
        <v>5005</v>
      </c>
      <c r="C501" t="s">
        <v>4397</v>
      </c>
      <c r="D501" t="s">
        <v>13</v>
      </c>
      <c r="E501" t="s">
        <v>26</v>
      </c>
      <c r="F501" t="s">
        <v>32</v>
      </c>
      <c r="G501" t="s">
        <v>22</v>
      </c>
      <c r="H501">
        <v>2019</v>
      </c>
      <c r="I501" t="s">
        <v>17</v>
      </c>
      <c r="J501">
        <v>2025</v>
      </c>
      <c r="K501">
        <v>6</v>
      </c>
      <c r="L501">
        <v>4686.87</v>
      </c>
      <c r="M501" t="s">
        <v>1493</v>
      </c>
      <c r="N501" t="s">
        <v>5045</v>
      </c>
      <c r="O501" t="s">
        <v>6312</v>
      </c>
    </row>
    <row r="502" spans="1:15" x14ac:dyDescent="0.25">
      <c r="A502">
        <v>518</v>
      </c>
      <c r="B502" t="s">
        <v>4238</v>
      </c>
      <c r="C502" t="s">
        <v>5046</v>
      </c>
      <c r="D502" t="s">
        <v>60</v>
      </c>
      <c r="E502" t="s">
        <v>31</v>
      </c>
      <c r="F502" t="s">
        <v>15</v>
      </c>
      <c r="G502" t="s">
        <v>27</v>
      </c>
      <c r="H502">
        <v>2022</v>
      </c>
      <c r="I502" t="s">
        <v>17</v>
      </c>
      <c r="J502">
        <v>2025</v>
      </c>
      <c r="K502">
        <v>3</v>
      </c>
      <c r="L502">
        <v>2658.41</v>
      </c>
      <c r="M502" t="s">
        <v>1498</v>
      </c>
      <c r="N502" t="s">
        <v>5047</v>
      </c>
      <c r="O502" t="s">
        <v>6309</v>
      </c>
    </row>
    <row r="503" spans="1:15" x14ac:dyDescent="0.25">
      <c r="A503">
        <v>519</v>
      </c>
      <c r="B503" t="s">
        <v>4751</v>
      </c>
      <c r="C503" t="s">
        <v>4258</v>
      </c>
      <c r="D503" t="s">
        <v>25</v>
      </c>
      <c r="E503" t="s">
        <v>31</v>
      </c>
      <c r="F503" t="s">
        <v>32</v>
      </c>
      <c r="G503" t="s">
        <v>22</v>
      </c>
      <c r="H503">
        <v>2021</v>
      </c>
      <c r="I503" t="s">
        <v>17</v>
      </c>
      <c r="J503">
        <v>2025</v>
      </c>
      <c r="K503">
        <v>4</v>
      </c>
      <c r="L503">
        <v>4677.2</v>
      </c>
      <c r="M503" t="s">
        <v>1501</v>
      </c>
      <c r="N503" t="s">
        <v>5048</v>
      </c>
      <c r="O503" t="s">
        <v>6312</v>
      </c>
    </row>
    <row r="504" spans="1:15" x14ac:dyDescent="0.25">
      <c r="A504">
        <v>520</v>
      </c>
      <c r="B504" t="s">
        <v>4518</v>
      </c>
      <c r="C504" t="s">
        <v>5049</v>
      </c>
      <c r="D504" t="s">
        <v>13</v>
      </c>
      <c r="E504" t="s">
        <v>26</v>
      </c>
      <c r="F504" t="s">
        <v>15</v>
      </c>
      <c r="G504" t="s">
        <v>27</v>
      </c>
      <c r="H504">
        <v>2019</v>
      </c>
      <c r="I504" t="s">
        <v>17</v>
      </c>
      <c r="J504">
        <v>2025</v>
      </c>
      <c r="K504">
        <v>6</v>
      </c>
      <c r="L504">
        <v>4857.8999999999996</v>
      </c>
      <c r="M504" t="s">
        <v>1504</v>
      </c>
      <c r="N504" t="s">
        <v>5050</v>
      </c>
      <c r="O504" t="s">
        <v>6312</v>
      </c>
    </row>
    <row r="505" spans="1:15" x14ac:dyDescent="0.25">
      <c r="A505">
        <v>521</v>
      </c>
      <c r="B505" t="s">
        <v>4544</v>
      </c>
      <c r="C505" t="s">
        <v>4488</v>
      </c>
      <c r="D505" t="s">
        <v>76</v>
      </c>
      <c r="E505" t="s">
        <v>26</v>
      </c>
      <c r="F505" t="s">
        <v>15</v>
      </c>
      <c r="G505" t="s">
        <v>27</v>
      </c>
      <c r="H505">
        <v>2020</v>
      </c>
      <c r="I505" t="s">
        <v>17</v>
      </c>
      <c r="J505">
        <v>2025</v>
      </c>
      <c r="K505">
        <v>5</v>
      </c>
      <c r="L505">
        <v>4466.91</v>
      </c>
      <c r="M505" t="s">
        <v>1507</v>
      </c>
      <c r="N505" t="s">
        <v>5051</v>
      </c>
      <c r="O505" t="s">
        <v>6312</v>
      </c>
    </row>
    <row r="506" spans="1:15" x14ac:dyDescent="0.25">
      <c r="A506">
        <v>522</v>
      </c>
      <c r="B506" t="s">
        <v>4429</v>
      </c>
      <c r="C506" t="s">
        <v>4174</v>
      </c>
      <c r="D506" t="s">
        <v>13</v>
      </c>
      <c r="E506" t="s">
        <v>40</v>
      </c>
      <c r="F506" t="s">
        <v>15</v>
      </c>
      <c r="G506" t="s">
        <v>27</v>
      </c>
      <c r="H506">
        <v>2021</v>
      </c>
      <c r="I506" t="s">
        <v>17</v>
      </c>
      <c r="J506">
        <v>2025</v>
      </c>
      <c r="K506">
        <v>4</v>
      </c>
      <c r="L506">
        <v>3769.93</v>
      </c>
      <c r="M506" t="s">
        <v>1510</v>
      </c>
      <c r="N506" t="s">
        <v>5052</v>
      </c>
      <c r="O506" t="s">
        <v>6308</v>
      </c>
    </row>
    <row r="507" spans="1:15" x14ac:dyDescent="0.25">
      <c r="A507">
        <v>523</v>
      </c>
      <c r="B507" t="s">
        <v>5053</v>
      </c>
      <c r="C507" t="s">
        <v>5054</v>
      </c>
      <c r="D507" t="s">
        <v>13</v>
      </c>
      <c r="E507" t="s">
        <v>54</v>
      </c>
      <c r="F507" t="s">
        <v>15</v>
      </c>
      <c r="G507" t="s">
        <v>27</v>
      </c>
      <c r="H507">
        <v>2022</v>
      </c>
      <c r="I507" t="s">
        <v>17</v>
      </c>
      <c r="J507">
        <v>2025</v>
      </c>
      <c r="K507">
        <v>3</v>
      </c>
      <c r="L507">
        <v>3478.74</v>
      </c>
      <c r="M507" t="s">
        <v>1513</v>
      </c>
      <c r="N507" t="s">
        <v>5055</v>
      </c>
      <c r="O507" t="s">
        <v>6308</v>
      </c>
    </row>
    <row r="508" spans="1:15" x14ac:dyDescent="0.25">
      <c r="A508">
        <v>524</v>
      </c>
      <c r="B508" t="s">
        <v>5056</v>
      </c>
      <c r="C508" t="s">
        <v>5057</v>
      </c>
      <c r="D508" t="s">
        <v>76</v>
      </c>
      <c r="E508" t="s">
        <v>54</v>
      </c>
      <c r="F508" t="s">
        <v>32</v>
      </c>
      <c r="G508" t="s">
        <v>22</v>
      </c>
      <c r="H508">
        <v>2022</v>
      </c>
      <c r="I508" t="s">
        <v>17</v>
      </c>
      <c r="J508">
        <v>2025</v>
      </c>
      <c r="K508">
        <v>3</v>
      </c>
      <c r="L508">
        <v>979.89</v>
      </c>
      <c r="M508" t="s">
        <v>1516</v>
      </c>
      <c r="N508" t="s">
        <v>5058</v>
      </c>
      <c r="O508" t="s">
        <v>6311</v>
      </c>
    </row>
    <row r="509" spans="1:15" x14ac:dyDescent="0.25">
      <c r="A509">
        <v>525</v>
      </c>
      <c r="B509" t="s">
        <v>5059</v>
      </c>
      <c r="C509" t="s">
        <v>5060</v>
      </c>
      <c r="D509" t="s">
        <v>25</v>
      </c>
      <c r="E509" t="s">
        <v>40</v>
      </c>
      <c r="F509" t="s">
        <v>15</v>
      </c>
      <c r="G509" t="s">
        <v>16</v>
      </c>
      <c r="H509">
        <v>2020</v>
      </c>
      <c r="I509" t="s">
        <v>17</v>
      </c>
      <c r="J509">
        <v>2025</v>
      </c>
      <c r="K509">
        <v>5</v>
      </c>
      <c r="L509">
        <v>4889.04</v>
      </c>
      <c r="M509" t="s">
        <v>1519</v>
      </c>
      <c r="N509" t="s">
        <v>4025</v>
      </c>
      <c r="O509" t="s">
        <v>6312</v>
      </c>
    </row>
    <row r="510" spans="1:15" x14ac:dyDescent="0.25">
      <c r="A510">
        <v>526</v>
      </c>
      <c r="B510" t="s">
        <v>5061</v>
      </c>
      <c r="C510" t="s">
        <v>5062</v>
      </c>
      <c r="D510" t="s">
        <v>47</v>
      </c>
      <c r="E510" t="s">
        <v>31</v>
      </c>
      <c r="F510" t="s">
        <v>15</v>
      </c>
      <c r="G510" t="s">
        <v>22</v>
      </c>
      <c r="H510">
        <v>2022</v>
      </c>
      <c r="I510" t="s">
        <v>298</v>
      </c>
      <c r="J510">
        <v>2023</v>
      </c>
      <c r="K510">
        <v>1</v>
      </c>
      <c r="L510">
        <v>1395.02</v>
      </c>
      <c r="M510" t="s">
        <v>1521</v>
      </c>
      <c r="N510" t="s">
        <v>5063</v>
      </c>
      <c r="O510" t="s">
        <v>6310</v>
      </c>
    </row>
    <row r="511" spans="1:15" x14ac:dyDescent="0.25">
      <c r="A511">
        <v>527</v>
      </c>
      <c r="B511" t="s">
        <v>4339</v>
      </c>
      <c r="C511" t="s">
        <v>4993</v>
      </c>
      <c r="D511" t="s">
        <v>13</v>
      </c>
      <c r="E511" t="s">
        <v>40</v>
      </c>
      <c r="F511" t="s">
        <v>32</v>
      </c>
      <c r="G511" t="s">
        <v>27</v>
      </c>
      <c r="H511">
        <v>2022</v>
      </c>
      <c r="I511" t="s">
        <v>17</v>
      </c>
      <c r="J511">
        <v>2025</v>
      </c>
      <c r="K511">
        <v>3</v>
      </c>
      <c r="L511">
        <v>4816.13</v>
      </c>
      <c r="M511" t="s">
        <v>1524</v>
      </c>
      <c r="N511" t="s">
        <v>5064</v>
      </c>
      <c r="O511" t="s">
        <v>6312</v>
      </c>
    </row>
    <row r="512" spans="1:15" x14ac:dyDescent="0.25">
      <c r="A512">
        <v>528</v>
      </c>
      <c r="B512" t="s">
        <v>4959</v>
      </c>
      <c r="C512" t="s">
        <v>5065</v>
      </c>
      <c r="D512" t="s">
        <v>47</v>
      </c>
      <c r="E512" t="s">
        <v>31</v>
      </c>
      <c r="F512" t="s">
        <v>15</v>
      </c>
      <c r="G512" t="s">
        <v>27</v>
      </c>
      <c r="H512">
        <v>2023</v>
      </c>
      <c r="I512" t="s">
        <v>17</v>
      </c>
      <c r="J512">
        <v>2025</v>
      </c>
      <c r="K512">
        <v>2</v>
      </c>
      <c r="L512">
        <v>3564.45</v>
      </c>
      <c r="M512" t="s">
        <v>1527</v>
      </c>
      <c r="N512" t="s">
        <v>5066</v>
      </c>
      <c r="O512" t="s">
        <v>6308</v>
      </c>
    </row>
    <row r="513" spans="1:15" x14ac:dyDescent="0.25">
      <c r="A513">
        <v>529</v>
      </c>
      <c r="B513" t="s">
        <v>4731</v>
      </c>
      <c r="C513" t="s">
        <v>4056</v>
      </c>
      <c r="D513" t="s">
        <v>25</v>
      </c>
      <c r="E513" t="s">
        <v>26</v>
      </c>
      <c r="F513" t="s">
        <v>32</v>
      </c>
      <c r="G513" t="s">
        <v>27</v>
      </c>
      <c r="H513">
        <v>2019</v>
      </c>
      <c r="I513" t="s">
        <v>17</v>
      </c>
      <c r="J513">
        <v>2025</v>
      </c>
      <c r="K513">
        <v>6</v>
      </c>
      <c r="L513">
        <v>4366.26</v>
      </c>
      <c r="M513" t="s">
        <v>1530</v>
      </c>
      <c r="N513" t="s">
        <v>5067</v>
      </c>
      <c r="O513" t="s">
        <v>6312</v>
      </c>
    </row>
    <row r="514" spans="1:15" x14ac:dyDescent="0.25">
      <c r="A514">
        <v>530</v>
      </c>
      <c r="B514" t="s">
        <v>4644</v>
      </c>
      <c r="C514" t="s">
        <v>4053</v>
      </c>
      <c r="D514" t="s">
        <v>47</v>
      </c>
      <c r="E514" t="s">
        <v>26</v>
      </c>
      <c r="F514" t="s">
        <v>15</v>
      </c>
      <c r="G514" t="s">
        <v>16</v>
      </c>
      <c r="H514">
        <v>2021</v>
      </c>
      <c r="I514" t="s">
        <v>17</v>
      </c>
      <c r="J514">
        <v>2025</v>
      </c>
      <c r="K514">
        <v>4</v>
      </c>
      <c r="L514">
        <v>3390.77</v>
      </c>
      <c r="M514" t="s">
        <v>1533</v>
      </c>
      <c r="N514" t="s">
        <v>5068</v>
      </c>
      <c r="O514" t="s">
        <v>6308</v>
      </c>
    </row>
    <row r="515" spans="1:15" x14ac:dyDescent="0.25">
      <c r="A515">
        <v>531</v>
      </c>
      <c r="B515" t="s">
        <v>4873</v>
      </c>
      <c r="C515" t="s">
        <v>5069</v>
      </c>
      <c r="D515" t="s">
        <v>21</v>
      </c>
      <c r="E515" t="s">
        <v>54</v>
      </c>
      <c r="F515" t="s">
        <v>15</v>
      </c>
      <c r="G515" t="s">
        <v>16</v>
      </c>
      <c r="H515">
        <v>2023</v>
      </c>
      <c r="I515" t="s">
        <v>17</v>
      </c>
      <c r="J515">
        <v>2025</v>
      </c>
      <c r="K515">
        <v>2</v>
      </c>
      <c r="L515">
        <v>2607.34</v>
      </c>
      <c r="M515" t="s">
        <v>1536</v>
      </c>
      <c r="N515" t="s">
        <v>5070</v>
      </c>
      <c r="O515" t="s">
        <v>6309</v>
      </c>
    </row>
    <row r="516" spans="1:15" x14ac:dyDescent="0.25">
      <c r="A516">
        <v>532</v>
      </c>
      <c r="B516" t="s">
        <v>5000</v>
      </c>
      <c r="C516" t="s">
        <v>4328</v>
      </c>
      <c r="D516" t="s">
        <v>13</v>
      </c>
      <c r="E516" t="s">
        <v>40</v>
      </c>
      <c r="F516" t="s">
        <v>32</v>
      </c>
      <c r="G516" t="s">
        <v>22</v>
      </c>
      <c r="H516">
        <v>2018</v>
      </c>
      <c r="I516" t="s">
        <v>17</v>
      </c>
      <c r="J516">
        <v>2025</v>
      </c>
      <c r="K516">
        <v>7</v>
      </c>
      <c r="L516">
        <v>829.54</v>
      </c>
      <c r="M516" t="s">
        <v>1539</v>
      </c>
      <c r="N516" t="s">
        <v>4025</v>
      </c>
      <c r="O516" t="s">
        <v>6311</v>
      </c>
    </row>
    <row r="517" spans="1:15" x14ac:dyDescent="0.25">
      <c r="A517">
        <v>533</v>
      </c>
      <c r="B517" t="s">
        <v>4300</v>
      </c>
      <c r="C517" t="s">
        <v>4292</v>
      </c>
      <c r="D517" t="s">
        <v>76</v>
      </c>
      <c r="E517" t="s">
        <v>40</v>
      </c>
      <c r="F517" t="s">
        <v>32</v>
      </c>
      <c r="G517" t="s">
        <v>16</v>
      </c>
      <c r="H517">
        <v>2017</v>
      </c>
      <c r="I517" t="s">
        <v>17</v>
      </c>
      <c r="J517">
        <v>2025</v>
      </c>
      <c r="K517">
        <v>8</v>
      </c>
      <c r="L517">
        <v>4343.46</v>
      </c>
      <c r="M517" t="s">
        <v>1541</v>
      </c>
      <c r="N517" t="s">
        <v>5071</v>
      </c>
      <c r="O517" t="s">
        <v>6312</v>
      </c>
    </row>
    <row r="518" spans="1:15" x14ac:dyDescent="0.25">
      <c r="A518">
        <v>534</v>
      </c>
      <c r="B518" t="s">
        <v>4959</v>
      </c>
      <c r="C518" t="s">
        <v>5072</v>
      </c>
      <c r="D518" t="s">
        <v>13</v>
      </c>
      <c r="E518" t="s">
        <v>26</v>
      </c>
      <c r="F518" t="s">
        <v>32</v>
      </c>
      <c r="G518" t="s">
        <v>22</v>
      </c>
      <c r="H518">
        <v>2022</v>
      </c>
      <c r="I518" t="s">
        <v>298</v>
      </c>
      <c r="J518">
        <v>2024</v>
      </c>
      <c r="K518">
        <v>2</v>
      </c>
      <c r="L518">
        <v>3589.37</v>
      </c>
      <c r="M518" t="s">
        <v>1544</v>
      </c>
      <c r="N518" t="s">
        <v>5073</v>
      </c>
      <c r="O518" t="s">
        <v>6308</v>
      </c>
    </row>
    <row r="519" spans="1:15" x14ac:dyDescent="0.25">
      <c r="A519">
        <v>535</v>
      </c>
      <c r="B519" t="s">
        <v>4674</v>
      </c>
      <c r="C519" t="s">
        <v>5074</v>
      </c>
      <c r="D519" t="s">
        <v>13</v>
      </c>
      <c r="E519" t="s">
        <v>54</v>
      </c>
      <c r="F519" t="s">
        <v>32</v>
      </c>
      <c r="G519" t="s">
        <v>22</v>
      </c>
      <c r="H519">
        <v>2019</v>
      </c>
      <c r="I519" t="s">
        <v>298</v>
      </c>
      <c r="J519">
        <v>2023</v>
      </c>
      <c r="K519">
        <v>4</v>
      </c>
      <c r="L519">
        <v>4531.3500000000004</v>
      </c>
      <c r="M519" t="s">
        <v>1547</v>
      </c>
      <c r="N519" t="s">
        <v>5075</v>
      </c>
      <c r="O519" t="s">
        <v>6312</v>
      </c>
    </row>
    <row r="520" spans="1:15" x14ac:dyDescent="0.25">
      <c r="A520">
        <v>536</v>
      </c>
      <c r="B520" t="s">
        <v>4503</v>
      </c>
      <c r="C520" t="s">
        <v>4153</v>
      </c>
      <c r="D520" t="s">
        <v>25</v>
      </c>
      <c r="E520" t="s">
        <v>31</v>
      </c>
      <c r="F520" t="s">
        <v>32</v>
      </c>
      <c r="G520" t="s">
        <v>22</v>
      </c>
      <c r="H520">
        <v>2020</v>
      </c>
      <c r="I520" t="s">
        <v>17</v>
      </c>
      <c r="J520">
        <v>2025</v>
      </c>
      <c r="K520">
        <v>5</v>
      </c>
      <c r="L520">
        <v>4951.59</v>
      </c>
      <c r="M520" t="s">
        <v>1551</v>
      </c>
      <c r="N520" t="s">
        <v>5076</v>
      </c>
      <c r="O520" t="s">
        <v>6312</v>
      </c>
    </row>
    <row r="521" spans="1:15" x14ac:dyDescent="0.25">
      <c r="A521">
        <v>537</v>
      </c>
      <c r="B521" t="s">
        <v>4193</v>
      </c>
      <c r="C521" t="s">
        <v>4200</v>
      </c>
      <c r="D521" t="s">
        <v>76</v>
      </c>
      <c r="E521" t="s">
        <v>40</v>
      </c>
      <c r="F521" t="s">
        <v>32</v>
      </c>
      <c r="G521" t="s">
        <v>27</v>
      </c>
      <c r="H521">
        <v>2016</v>
      </c>
      <c r="I521" t="s">
        <v>17</v>
      </c>
      <c r="J521">
        <v>2025</v>
      </c>
      <c r="K521">
        <v>9</v>
      </c>
      <c r="L521">
        <v>3240.14</v>
      </c>
      <c r="M521" t="s">
        <v>1554</v>
      </c>
      <c r="N521" t="s">
        <v>5077</v>
      </c>
      <c r="O521" t="s">
        <v>6308</v>
      </c>
    </row>
    <row r="522" spans="1:15" x14ac:dyDescent="0.25">
      <c r="A522">
        <v>538</v>
      </c>
      <c r="B522" t="s">
        <v>4395</v>
      </c>
      <c r="C522" t="s">
        <v>5078</v>
      </c>
      <c r="D522" t="s">
        <v>13</v>
      </c>
      <c r="E522" t="s">
        <v>54</v>
      </c>
      <c r="F522" t="s">
        <v>15</v>
      </c>
      <c r="G522" t="s">
        <v>22</v>
      </c>
      <c r="H522">
        <v>2022</v>
      </c>
      <c r="I522" t="s">
        <v>298</v>
      </c>
      <c r="J522">
        <v>2024</v>
      </c>
      <c r="K522">
        <v>2</v>
      </c>
      <c r="L522">
        <v>4336.54</v>
      </c>
      <c r="M522" t="s">
        <v>1557</v>
      </c>
      <c r="N522" t="s">
        <v>5079</v>
      </c>
      <c r="O522" t="s">
        <v>6312</v>
      </c>
    </row>
    <row r="523" spans="1:15" x14ac:dyDescent="0.25">
      <c r="A523">
        <v>539</v>
      </c>
      <c r="B523" t="s">
        <v>5080</v>
      </c>
      <c r="C523" t="s">
        <v>5015</v>
      </c>
      <c r="D523" t="s">
        <v>25</v>
      </c>
      <c r="E523" t="s">
        <v>40</v>
      </c>
      <c r="F523" t="s">
        <v>15</v>
      </c>
      <c r="G523" t="s">
        <v>22</v>
      </c>
      <c r="H523">
        <v>2015</v>
      </c>
      <c r="I523" t="s">
        <v>17</v>
      </c>
      <c r="J523">
        <v>2025</v>
      </c>
      <c r="K523">
        <v>10</v>
      </c>
      <c r="L523">
        <v>2676.79</v>
      </c>
      <c r="M523" t="s">
        <v>1560</v>
      </c>
      <c r="N523" t="s">
        <v>5081</v>
      </c>
      <c r="O523" t="s">
        <v>6309</v>
      </c>
    </row>
    <row r="524" spans="1:15" x14ac:dyDescent="0.25">
      <c r="A524">
        <v>540</v>
      </c>
      <c r="B524" t="s">
        <v>4238</v>
      </c>
      <c r="C524" t="s">
        <v>5082</v>
      </c>
      <c r="D524" t="s">
        <v>60</v>
      </c>
      <c r="E524" t="s">
        <v>14</v>
      </c>
      <c r="F524" t="s">
        <v>15</v>
      </c>
      <c r="G524" t="s">
        <v>22</v>
      </c>
      <c r="H524">
        <v>2015</v>
      </c>
      <c r="I524" t="s">
        <v>17</v>
      </c>
      <c r="J524">
        <v>2025</v>
      </c>
      <c r="K524">
        <v>10</v>
      </c>
      <c r="L524">
        <v>4168.79</v>
      </c>
      <c r="M524" t="s">
        <v>1563</v>
      </c>
      <c r="N524" t="s">
        <v>5083</v>
      </c>
      <c r="O524" t="s">
        <v>6312</v>
      </c>
    </row>
    <row r="525" spans="1:15" x14ac:dyDescent="0.25">
      <c r="A525">
        <v>541</v>
      </c>
      <c r="B525" t="s">
        <v>5084</v>
      </c>
      <c r="C525" t="s">
        <v>5085</v>
      </c>
      <c r="D525" t="s">
        <v>76</v>
      </c>
      <c r="E525" t="s">
        <v>54</v>
      </c>
      <c r="F525" t="s">
        <v>32</v>
      </c>
      <c r="G525" t="s">
        <v>16</v>
      </c>
      <c r="H525">
        <v>2015</v>
      </c>
      <c r="I525" t="s">
        <v>77</v>
      </c>
      <c r="J525">
        <v>2016</v>
      </c>
      <c r="K525">
        <v>1</v>
      </c>
      <c r="L525">
        <v>3534.24</v>
      </c>
      <c r="M525" t="s">
        <v>1566</v>
      </c>
      <c r="N525" t="s">
        <v>5086</v>
      </c>
      <c r="O525" t="s">
        <v>6308</v>
      </c>
    </row>
    <row r="526" spans="1:15" x14ac:dyDescent="0.25">
      <c r="A526">
        <v>542</v>
      </c>
      <c r="B526" t="s">
        <v>4823</v>
      </c>
      <c r="C526" t="s">
        <v>4266</v>
      </c>
      <c r="D526" t="s">
        <v>25</v>
      </c>
      <c r="E526" t="s">
        <v>14</v>
      </c>
      <c r="F526" t="s">
        <v>15</v>
      </c>
      <c r="G526" t="s">
        <v>16</v>
      </c>
      <c r="H526">
        <v>2016</v>
      </c>
      <c r="I526" t="s">
        <v>17</v>
      </c>
      <c r="J526">
        <v>2025</v>
      </c>
      <c r="K526">
        <v>9</v>
      </c>
      <c r="L526">
        <v>4323.92</v>
      </c>
      <c r="M526" t="s">
        <v>1569</v>
      </c>
      <c r="N526" t="s">
        <v>5087</v>
      </c>
      <c r="O526" t="s">
        <v>6312</v>
      </c>
    </row>
    <row r="527" spans="1:15" x14ac:dyDescent="0.25">
      <c r="A527">
        <v>543</v>
      </c>
      <c r="B527" t="s">
        <v>5088</v>
      </c>
      <c r="C527" t="s">
        <v>5089</v>
      </c>
      <c r="D527" t="s">
        <v>76</v>
      </c>
      <c r="E527" t="s">
        <v>14</v>
      </c>
      <c r="F527" t="s">
        <v>32</v>
      </c>
      <c r="G527" t="s">
        <v>22</v>
      </c>
      <c r="H527">
        <v>2017</v>
      </c>
      <c r="I527" t="s">
        <v>17</v>
      </c>
      <c r="J527">
        <v>2025</v>
      </c>
      <c r="K527">
        <v>8</v>
      </c>
      <c r="L527">
        <v>927.03</v>
      </c>
      <c r="M527" t="s">
        <v>1572</v>
      </c>
      <c r="N527" t="s">
        <v>5090</v>
      </c>
      <c r="O527" t="s">
        <v>6311</v>
      </c>
    </row>
    <row r="528" spans="1:15" x14ac:dyDescent="0.25">
      <c r="A528">
        <v>545</v>
      </c>
      <c r="B528" t="s">
        <v>5091</v>
      </c>
      <c r="C528" t="s">
        <v>4903</v>
      </c>
      <c r="D528" t="s">
        <v>47</v>
      </c>
      <c r="E528" t="s">
        <v>14</v>
      </c>
      <c r="F528" t="s">
        <v>32</v>
      </c>
      <c r="G528" t="s">
        <v>22</v>
      </c>
      <c r="H528">
        <v>2018</v>
      </c>
      <c r="I528" t="s">
        <v>17</v>
      </c>
      <c r="J528">
        <v>2025</v>
      </c>
      <c r="K528">
        <v>7</v>
      </c>
      <c r="L528">
        <v>940.51</v>
      </c>
      <c r="M528" t="s">
        <v>1577</v>
      </c>
      <c r="N528" t="s">
        <v>5092</v>
      </c>
      <c r="O528" t="s">
        <v>6311</v>
      </c>
    </row>
    <row r="529" spans="1:15" x14ac:dyDescent="0.25">
      <c r="A529">
        <v>546</v>
      </c>
      <c r="B529" t="s">
        <v>4055</v>
      </c>
      <c r="C529" t="s">
        <v>4119</v>
      </c>
      <c r="D529" t="s">
        <v>21</v>
      </c>
      <c r="E529" t="s">
        <v>26</v>
      </c>
      <c r="F529" t="s">
        <v>32</v>
      </c>
      <c r="G529" t="s">
        <v>22</v>
      </c>
      <c r="H529">
        <v>2018</v>
      </c>
      <c r="I529" t="s">
        <v>17</v>
      </c>
      <c r="J529">
        <v>2025</v>
      </c>
      <c r="K529">
        <v>7</v>
      </c>
      <c r="L529">
        <v>4329.37</v>
      </c>
      <c r="M529" t="s">
        <v>1580</v>
      </c>
      <c r="N529" t="s">
        <v>5093</v>
      </c>
      <c r="O529" t="s">
        <v>6312</v>
      </c>
    </row>
    <row r="530" spans="1:15" x14ac:dyDescent="0.25">
      <c r="A530">
        <v>547</v>
      </c>
      <c r="B530" t="s">
        <v>4127</v>
      </c>
      <c r="C530" t="s">
        <v>4535</v>
      </c>
      <c r="D530" t="s">
        <v>47</v>
      </c>
      <c r="E530" t="s">
        <v>26</v>
      </c>
      <c r="F530" t="s">
        <v>15</v>
      </c>
      <c r="G530" t="s">
        <v>16</v>
      </c>
      <c r="H530">
        <v>2021</v>
      </c>
      <c r="I530" t="s">
        <v>77</v>
      </c>
      <c r="J530">
        <v>2021</v>
      </c>
      <c r="K530">
        <v>0</v>
      </c>
      <c r="L530">
        <v>2825.36</v>
      </c>
      <c r="M530" t="s">
        <v>1583</v>
      </c>
      <c r="N530" t="s">
        <v>5094</v>
      </c>
      <c r="O530" t="s">
        <v>6309</v>
      </c>
    </row>
    <row r="531" spans="1:15" x14ac:dyDescent="0.25">
      <c r="A531">
        <v>548</v>
      </c>
      <c r="B531" t="s">
        <v>4294</v>
      </c>
      <c r="C531" t="s">
        <v>4053</v>
      </c>
      <c r="D531" t="s">
        <v>47</v>
      </c>
      <c r="E531" t="s">
        <v>14</v>
      </c>
      <c r="F531" t="s">
        <v>15</v>
      </c>
      <c r="G531" t="s">
        <v>27</v>
      </c>
      <c r="H531">
        <v>2015</v>
      </c>
      <c r="I531" t="s">
        <v>17</v>
      </c>
      <c r="J531">
        <v>2025</v>
      </c>
      <c r="K531">
        <v>10</v>
      </c>
      <c r="L531">
        <v>1351.74</v>
      </c>
      <c r="M531" t="s">
        <v>1586</v>
      </c>
      <c r="N531" t="s">
        <v>5095</v>
      </c>
      <c r="O531" t="s">
        <v>6310</v>
      </c>
    </row>
    <row r="532" spans="1:15" x14ac:dyDescent="0.25">
      <c r="A532">
        <v>549</v>
      </c>
      <c r="B532" t="s">
        <v>4328</v>
      </c>
      <c r="C532" t="s">
        <v>5096</v>
      </c>
      <c r="D532" t="s">
        <v>13</v>
      </c>
      <c r="E532" t="s">
        <v>26</v>
      </c>
      <c r="F532" t="s">
        <v>32</v>
      </c>
      <c r="G532" t="s">
        <v>27</v>
      </c>
      <c r="H532">
        <v>2023</v>
      </c>
      <c r="I532" t="s">
        <v>17</v>
      </c>
      <c r="J532">
        <v>2025</v>
      </c>
      <c r="K532">
        <v>2</v>
      </c>
      <c r="L532">
        <v>3864.93</v>
      </c>
      <c r="M532" t="s">
        <v>1589</v>
      </c>
      <c r="N532" t="s">
        <v>5097</v>
      </c>
      <c r="O532" t="s">
        <v>6308</v>
      </c>
    </row>
    <row r="533" spans="1:15" x14ac:dyDescent="0.25">
      <c r="A533">
        <v>550</v>
      </c>
      <c r="B533" t="s">
        <v>4032</v>
      </c>
      <c r="C533" t="s">
        <v>5098</v>
      </c>
      <c r="D533" t="s">
        <v>60</v>
      </c>
      <c r="E533" t="s">
        <v>31</v>
      </c>
      <c r="F533" t="s">
        <v>32</v>
      </c>
      <c r="G533" t="s">
        <v>16</v>
      </c>
      <c r="H533">
        <v>2018</v>
      </c>
      <c r="I533" t="s">
        <v>17</v>
      </c>
      <c r="J533">
        <v>2025</v>
      </c>
      <c r="K533">
        <v>7</v>
      </c>
      <c r="L533">
        <v>4108.1099999999997</v>
      </c>
      <c r="M533" t="s">
        <v>1592</v>
      </c>
      <c r="N533" t="s">
        <v>5099</v>
      </c>
      <c r="O533" t="s">
        <v>6312</v>
      </c>
    </row>
    <row r="534" spans="1:15" x14ac:dyDescent="0.25">
      <c r="A534">
        <v>551</v>
      </c>
      <c r="B534" t="s">
        <v>5100</v>
      </c>
      <c r="C534" t="s">
        <v>5101</v>
      </c>
      <c r="D534" t="s">
        <v>60</v>
      </c>
      <c r="E534" t="s">
        <v>40</v>
      </c>
      <c r="F534" t="s">
        <v>32</v>
      </c>
      <c r="G534" t="s">
        <v>16</v>
      </c>
      <c r="H534">
        <v>2024</v>
      </c>
      <c r="I534" t="s">
        <v>17</v>
      </c>
      <c r="J534">
        <v>2025</v>
      </c>
      <c r="K534">
        <v>1</v>
      </c>
      <c r="L534">
        <v>899.29</v>
      </c>
      <c r="M534" t="s">
        <v>1595</v>
      </c>
      <c r="N534" t="s">
        <v>5102</v>
      </c>
      <c r="O534" t="s">
        <v>6311</v>
      </c>
    </row>
    <row r="535" spans="1:15" x14ac:dyDescent="0.25">
      <c r="A535">
        <v>552</v>
      </c>
      <c r="B535" t="s">
        <v>5103</v>
      </c>
      <c r="C535" t="s">
        <v>5104</v>
      </c>
      <c r="D535" t="s">
        <v>47</v>
      </c>
      <c r="E535" t="s">
        <v>31</v>
      </c>
      <c r="F535" t="s">
        <v>32</v>
      </c>
      <c r="G535" t="s">
        <v>22</v>
      </c>
      <c r="H535">
        <v>2023</v>
      </c>
      <c r="I535" t="s">
        <v>17</v>
      </c>
      <c r="J535">
        <v>2025</v>
      </c>
      <c r="K535">
        <v>2</v>
      </c>
      <c r="L535">
        <v>4007.23</v>
      </c>
      <c r="M535" t="s">
        <v>1598</v>
      </c>
      <c r="N535" t="s">
        <v>5105</v>
      </c>
      <c r="O535" t="s">
        <v>6312</v>
      </c>
    </row>
    <row r="536" spans="1:15" x14ac:dyDescent="0.25">
      <c r="A536">
        <v>553</v>
      </c>
      <c r="B536" t="s">
        <v>5106</v>
      </c>
      <c r="C536" t="s">
        <v>5101</v>
      </c>
      <c r="D536" t="s">
        <v>60</v>
      </c>
      <c r="E536" t="s">
        <v>26</v>
      </c>
      <c r="F536" t="s">
        <v>32</v>
      </c>
      <c r="G536" t="s">
        <v>22</v>
      </c>
      <c r="H536">
        <v>2022</v>
      </c>
      <c r="I536" t="s">
        <v>17</v>
      </c>
      <c r="J536">
        <v>2025</v>
      </c>
      <c r="K536">
        <v>3</v>
      </c>
      <c r="L536">
        <v>3610.91</v>
      </c>
      <c r="M536" t="s">
        <v>1601</v>
      </c>
      <c r="N536" t="s">
        <v>5107</v>
      </c>
      <c r="O536" t="s">
        <v>6308</v>
      </c>
    </row>
    <row r="537" spans="1:15" x14ac:dyDescent="0.25">
      <c r="A537">
        <v>554</v>
      </c>
      <c r="B537" t="s">
        <v>4254</v>
      </c>
      <c r="C537" t="s">
        <v>4194</v>
      </c>
      <c r="D537" t="s">
        <v>21</v>
      </c>
      <c r="E537" t="s">
        <v>54</v>
      </c>
      <c r="F537" t="s">
        <v>15</v>
      </c>
      <c r="G537" t="s">
        <v>27</v>
      </c>
      <c r="H537">
        <v>2015</v>
      </c>
      <c r="I537" t="s">
        <v>77</v>
      </c>
      <c r="J537">
        <v>2018</v>
      </c>
      <c r="K537">
        <v>3</v>
      </c>
      <c r="L537">
        <v>1802.66</v>
      </c>
      <c r="M537" t="s">
        <v>1604</v>
      </c>
      <c r="N537" t="s">
        <v>5108</v>
      </c>
      <c r="O537" t="s">
        <v>6310</v>
      </c>
    </row>
    <row r="538" spans="1:15" x14ac:dyDescent="0.25">
      <c r="A538">
        <v>555</v>
      </c>
      <c r="B538" t="s">
        <v>4055</v>
      </c>
      <c r="C538" t="s">
        <v>4170</v>
      </c>
      <c r="D538" t="s">
        <v>47</v>
      </c>
      <c r="E538" t="s">
        <v>54</v>
      </c>
      <c r="F538" t="s">
        <v>32</v>
      </c>
      <c r="G538" t="s">
        <v>22</v>
      </c>
      <c r="H538">
        <v>2019</v>
      </c>
      <c r="I538" t="s">
        <v>17</v>
      </c>
      <c r="J538">
        <v>2025</v>
      </c>
      <c r="K538">
        <v>6</v>
      </c>
      <c r="L538">
        <v>2246.44</v>
      </c>
      <c r="M538" t="s">
        <v>1607</v>
      </c>
      <c r="N538" t="s">
        <v>5109</v>
      </c>
      <c r="O538" t="s">
        <v>6309</v>
      </c>
    </row>
    <row r="539" spans="1:15" x14ac:dyDescent="0.25">
      <c r="A539">
        <v>556</v>
      </c>
      <c r="B539" t="s">
        <v>4089</v>
      </c>
      <c r="C539" t="s">
        <v>5110</v>
      </c>
      <c r="D539" t="s">
        <v>60</v>
      </c>
      <c r="E539" t="s">
        <v>26</v>
      </c>
      <c r="F539" t="s">
        <v>15</v>
      </c>
      <c r="G539" t="s">
        <v>16</v>
      </c>
      <c r="H539">
        <v>2021</v>
      </c>
      <c r="I539" t="s">
        <v>17</v>
      </c>
      <c r="J539">
        <v>2025</v>
      </c>
      <c r="K539">
        <v>4</v>
      </c>
      <c r="L539">
        <v>2942.64</v>
      </c>
      <c r="M539" t="s">
        <v>1610</v>
      </c>
      <c r="N539" t="s">
        <v>4025</v>
      </c>
      <c r="O539" t="s">
        <v>6309</v>
      </c>
    </row>
    <row r="540" spans="1:15" x14ac:dyDescent="0.25">
      <c r="A540">
        <v>557</v>
      </c>
      <c r="B540" t="s">
        <v>4403</v>
      </c>
      <c r="C540" t="s">
        <v>5111</v>
      </c>
      <c r="D540" t="s">
        <v>13</v>
      </c>
      <c r="E540" t="s">
        <v>31</v>
      </c>
      <c r="F540" t="s">
        <v>15</v>
      </c>
      <c r="G540" t="s">
        <v>16</v>
      </c>
      <c r="H540">
        <v>2018</v>
      </c>
      <c r="I540" t="s">
        <v>17</v>
      </c>
      <c r="J540">
        <v>2025</v>
      </c>
      <c r="K540">
        <v>7</v>
      </c>
      <c r="L540">
        <v>4647.5200000000004</v>
      </c>
      <c r="M540" t="s">
        <v>1612</v>
      </c>
      <c r="N540" t="s">
        <v>5112</v>
      </c>
      <c r="O540" t="s">
        <v>6312</v>
      </c>
    </row>
    <row r="541" spans="1:15" x14ac:dyDescent="0.25">
      <c r="A541">
        <v>558</v>
      </c>
      <c r="B541" t="s">
        <v>5113</v>
      </c>
      <c r="C541" t="s">
        <v>4024</v>
      </c>
      <c r="D541" t="s">
        <v>13</v>
      </c>
      <c r="E541" t="s">
        <v>54</v>
      </c>
      <c r="F541" t="s">
        <v>32</v>
      </c>
      <c r="G541" t="s">
        <v>27</v>
      </c>
      <c r="H541">
        <v>2018</v>
      </c>
      <c r="I541" t="s">
        <v>17</v>
      </c>
      <c r="J541">
        <v>2025</v>
      </c>
      <c r="K541">
        <v>7</v>
      </c>
      <c r="L541">
        <v>2397.5500000000002</v>
      </c>
      <c r="M541" t="s">
        <v>1615</v>
      </c>
      <c r="N541" t="s">
        <v>4025</v>
      </c>
      <c r="O541" t="s">
        <v>6309</v>
      </c>
    </row>
    <row r="542" spans="1:15" x14ac:dyDescent="0.25">
      <c r="A542">
        <v>559</v>
      </c>
      <c r="B542" t="s">
        <v>4163</v>
      </c>
      <c r="C542" t="s">
        <v>5114</v>
      </c>
      <c r="D542" t="s">
        <v>25</v>
      </c>
      <c r="E542" t="s">
        <v>54</v>
      </c>
      <c r="F542" t="s">
        <v>15</v>
      </c>
      <c r="G542" t="s">
        <v>27</v>
      </c>
      <c r="H542">
        <v>2023</v>
      </c>
      <c r="I542" t="s">
        <v>17</v>
      </c>
      <c r="J542">
        <v>2025</v>
      </c>
      <c r="K542">
        <v>2</v>
      </c>
      <c r="L542">
        <v>1301.58</v>
      </c>
      <c r="M542" t="s">
        <v>1617</v>
      </c>
      <c r="N542" t="s">
        <v>5115</v>
      </c>
      <c r="O542" t="s">
        <v>6310</v>
      </c>
    </row>
    <row r="543" spans="1:15" x14ac:dyDescent="0.25">
      <c r="A543">
        <v>560</v>
      </c>
      <c r="B543" t="s">
        <v>4244</v>
      </c>
      <c r="C543" t="s">
        <v>4612</v>
      </c>
      <c r="D543" t="s">
        <v>76</v>
      </c>
      <c r="E543" t="s">
        <v>40</v>
      </c>
      <c r="F543" t="s">
        <v>32</v>
      </c>
      <c r="G543" t="s">
        <v>22</v>
      </c>
      <c r="H543">
        <v>2018</v>
      </c>
      <c r="I543" t="s">
        <v>17</v>
      </c>
      <c r="J543">
        <v>2025</v>
      </c>
      <c r="K543">
        <v>7</v>
      </c>
      <c r="L543">
        <v>1737.66</v>
      </c>
      <c r="M543" t="s">
        <v>1620</v>
      </c>
      <c r="N543" t="s">
        <v>5116</v>
      </c>
      <c r="O543" t="s">
        <v>6310</v>
      </c>
    </row>
    <row r="544" spans="1:15" x14ac:dyDescent="0.25">
      <c r="A544">
        <v>561</v>
      </c>
      <c r="B544" t="s">
        <v>5117</v>
      </c>
      <c r="C544" t="s">
        <v>5118</v>
      </c>
      <c r="D544" t="s">
        <v>47</v>
      </c>
      <c r="E544" t="s">
        <v>40</v>
      </c>
      <c r="F544" t="s">
        <v>15</v>
      </c>
      <c r="G544" t="s">
        <v>22</v>
      </c>
      <c r="H544">
        <v>2023</v>
      </c>
      <c r="I544" t="s">
        <v>17</v>
      </c>
      <c r="J544">
        <v>2025</v>
      </c>
      <c r="K544">
        <v>2</v>
      </c>
      <c r="L544">
        <v>4831.74</v>
      </c>
      <c r="M544" t="s">
        <v>1623</v>
      </c>
      <c r="N544" t="s">
        <v>5119</v>
      </c>
      <c r="O544" t="s">
        <v>6312</v>
      </c>
    </row>
    <row r="545" spans="1:15" x14ac:dyDescent="0.25">
      <c r="A545">
        <v>562</v>
      </c>
      <c r="B545" t="s">
        <v>5120</v>
      </c>
      <c r="C545" t="s">
        <v>4364</v>
      </c>
      <c r="D545" t="s">
        <v>21</v>
      </c>
      <c r="E545" t="s">
        <v>40</v>
      </c>
      <c r="F545" t="s">
        <v>32</v>
      </c>
      <c r="G545" t="s">
        <v>27</v>
      </c>
      <c r="H545">
        <v>2021</v>
      </c>
      <c r="I545" t="s">
        <v>17</v>
      </c>
      <c r="J545">
        <v>2025</v>
      </c>
      <c r="K545">
        <v>4</v>
      </c>
      <c r="L545">
        <v>1932.9</v>
      </c>
      <c r="M545" t="s">
        <v>1626</v>
      </c>
      <c r="N545" t="s">
        <v>5121</v>
      </c>
      <c r="O545" t="s">
        <v>6310</v>
      </c>
    </row>
    <row r="546" spans="1:15" x14ac:dyDescent="0.25">
      <c r="A546">
        <v>563</v>
      </c>
      <c r="B546" t="s">
        <v>4997</v>
      </c>
      <c r="C546" t="s">
        <v>5122</v>
      </c>
      <c r="D546" t="s">
        <v>13</v>
      </c>
      <c r="E546" t="s">
        <v>40</v>
      </c>
      <c r="F546" t="s">
        <v>15</v>
      </c>
      <c r="G546" t="s">
        <v>27</v>
      </c>
      <c r="H546">
        <v>2023</v>
      </c>
      <c r="I546" t="s">
        <v>17</v>
      </c>
      <c r="J546">
        <v>2025</v>
      </c>
      <c r="K546">
        <v>2</v>
      </c>
      <c r="L546">
        <v>2902.06</v>
      </c>
      <c r="M546" t="s">
        <v>1629</v>
      </c>
      <c r="N546" t="s">
        <v>5123</v>
      </c>
      <c r="O546" t="s">
        <v>6309</v>
      </c>
    </row>
    <row r="547" spans="1:15" x14ac:dyDescent="0.25">
      <c r="A547">
        <v>564</v>
      </c>
      <c r="B547" t="s">
        <v>4678</v>
      </c>
      <c r="C547" t="s">
        <v>4496</v>
      </c>
      <c r="D547" t="s">
        <v>60</v>
      </c>
      <c r="E547" t="s">
        <v>54</v>
      </c>
      <c r="F547" t="s">
        <v>15</v>
      </c>
      <c r="G547" t="s">
        <v>16</v>
      </c>
      <c r="H547">
        <v>2019</v>
      </c>
      <c r="I547" t="s">
        <v>17</v>
      </c>
      <c r="J547">
        <v>2025</v>
      </c>
      <c r="K547">
        <v>6</v>
      </c>
      <c r="L547">
        <v>4481.59</v>
      </c>
      <c r="M547" t="s">
        <v>1632</v>
      </c>
      <c r="N547" t="s">
        <v>5124</v>
      </c>
      <c r="O547" t="s">
        <v>6312</v>
      </c>
    </row>
    <row r="548" spans="1:15" x14ac:dyDescent="0.25">
      <c r="A548">
        <v>565</v>
      </c>
      <c r="B548" t="s">
        <v>4193</v>
      </c>
      <c r="C548" t="s">
        <v>4444</v>
      </c>
      <c r="D548" t="s">
        <v>47</v>
      </c>
      <c r="E548" t="s">
        <v>54</v>
      </c>
      <c r="F548" t="s">
        <v>32</v>
      </c>
      <c r="G548" t="s">
        <v>27</v>
      </c>
      <c r="H548">
        <v>2022</v>
      </c>
      <c r="I548" t="s">
        <v>298</v>
      </c>
      <c r="J548">
        <v>2023</v>
      </c>
      <c r="K548">
        <v>1</v>
      </c>
      <c r="L548">
        <v>4777.01</v>
      </c>
      <c r="M548" t="s">
        <v>1635</v>
      </c>
      <c r="N548" t="s">
        <v>5125</v>
      </c>
      <c r="O548" t="s">
        <v>6312</v>
      </c>
    </row>
    <row r="549" spans="1:15" x14ac:dyDescent="0.25">
      <c r="A549">
        <v>566</v>
      </c>
      <c r="B549" t="s">
        <v>4092</v>
      </c>
      <c r="C549" t="s">
        <v>4878</v>
      </c>
      <c r="D549" t="s">
        <v>21</v>
      </c>
      <c r="E549" t="s">
        <v>31</v>
      </c>
      <c r="F549" t="s">
        <v>15</v>
      </c>
      <c r="G549" t="s">
        <v>27</v>
      </c>
      <c r="H549">
        <v>2017</v>
      </c>
      <c r="I549" t="s">
        <v>17</v>
      </c>
      <c r="J549">
        <v>2025</v>
      </c>
      <c r="K549">
        <v>8</v>
      </c>
      <c r="L549">
        <v>2065.7199999999998</v>
      </c>
      <c r="M549" t="s">
        <v>1638</v>
      </c>
      <c r="N549" t="s">
        <v>5126</v>
      </c>
      <c r="O549" t="s">
        <v>6309</v>
      </c>
    </row>
    <row r="550" spans="1:15" x14ac:dyDescent="0.25">
      <c r="A550">
        <v>567</v>
      </c>
      <c r="B550" t="s">
        <v>4061</v>
      </c>
      <c r="C550" t="s">
        <v>5127</v>
      </c>
      <c r="D550" t="s">
        <v>60</v>
      </c>
      <c r="E550" t="s">
        <v>31</v>
      </c>
      <c r="F550" t="s">
        <v>32</v>
      </c>
      <c r="G550" t="s">
        <v>27</v>
      </c>
      <c r="H550">
        <v>2023</v>
      </c>
      <c r="I550" t="s">
        <v>17</v>
      </c>
      <c r="J550">
        <v>2025</v>
      </c>
      <c r="K550">
        <v>2</v>
      </c>
      <c r="L550">
        <v>1578.97</v>
      </c>
      <c r="M550" t="s">
        <v>1641</v>
      </c>
      <c r="N550" t="s">
        <v>5128</v>
      </c>
      <c r="O550" t="s">
        <v>6310</v>
      </c>
    </row>
    <row r="551" spans="1:15" x14ac:dyDescent="0.25">
      <c r="A551">
        <v>568</v>
      </c>
      <c r="B551" t="s">
        <v>5129</v>
      </c>
      <c r="C551" t="s">
        <v>5130</v>
      </c>
      <c r="D551" t="s">
        <v>13</v>
      </c>
      <c r="E551" t="s">
        <v>40</v>
      </c>
      <c r="F551" t="s">
        <v>15</v>
      </c>
      <c r="G551" t="s">
        <v>16</v>
      </c>
      <c r="H551">
        <v>2021</v>
      </c>
      <c r="I551" t="s">
        <v>17</v>
      </c>
      <c r="J551">
        <v>2025</v>
      </c>
      <c r="K551">
        <v>4</v>
      </c>
      <c r="L551">
        <v>3706.9</v>
      </c>
      <c r="M551" t="s">
        <v>1644</v>
      </c>
      <c r="N551" t="s">
        <v>5131</v>
      </c>
      <c r="O551" t="s">
        <v>6308</v>
      </c>
    </row>
    <row r="552" spans="1:15" x14ac:dyDescent="0.25">
      <c r="A552">
        <v>569</v>
      </c>
      <c r="B552" t="s">
        <v>4580</v>
      </c>
      <c r="C552" t="s">
        <v>4200</v>
      </c>
      <c r="D552" t="s">
        <v>76</v>
      </c>
      <c r="E552" t="s">
        <v>14</v>
      </c>
      <c r="F552" t="s">
        <v>15</v>
      </c>
      <c r="G552" t="s">
        <v>27</v>
      </c>
      <c r="H552">
        <v>2016</v>
      </c>
      <c r="I552" t="s">
        <v>17</v>
      </c>
      <c r="J552">
        <v>2025</v>
      </c>
      <c r="K552">
        <v>9</v>
      </c>
      <c r="L552">
        <v>3245.73</v>
      </c>
      <c r="M552" t="s">
        <v>1646</v>
      </c>
      <c r="N552" t="s">
        <v>5132</v>
      </c>
      <c r="O552" t="s">
        <v>6308</v>
      </c>
    </row>
    <row r="553" spans="1:15" x14ac:dyDescent="0.25">
      <c r="A553">
        <v>570</v>
      </c>
      <c r="B553" t="s">
        <v>4731</v>
      </c>
      <c r="C553" t="s">
        <v>5133</v>
      </c>
      <c r="D553" t="s">
        <v>47</v>
      </c>
      <c r="E553" t="s">
        <v>54</v>
      </c>
      <c r="F553" t="s">
        <v>32</v>
      </c>
      <c r="G553" t="s">
        <v>16</v>
      </c>
      <c r="H553">
        <v>2015</v>
      </c>
      <c r="I553" t="s">
        <v>77</v>
      </c>
      <c r="J553">
        <v>2018</v>
      </c>
      <c r="K553">
        <v>3</v>
      </c>
      <c r="L553">
        <v>4082.67</v>
      </c>
      <c r="M553" t="s">
        <v>1649</v>
      </c>
      <c r="N553" t="s">
        <v>5134</v>
      </c>
      <c r="O553" t="s">
        <v>6312</v>
      </c>
    </row>
    <row r="554" spans="1:15" x14ac:dyDescent="0.25">
      <c r="A554">
        <v>571</v>
      </c>
      <c r="B554" t="s">
        <v>4244</v>
      </c>
      <c r="C554" t="s">
        <v>5135</v>
      </c>
      <c r="D554" t="s">
        <v>13</v>
      </c>
      <c r="E554" t="s">
        <v>40</v>
      </c>
      <c r="F554" t="s">
        <v>15</v>
      </c>
      <c r="G554" t="s">
        <v>27</v>
      </c>
      <c r="H554">
        <v>2023</v>
      </c>
      <c r="I554" t="s">
        <v>17</v>
      </c>
      <c r="J554">
        <v>2025</v>
      </c>
      <c r="K554">
        <v>2</v>
      </c>
      <c r="L554">
        <v>3050.62</v>
      </c>
      <c r="M554" t="s">
        <v>1652</v>
      </c>
      <c r="N554" t="s">
        <v>5136</v>
      </c>
      <c r="O554" t="s">
        <v>6308</v>
      </c>
    </row>
    <row r="555" spans="1:15" x14ac:dyDescent="0.25">
      <c r="A555">
        <v>572</v>
      </c>
      <c r="B555" t="s">
        <v>4719</v>
      </c>
      <c r="C555" t="s">
        <v>4109</v>
      </c>
      <c r="D555" t="s">
        <v>60</v>
      </c>
      <c r="E555" t="s">
        <v>26</v>
      </c>
      <c r="F555" t="s">
        <v>15</v>
      </c>
      <c r="G555" t="s">
        <v>22</v>
      </c>
      <c r="H555">
        <v>2020</v>
      </c>
      <c r="I555" t="s">
        <v>77</v>
      </c>
      <c r="J555">
        <v>2025</v>
      </c>
      <c r="K555">
        <v>5</v>
      </c>
      <c r="L555">
        <v>822.25</v>
      </c>
      <c r="M555" t="s">
        <v>1655</v>
      </c>
      <c r="N555" t="s">
        <v>5137</v>
      </c>
      <c r="O555" t="s">
        <v>6311</v>
      </c>
    </row>
    <row r="556" spans="1:15" x14ac:dyDescent="0.25">
      <c r="A556">
        <v>573</v>
      </c>
      <c r="B556" t="s">
        <v>4656</v>
      </c>
      <c r="C556" t="s">
        <v>4076</v>
      </c>
      <c r="D556" t="s">
        <v>76</v>
      </c>
      <c r="E556" t="s">
        <v>26</v>
      </c>
      <c r="F556" t="s">
        <v>32</v>
      </c>
      <c r="G556" t="s">
        <v>22</v>
      </c>
      <c r="H556">
        <v>2022</v>
      </c>
      <c r="I556" t="s">
        <v>17</v>
      </c>
      <c r="J556">
        <v>2025</v>
      </c>
      <c r="K556">
        <v>3</v>
      </c>
      <c r="L556">
        <v>1518.31</v>
      </c>
      <c r="M556" t="s">
        <v>1657</v>
      </c>
      <c r="N556" t="s">
        <v>5138</v>
      </c>
      <c r="O556" t="s">
        <v>6310</v>
      </c>
    </row>
    <row r="557" spans="1:15" x14ac:dyDescent="0.25">
      <c r="A557">
        <v>574</v>
      </c>
      <c r="B557" t="s">
        <v>4505</v>
      </c>
      <c r="C557" t="s">
        <v>5139</v>
      </c>
      <c r="D557" t="s">
        <v>25</v>
      </c>
      <c r="E557" t="s">
        <v>40</v>
      </c>
      <c r="F557" t="s">
        <v>32</v>
      </c>
      <c r="G557" t="s">
        <v>22</v>
      </c>
      <c r="H557">
        <v>2015</v>
      </c>
      <c r="I557" t="s">
        <v>17</v>
      </c>
      <c r="J557">
        <v>2025</v>
      </c>
      <c r="K557">
        <v>10</v>
      </c>
      <c r="L557">
        <v>4411.8999999999996</v>
      </c>
      <c r="M557" t="s">
        <v>1660</v>
      </c>
      <c r="N557" t="s">
        <v>5140</v>
      </c>
      <c r="O557" t="s">
        <v>6312</v>
      </c>
    </row>
    <row r="558" spans="1:15" x14ac:dyDescent="0.25">
      <c r="A558">
        <v>575</v>
      </c>
      <c r="B558" t="s">
        <v>4081</v>
      </c>
      <c r="C558" t="s">
        <v>4419</v>
      </c>
      <c r="D558" t="s">
        <v>21</v>
      </c>
      <c r="E558" t="s">
        <v>31</v>
      </c>
      <c r="F558" t="s">
        <v>15</v>
      </c>
      <c r="G558" t="s">
        <v>16</v>
      </c>
      <c r="H558">
        <v>2019</v>
      </c>
      <c r="I558" t="s">
        <v>17</v>
      </c>
      <c r="J558">
        <v>2025</v>
      </c>
      <c r="K558">
        <v>6</v>
      </c>
      <c r="L558">
        <v>3929.87</v>
      </c>
      <c r="M558" t="s">
        <v>1663</v>
      </c>
      <c r="N558" t="s">
        <v>5141</v>
      </c>
      <c r="O558" t="s">
        <v>6308</v>
      </c>
    </row>
    <row r="559" spans="1:15" x14ac:dyDescent="0.25">
      <c r="A559">
        <v>576</v>
      </c>
      <c r="B559" t="s">
        <v>4384</v>
      </c>
      <c r="C559" t="s">
        <v>4878</v>
      </c>
      <c r="D559" t="s">
        <v>13</v>
      </c>
      <c r="E559" t="s">
        <v>54</v>
      </c>
      <c r="F559" t="s">
        <v>15</v>
      </c>
      <c r="G559" t="s">
        <v>27</v>
      </c>
      <c r="H559">
        <v>2017</v>
      </c>
      <c r="I559" t="s">
        <v>17</v>
      </c>
      <c r="J559">
        <v>2025</v>
      </c>
      <c r="K559">
        <v>8</v>
      </c>
      <c r="L559">
        <v>3687.06</v>
      </c>
      <c r="M559" t="s">
        <v>1666</v>
      </c>
      <c r="N559" t="s">
        <v>5142</v>
      </c>
      <c r="O559" t="s">
        <v>6308</v>
      </c>
    </row>
    <row r="560" spans="1:15" x14ac:dyDescent="0.25">
      <c r="A560">
        <v>577</v>
      </c>
      <c r="B560" t="s">
        <v>4233</v>
      </c>
      <c r="C560" t="s">
        <v>4146</v>
      </c>
      <c r="D560" t="s">
        <v>21</v>
      </c>
      <c r="E560" t="s">
        <v>31</v>
      </c>
      <c r="F560" t="s">
        <v>15</v>
      </c>
      <c r="G560" t="s">
        <v>27</v>
      </c>
      <c r="H560">
        <v>2021</v>
      </c>
      <c r="I560" t="s">
        <v>17</v>
      </c>
      <c r="J560">
        <v>2025</v>
      </c>
      <c r="K560">
        <v>4</v>
      </c>
      <c r="L560">
        <v>2314.39</v>
      </c>
      <c r="M560" t="s">
        <v>1669</v>
      </c>
      <c r="N560" t="s">
        <v>5143</v>
      </c>
      <c r="O560" t="s">
        <v>6309</v>
      </c>
    </row>
    <row r="561" spans="1:15" x14ac:dyDescent="0.25">
      <c r="A561">
        <v>578</v>
      </c>
      <c r="B561" t="s">
        <v>4249</v>
      </c>
      <c r="C561" t="s">
        <v>5013</v>
      </c>
      <c r="D561" t="s">
        <v>47</v>
      </c>
      <c r="E561" t="s">
        <v>26</v>
      </c>
      <c r="F561" t="s">
        <v>32</v>
      </c>
      <c r="G561" t="s">
        <v>16</v>
      </c>
      <c r="H561">
        <v>2020</v>
      </c>
      <c r="I561" t="s">
        <v>17</v>
      </c>
      <c r="J561">
        <v>2025</v>
      </c>
      <c r="K561">
        <v>5</v>
      </c>
      <c r="L561">
        <v>2482.89</v>
      </c>
      <c r="M561" t="s">
        <v>1672</v>
      </c>
      <c r="N561" t="s">
        <v>5144</v>
      </c>
      <c r="O561" t="s">
        <v>6309</v>
      </c>
    </row>
    <row r="562" spans="1:15" x14ac:dyDescent="0.25">
      <c r="A562">
        <v>579</v>
      </c>
      <c r="B562" t="s">
        <v>4052</v>
      </c>
      <c r="C562" t="s">
        <v>4247</v>
      </c>
      <c r="D562" t="s">
        <v>76</v>
      </c>
      <c r="E562" t="s">
        <v>31</v>
      </c>
      <c r="F562" t="s">
        <v>15</v>
      </c>
      <c r="G562" t="s">
        <v>22</v>
      </c>
      <c r="H562">
        <v>2020</v>
      </c>
      <c r="I562" t="s">
        <v>17</v>
      </c>
      <c r="J562">
        <v>2025</v>
      </c>
      <c r="K562">
        <v>5</v>
      </c>
      <c r="L562">
        <v>3680.34</v>
      </c>
      <c r="M562" t="s">
        <v>1675</v>
      </c>
      <c r="N562" t="s">
        <v>4025</v>
      </c>
      <c r="O562" t="s">
        <v>6308</v>
      </c>
    </row>
    <row r="563" spans="1:15" x14ac:dyDescent="0.25">
      <c r="A563">
        <v>580</v>
      </c>
      <c r="B563" t="s">
        <v>4043</v>
      </c>
      <c r="C563" t="s">
        <v>5145</v>
      </c>
      <c r="D563" t="s">
        <v>21</v>
      </c>
      <c r="E563" t="s">
        <v>31</v>
      </c>
      <c r="F563" t="s">
        <v>15</v>
      </c>
      <c r="G563" t="s">
        <v>16</v>
      </c>
      <c r="H563">
        <v>2023</v>
      </c>
      <c r="I563" t="s">
        <v>17</v>
      </c>
      <c r="J563">
        <v>2025</v>
      </c>
      <c r="K563">
        <v>2</v>
      </c>
      <c r="L563">
        <v>920.64</v>
      </c>
      <c r="M563" t="s">
        <v>1677</v>
      </c>
      <c r="N563" t="s">
        <v>5146</v>
      </c>
      <c r="O563" t="s">
        <v>6311</v>
      </c>
    </row>
    <row r="564" spans="1:15" x14ac:dyDescent="0.25">
      <c r="A564">
        <v>581</v>
      </c>
      <c r="B564" t="s">
        <v>4635</v>
      </c>
      <c r="C564" t="s">
        <v>5147</v>
      </c>
      <c r="D564" t="s">
        <v>13</v>
      </c>
      <c r="E564" t="s">
        <v>40</v>
      </c>
      <c r="F564" t="s">
        <v>15</v>
      </c>
      <c r="G564" t="s">
        <v>22</v>
      </c>
      <c r="H564">
        <v>2024</v>
      </c>
      <c r="I564" t="s">
        <v>17</v>
      </c>
      <c r="J564">
        <v>2025</v>
      </c>
      <c r="K564">
        <v>1</v>
      </c>
      <c r="L564">
        <v>1631.26</v>
      </c>
      <c r="M564" t="s">
        <v>1680</v>
      </c>
      <c r="N564" t="s">
        <v>5148</v>
      </c>
      <c r="O564" t="s">
        <v>6310</v>
      </c>
    </row>
    <row r="565" spans="1:15" x14ac:dyDescent="0.25">
      <c r="A565">
        <v>582</v>
      </c>
      <c r="B565" t="s">
        <v>4092</v>
      </c>
      <c r="C565" t="s">
        <v>5149</v>
      </c>
      <c r="D565" t="s">
        <v>13</v>
      </c>
      <c r="E565" t="s">
        <v>14</v>
      </c>
      <c r="F565" t="s">
        <v>32</v>
      </c>
      <c r="G565" t="s">
        <v>27</v>
      </c>
      <c r="H565">
        <v>2017</v>
      </c>
      <c r="I565" t="s">
        <v>17</v>
      </c>
      <c r="J565">
        <v>2025</v>
      </c>
      <c r="K565">
        <v>8</v>
      </c>
      <c r="L565">
        <v>2497.25</v>
      </c>
      <c r="M565" t="s">
        <v>1683</v>
      </c>
      <c r="N565" t="s">
        <v>4025</v>
      </c>
      <c r="O565" t="s">
        <v>6309</v>
      </c>
    </row>
    <row r="566" spans="1:15" x14ac:dyDescent="0.25">
      <c r="A566">
        <v>583</v>
      </c>
      <c r="B566" t="s">
        <v>4674</v>
      </c>
      <c r="C566" t="s">
        <v>4161</v>
      </c>
      <c r="D566" t="s">
        <v>21</v>
      </c>
      <c r="E566" t="s">
        <v>26</v>
      </c>
      <c r="F566" t="s">
        <v>15</v>
      </c>
      <c r="G566" t="s">
        <v>27</v>
      </c>
      <c r="H566">
        <v>2022</v>
      </c>
      <c r="I566" t="s">
        <v>17</v>
      </c>
      <c r="J566">
        <v>2025</v>
      </c>
      <c r="K566">
        <v>3</v>
      </c>
      <c r="L566">
        <v>4084.37</v>
      </c>
      <c r="M566" t="s">
        <v>1685</v>
      </c>
      <c r="N566" t="s">
        <v>5150</v>
      </c>
      <c r="O566" t="s">
        <v>6312</v>
      </c>
    </row>
    <row r="567" spans="1:15" x14ac:dyDescent="0.25">
      <c r="A567">
        <v>584</v>
      </c>
      <c r="B567" t="s">
        <v>4573</v>
      </c>
      <c r="C567" t="s">
        <v>5151</v>
      </c>
      <c r="D567" t="s">
        <v>76</v>
      </c>
      <c r="E567" t="s">
        <v>14</v>
      </c>
      <c r="F567" t="s">
        <v>32</v>
      </c>
      <c r="G567" t="s">
        <v>16</v>
      </c>
      <c r="H567">
        <v>2021</v>
      </c>
      <c r="I567" t="s">
        <v>17</v>
      </c>
      <c r="J567">
        <v>2025</v>
      </c>
      <c r="K567">
        <v>4</v>
      </c>
      <c r="L567">
        <v>1991.25</v>
      </c>
      <c r="M567" t="s">
        <v>1688</v>
      </c>
      <c r="N567" t="s">
        <v>5152</v>
      </c>
      <c r="O567" t="s">
        <v>6310</v>
      </c>
    </row>
    <row r="568" spans="1:15" x14ac:dyDescent="0.25">
      <c r="A568">
        <v>585</v>
      </c>
      <c r="B568" t="s">
        <v>5153</v>
      </c>
      <c r="C568" t="s">
        <v>5154</v>
      </c>
      <c r="D568" t="s">
        <v>76</v>
      </c>
      <c r="E568" t="s">
        <v>26</v>
      </c>
      <c r="F568" t="s">
        <v>15</v>
      </c>
      <c r="G568" t="s">
        <v>27</v>
      </c>
      <c r="H568">
        <v>2016</v>
      </c>
      <c r="I568" t="s">
        <v>17</v>
      </c>
      <c r="J568">
        <v>2025</v>
      </c>
      <c r="K568">
        <v>9</v>
      </c>
      <c r="L568">
        <v>2339.42</v>
      </c>
      <c r="M568" t="s">
        <v>1691</v>
      </c>
      <c r="N568" t="s">
        <v>5155</v>
      </c>
      <c r="O568" t="s">
        <v>6309</v>
      </c>
    </row>
    <row r="569" spans="1:15" x14ac:dyDescent="0.25">
      <c r="A569">
        <v>586</v>
      </c>
      <c r="B569" t="s">
        <v>5113</v>
      </c>
      <c r="C569" t="s">
        <v>4481</v>
      </c>
      <c r="D569" t="s">
        <v>76</v>
      </c>
      <c r="E569" t="s">
        <v>14</v>
      </c>
      <c r="F569" t="s">
        <v>15</v>
      </c>
      <c r="G569" t="s">
        <v>22</v>
      </c>
      <c r="H569">
        <v>2016</v>
      </c>
      <c r="I569" t="s">
        <v>17</v>
      </c>
      <c r="J569">
        <v>2025</v>
      </c>
      <c r="K569">
        <v>9</v>
      </c>
      <c r="L569">
        <v>4812.82</v>
      </c>
      <c r="M569" t="s">
        <v>1694</v>
      </c>
      <c r="N569" t="s">
        <v>5156</v>
      </c>
      <c r="O569" t="s">
        <v>6312</v>
      </c>
    </row>
    <row r="570" spans="1:15" x14ac:dyDescent="0.25">
      <c r="A570">
        <v>587</v>
      </c>
      <c r="B570" t="s">
        <v>4674</v>
      </c>
      <c r="C570" t="s">
        <v>4658</v>
      </c>
      <c r="D570" t="s">
        <v>13</v>
      </c>
      <c r="E570" t="s">
        <v>31</v>
      </c>
      <c r="F570" t="s">
        <v>32</v>
      </c>
      <c r="G570" t="s">
        <v>27</v>
      </c>
      <c r="H570">
        <v>2018</v>
      </c>
      <c r="I570" t="s">
        <v>77</v>
      </c>
      <c r="J570">
        <v>2022</v>
      </c>
      <c r="K570">
        <v>4</v>
      </c>
      <c r="L570">
        <v>3372.21</v>
      </c>
      <c r="M570" t="s">
        <v>1697</v>
      </c>
      <c r="N570" t="s">
        <v>4025</v>
      </c>
      <c r="O570" t="s">
        <v>6308</v>
      </c>
    </row>
    <row r="571" spans="1:15" x14ac:dyDescent="0.25">
      <c r="A571">
        <v>588</v>
      </c>
      <c r="B571" t="s">
        <v>4052</v>
      </c>
      <c r="C571" t="s">
        <v>5157</v>
      </c>
      <c r="D571" t="s">
        <v>13</v>
      </c>
      <c r="E571" t="s">
        <v>26</v>
      </c>
      <c r="F571" t="s">
        <v>32</v>
      </c>
      <c r="G571" t="s">
        <v>27</v>
      </c>
      <c r="H571">
        <v>2020</v>
      </c>
      <c r="I571" t="s">
        <v>17</v>
      </c>
      <c r="J571">
        <v>2025</v>
      </c>
      <c r="K571">
        <v>5</v>
      </c>
      <c r="L571">
        <v>4008.92</v>
      </c>
      <c r="M571" t="s">
        <v>1699</v>
      </c>
      <c r="N571" t="s">
        <v>5158</v>
      </c>
      <c r="O571" t="s">
        <v>6312</v>
      </c>
    </row>
    <row r="572" spans="1:15" x14ac:dyDescent="0.25">
      <c r="A572">
        <v>589</v>
      </c>
      <c r="B572" t="s">
        <v>4204</v>
      </c>
      <c r="C572" t="s">
        <v>5159</v>
      </c>
      <c r="D572" t="s">
        <v>47</v>
      </c>
      <c r="E572" t="s">
        <v>31</v>
      </c>
      <c r="F572" t="s">
        <v>15</v>
      </c>
      <c r="G572" t="s">
        <v>22</v>
      </c>
      <c r="H572">
        <v>2020</v>
      </c>
      <c r="I572" t="s">
        <v>17</v>
      </c>
      <c r="J572">
        <v>2025</v>
      </c>
      <c r="K572">
        <v>5</v>
      </c>
      <c r="L572">
        <v>2671.77</v>
      </c>
      <c r="M572" t="s">
        <v>1702</v>
      </c>
      <c r="N572" t="s">
        <v>5160</v>
      </c>
      <c r="O572" t="s">
        <v>6309</v>
      </c>
    </row>
    <row r="573" spans="1:15" x14ac:dyDescent="0.25">
      <c r="A573">
        <v>590</v>
      </c>
      <c r="B573" t="s">
        <v>5161</v>
      </c>
      <c r="C573" t="s">
        <v>4543</v>
      </c>
      <c r="D573" t="s">
        <v>76</v>
      </c>
      <c r="E573" t="s">
        <v>31</v>
      </c>
      <c r="F573" t="s">
        <v>32</v>
      </c>
      <c r="G573" t="s">
        <v>27</v>
      </c>
      <c r="H573">
        <v>2022</v>
      </c>
      <c r="I573" t="s">
        <v>17</v>
      </c>
      <c r="J573">
        <v>2025</v>
      </c>
      <c r="K573">
        <v>3</v>
      </c>
      <c r="L573">
        <v>1031.3900000000001</v>
      </c>
      <c r="M573" t="s">
        <v>1705</v>
      </c>
      <c r="N573" t="s">
        <v>5162</v>
      </c>
      <c r="O573" t="s">
        <v>6310</v>
      </c>
    </row>
    <row r="574" spans="1:15" x14ac:dyDescent="0.25">
      <c r="A574">
        <v>591</v>
      </c>
      <c r="B574" t="s">
        <v>4869</v>
      </c>
      <c r="C574" t="s">
        <v>4630</v>
      </c>
      <c r="D574" t="s">
        <v>76</v>
      </c>
      <c r="E574" t="s">
        <v>26</v>
      </c>
      <c r="F574" t="s">
        <v>15</v>
      </c>
      <c r="G574" t="s">
        <v>22</v>
      </c>
      <c r="H574">
        <v>2017</v>
      </c>
      <c r="I574" t="s">
        <v>17</v>
      </c>
      <c r="J574">
        <v>2025</v>
      </c>
      <c r="K574">
        <v>8</v>
      </c>
      <c r="L574">
        <v>1604.88</v>
      </c>
      <c r="M574" t="s">
        <v>1708</v>
      </c>
      <c r="N574" t="s">
        <v>5163</v>
      </c>
      <c r="O574" t="s">
        <v>6310</v>
      </c>
    </row>
    <row r="575" spans="1:15" x14ac:dyDescent="0.25">
      <c r="A575">
        <v>593</v>
      </c>
      <c r="B575" t="s">
        <v>5164</v>
      </c>
      <c r="C575" t="s">
        <v>5165</v>
      </c>
      <c r="D575" t="s">
        <v>21</v>
      </c>
      <c r="E575" t="s">
        <v>40</v>
      </c>
      <c r="F575" t="s">
        <v>32</v>
      </c>
      <c r="G575" t="s">
        <v>16</v>
      </c>
      <c r="H575">
        <v>2022</v>
      </c>
      <c r="I575" t="s">
        <v>17</v>
      </c>
      <c r="J575">
        <v>2025</v>
      </c>
      <c r="K575">
        <v>3</v>
      </c>
      <c r="L575">
        <v>3590.49</v>
      </c>
      <c r="M575" t="s">
        <v>1713</v>
      </c>
      <c r="N575" t="s">
        <v>5166</v>
      </c>
      <c r="O575" t="s">
        <v>6308</v>
      </c>
    </row>
    <row r="576" spans="1:15" x14ac:dyDescent="0.25">
      <c r="A576">
        <v>594</v>
      </c>
      <c r="B576" t="s">
        <v>5011</v>
      </c>
      <c r="C576" t="s">
        <v>4820</v>
      </c>
      <c r="D576" t="s">
        <v>13</v>
      </c>
      <c r="E576" t="s">
        <v>54</v>
      </c>
      <c r="F576" t="s">
        <v>15</v>
      </c>
      <c r="G576" t="s">
        <v>22</v>
      </c>
      <c r="H576">
        <v>2019</v>
      </c>
      <c r="I576" t="s">
        <v>17</v>
      </c>
      <c r="J576">
        <v>2025</v>
      </c>
      <c r="K576">
        <v>6</v>
      </c>
      <c r="L576">
        <v>927.56</v>
      </c>
      <c r="M576" t="s">
        <v>1716</v>
      </c>
      <c r="N576" t="s">
        <v>5167</v>
      </c>
      <c r="O576" t="s">
        <v>6311</v>
      </c>
    </row>
    <row r="577" spans="1:15" x14ac:dyDescent="0.25">
      <c r="A577">
        <v>595</v>
      </c>
      <c r="B577" t="s">
        <v>4429</v>
      </c>
      <c r="C577" t="s">
        <v>4263</v>
      </c>
      <c r="D577" t="s">
        <v>47</v>
      </c>
      <c r="E577" t="s">
        <v>31</v>
      </c>
      <c r="F577" t="s">
        <v>32</v>
      </c>
      <c r="G577" t="s">
        <v>27</v>
      </c>
      <c r="H577">
        <v>2019</v>
      </c>
      <c r="I577" t="s">
        <v>17</v>
      </c>
      <c r="J577">
        <v>2025</v>
      </c>
      <c r="K577">
        <v>6</v>
      </c>
      <c r="L577">
        <v>3015.99</v>
      </c>
      <c r="M577" t="s">
        <v>1719</v>
      </c>
      <c r="N577" t="s">
        <v>5168</v>
      </c>
      <c r="O577" t="s">
        <v>6308</v>
      </c>
    </row>
    <row r="578" spans="1:15" x14ac:dyDescent="0.25">
      <c r="A578">
        <v>596</v>
      </c>
      <c r="B578" t="s">
        <v>4196</v>
      </c>
      <c r="C578" t="s">
        <v>5169</v>
      </c>
      <c r="D578" t="s">
        <v>21</v>
      </c>
      <c r="E578" t="s">
        <v>54</v>
      </c>
      <c r="F578" t="s">
        <v>15</v>
      </c>
      <c r="G578" t="s">
        <v>16</v>
      </c>
      <c r="H578">
        <v>2015</v>
      </c>
      <c r="I578" t="s">
        <v>298</v>
      </c>
      <c r="J578">
        <v>2021</v>
      </c>
      <c r="K578">
        <v>6</v>
      </c>
      <c r="L578">
        <v>4685.45</v>
      </c>
      <c r="M578" t="s">
        <v>1721</v>
      </c>
      <c r="N578" t="s">
        <v>5170</v>
      </c>
      <c r="O578" t="s">
        <v>6312</v>
      </c>
    </row>
    <row r="579" spans="1:15" x14ac:dyDescent="0.25">
      <c r="A579">
        <v>597</v>
      </c>
      <c r="B579" t="s">
        <v>4897</v>
      </c>
      <c r="C579" t="s">
        <v>5171</v>
      </c>
      <c r="D579" t="s">
        <v>60</v>
      </c>
      <c r="E579" t="s">
        <v>40</v>
      </c>
      <c r="F579" t="s">
        <v>32</v>
      </c>
      <c r="G579" t="s">
        <v>16</v>
      </c>
      <c r="H579">
        <v>2015</v>
      </c>
      <c r="I579" t="s">
        <v>17</v>
      </c>
      <c r="J579">
        <v>2025</v>
      </c>
      <c r="K579">
        <v>10</v>
      </c>
      <c r="L579">
        <v>848.79</v>
      </c>
      <c r="M579" t="s">
        <v>1724</v>
      </c>
      <c r="N579" t="s">
        <v>5172</v>
      </c>
      <c r="O579" t="s">
        <v>6311</v>
      </c>
    </row>
    <row r="580" spans="1:15" x14ac:dyDescent="0.25">
      <c r="A580">
        <v>598</v>
      </c>
      <c r="B580" t="s">
        <v>4055</v>
      </c>
      <c r="C580" t="s">
        <v>5173</v>
      </c>
      <c r="D580" t="s">
        <v>47</v>
      </c>
      <c r="E580" t="s">
        <v>54</v>
      </c>
      <c r="F580" t="s">
        <v>32</v>
      </c>
      <c r="G580" t="s">
        <v>27</v>
      </c>
      <c r="H580">
        <v>2016</v>
      </c>
      <c r="I580" t="s">
        <v>17</v>
      </c>
      <c r="J580">
        <v>2025</v>
      </c>
      <c r="K580">
        <v>9</v>
      </c>
      <c r="L580">
        <v>2389.67</v>
      </c>
      <c r="M580" t="s">
        <v>1727</v>
      </c>
      <c r="N580" t="s">
        <v>5174</v>
      </c>
      <c r="O580" t="s">
        <v>6309</v>
      </c>
    </row>
    <row r="581" spans="1:15" x14ac:dyDescent="0.25">
      <c r="A581">
        <v>599</v>
      </c>
      <c r="B581" t="s">
        <v>4156</v>
      </c>
      <c r="C581" t="s">
        <v>5175</v>
      </c>
      <c r="D581" t="s">
        <v>13</v>
      </c>
      <c r="E581" t="s">
        <v>40</v>
      </c>
      <c r="F581" t="s">
        <v>15</v>
      </c>
      <c r="G581" t="s">
        <v>22</v>
      </c>
      <c r="H581">
        <v>2021</v>
      </c>
      <c r="I581" t="s">
        <v>17</v>
      </c>
      <c r="J581">
        <v>2025</v>
      </c>
      <c r="K581">
        <v>4</v>
      </c>
      <c r="L581">
        <v>2071.2800000000002</v>
      </c>
      <c r="M581" t="s">
        <v>1730</v>
      </c>
      <c r="N581" t="s">
        <v>5176</v>
      </c>
      <c r="O581" t="s">
        <v>6309</v>
      </c>
    </row>
    <row r="582" spans="1:15" x14ac:dyDescent="0.25">
      <c r="A582">
        <v>600</v>
      </c>
      <c r="B582" t="s">
        <v>5177</v>
      </c>
      <c r="C582" t="s">
        <v>4289</v>
      </c>
      <c r="D582" t="s">
        <v>25</v>
      </c>
      <c r="E582" t="s">
        <v>14</v>
      </c>
      <c r="F582" t="s">
        <v>15</v>
      </c>
      <c r="G582" t="s">
        <v>22</v>
      </c>
      <c r="H582">
        <v>2018</v>
      </c>
      <c r="I582" t="s">
        <v>17</v>
      </c>
      <c r="J582">
        <v>2025</v>
      </c>
      <c r="K582">
        <v>7</v>
      </c>
      <c r="L582">
        <v>4533.91</v>
      </c>
      <c r="M582" t="s">
        <v>1732</v>
      </c>
      <c r="N582" t="s">
        <v>5178</v>
      </c>
      <c r="O582" t="s">
        <v>6312</v>
      </c>
    </row>
    <row r="583" spans="1:15" x14ac:dyDescent="0.25">
      <c r="A583">
        <v>601</v>
      </c>
      <c r="B583" t="s">
        <v>4638</v>
      </c>
      <c r="C583" t="s">
        <v>4535</v>
      </c>
      <c r="D583" t="s">
        <v>60</v>
      </c>
      <c r="E583" t="s">
        <v>40</v>
      </c>
      <c r="F583" t="s">
        <v>15</v>
      </c>
      <c r="G583" t="s">
        <v>22</v>
      </c>
      <c r="H583">
        <v>2016</v>
      </c>
      <c r="I583" t="s">
        <v>17</v>
      </c>
      <c r="J583">
        <v>2025</v>
      </c>
      <c r="K583">
        <v>9</v>
      </c>
      <c r="L583">
        <v>1046.4000000000001</v>
      </c>
      <c r="M583" t="s">
        <v>1735</v>
      </c>
      <c r="N583" t="s">
        <v>5179</v>
      </c>
      <c r="O583" t="s">
        <v>6310</v>
      </c>
    </row>
    <row r="584" spans="1:15" x14ac:dyDescent="0.25">
      <c r="A584">
        <v>602</v>
      </c>
      <c r="B584" t="s">
        <v>4897</v>
      </c>
      <c r="C584" t="s">
        <v>4099</v>
      </c>
      <c r="D584" t="s">
        <v>47</v>
      </c>
      <c r="E584" t="s">
        <v>40</v>
      </c>
      <c r="F584" t="s">
        <v>15</v>
      </c>
      <c r="G584" t="s">
        <v>27</v>
      </c>
      <c r="H584">
        <v>2020</v>
      </c>
      <c r="I584" t="s">
        <v>17</v>
      </c>
      <c r="J584">
        <v>2025</v>
      </c>
      <c r="K584">
        <v>5</v>
      </c>
      <c r="L584">
        <v>936.34</v>
      </c>
      <c r="M584" t="s">
        <v>1738</v>
      </c>
      <c r="N584" t="s">
        <v>5180</v>
      </c>
      <c r="O584" t="s">
        <v>6311</v>
      </c>
    </row>
    <row r="585" spans="1:15" x14ac:dyDescent="0.25">
      <c r="A585">
        <v>603</v>
      </c>
      <c r="B585" t="s">
        <v>4379</v>
      </c>
      <c r="C585" t="s">
        <v>4658</v>
      </c>
      <c r="D585" t="s">
        <v>47</v>
      </c>
      <c r="E585" t="s">
        <v>14</v>
      </c>
      <c r="F585" t="s">
        <v>15</v>
      </c>
      <c r="G585" t="s">
        <v>27</v>
      </c>
      <c r="H585">
        <v>2022</v>
      </c>
      <c r="I585" t="s">
        <v>17</v>
      </c>
      <c r="J585">
        <v>2025</v>
      </c>
      <c r="K585">
        <v>3</v>
      </c>
      <c r="L585">
        <v>2200.1</v>
      </c>
      <c r="M585" t="s">
        <v>1741</v>
      </c>
      <c r="N585" t="s">
        <v>5181</v>
      </c>
      <c r="O585" t="s">
        <v>6309</v>
      </c>
    </row>
    <row r="586" spans="1:15" x14ac:dyDescent="0.25">
      <c r="A586">
        <v>604</v>
      </c>
      <c r="B586" t="s">
        <v>4070</v>
      </c>
      <c r="C586" t="s">
        <v>4206</v>
      </c>
      <c r="D586" t="s">
        <v>13</v>
      </c>
      <c r="E586" t="s">
        <v>14</v>
      </c>
      <c r="F586" t="s">
        <v>15</v>
      </c>
      <c r="G586" t="s">
        <v>22</v>
      </c>
      <c r="H586">
        <v>2021</v>
      </c>
      <c r="I586" t="s">
        <v>17</v>
      </c>
      <c r="J586">
        <v>2025</v>
      </c>
      <c r="K586">
        <v>4</v>
      </c>
      <c r="L586">
        <v>4460.87</v>
      </c>
      <c r="M586" t="s">
        <v>1744</v>
      </c>
      <c r="N586" t="s">
        <v>5182</v>
      </c>
      <c r="O586" t="s">
        <v>6312</v>
      </c>
    </row>
    <row r="587" spans="1:15" x14ac:dyDescent="0.25">
      <c r="A587">
        <v>605</v>
      </c>
      <c r="B587" t="s">
        <v>4811</v>
      </c>
      <c r="C587" t="s">
        <v>4258</v>
      </c>
      <c r="D587" t="s">
        <v>60</v>
      </c>
      <c r="E587" t="s">
        <v>31</v>
      </c>
      <c r="F587" t="s">
        <v>15</v>
      </c>
      <c r="G587" t="s">
        <v>22</v>
      </c>
      <c r="H587">
        <v>2018</v>
      </c>
      <c r="I587" t="s">
        <v>17</v>
      </c>
      <c r="J587">
        <v>2025</v>
      </c>
      <c r="K587">
        <v>7</v>
      </c>
      <c r="L587">
        <v>1003.27</v>
      </c>
      <c r="M587" t="s">
        <v>1747</v>
      </c>
      <c r="N587" t="s">
        <v>5183</v>
      </c>
      <c r="O587" t="s">
        <v>6310</v>
      </c>
    </row>
    <row r="588" spans="1:15" x14ac:dyDescent="0.25">
      <c r="A588">
        <v>606</v>
      </c>
      <c r="B588" t="s">
        <v>4098</v>
      </c>
      <c r="C588" t="s">
        <v>4289</v>
      </c>
      <c r="D588" t="s">
        <v>21</v>
      </c>
      <c r="E588" t="s">
        <v>54</v>
      </c>
      <c r="F588" t="s">
        <v>15</v>
      </c>
      <c r="G588" t="s">
        <v>16</v>
      </c>
      <c r="H588">
        <v>2015</v>
      </c>
      <c r="I588" t="s">
        <v>17</v>
      </c>
      <c r="J588">
        <v>2025</v>
      </c>
      <c r="K588">
        <v>10</v>
      </c>
      <c r="L588">
        <v>2441.41</v>
      </c>
      <c r="M588" t="s">
        <v>1750</v>
      </c>
      <c r="N588" t="s">
        <v>5184</v>
      </c>
      <c r="O588" t="s">
        <v>6309</v>
      </c>
    </row>
    <row r="589" spans="1:15" x14ac:dyDescent="0.25">
      <c r="A589">
        <v>607</v>
      </c>
      <c r="B589" t="s">
        <v>4052</v>
      </c>
      <c r="C589" t="s">
        <v>5185</v>
      </c>
      <c r="D589" t="s">
        <v>60</v>
      </c>
      <c r="E589" t="s">
        <v>54</v>
      </c>
      <c r="F589" t="s">
        <v>32</v>
      </c>
      <c r="G589" t="s">
        <v>16</v>
      </c>
      <c r="H589">
        <v>2018</v>
      </c>
      <c r="I589" t="s">
        <v>17</v>
      </c>
      <c r="J589">
        <v>2025</v>
      </c>
      <c r="K589">
        <v>7</v>
      </c>
      <c r="L589">
        <v>3159.06</v>
      </c>
      <c r="M589" t="s">
        <v>1753</v>
      </c>
      <c r="N589" t="s">
        <v>5186</v>
      </c>
      <c r="O589" t="s">
        <v>6308</v>
      </c>
    </row>
    <row r="590" spans="1:15" x14ac:dyDescent="0.25">
      <c r="A590">
        <v>608</v>
      </c>
      <c r="B590" t="s">
        <v>4809</v>
      </c>
      <c r="C590" t="s">
        <v>4053</v>
      </c>
      <c r="D590" t="s">
        <v>21</v>
      </c>
      <c r="E590" t="s">
        <v>31</v>
      </c>
      <c r="F590" t="s">
        <v>15</v>
      </c>
      <c r="G590" t="s">
        <v>22</v>
      </c>
      <c r="H590">
        <v>2021</v>
      </c>
      <c r="I590" t="s">
        <v>17</v>
      </c>
      <c r="J590">
        <v>2025</v>
      </c>
      <c r="K590">
        <v>4</v>
      </c>
      <c r="L590">
        <v>3141.32</v>
      </c>
      <c r="M590" t="s">
        <v>1755</v>
      </c>
      <c r="N590" t="s">
        <v>5187</v>
      </c>
      <c r="O590" t="s">
        <v>6308</v>
      </c>
    </row>
    <row r="591" spans="1:15" x14ac:dyDescent="0.25">
      <c r="A591">
        <v>609</v>
      </c>
      <c r="B591" t="s">
        <v>4521</v>
      </c>
      <c r="C591" t="s">
        <v>4200</v>
      </c>
      <c r="D591" t="s">
        <v>21</v>
      </c>
      <c r="E591" t="s">
        <v>54</v>
      </c>
      <c r="F591" t="s">
        <v>15</v>
      </c>
      <c r="G591" t="s">
        <v>16</v>
      </c>
      <c r="H591">
        <v>2016</v>
      </c>
      <c r="I591" t="s">
        <v>17</v>
      </c>
      <c r="J591">
        <v>2025</v>
      </c>
      <c r="K591">
        <v>9</v>
      </c>
      <c r="L591">
        <v>4533.03</v>
      </c>
      <c r="M591" t="s">
        <v>1758</v>
      </c>
      <c r="N591" t="s">
        <v>5188</v>
      </c>
      <c r="O591" t="s">
        <v>6312</v>
      </c>
    </row>
    <row r="592" spans="1:15" x14ac:dyDescent="0.25">
      <c r="A592">
        <v>610</v>
      </c>
      <c r="B592" t="s">
        <v>5011</v>
      </c>
      <c r="C592" t="s">
        <v>4501</v>
      </c>
      <c r="D592" t="s">
        <v>47</v>
      </c>
      <c r="E592" t="s">
        <v>31</v>
      </c>
      <c r="F592" t="s">
        <v>32</v>
      </c>
      <c r="G592" t="s">
        <v>22</v>
      </c>
      <c r="H592">
        <v>2019</v>
      </c>
      <c r="I592" t="s">
        <v>17</v>
      </c>
      <c r="J592">
        <v>2025</v>
      </c>
      <c r="K592">
        <v>6</v>
      </c>
      <c r="L592">
        <v>1343.78</v>
      </c>
      <c r="M592" t="s">
        <v>1761</v>
      </c>
      <c r="N592" t="s">
        <v>4025</v>
      </c>
      <c r="O592" t="s">
        <v>6310</v>
      </c>
    </row>
    <row r="593" spans="1:15" x14ac:dyDescent="0.25">
      <c r="A593">
        <v>611</v>
      </c>
      <c r="B593" t="s">
        <v>4032</v>
      </c>
      <c r="C593" t="s">
        <v>4170</v>
      </c>
      <c r="D593" t="s">
        <v>60</v>
      </c>
      <c r="E593" t="s">
        <v>40</v>
      </c>
      <c r="F593" t="s">
        <v>15</v>
      </c>
      <c r="G593" t="s">
        <v>22</v>
      </c>
      <c r="H593">
        <v>2015</v>
      </c>
      <c r="I593" t="s">
        <v>17</v>
      </c>
      <c r="J593">
        <v>2025</v>
      </c>
      <c r="K593">
        <v>10</v>
      </c>
      <c r="L593">
        <v>2802.91</v>
      </c>
      <c r="M593" t="s">
        <v>1763</v>
      </c>
      <c r="N593" t="s">
        <v>5189</v>
      </c>
      <c r="O593" t="s">
        <v>6309</v>
      </c>
    </row>
    <row r="594" spans="1:15" x14ac:dyDescent="0.25">
      <c r="A594">
        <v>612</v>
      </c>
      <c r="B594" t="s">
        <v>4133</v>
      </c>
      <c r="C594" t="s">
        <v>4170</v>
      </c>
      <c r="D594" t="s">
        <v>76</v>
      </c>
      <c r="E594" t="s">
        <v>54</v>
      </c>
      <c r="F594" t="s">
        <v>32</v>
      </c>
      <c r="G594" t="s">
        <v>16</v>
      </c>
      <c r="H594">
        <v>2018</v>
      </c>
      <c r="I594" t="s">
        <v>298</v>
      </c>
      <c r="J594">
        <v>2019</v>
      </c>
      <c r="K594">
        <v>1</v>
      </c>
      <c r="L594">
        <v>2030.67</v>
      </c>
      <c r="M594" t="s">
        <v>1766</v>
      </c>
      <c r="N594" t="s">
        <v>5190</v>
      </c>
      <c r="O594" t="s">
        <v>6309</v>
      </c>
    </row>
    <row r="595" spans="1:15" x14ac:dyDescent="0.25">
      <c r="A595">
        <v>613</v>
      </c>
      <c r="B595" t="s">
        <v>4193</v>
      </c>
      <c r="C595" t="s">
        <v>5191</v>
      </c>
      <c r="D595" t="s">
        <v>21</v>
      </c>
      <c r="E595" t="s">
        <v>40</v>
      </c>
      <c r="F595" t="s">
        <v>15</v>
      </c>
      <c r="G595" t="s">
        <v>16</v>
      </c>
      <c r="H595">
        <v>2022</v>
      </c>
      <c r="I595" t="s">
        <v>17</v>
      </c>
      <c r="J595">
        <v>2025</v>
      </c>
      <c r="K595">
        <v>3</v>
      </c>
      <c r="L595">
        <v>2186.02</v>
      </c>
      <c r="M595" t="s">
        <v>1769</v>
      </c>
      <c r="N595" t="s">
        <v>5192</v>
      </c>
      <c r="O595" t="s">
        <v>6309</v>
      </c>
    </row>
    <row r="596" spans="1:15" x14ac:dyDescent="0.25">
      <c r="A596">
        <v>614</v>
      </c>
      <c r="B596" t="s">
        <v>5000</v>
      </c>
      <c r="C596" t="s">
        <v>4838</v>
      </c>
      <c r="D596" t="s">
        <v>25</v>
      </c>
      <c r="E596" t="s">
        <v>26</v>
      </c>
      <c r="F596" t="s">
        <v>15</v>
      </c>
      <c r="G596" t="s">
        <v>27</v>
      </c>
      <c r="H596">
        <v>2017</v>
      </c>
      <c r="I596" t="s">
        <v>17</v>
      </c>
      <c r="J596">
        <v>2025</v>
      </c>
      <c r="K596">
        <v>8</v>
      </c>
      <c r="L596">
        <v>2061.83</v>
      </c>
      <c r="M596" t="s">
        <v>1772</v>
      </c>
      <c r="N596" t="s">
        <v>5193</v>
      </c>
      <c r="O596" t="s">
        <v>6309</v>
      </c>
    </row>
    <row r="597" spans="1:15" x14ac:dyDescent="0.25">
      <c r="A597">
        <v>615</v>
      </c>
      <c r="B597" t="s">
        <v>4089</v>
      </c>
      <c r="C597" t="s">
        <v>5194</v>
      </c>
      <c r="D597" t="s">
        <v>21</v>
      </c>
      <c r="E597" t="s">
        <v>40</v>
      </c>
      <c r="F597" t="s">
        <v>15</v>
      </c>
      <c r="G597" t="s">
        <v>22</v>
      </c>
      <c r="H597">
        <v>2023</v>
      </c>
      <c r="I597" t="s">
        <v>17</v>
      </c>
      <c r="J597">
        <v>2025</v>
      </c>
      <c r="K597">
        <v>2</v>
      </c>
      <c r="L597">
        <v>2914.06</v>
      </c>
      <c r="M597" t="s">
        <v>1775</v>
      </c>
      <c r="N597" t="s">
        <v>5195</v>
      </c>
      <c r="O597" t="s">
        <v>6309</v>
      </c>
    </row>
    <row r="598" spans="1:15" x14ac:dyDescent="0.25">
      <c r="A598">
        <v>617</v>
      </c>
      <c r="B598" t="s">
        <v>4092</v>
      </c>
      <c r="C598" t="s">
        <v>5196</v>
      </c>
      <c r="D598" t="s">
        <v>76</v>
      </c>
      <c r="E598" t="s">
        <v>40</v>
      </c>
      <c r="F598" t="s">
        <v>15</v>
      </c>
      <c r="G598" t="s">
        <v>16</v>
      </c>
      <c r="H598">
        <v>2015</v>
      </c>
      <c r="I598" t="s">
        <v>17</v>
      </c>
      <c r="J598">
        <v>2025</v>
      </c>
      <c r="K598">
        <v>10</v>
      </c>
      <c r="L598">
        <v>1512.63</v>
      </c>
      <c r="M598" t="s">
        <v>1780</v>
      </c>
      <c r="N598" t="s">
        <v>5197</v>
      </c>
      <c r="O598" t="s">
        <v>6310</v>
      </c>
    </row>
    <row r="599" spans="1:15" x14ac:dyDescent="0.25">
      <c r="A599">
        <v>618</v>
      </c>
      <c r="B599" t="s">
        <v>4067</v>
      </c>
      <c r="C599" t="s">
        <v>4881</v>
      </c>
      <c r="D599" t="s">
        <v>13</v>
      </c>
      <c r="E599" t="s">
        <v>54</v>
      </c>
      <c r="F599" t="s">
        <v>15</v>
      </c>
      <c r="G599" t="s">
        <v>22</v>
      </c>
      <c r="H599">
        <v>2020</v>
      </c>
      <c r="I599" t="s">
        <v>17</v>
      </c>
      <c r="J599">
        <v>2025</v>
      </c>
      <c r="K599">
        <v>5</v>
      </c>
      <c r="L599">
        <v>4347.09</v>
      </c>
      <c r="M599" t="s">
        <v>1783</v>
      </c>
      <c r="N599" t="s">
        <v>5198</v>
      </c>
      <c r="O599" t="s">
        <v>6312</v>
      </c>
    </row>
    <row r="600" spans="1:15" x14ac:dyDescent="0.25">
      <c r="A600">
        <v>619</v>
      </c>
      <c r="B600" t="s">
        <v>5199</v>
      </c>
      <c r="C600" t="s">
        <v>5200</v>
      </c>
      <c r="D600" t="s">
        <v>60</v>
      </c>
      <c r="E600" t="s">
        <v>14</v>
      </c>
      <c r="F600" t="s">
        <v>32</v>
      </c>
      <c r="G600" t="s">
        <v>27</v>
      </c>
      <c r="H600">
        <v>2020</v>
      </c>
      <c r="I600" t="s">
        <v>77</v>
      </c>
      <c r="J600">
        <v>2024</v>
      </c>
      <c r="K600">
        <v>4</v>
      </c>
      <c r="L600">
        <v>972.1</v>
      </c>
      <c r="M600" t="s">
        <v>1786</v>
      </c>
      <c r="N600" t="s">
        <v>5201</v>
      </c>
      <c r="O600" t="s">
        <v>6311</v>
      </c>
    </row>
    <row r="601" spans="1:15" x14ac:dyDescent="0.25">
      <c r="A601">
        <v>620</v>
      </c>
      <c r="B601" t="s">
        <v>4888</v>
      </c>
      <c r="C601" t="s">
        <v>4170</v>
      </c>
      <c r="D601" t="s">
        <v>13</v>
      </c>
      <c r="E601" t="s">
        <v>40</v>
      </c>
      <c r="F601" t="s">
        <v>15</v>
      </c>
      <c r="G601" t="s">
        <v>16</v>
      </c>
      <c r="H601">
        <v>2022</v>
      </c>
      <c r="I601" t="s">
        <v>77</v>
      </c>
      <c r="J601">
        <v>2024</v>
      </c>
      <c r="K601">
        <v>2</v>
      </c>
      <c r="L601">
        <v>3496.46</v>
      </c>
      <c r="M601" t="s">
        <v>1789</v>
      </c>
      <c r="N601" t="s">
        <v>5202</v>
      </c>
      <c r="O601" t="s">
        <v>6308</v>
      </c>
    </row>
    <row r="602" spans="1:15" x14ac:dyDescent="0.25">
      <c r="A602">
        <v>621</v>
      </c>
      <c r="B602" t="s">
        <v>4070</v>
      </c>
      <c r="C602" t="s">
        <v>5203</v>
      </c>
      <c r="D602" t="s">
        <v>25</v>
      </c>
      <c r="E602" t="s">
        <v>14</v>
      </c>
      <c r="F602" t="s">
        <v>15</v>
      </c>
      <c r="G602" t="s">
        <v>16</v>
      </c>
      <c r="H602">
        <v>2022</v>
      </c>
      <c r="I602" t="s">
        <v>298</v>
      </c>
      <c r="J602">
        <v>2024</v>
      </c>
      <c r="K602">
        <v>2</v>
      </c>
      <c r="L602">
        <v>3301.48</v>
      </c>
      <c r="M602" t="s">
        <v>1791</v>
      </c>
      <c r="N602" t="s">
        <v>5204</v>
      </c>
      <c r="O602" t="s">
        <v>6308</v>
      </c>
    </row>
    <row r="603" spans="1:15" x14ac:dyDescent="0.25">
      <c r="A603">
        <v>622</v>
      </c>
      <c r="B603" t="s">
        <v>5205</v>
      </c>
      <c r="C603" t="s">
        <v>5206</v>
      </c>
      <c r="D603" t="s">
        <v>60</v>
      </c>
      <c r="E603" t="s">
        <v>31</v>
      </c>
      <c r="F603" t="s">
        <v>32</v>
      </c>
      <c r="G603" t="s">
        <v>16</v>
      </c>
      <c r="H603">
        <v>2018</v>
      </c>
      <c r="I603" t="s">
        <v>77</v>
      </c>
      <c r="J603">
        <v>2023</v>
      </c>
      <c r="K603">
        <v>5</v>
      </c>
      <c r="L603">
        <v>2367.77</v>
      </c>
      <c r="M603" t="s">
        <v>1794</v>
      </c>
      <c r="N603" t="s">
        <v>5207</v>
      </c>
      <c r="O603" t="s">
        <v>6309</v>
      </c>
    </row>
    <row r="604" spans="1:15" x14ac:dyDescent="0.25">
      <c r="A604">
        <v>623</v>
      </c>
      <c r="B604" t="s">
        <v>4111</v>
      </c>
      <c r="C604" t="s">
        <v>4282</v>
      </c>
      <c r="D604" t="s">
        <v>60</v>
      </c>
      <c r="E604" t="s">
        <v>26</v>
      </c>
      <c r="F604" t="s">
        <v>32</v>
      </c>
      <c r="G604" t="s">
        <v>27</v>
      </c>
      <c r="H604">
        <v>2020</v>
      </c>
      <c r="I604" t="s">
        <v>17</v>
      </c>
      <c r="J604">
        <v>2025</v>
      </c>
      <c r="K604">
        <v>5</v>
      </c>
      <c r="L604">
        <v>3111.99</v>
      </c>
      <c r="M604" t="s">
        <v>1797</v>
      </c>
      <c r="N604" t="s">
        <v>5208</v>
      </c>
      <c r="O604" t="s">
        <v>6308</v>
      </c>
    </row>
    <row r="605" spans="1:15" x14ac:dyDescent="0.25">
      <c r="A605">
        <v>624</v>
      </c>
      <c r="B605" t="s">
        <v>4703</v>
      </c>
      <c r="C605" t="s">
        <v>4875</v>
      </c>
      <c r="D605" t="s">
        <v>25</v>
      </c>
      <c r="E605" t="s">
        <v>14</v>
      </c>
      <c r="F605" t="s">
        <v>15</v>
      </c>
      <c r="G605" t="s">
        <v>16</v>
      </c>
      <c r="H605">
        <v>2018</v>
      </c>
      <c r="I605" t="s">
        <v>17</v>
      </c>
      <c r="J605">
        <v>2025</v>
      </c>
      <c r="K605">
        <v>7</v>
      </c>
      <c r="L605">
        <v>1185.72</v>
      </c>
      <c r="M605" t="s">
        <v>1800</v>
      </c>
      <c r="N605" t="s">
        <v>5209</v>
      </c>
      <c r="O605" t="s">
        <v>6310</v>
      </c>
    </row>
    <row r="606" spans="1:15" x14ac:dyDescent="0.25">
      <c r="A606">
        <v>625</v>
      </c>
      <c r="B606" t="s">
        <v>4703</v>
      </c>
      <c r="C606" t="s">
        <v>4698</v>
      </c>
      <c r="D606" t="s">
        <v>25</v>
      </c>
      <c r="E606" t="s">
        <v>26</v>
      </c>
      <c r="F606" t="s">
        <v>15</v>
      </c>
      <c r="G606" t="s">
        <v>16</v>
      </c>
      <c r="H606">
        <v>2024</v>
      </c>
      <c r="I606" t="s">
        <v>17</v>
      </c>
      <c r="J606">
        <v>2025</v>
      </c>
      <c r="K606">
        <v>1</v>
      </c>
      <c r="L606">
        <v>4376.3900000000003</v>
      </c>
      <c r="M606" t="s">
        <v>1803</v>
      </c>
      <c r="N606" t="s">
        <v>4025</v>
      </c>
      <c r="O606" t="s">
        <v>6312</v>
      </c>
    </row>
    <row r="607" spans="1:15" x14ac:dyDescent="0.25">
      <c r="A607">
        <v>626</v>
      </c>
      <c r="B607" t="s">
        <v>5210</v>
      </c>
      <c r="C607" t="s">
        <v>4745</v>
      </c>
      <c r="D607" t="s">
        <v>47</v>
      </c>
      <c r="E607" t="s">
        <v>40</v>
      </c>
      <c r="F607" t="s">
        <v>32</v>
      </c>
      <c r="G607" t="s">
        <v>16</v>
      </c>
      <c r="H607">
        <v>2020</v>
      </c>
      <c r="I607" t="s">
        <v>17</v>
      </c>
      <c r="J607">
        <v>2025</v>
      </c>
      <c r="K607">
        <v>5</v>
      </c>
      <c r="L607">
        <v>2798.76</v>
      </c>
      <c r="M607" t="s">
        <v>1805</v>
      </c>
      <c r="N607" t="s">
        <v>5211</v>
      </c>
      <c r="O607" t="s">
        <v>6309</v>
      </c>
    </row>
    <row r="608" spans="1:15" x14ac:dyDescent="0.25">
      <c r="A608">
        <v>627</v>
      </c>
      <c r="B608" t="s">
        <v>4023</v>
      </c>
      <c r="C608" t="s">
        <v>5212</v>
      </c>
      <c r="D608" t="s">
        <v>76</v>
      </c>
      <c r="E608" t="s">
        <v>26</v>
      </c>
      <c r="F608" t="s">
        <v>15</v>
      </c>
      <c r="G608" t="s">
        <v>16</v>
      </c>
      <c r="H608">
        <v>2017</v>
      </c>
      <c r="I608" t="s">
        <v>17</v>
      </c>
      <c r="J608">
        <v>2025</v>
      </c>
      <c r="K608">
        <v>8</v>
      </c>
      <c r="L608">
        <v>4319.7299999999996</v>
      </c>
      <c r="M608" t="s">
        <v>1808</v>
      </c>
      <c r="N608" t="s">
        <v>5213</v>
      </c>
      <c r="O608" t="s">
        <v>6312</v>
      </c>
    </row>
    <row r="609" spans="1:15" x14ac:dyDescent="0.25">
      <c r="A609">
        <v>628</v>
      </c>
      <c r="B609" t="s">
        <v>4392</v>
      </c>
      <c r="C609" t="s">
        <v>4170</v>
      </c>
      <c r="D609" t="s">
        <v>25</v>
      </c>
      <c r="E609" t="s">
        <v>40</v>
      </c>
      <c r="F609" t="s">
        <v>32</v>
      </c>
      <c r="G609" t="s">
        <v>27</v>
      </c>
      <c r="H609">
        <v>2016</v>
      </c>
      <c r="I609" t="s">
        <v>298</v>
      </c>
      <c r="J609">
        <v>2024</v>
      </c>
      <c r="K609">
        <v>8</v>
      </c>
      <c r="L609">
        <v>4817.37</v>
      </c>
      <c r="M609" t="s">
        <v>1810</v>
      </c>
      <c r="N609" t="s">
        <v>4025</v>
      </c>
      <c r="O609" t="s">
        <v>6312</v>
      </c>
    </row>
    <row r="610" spans="1:15" x14ac:dyDescent="0.25">
      <c r="A610">
        <v>629</v>
      </c>
      <c r="B610" t="s">
        <v>4244</v>
      </c>
      <c r="C610" t="s">
        <v>4313</v>
      </c>
      <c r="D610" t="s">
        <v>76</v>
      </c>
      <c r="E610" t="s">
        <v>26</v>
      </c>
      <c r="F610" t="s">
        <v>32</v>
      </c>
      <c r="G610" t="s">
        <v>22</v>
      </c>
      <c r="H610">
        <v>2022</v>
      </c>
      <c r="I610" t="s">
        <v>17</v>
      </c>
      <c r="J610">
        <v>2025</v>
      </c>
      <c r="K610">
        <v>3</v>
      </c>
      <c r="L610">
        <v>840.95</v>
      </c>
      <c r="M610" t="s">
        <v>1812</v>
      </c>
      <c r="N610" t="s">
        <v>4025</v>
      </c>
      <c r="O610" t="s">
        <v>6311</v>
      </c>
    </row>
    <row r="611" spans="1:15" x14ac:dyDescent="0.25">
      <c r="A611">
        <v>630</v>
      </c>
      <c r="B611" t="s">
        <v>4801</v>
      </c>
      <c r="C611" t="s">
        <v>5214</v>
      </c>
      <c r="D611" t="s">
        <v>47</v>
      </c>
      <c r="E611" t="s">
        <v>40</v>
      </c>
      <c r="F611" t="s">
        <v>15</v>
      </c>
      <c r="G611" t="s">
        <v>27</v>
      </c>
      <c r="H611">
        <v>2019</v>
      </c>
      <c r="I611" t="s">
        <v>17</v>
      </c>
      <c r="J611">
        <v>2025</v>
      </c>
      <c r="K611">
        <v>6</v>
      </c>
      <c r="L611">
        <v>3272.86</v>
      </c>
      <c r="M611" t="s">
        <v>1814</v>
      </c>
      <c r="N611" t="s">
        <v>5215</v>
      </c>
      <c r="O611" t="s">
        <v>6308</v>
      </c>
    </row>
    <row r="612" spans="1:15" x14ac:dyDescent="0.25">
      <c r="A612">
        <v>631</v>
      </c>
      <c r="B612" t="s">
        <v>4294</v>
      </c>
      <c r="C612" t="s">
        <v>5185</v>
      </c>
      <c r="D612" t="s">
        <v>76</v>
      </c>
      <c r="E612" t="s">
        <v>26</v>
      </c>
      <c r="F612" t="s">
        <v>15</v>
      </c>
      <c r="G612" t="s">
        <v>22</v>
      </c>
      <c r="H612">
        <v>2016</v>
      </c>
      <c r="I612" t="s">
        <v>17</v>
      </c>
      <c r="J612">
        <v>2025</v>
      </c>
      <c r="K612">
        <v>9</v>
      </c>
      <c r="L612">
        <v>2586.1999999999998</v>
      </c>
      <c r="M612" t="s">
        <v>1817</v>
      </c>
      <c r="N612" t="s">
        <v>5216</v>
      </c>
      <c r="O612" t="s">
        <v>6309</v>
      </c>
    </row>
    <row r="613" spans="1:15" x14ac:dyDescent="0.25">
      <c r="A613">
        <v>632</v>
      </c>
      <c r="B613" t="s">
        <v>5217</v>
      </c>
      <c r="C613" t="s">
        <v>4438</v>
      </c>
      <c r="D613" t="s">
        <v>47</v>
      </c>
      <c r="E613" t="s">
        <v>31</v>
      </c>
      <c r="F613" t="s">
        <v>15</v>
      </c>
      <c r="G613" t="s">
        <v>22</v>
      </c>
      <c r="H613">
        <v>2023</v>
      </c>
      <c r="I613" t="s">
        <v>17</v>
      </c>
      <c r="J613">
        <v>2025</v>
      </c>
      <c r="K613">
        <v>2</v>
      </c>
      <c r="L613">
        <v>3419.93</v>
      </c>
      <c r="M613" t="s">
        <v>1820</v>
      </c>
      <c r="N613" t="s">
        <v>5218</v>
      </c>
      <c r="O613" t="s">
        <v>6308</v>
      </c>
    </row>
    <row r="614" spans="1:15" x14ac:dyDescent="0.25">
      <c r="A614">
        <v>633</v>
      </c>
      <c r="B614" t="s">
        <v>5219</v>
      </c>
      <c r="C614" t="s">
        <v>5220</v>
      </c>
      <c r="D614" t="s">
        <v>25</v>
      </c>
      <c r="E614" t="s">
        <v>40</v>
      </c>
      <c r="F614" t="s">
        <v>15</v>
      </c>
      <c r="G614" t="s">
        <v>16</v>
      </c>
      <c r="H614">
        <v>2019</v>
      </c>
      <c r="I614" t="s">
        <v>17</v>
      </c>
      <c r="J614">
        <v>2025</v>
      </c>
      <c r="K614">
        <v>6</v>
      </c>
      <c r="L614">
        <v>850.15</v>
      </c>
      <c r="M614" t="s">
        <v>1823</v>
      </c>
      <c r="N614" t="s">
        <v>5221</v>
      </c>
      <c r="O614" t="s">
        <v>6311</v>
      </c>
    </row>
    <row r="615" spans="1:15" x14ac:dyDescent="0.25">
      <c r="A615">
        <v>634</v>
      </c>
      <c r="B615" t="s">
        <v>5222</v>
      </c>
      <c r="C615" t="s">
        <v>4501</v>
      </c>
      <c r="D615" t="s">
        <v>25</v>
      </c>
      <c r="E615" t="s">
        <v>31</v>
      </c>
      <c r="F615" t="s">
        <v>32</v>
      </c>
      <c r="G615" t="s">
        <v>22</v>
      </c>
      <c r="H615">
        <v>2021</v>
      </c>
      <c r="I615" t="s">
        <v>17</v>
      </c>
      <c r="J615">
        <v>2025</v>
      </c>
      <c r="K615">
        <v>4</v>
      </c>
      <c r="L615">
        <v>4028.57</v>
      </c>
      <c r="M615" t="s">
        <v>1826</v>
      </c>
      <c r="N615" t="s">
        <v>5223</v>
      </c>
      <c r="O615" t="s">
        <v>6312</v>
      </c>
    </row>
    <row r="616" spans="1:15" x14ac:dyDescent="0.25">
      <c r="A616">
        <v>635</v>
      </c>
      <c r="B616" t="s">
        <v>4856</v>
      </c>
      <c r="C616" t="s">
        <v>4455</v>
      </c>
      <c r="D616" t="s">
        <v>25</v>
      </c>
      <c r="E616" t="s">
        <v>14</v>
      </c>
      <c r="F616" t="s">
        <v>32</v>
      </c>
      <c r="G616" t="s">
        <v>27</v>
      </c>
      <c r="H616">
        <v>2019</v>
      </c>
      <c r="I616" t="s">
        <v>17</v>
      </c>
      <c r="J616">
        <v>2025</v>
      </c>
      <c r="K616">
        <v>6</v>
      </c>
      <c r="L616">
        <v>1844.91</v>
      </c>
      <c r="M616" t="s">
        <v>1829</v>
      </c>
      <c r="N616" t="s">
        <v>5224</v>
      </c>
      <c r="O616" t="s">
        <v>6310</v>
      </c>
    </row>
    <row r="617" spans="1:15" x14ac:dyDescent="0.25">
      <c r="A617">
        <v>636</v>
      </c>
      <c r="B617" t="s">
        <v>4556</v>
      </c>
      <c r="C617" t="s">
        <v>5225</v>
      </c>
      <c r="D617" t="s">
        <v>60</v>
      </c>
      <c r="E617" t="s">
        <v>31</v>
      </c>
      <c r="F617" t="s">
        <v>32</v>
      </c>
      <c r="G617" t="s">
        <v>22</v>
      </c>
      <c r="H617">
        <v>2023</v>
      </c>
      <c r="I617" t="s">
        <v>17</v>
      </c>
      <c r="J617">
        <v>2025</v>
      </c>
      <c r="K617">
        <v>2</v>
      </c>
      <c r="L617">
        <v>2790.21</v>
      </c>
      <c r="M617" t="s">
        <v>1832</v>
      </c>
      <c r="N617" t="s">
        <v>5226</v>
      </c>
      <c r="O617" t="s">
        <v>6309</v>
      </c>
    </row>
    <row r="618" spans="1:15" x14ac:dyDescent="0.25">
      <c r="A618">
        <v>637</v>
      </c>
      <c r="B618" t="s">
        <v>5227</v>
      </c>
      <c r="C618" t="s">
        <v>5228</v>
      </c>
      <c r="D618" t="s">
        <v>47</v>
      </c>
      <c r="E618" t="s">
        <v>40</v>
      </c>
      <c r="F618" t="s">
        <v>15</v>
      </c>
      <c r="G618" t="s">
        <v>16</v>
      </c>
      <c r="H618">
        <v>2020</v>
      </c>
      <c r="I618" t="s">
        <v>17</v>
      </c>
      <c r="J618">
        <v>2025</v>
      </c>
      <c r="K618">
        <v>5</v>
      </c>
      <c r="L618">
        <v>3991.26</v>
      </c>
      <c r="M618" t="s">
        <v>1835</v>
      </c>
      <c r="N618" t="s">
        <v>4025</v>
      </c>
      <c r="O618" t="s">
        <v>6308</v>
      </c>
    </row>
    <row r="619" spans="1:15" x14ac:dyDescent="0.25">
      <c r="A619">
        <v>638</v>
      </c>
      <c r="B619" t="s">
        <v>4133</v>
      </c>
      <c r="C619" t="s">
        <v>5229</v>
      </c>
      <c r="D619" t="s">
        <v>25</v>
      </c>
      <c r="E619" t="s">
        <v>31</v>
      </c>
      <c r="F619" t="s">
        <v>15</v>
      </c>
      <c r="G619" t="s">
        <v>22</v>
      </c>
      <c r="H619">
        <v>2021</v>
      </c>
      <c r="I619" t="s">
        <v>17</v>
      </c>
      <c r="J619">
        <v>2025</v>
      </c>
      <c r="K619">
        <v>4</v>
      </c>
      <c r="L619">
        <v>1164.49</v>
      </c>
      <c r="M619" t="s">
        <v>1837</v>
      </c>
      <c r="N619" t="s">
        <v>5230</v>
      </c>
      <c r="O619" t="s">
        <v>6310</v>
      </c>
    </row>
    <row r="620" spans="1:15" x14ac:dyDescent="0.25">
      <c r="A620">
        <v>639</v>
      </c>
      <c r="B620" t="s">
        <v>4828</v>
      </c>
      <c r="C620" t="s">
        <v>5231</v>
      </c>
      <c r="D620" t="s">
        <v>21</v>
      </c>
      <c r="E620" t="s">
        <v>54</v>
      </c>
      <c r="F620" t="s">
        <v>32</v>
      </c>
      <c r="G620" t="s">
        <v>27</v>
      </c>
      <c r="H620">
        <v>2017</v>
      </c>
      <c r="I620" t="s">
        <v>17</v>
      </c>
      <c r="J620">
        <v>2025</v>
      </c>
      <c r="K620">
        <v>8</v>
      </c>
      <c r="L620">
        <v>2752.05</v>
      </c>
      <c r="M620" t="s">
        <v>1840</v>
      </c>
      <c r="N620" t="s">
        <v>5232</v>
      </c>
      <c r="O620" t="s">
        <v>6309</v>
      </c>
    </row>
    <row r="621" spans="1:15" x14ac:dyDescent="0.25">
      <c r="A621">
        <v>640</v>
      </c>
      <c r="B621" t="s">
        <v>4437</v>
      </c>
      <c r="C621" t="s">
        <v>5233</v>
      </c>
      <c r="D621" t="s">
        <v>47</v>
      </c>
      <c r="E621" t="s">
        <v>26</v>
      </c>
      <c r="F621" t="s">
        <v>15</v>
      </c>
      <c r="G621" t="s">
        <v>16</v>
      </c>
      <c r="H621">
        <v>2017</v>
      </c>
      <c r="I621" t="s">
        <v>17</v>
      </c>
      <c r="J621">
        <v>2025</v>
      </c>
      <c r="K621">
        <v>8</v>
      </c>
      <c r="L621">
        <v>1331.33</v>
      </c>
      <c r="M621" t="s">
        <v>1843</v>
      </c>
      <c r="N621" t="s">
        <v>5234</v>
      </c>
      <c r="O621" t="s">
        <v>6310</v>
      </c>
    </row>
    <row r="622" spans="1:15" x14ac:dyDescent="0.25">
      <c r="A622">
        <v>641</v>
      </c>
      <c r="B622" t="s">
        <v>4360</v>
      </c>
      <c r="C622" t="s">
        <v>5235</v>
      </c>
      <c r="D622" t="s">
        <v>47</v>
      </c>
      <c r="E622" t="s">
        <v>26</v>
      </c>
      <c r="F622" t="s">
        <v>15</v>
      </c>
      <c r="G622" t="s">
        <v>16</v>
      </c>
      <c r="H622">
        <v>2024</v>
      </c>
      <c r="I622" t="s">
        <v>17</v>
      </c>
      <c r="J622">
        <v>2025</v>
      </c>
      <c r="K622">
        <v>1</v>
      </c>
      <c r="L622">
        <v>2801.14</v>
      </c>
      <c r="M622" t="s">
        <v>1846</v>
      </c>
      <c r="N622" t="s">
        <v>5236</v>
      </c>
      <c r="O622" t="s">
        <v>6309</v>
      </c>
    </row>
    <row r="623" spans="1:15" x14ac:dyDescent="0.25">
      <c r="A623">
        <v>642</v>
      </c>
      <c r="B623" t="s">
        <v>5153</v>
      </c>
      <c r="C623" t="s">
        <v>5233</v>
      </c>
      <c r="D623" t="s">
        <v>25</v>
      </c>
      <c r="E623" t="s">
        <v>14</v>
      </c>
      <c r="F623" t="s">
        <v>15</v>
      </c>
      <c r="G623" t="s">
        <v>16</v>
      </c>
      <c r="H623">
        <v>2015</v>
      </c>
      <c r="I623" t="s">
        <v>298</v>
      </c>
      <c r="J623">
        <v>2022</v>
      </c>
      <c r="K623">
        <v>7</v>
      </c>
      <c r="L623">
        <v>4606.25</v>
      </c>
      <c r="M623" t="s">
        <v>1849</v>
      </c>
      <c r="N623" t="s">
        <v>5237</v>
      </c>
      <c r="O623" t="s">
        <v>6312</v>
      </c>
    </row>
    <row r="624" spans="1:15" x14ac:dyDescent="0.25">
      <c r="A624">
        <v>643</v>
      </c>
      <c r="B624" t="s">
        <v>5238</v>
      </c>
      <c r="C624" t="s">
        <v>5239</v>
      </c>
      <c r="D624" t="s">
        <v>60</v>
      </c>
      <c r="E624" t="s">
        <v>14</v>
      </c>
      <c r="F624" t="s">
        <v>15</v>
      </c>
      <c r="G624" t="s">
        <v>16</v>
      </c>
      <c r="H624">
        <v>2018</v>
      </c>
      <c r="I624" t="s">
        <v>17</v>
      </c>
      <c r="J624">
        <v>2025</v>
      </c>
      <c r="K624">
        <v>7</v>
      </c>
      <c r="L624">
        <v>1031.29</v>
      </c>
      <c r="M624" t="s">
        <v>1852</v>
      </c>
      <c r="N624" t="s">
        <v>5240</v>
      </c>
      <c r="O624" t="s">
        <v>6310</v>
      </c>
    </row>
    <row r="625" spans="1:15" x14ac:dyDescent="0.25">
      <c r="A625">
        <v>644</v>
      </c>
      <c r="B625" t="s">
        <v>4236</v>
      </c>
      <c r="C625" t="s">
        <v>4200</v>
      </c>
      <c r="D625" t="s">
        <v>47</v>
      </c>
      <c r="E625" t="s">
        <v>40</v>
      </c>
      <c r="F625" t="s">
        <v>32</v>
      </c>
      <c r="G625" t="s">
        <v>27</v>
      </c>
      <c r="H625">
        <v>2022</v>
      </c>
      <c r="I625" t="s">
        <v>17</v>
      </c>
      <c r="J625">
        <v>2025</v>
      </c>
      <c r="K625">
        <v>3</v>
      </c>
      <c r="L625">
        <v>4981.32</v>
      </c>
      <c r="M625" t="s">
        <v>1855</v>
      </c>
      <c r="N625" t="s">
        <v>5241</v>
      </c>
      <c r="O625" t="s">
        <v>6312</v>
      </c>
    </row>
    <row r="626" spans="1:15" x14ac:dyDescent="0.25">
      <c r="A626">
        <v>645</v>
      </c>
      <c r="B626" t="s">
        <v>5242</v>
      </c>
      <c r="C626" t="s">
        <v>4427</v>
      </c>
      <c r="D626" t="s">
        <v>76</v>
      </c>
      <c r="E626" t="s">
        <v>26</v>
      </c>
      <c r="F626" t="s">
        <v>15</v>
      </c>
      <c r="G626" t="s">
        <v>27</v>
      </c>
      <c r="H626">
        <v>2021</v>
      </c>
      <c r="I626" t="s">
        <v>17</v>
      </c>
      <c r="J626">
        <v>2025</v>
      </c>
      <c r="K626">
        <v>4</v>
      </c>
      <c r="L626">
        <v>2129.1999999999998</v>
      </c>
      <c r="M626" t="s">
        <v>1858</v>
      </c>
      <c r="N626" t="s">
        <v>5243</v>
      </c>
      <c r="O626" t="s">
        <v>6309</v>
      </c>
    </row>
    <row r="627" spans="1:15" x14ac:dyDescent="0.25">
      <c r="A627">
        <v>646</v>
      </c>
      <c r="B627" t="s">
        <v>4127</v>
      </c>
      <c r="C627" t="s">
        <v>4112</v>
      </c>
      <c r="D627" t="s">
        <v>47</v>
      </c>
      <c r="E627" t="s">
        <v>14</v>
      </c>
      <c r="F627" t="s">
        <v>32</v>
      </c>
      <c r="G627" t="s">
        <v>22</v>
      </c>
      <c r="H627">
        <v>2017</v>
      </c>
      <c r="I627" t="s">
        <v>17</v>
      </c>
      <c r="J627">
        <v>2025</v>
      </c>
      <c r="K627">
        <v>8</v>
      </c>
      <c r="L627">
        <v>4466.9399999999996</v>
      </c>
      <c r="M627" t="s">
        <v>1861</v>
      </c>
      <c r="N627" t="s">
        <v>5244</v>
      </c>
      <c r="O627" t="s">
        <v>6312</v>
      </c>
    </row>
    <row r="628" spans="1:15" x14ac:dyDescent="0.25">
      <c r="A628">
        <v>647</v>
      </c>
      <c r="B628" t="s">
        <v>4339</v>
      </c>
      <c r="C628" t="s">
        <v>5245</v>
      </c>
      <c r="D628" t="s">
        <v>60</v>
      </c>
      <c r="E628" t="s">
        <v>26</v>
      </c>
      <c r="F628" t="s">
        <v>32</v>
      </c>
      <c r="G628" t="s">
        <v>27</v>
      </c>
      <c r="H628">
        <v>2015</v>
      </c>
      <c r="I628" t="s">
        <v>17</v>
      </c>
      <c r="J628">
        <v>2025</v>
      </c>
      <c r="K628">
        <v>10</v>
      </c>
      <c r="L628">
        <v>3888.33</v>
      </c>
      <c r="M628" t="s">
        <v>1864</v>
      </c>
      <c r="N628" t="s">
        <v>5246</v>
      </c>
      <c r="O628" t="s">
        <v>6308</v>
      </c>
    </row>
    <row r="629" spans="1:15" x14ac:dyDescent="0.25">
      <c r="A629">
        <v>648</v>
      </c>
      <c r="B629" t="s">
        <v>5247</v>
      </c>
      <c r="C629" t="s">
        <v>5040</v>
      </c>
      <c r="D629" t="s">
        <v>25</v>
      </c>
      <c r="E629" t="s">
        <v>26</v>
      </c>
      <c r="F629" t="s">
        <v>32</v>
      </c>
      <c r="G629" t="s">
        <v>16</v>
      </c>
      <c r="H629">
        <v>2022</v>
      </c>
      <c r="I629" t="s">
        <v>17</v>
      </c>
      <c r="J629">
        <v>2025</v>
      </c>
      <c r="K629">
        <v>3</v>
      </c>
      <c r="L629">
        <v>2668.42</v>
      </c>
      <c r="M629" t="s">
        <v>1867</v>
      </c>
      <c r="N629" t="s">
        <v>5248</v>
      </c>
      <c r="O629" t="s">
        <v>6309</v>
      </c>
    </row>
    <row r="630" spans="1:15" x14ac:dyDescent="0.25">
      <c r="A630">
        <v>649</v>
      </c>
      <c r="B630" t="s">
        <v>4505</v>
      </c>
      <c r="C630" t="s">
        <v>5249</v>
      </c>
      <c r="D630" t="s">
        <v>76</v>
      </c>
      <c r="E630" t="s">
        <v>26</v>
      </c>
      <c r="F630" t="s">
        <v>15</v>
      </c>
      <c r="G630" t="s">
        <v>22</v>
      </c>
      <c r="H630">
        <v>2018</v>
      </c>
      <c r="I630" t="s">
        <v>17</v>
      </c>
      <c r="J630">
        <v>2025</v>
      </c>
      <c r="K630">
        <v>7</v>
      </c>
      <c r="L630">
        <v>4336.18</v>
      </c>
      <c r="M630" t="s">
        <v>1870</v>
      </c>
      <c r="N630" t="s">
        <v>5250</v>
      </c>
      <c r="O630" t="s">
        <v>6312</v>
      </c>
    </row>
    <row r="631" spans="1:15" x14ac:dyDescent="0.25">
      <c r="A631">
        <v>650</v>
      </c>
      <c r="B631" t="s">
        <v>4546</v>
      </c>
      <c r="C631" t="s">
        <v>4397</v>
      </c>
      <c r="D631" t="s">
        <v>13</v>
      </c>
      <c r="E631" t="s">
        <v>31</v>
      </c>
      <c r="F631" t="s">
        <v>32</v>
      </c>
      <c r="G631" t="s">
        <v>27</v>
      </c>
      <c r="H631">
        <v>2017</v>
      </c>
      <c r="I631" t="s">
        <v>17</v>
      </c>
      <c r="J631">
        <v>2025</v>
      </c>
      <c r="K631">
        <v>8</v>
      </c>
      <c r="L631">
        <v>2362.19</v>
      </c>
      <c r="M631" t="s">
        <v>1873</v>
      </c>
      <c r="N631" t="s">
        <v>5251</v>
      </c>
      <c r="O631" t="s">
        <v>6309</v>
      </c>
    </row>
    <row r="632" spans="1:15" x14ac:dyDescent="0.25">
      <c r="A632">
        <v>651</v>
      </c>
      <c r="B632" t="s">
        <v>4484</v>
      </c>
      <c r="C632" t="s">
        <v>5252</v>
      </c>
      <c r="D632" t="s">
        <v>47</v>
      </c>
      <c r="E632" t="s">
        <v>14</v>
      </c>
      <c r="F632" t="s">
        <v>32</v>
      </c>
      <c r="G632" t="s">
        <v>27</v>
      </c>
      <c r="H632">
        <v>2017</v>
      </c>
      <c r="I632" t="s">
        <v>17</v>
      </c>
      <c r="J632">
        <v>2025</v>
      </c>
      <c r="K632">
        <v>8</v>
      </c>
      <c r="L632">
        <v>2694.3</v>
      </c>
      <c r="M632" t="s">
        <v>1876</v>
      </c>
      <c r="N632" t="s">
        <v>5253</v>
      </c>
      <c r="O632" t="s">
        <v>6309</v>
      </c>
    </row>
    <row r="633" spans="1:15" x14ac:dyDescent="0.25">
      <c r="A633">
        <v>652</v>
      </c>
      <c r="B633" t="s">
        <v>5254</v>
      </c>
      <c r="C633" t="s">
        <v>4053</v>
      </c>
      <c r="D633" t="s">
        <v>60</v>
      </c>
      <c r="E633" t="s">
        <v>54</v>
      </c>
      <c r="F633" t="s">
        <v>15</v>
      </c>
      <c r="G633" t="s">
        <v>27</v>
      </c>
      <c r="H633">
        <v>2022</v>
      </c>
      <c r="I633" t="s">
        <v>17</v>
      </c>
      <c r="J633">
        <v>2025</v>
      </c>
      <c r="K633">
        <v>3</v>
      </c>
      <c r="L633">
        <v>3976.94</v>
      </c>
      <c r="M633" t="s">
        <v>1879</v>
      </c>
      <c r="N633" t="s">
        <v>5255</v>
      </c>
      <c r="O633" t="s">
        <v>6308</v>
      </c>
    </row>
    <row r="634" spans="1:15" x14ac:dyDescent="0.25">
      <c r="A634">
        <v>653</v>
      </c>
      <c r="B634" t="s">
        <v>5256</v>
      </c>
      <c r="C634" t="s">
        <v>4838</v>
      </c>
      <c r="D634" t="s">
        <v>60</v>
      </c>
      <c r="E634" t="s">
        <v>54</v>
      </c>
      <c r="F634" t="s">
        <v>15</v>
      </c>
      <c r="G634" t="s">
        <v>22</v>
      </c>
      <c r="H634">
        <v>2018</v>
      </c>
      <c r="I634" t="s">
        <v>17</v>
      </c>
      <c r="J634">
        <v>2025</v>
      </c>
      <c r="K634">
        <v>7</v>
      </c>
      <c r="L634">
        <v>4661.45</v>
      </c>
      <c r="M634" t="s">
        <v>1882</v>
      </c>
      <c r="N634" t="s">
        <v>5257</v>
      </c>
      <c r="O634" t="s">
        <v>6312</v>
      </c>
    </row>
    <row r="635" spans="1:15" x14ac:dyDescent="0.25">
      <c r="A635">
        <v>654</v>
      </c>
      <c r="B635" t="s">
        <v>4571</v>
      </c>
      <c r="C635" t="s">
        <v>4499</v>
      </c>
      <c r="D635" t="s">
        <v>60</v>
      </c>
      <c r="E635" t="s">
        <v>40</v>
      </c>
      <c r="F635" t="s">
        <v>15</v>
      </c>
      <c r="G635" t="s">
        <v>22</v>
      </c>
      <c r="H635">
        <v>2022</v>
      </c>
      <c r="I635" t="s">
        <v>17</v>
      </c>
      <c r="J635">
        <v>2025</v>
      </c>
      <c r="K635">
        <v>3</v>
      </c>
      <c r="L635">
        <v>2934.85</v>
      </c>
      <c r="M635" t="s">
        <v>1885</v>
      </c>
      <c r="N635" t="s">
        <v>5258</v>
      </c>
      <c r="O635" t="s">
        <v>6309</v>
      </c>
    </row>
    <row r="636" spans="1:15" x14ac:dyDescent="0.25">
      <c r="A636">
        <v>655</v>
      </c>
      <c r="B636" t="s">
        <v>5259</v>
      </c>
      <c r="C636" t="s">
        <v>4159</v>
      </c>
      <c r="D636" t="s">
        <v>76</v>
      </c>
      <c r="E636" t="s">
        <v>31</v>
      </c>
      <c r="F636" t="s">
        <v>15</v>
      </c>
      <c r="G636" t="s">
        <v>16</v>
      </c>
      <c r="H636">
        <v>2024</v>
      </c>
      <c r="I636" t="s">
        <v>17</v>
      </c>
      <c r="J636">
        <v>2025</v>
      </c>
      <c r="K636">
        <v>1</v>
      </c>
      <c r="L636">
        <v>1342.17</v>
      </c>
      <c r="M636" t="s">
        <v>1888</v>
      </c>
      <c r="N636" t="s">
        <v>5260</v>
      </c>
      <c r="O636" t="s">
        <v>6310</v>
      </c>
    </row>
    <row r="637" spans="1:15" x14ac:dyDescent="0.25">
      <c r="A637">
        <v>656</v>
      </c>
      <c r="B637" t="s">
        <v>4153</v>
      </c>
      <c r="C637" t="s">
        <v>4289</v>
      </c>
      <c r="D637" t="s">
        <v>25</v>
      </c>
      <c r="E637" t="s">
        <v>54</v>
      </c>
      <c r="F637" t="s">
        <v>15</v>
      </c>
      <c r="G637" t="s">
        <v>22</v>
      </c>
      <c r="H637">
        <v>2016</v>
      </c>
      <c r="I637" t="s">
        <v>17</v>
      </c>
      <c r="J637">
        <v>2025</v>
      </c>
      <c r="K637">
        <v>9</v>
      </c>
      <c r="L637">
        <v>2002.11</v>
      </c>
      <c r="M637" t="s">
        <v>1891</v>
      </c>
      <c r="N637" t="s">
        <v>5261</v>
      </c>
      <c r="O637" t="s">
        <v>6309</v>
      </c>
    </row>
    <row r="638" spans="1:15" x14ac:dyDescent="0.25">
      <c r="A638">
        <v>657</v>
      </c>
      <c r="B638" t="s">
        <v>4773</v>
      </c>
      <c r="C638" t="s">
        <v>5262</v>
      </c>
      <c r="D638" t="s">
        <v>60</v>
      </c>
      <c r="E638" t="s">
        <v>14</v>
      </c>
      <c r="F638" t="s">
        <v>15</v>
      </c>
      <c r="G638" t="s">
        <v>22</v>
      </c>
      <c r="H638">
        <v>2018</v>
      </c>
      <c r="I638" t="s">
        <v>17</v>
      </c>
      <c r="J638">
        <v>2025</v>
      </c>
      <c r="K638">
        <v>7</v>
      </c>
      <c r="L638">
        <v>2956.4</v>
      </c>
      <c r="M638" t="s">
        <v>1894</v>
      </c>
      <c r="N638" t="s">
        <v>5263</v>
      </c>
      <c r="O638" t="s">
        <v>6309</v>
      </c>
    </row>
    <row r="639" spans="1:15" x14ac:dyDescent="0.25">
      <c r="A639">
        <v>658</v>
      </c>
      <c r="B639" t="s">
        <v>4070</v>
      </c>
      <c r="C639" t="s">
        <v>4397</v>
      </c>
      <c r="D639" t="s">
        <v>76</v>
      </c>
      <c r="E639" t="s">
        <v>14</v>
      </c>
      <c r="F639" t="s">
        <v>32</v>
      </c>
      <c r="G639" t="s">
        <v>16</v>
      </c>
      <c r="H639">
        <v>2022</v>
      </c>
      <c r="I639" t="s">
        <v>17</v>
      </c>
      <c r="J639">
        <v>2025</v>
      </c>
      <c r="K639">
        <v>3</v>
      </c>
      <c r="L639">
        <v>4458.46</v>
      </c>
      <c r="M639" t="s">
        <v>1897</v>
      </c>
      <c r="N639" t="s">
        <v>5264</v>
      </c>
      <c r="O639" t="s">
        <v>6312</v>
      </c>
    </row>
    <row r="640" spans="1:15" x14ac:dyDescent="0.25">
      <c r="A640">
        <v>659</v>
      </c>
      <c r="B640" t="s">
        <v>4318</v>
      </c>
      <c r="C640" t="s">
        <v>4732</v>
      </c>
      <c r="D640" t="s">
        <v>21</v>
      </c>
      <c r="E640" t="s">
        <v>14</v>
      </c>
      <c r="F640" t="s">
        <v>32</v>
      </c>
      <c r="G640" t="s">
        <v>22</v>
      </c>
      <c r="H640">
        <v>2019</v>
      </c>
      <c r="I640" t="s">
        <v>17</v>
      </c>
      <c r="J640">
        <v>2025</v>
      </c>
      <c r="K640">
        <v>6</v>
      </c>
      <c r="L640">
        <v>1078.1600000000001</v>
      </c>
      <c r="M640" t="s">
        <v>1900</v>
      </c>
      <c r="N640" t="s">
        <v>5265</v>
      </c>
      <c r="O640" t="s">
        <v>6310</v>
      </c>
    </row>
    <row r="641" spans="1:15" x14ac:dyDescent="0.25">
      <c r="A641">
        <v>660</v>
      </c>
      <c r="B641" t="s">
        <v>4649</v>
      </c>
      <c r="C641" t="s">
        <v>4432</v>
      </c>
      <c r="D641" t="s">
        <v>76</v>
      </c>
      <c r="E641" t="s">
        <v>54</v>
      </c>
      <c r="F641" t="s">
        <v>15</v>
      </c>
      <c r="G641" t="s">
        <v>22</v>
      </c>
      <c r="H641">
        <v>2015</v>
      </c>
      <c r="I641" t="s">
        <v>17</v>
      </c>
      <c r="J641">
        <v>2025</v>
      </c>
      <c r="K641">
        <v>10</v>
      </c>
      <c r="L641">
        <v>3601.39</v>
      </c>
      <c r="M641" t="s">
        <v>1903</v>
      </c>
      <c r="N641" t="s">
        <v>5266</v>
      </c>
      <c r="O641" t="s">
        <v>6308</v>
      </c>
    </row>
    <row r="642" spans="1:15" x14ac:dyDescent="0.25">
      <c r="A642">
        <v>661</v>
      </c>
      <c r="B642" t="s">
        <v>4537</v>
      </c>
      <c r="C642" t="s">
        <v>5267</v>
      </c>
      <c r="D642" t="s">
        <v>60</v>
      </c>
      <c r="E642" t="s">
        <v>40</v>
      </c>
      <c r="F642" t="s">
        <v>32</v>
      </c>
      <c r="G642" t="s">
        <v>27</v>
      </c>
      <c r="H642">
        <v>2017</v>
      </c>
      <c r="I642" t="s">
        <v>17</v>
      </c>
      <c r="J642">
        <v>2025</v>
      </c>
      <c r="K642">
        <v>8</v>
      </c>
      <c r="L642">
        <v>2772.39</v>
      </c>
      <c r="M642" t="s">
        <v>1906</v>
      </c>
      <c r="N642" t="s">
        <v>5268</v>
      </c>
      <c r="O642" t="s">
        <v>6309</v>
      </c>
    </row>
    <row r="643" spans="1:15" x14ac:dyDescent="0.25">
      <c r="A643">
        <v>662</v>
      </c>
      <c r="B643" t="s">
        <v>5053</v>
      </c>
      <c r="C643" t="s">
        <v>5235</v>
      </c>
      <c r="D643" t="s">
        <v>47</v>
      </c>
      <c r="E643" t="s">
        <v>54</v>
      </c>
      <c r="F643" t="s">
        <v>32</v>
      </c>
      <c r="G643" t="s">
        <v>16</v>
      </c>
      <c r="H643">
        <v>2015</v>
      </c>
      <c r="I643" t="s">
        <v>17</v>
      </c>
      <c r="J643">
        <v>2025</v>
      </c>
      <c r="K643">
        <v>10</v>
      </c>
      <c r="L643">
        <v>1421.26</v>
      </c>
      <c r="M643" t="s">
        <v>1909</v>
      </c>
      <c r="N643" t="s">
        <v>5269</v>
      </c>
      <c r="O643" t="s">
        <v>6310</v>
      </c>
    </row>
    <row r="644" spans="1:15" x14ac:dyDescent="0.25">
      <c r="A644">
        <v>663</v>
      </c>
      <c r="B644" t="s">
        <v>4462</v>
      </c>
      <c r="C644" t="s">
        <v>4255</v>
      </c>
      <c r="D644" t="s">
        <v>47</v>
      </c>
      <c r="E644" t="s">
        <v>14</v>
      </c>
      <c r="F644" t="s">
        <v>15</v>
      </c>
      <c r="G644" t="s">
        <v>27</v>
      </c>
      <c r="H644">
        <v>2018</v>
      </c>
      <c r="I644" t="s">
        <v>17</v>
      </c>
      <c r="J644">
        <v>2025</v>
      </c>
      <c r="K644">
        <v>7</v>
      </c>
      <c r="L644">
        <v>3944.04</v>
      </c>
      <c r="M644" t="s">
        <v>1912</v>
      </c>
      <c r="N644" t="s">
        <v>5270</v>
      </c>
      <c r="O644" t="s">
        <v>6308</v>
      </c>
    </row>
    <row r="645" spans="1:15" x14ac:dyDescent="0.25">
      <c r="A645">
        <v>664</v>
      </c>
      <c r="B645" t="s">
        <v>4032</v>
      </c>
      <c r="C645" t="s">
        <v>4450</v>
      </c>
      <c r="D645" t="s">
        <v>13</v>
      </c>
      <c r="E645" t="s">
        <v>31</v>
      </c>
      <c r="F645" t="s">
        <v>32</v>
      </c>
      <c r="G645" t="s">
        <v>16</v>
      </c>
      <c r="H645">
        <v>2018</v>
      </c>
      <c r="I645" t="s">
        <v>17</v>
      </c>
      <c r="J645">
        <v>2025</v>
      </c>
      <c r="K645">
        <v>7</v>
      </c>
      <c r="L645">
        <v>2454.31</v>
      </c>
      <c r="M645" t="s">
        <v>1915</v>
      </c>
      <c r="N645" t="s">
        <v>5271</v>
      </c>
      <c r="O645" t="s">
        <v>6309</v>
      </c>
    </row>
    <row r="646" spans="1:15" x14ac:dyDescent="0.25">
      <c r="A646">
        <v>665</v>
      </c>
      <c r="B646" t="s">
        <v>5272</v>
      </c>
      <c r="C646" t="s">
        <v>4053</v>
      </c>
      <c r="D646" t="s">
        <v>13</v>
      </c>
      <c r="E646" t="s">
        <v>26</v>
      </c>
      <c r="F646" t="s">
        <v>15</v>
      </c>
      <c r="G646" t="s">
        <v>22</v>
      </c>
      <c r="H646">
        <v>2018</v>
      </c>
      <c r="I646" t="s">
        <v>17</v>
      </c>
      <c r="J646">
        <v>2025</v>
      </c>
      <c r="K646">
        <v>7</v>
      </c>
      <c r="L646">
        <v>4562.01</v>
      </c>
      <c r="M646" t="s">
        <v>1918</v>
      </c>
      <c r="N646" t="s">
        <v>5273</v>
      </c>
      <c r="O646" t="s">
        <v>6312</v>
      </c>
    </row>
    <row r="647" spans="1:15" x14ac:dyDescent="0.25">
      <c r="A647">
        <v>666</v>
      </c>
      <c r="B647" t="s">
        <v>4360</v>
      </c>
      <c r="C647" t="s">
        <v>4086</v>
      </c>
      <c r="D647" t="s">
        <v>47</v>
      </c>
      <c r="E647" t="s">
        <v>14</v>
      </c>
      <c r="F647" t="s">
        <v>15</v>
      </c>
      <c r="G647" t="s">
        <v>16</v>
      </c>
      <c r="H647">
        <v>2019</v>
      </c>
      <c r="I647" t="s">
        <v>17</v>
      </c>
      <c r="J647">
        <v>2025</v>
      </c>
      <c r="K647">
        <v>6</v>
      </c>
      <c r="L647">
        <v>3567.88</v>
      </c>
      <c r="M647" t="s">
        <v>1921</v>
      </c>
      <c r="N647" t="s">
        <v>5274</v>
      </c>
      <c r="O647" t="s">
        <v>6308</v>
      </c>
    </row>
    <row r="648" spans="1:15" x14ac:dyDescent="0.25">
      <c r="A648">
        <v>667</v>
      </c>
      <c r="B648" t="s">
        <v>5000</v>
      </c>
      <c r="C648" t="s">
        <v>4170</v>
      </c>
      <c r="D648" t="s">
        <v>47</v>
      </c>
      <c r="E648" t="s">
        <v>26</v>
      </c>
      <c r="F648" t="s">
        <v>32</v>
      </c>
      <c r="G648" t="s">
        <v>16</v>
      </c>
      <c r="H648">
        <v>2020</v>
      </c>
      <c r="I648" t="s">
        <v>17</v>
      </c>
      <c r="J648">
        <v>2025</v>
      </c>
      <c r="K648">
        <v>5</v>
      </c>
      <c r="L648">
        <v>3908.46</v>
      </c>
      <c r="M648" t="s">
        <v>1924</v>
      </c>
      <c r="N648" t="s">
        <v>5275</v>
      </c>
      <c r="O648" t="s">
        <v>6308</v>
      </c>
    </row>
    <row r="649" spans="1:15" x14ac:dyDescent="0.25">
      <c r="A649">
        <v>668</v>
      </c>
      <c r="B649" t="s">
        <v>4193</v>
      </c>
      <c r="C649" t="s">
        <v>4056</v>
      </c>
      <c r="D649" t="s">
        <v>60</v>
      </c>
      <c r="E649" t="s">
        <v>40</v>
      </c>
      <c r="F649" t="s">
        <v>15</v>
      </c>
      <c r="G649" t="s">
        <v>22</v>
      </c>
      <c r="H649">
        <v>2017</v>
      </c>
      <c r="I649" t="s">
        <v>77</v>
      </c>
      <c r="J649">
        <v>2020</v>
      </c>
      <c r="K649">
        <v>3</v>
      </c>
      <c r="L649">
        <v>2268.69</v>
      </c>
      <c r="M649" t="s">
        <v>1927</v>
      </c>
      <c r="N649" t="s">
        <v>5276</v>
      </c>
      <c r="O649" t="s">
        <v>6309</v>
      </c>
    </row>
    <row r="650" spans="1:15" x14ac:dyDescent="0.25">
      <c r="A650">
        <v>669</v>
      </c>
      <c r="B650" t="s">
        <v>4515</v>
      </c>
      <c r="C650" t="s">
        <v>4397</v>
      </c>
      <c r="D650" t="s">
        <v>76</v>
      </c>
      <c r="E650" t="s">
        <v>31</v>
      </c>
      <c r="F650" t="s">
        <v>15</v>
      </c>
      <c r="G650" t="s">
        <v>27</v>
      </c>
      <c r="H650">
        <v>2016</v>
      </c>
      <c r="I650" t="s">
        <v>17</v>
      </c>
      <c r="J650">
        <v>2025</v>
      </c>
      <c r="K650">
        <v>9</v>
      </c>
      <c r="L650">
        <v>848.46</v>
      </c>
      <c r="M650" t="s">
        <v>1929</v>
      </c>
      <c r="N650" t="s">
        <v>5277</v>
      </c>
      <c r="O650" t="s">
        <v>6311</v>
      </c>
    </row>
    <row r="651" spans="1:15" x14ac:dyDescent="0.25">
      <c r="A651">
        <v>671</v>
      </c>
      <c r="B651" t="s">
        <v>4331</v>
      </c>
      <c r="C651" t="s">
        <v>4355</v>
      </c>
      <c r="D651" t="s">
        <v>60</v>
      </c>
      <c r="E651" t="s">
        <v>31</v>
      </c>
      <c r="F651" t="s">
        <v>15</v>
      </c>
      <c r="G651" t="s">
        <v>16</v>
      </c>
      <c r="H651">
        <v>2016</v>
      </c>
      <c r="I651" t="s">
        <v>17</v>
      </c>
      <c r="J651">
        <v>2025</v>
      </c>
      <c r="K651">
        <v>9</v>
      </c>
      <c r="L651">
        <v>3885.72</v>
      </c>
      <c r="M651" t="s">
        <v>1933</v>
      </c>
      <c r="N651" t="s">
        <v>5278</v>
      </c>
      <c r="O651" t="s">
        <v>6308</v>
      </c>
    </row>
    <row r="652" spans="1:15" x14ac:dyDescent="0.25">
      <c r="A652">
        <v>672</v>
      </c>
      <c r="B652" t="s">
        <v>5279</v>
      </c>
      <c r="C652" t="s">
        <v>5280</v>
      </c>
      <c r="D652" t="s">
        <v>25</v>
      </c>
      <c r="E652" t="s">
        <v>26</v>
      </c>
      <c r="F652" t="s">
        <v>15</v>
      </c>
      <c r="G652" t="s">
        <v>16</v>
      </c>
      <c r="H652">
        <v>2023</v>
      </c>
      <c r="I652" t="s">
        <v>77</v>
      </c>
      <c r="J652">
        <v>2025</v>
      </c>
      <c r="K652">
        <v>2</v>
      </c>
      <c r="L652">
        <v>1472.58</v>
      </c>
      <c r="M652" t="s">
        <v>1936</v>
      </c>
      <c r="N652" t="s">
        <v>5281</v>
      </c>
      <c r="O652" t="s">
        <v>6310</v>
      </c>
    </row>
    <row r="653" spans="1:15" x14ac:dyDescent="0.25">
      <c r="A653">
        <v>673</v>
      </c>
      <c r="B653" t="s">
        <v>5082</v>
      </c>
      <c r="C653" t="s">
        <v>4918</v>
      </c>
      <c r="D653" t="s">
        <v>47</v>
      </c>
      <c r="E653" t="s">
        <v>26</v>
      </c>
      <c r="F653" t="s">
        <v>32</v>
      </c>
      <c r="G653" t="s">
        <v>22</v>
      </c>
      <c r="H653">
        <v>2022</v>
      </c>
      <c r="I653" t="s">
        <v>17</v>
      </c>
      <c r="J653">
        <v>2025</v>
      </c>
      <c r="K653">
        <v>3</v>
      </c>
      <c r="L653">
        <v>3641.34</v>
      </c>
      <c r="M653" t="s">
        <v>1939</v>
      </c>
      <c r="N653" t="s">
        <v>5282</v>
      </c>
      <c r="O653" t="s">
        <v>6308</v>
      </c>
    </row>
    <row r="654" spans="1:15" x14ac:dyDescent="0.25">
      <c r="A654">
        <v>674</v>
      </c>
      <c r="B654" t="s">
        <v>4910</v>
      </c>
      <c r="C654" t="s">
        <v>5283</v>
      </c>
      <c r="D654" t="s">
        <v>47</v>
      </c>
      <c r="E654" t="s">
        <v>40</v>
      </c>
      <c r="F654" t="s">
        <v>15</v>
      </c>
      <c r="G654" t="s">
        <v>27</v>
      </c>
      <c r="H654">
        <v>2018</v>
      </c>
      <c r="I654" t="s">
        <v>17</v>
      </c>
      <c r="J654">
        <v>2025</v>
      </c>
      <c r="K654">
        <v>7</v>
      </c>
      <c r="L654">
        <v>3946.33</v>
      </c>
      <c r="M654" t="s">
        <v>1941</v>
      </c>
      <c r="N654" t="s">
        <v>5284</v>
      </c>
      <c r="O654" t="s">
        <v>6308</v>
      </c>
    </row>
    <row r="655" spans="1:15" x14ac:dyDescent="0.25">
      <c r="A655">
        <v>675</v>
      </c>
      <c r="B655" t="s">
        <v>4043</v>
      </c>
      <c r="C655" t="s">
        <v>4939</v>
      </c>
      <c r="D655" t="s">
        <v>60</v>
      </c>
      <c r="E655" t="s">
        <v>26</v>
      </c>
      <c r="F655" t="s">
        <v>32</v>
      </c>
      <c r="G655" t="s">
        <v>22</v>
      </c>
      <c r="H655">
        <v>2023</v>
      </c>
      <c r="I655" t="s">
        <v>17</v>
      </c>
      <c r="J655">
        <v>2025</v>
      </c>
      <c r="K655">
        <v>2</v>
      </c>
      <c r="L655">
        <v>958.15</v>
      </c>
      <c r="M655" t="s">
        <v>1944</v>
      </c>
      <c r="N655" t="s">
        <v>5285</v>
      </c>
      <c r="O655" t="s">
        <v>6311</v>
      </c>
    </row>
    <row r="656" spans="1:15" x14ac:dyDescent="0.25">
      <c r="A656">
        <v>676</v>
      </c>
      <c r="B656" t="s">
        <v>4238</v>
      </c>
      <c r="C656" t="s">
        <v>5286</v>
      </c>
      <c r="D656" t="s">
        <v>47</v>
      </c>
      <c r="E656" t="s">
        <v>54</v>
      </c>
      <c r="F656" t="s">
        <v>15</v>
      </c>
      <c r="G656" t="s">
        <v>16</v>
      </c>
      <c r="H656">
        <v>2020</v>
      </c>
      <c r="I656" t="s">
        <v>17</v>
      </c>
      <c r="J656">
        <v>2025</v>
      </c>
      <c r="K656">
        <v>5</v>
      </c>
      <c r="L656">
        <v>4104.3</v>
      </c>
      <c r="M656" t="s">
        <v>1947</v>
      </c>
      <c r="N656" t="s">
        <v>5287</v>
      </c>
      <c r="O656" t="s">
        <v>6312</v>
      </c>
    </row>
    <row r="657" spans="1:15" x14ac:dyDescent="0.25">
      <c r="A657">
        <v>677</v>
      </c>
      <c r="B657" t="s">
        <v>5288</v>
      </c>
      <c r="C657" t="s">
        <v>4181</v>
      </c>
      <c r="D657" t="s">
        <v>13</v>
      </c>
      <c r="E657" t="s">
        <v>31</v>
      </c>
      <c r="F657" t="s">
        <v>32</v>
      </c>
      <c r="G657" t="s">
        <v>16</v>
      </c>
      <c r="H657">
        <v>2018</v>
      </c>
      <c r="I657" t="s">
        <v>17</v>
      </c>
      <c r="J657">
        <v>2025</v>
      </c>
      <c r="K657">
        <v>7</v>
      </c>
      <c r="L657">
        <v>2883.08</v>
      </c>
      <c r="M657" t="s">
        <v>1950</v>
      </c>
      <c r="N657" t="s">
        <v>5289</v>
      </c>
      <c r="O657" t="s">
        <v>6309</v>
      </c>
    </row>
    <row r="658" spans="1:15" x14ac:dyDescent="0.25">
      <c r="A658">
        <v>678</v>
      </c>
      <c r="B658" t="s">
        <v>4376</v>
      </c>
      <c r="C658" t="s">
        <v>4053</v>
      </c>
      <c r="D658" t="s">
        <v>25</v>
      </c>
      <c r="E658" t="s">
        <v>54</v>
      </c>
      <c r="F658" t="s">
        <v>32</v>
      </c>
      <c r="G658" t="s">
        <v>27</v>
      </c>
      <c r="H658">
        <v>2020</v>
      </c>
      <c r="I658" t="s">
        <v>17</v>
      </c>
      <c r="J658">
        <v>2025</v>
      </c>
      <c r="K658">
        <v>5</v>
      </c>
      <c r="L658">
        <v>1091.23</v>
      </c>
      <c r="M658" t="s">
        <v>1952</v>
      </c>
      <c r="N658" t="s">
        <v>5290</v>
      </c>
      <c r="O658" t="s">
        <v>6310</v>
      </c>
    </row>
    <row r="659" spans="1:15" x14ac:dyDescent="0.25">
      <c r="A659">
        <v>679</v>
      </c>
      <c r="B659" t="s">
        <v>5291</v>
      </c>
      <c r="C659" t="s">
        <v>5292</v>
      </c>
      <c r="D659" t="s">
        <v>13</v>
      </c>
      <c r="E659" t="s">
        <v>26</v>
      </c>
      <c r="F659" t="s">
        <v>15</v>
      </c>
      <c r="G659" t="s">
        <v>27</v>
      </c>
      <c r="H659">
        <v>2019</v>
      </c>
      <c r="I659" t="s">
        <v>17</v>
      </c>
      <c r="J659">
        <v>2025</v>
      </c>
      <c r="K659">
        <v>6</v>
      </c>
      <c r="L659">
        <v>4894.88</v>
      </c>
      <c r="M659" t="s">
        <v>1956</v>
      </c>
      <c r="N659" t="s">
        <v>5293</v>
      </c>
      <c r="O659" t="s">
        <v>6312</v>
      </c>
    </row>
    <row r="660" spans="1:15" x14ac:dyDescent="0.25">
      <c r="A660">
        <v>680</v>
      </c>
      <c r="B660" t="s">
        <v>5294</v>
      </c>
      <c r="C660" t="s">
        <v>5295</v>
      </c>
      <c r="D660" t="s">
        <v>25</v>
      </c>
      <c r="E660" t="s">
        <v>31</v>
      </c>
      <c r="F660" t="s">
        <v>32</v>
      </c>
      <c r="G660" t="s">
        <v>27</v>
      </c>
      <c r="H660">
        <v>2021</v>
      </c>
      <c r="I660" t="s">
        <v>298</v>
      </c>
      <c r="J660">
        <v>2022</v>
      </c>
      <c r="K660">
        <v>1</v>
      </c>
      <c r="L660">
        <v>2375.96</v>
      </c>
      <c r="M660" t="s">
        <v>1958</v>
      </c>
      <c r="N660" t="s">
        <v>5296</v>
      </c>
      <c r="O660" t="s">
        <v>6309</v>
      </c>
    </row>
    <row r="661" spans="1:15" x14ac:dyDescent="0.25">
      <c r="A661">
        <v>681</v>
      </c>
      <c r="B661" t="s">
        <v>5297</v>
      </c>
      <c r="C661" t="s">
        <v>4170</v>
      </c>
      <c r="D661" t="s">
        <v>76</v>
      </c>
      <c r="E661" t="s">
        <v>40</v>
      </c>
      <c r="F661" t="s">
        <v>15</v>
      </c>
      <c r="G661" t="s">
        <v>16</v>
      </c>
      <c r="H661">
        <v>2021</v>
      </c>
      <c r="I661" t="s">
        <v>17</v>
      </c>
      <c r="J661">
        <v>2025</v>
      </c>
      <c r="K661">
        <v>4</v>
      </c>
      <c r="L661">
        <v>3481.3</v>
      </c>
      <c r="M661" t="s">
        <v>1961</v>
      </c>
      <c r="N661" t="s">
        <v>5298</v>
      </c>
      <c r="O661" t="s">
        <v>6308</v>
      </c>
    </row>
    <row r="662" spans="1:15" x14ac:dyDescent="0.25">
      <c r="A662">
        <v>682</v>
      </c>
      <c r="B662" t="s">
        <v>4764</v>
      </c>
      <c r="C662" t="s">
        <v>5299</v>
      </c>
      <c r="D662" t="s">
        <v>47</v>
      </c>
      <c r="E662" t="s">
        <v>14</v>
      </c>
      <c r="F662" t="s">
        <v>32</v>
      </c>
      <c r="G662" t="s">
        <v>22</v>
      </c>
      <c r="H662">
        <v>2019</v>
      </c>
      <c r="I662" t="s">
        <v>77</v>
      </c>
      <c r="J662">
        <v>2024</v>
      </c>
      <c r="K662">
        <v>5</v>
      </c>
      <c r="L662">
        <v>3074.65</v>
      </c>
      <c r="M662" t="s">
        <v>1964</v>
      </c>
      <c r="N662" t="s">
        <v>4025</v>
      </c>
      <c r="O662" t="s">
        <v>6308</v>
      </c>
    </row>
    <row r="663" spans="1:15" x14ac:dyDescent="0.25">
      <c r="A663">
        <v>683</v>
      </c>
      <c r="B663" t="s">
        <v>4348</v>
      </c>
      <c r="C663" t="s">
        <v>4355</v>
      </c>
      <c r="D663" t="s">
        <v>76</v>
      </c>
      <c r="E663" t="s">
        <v>31</v>
      </c>
      <c r="F663" t="s">
        <v>15</v>
      </c>
      <c r="G663" t="s">
        <v>16</v>
      </c>
      <c r="H663">
        <v>2017</v>
      </c>
      <c r="I663" t="s">
        <v>17</v>
      </c>
      <c r="J663">
        <v>2025</v>
      </c>
      <c r="K663">
        <v>8</v>
      </c>
      <c r="L663">
        <v>3355.54</v>
      </c>
      <c r="M663" t="s">
        <v>1966</v>
      </c>
      <c r="N663" t="s">
        <v>5300</v>
      </c>
      <c r="O663" t="s">
        <v>6308</v>
      </c>
    </row>
    <row r="664" spans="1:15" x14ac:dyDescent="0.25">
      <c r="A664">
        <v>684</v>
      </c>
      <c r="B664" t="s">
        <v>4764</v>
      </c>
      <c r="C664" t="s">
        <v>4255</v>
      </c>
      <c r="D664" t="s">
        <v>13</v>
      </c>
      <c r="E664" t="s">
        <v>54</v>
      </c>
      <c r="F664" t="s">
        <v>15</v>
      </c>
      <c r="G664" t="s">
        <v>16</v>
      </c>
      <c r="H664">
        <v>2020</v>
      </c>
      <c r="I664" t="s">
        <v>17</v>
      </c>
      <c r="J664">
        <v>2025</v>
      </c>
      <c r="K664">
        <v>5</v>
      </c>
      <c r="L664">
        <v>4528.7700000000004</v>
      </c>
      <c r="M664" t="s">
        <v>1969</v>
      </c>
      <c r="N664" t="s">
        <v>5301</v>
      </c>
      <c r="O664" t="s">
        <v>6312</v>
      </c>
    </row>
    <row r="665" spans="1:15" x14ac:dyDescent="0.25">
      <c r="A665">
        <v>685</v>
      </c>
      <c r="B665" t="s">
        <v>4118</v>
      </c>
      <c r="C665" t="s">
        <v>4030</v>
      </c>
      <c r="D665" t="s">
        <v>25</v>
      </c>
      <c r="E665" t="s">
        <v>14</v>
      </c>
      <c r="F665" t="s">
        <v>32</v>
      </c>
      <c r="G665" t="s">
        <v>22</v>
      </c>
      <c r="H665">
        <v>2022</v>
      </c>
      <c r="I665" t="s">
        <v>17</v>
      </c>
      <c r="J665">
        <v>2025</v>
      </c>
      <c r="K665">
        <v>3</v>
      </c>
      <c r="L665">
        <v>4365.2299999999996</v>
      </c>
      <c r="M665" t="s">
        <v>1972</v>
      </c>
      <c r="N665" t="s">
        <v>5302</v>
      </c>
      <c r="O665" t="s">
        <v>6312</v>
      </c>
    </row>
    <row r="666" spans="1:15" x14ac:dyDescent="0.25">
      <c r="A666">
        <v>686</v>
      </c>
      <c r="B666" t="s">
        <v>4118</v>
      </c>
      <c r="C666" t="s">
        <v>5303</v>
      </c>
      <c r="D666" t="s">
        <v>13</v>
      </c>
      <c r="E666" t="s">
        <v>40</v>
      </c>
      <c r="F666" t="s">
        <v>32</v>
      </c>
      <c r="G666" t="s">
        <v>27</v>
      </c>
      <c r="H666">
        <v>2017</v>
      </c>
      <c r="I666" t="s">
        <v>17</v>
      </c>
      <c r="J666">
        <v>2025</v>
      </c>
      <c r="K666">
        <v>8</v>
      </c>
      <c r="L666">
        <v>941.14</v>
      </c>
      <c r="M666" t="s">
        <v>1974</v>
      </c>
      <c r="N666" t="s">
        <v>5304</v>
      </c>
      <c r="O666" t="s">
        <v>6311</v>
      </c>
    </row>
    <row r="667" spans="1:15" x14ac:dyDescent="0.25">
      <c r="A667">
        <v>687</v>
      </c>
      <c r="B667" t="s">
        <v>4199</v>
      </c>
      <c r="C667" t="s">
        <v>4902</v>
      </c>
      <c r="D667" t="s">
        <v>60</v>
      </c>
      <c r="E667" t="s">
        <v>26</v>
      </c>
      <c r="F667" t="s">
        <v>32</v>
      </c>
      <c r="G667" t="s">
        <v>22</v>
      </c>
      <c r="H667">
        <v>2023</v>
      </c>
      <c r="I667" t="s">
        <v>17</v>
      </c>
      <c r="J667">
        <v>2025</v>
      </c>
      <c r="K667">
        <v>2</v>
      </c>
      <c r="L667">
        <v>4232.04</v>
      </c>
      <c r="M667" t="s">
        <v>1977</v>
      </c>
      <c r="N667" t="s">
        <v>5305</v>
      </c>
      <c r="O667" t="s">
        <v>6312</v>
      </c>
    </row>
    <row r="668" spans="1:15" x14ac:dyDescent="0.25">
      <c r="A668">
        <v>688</v>
      </c>
      <c r="B668" t="s">
        <v>5084</v>
      </c>
      <c r="C668" t="s">
        <v>4499</v>
      </c>
      <c r="D668" t="s">
        <v>60</v>
      </c>
      <c r="E668" t="s">
        <v>14</v>
      </c>
      <c r="F668" t="s">
        <v>32</v>
      </c>
      <c r="G668" t="s">
        <v>27</v>
      </c>
      <c r="H668">
        <v>2019</v>
      </c>
      <c r="I668" t="s">
        <v>17</v>
      </c>
      <c r="J668">
        <v>2025</v>
      </c>
      <c r="K668">
        <v>6</v>
      </c>
      <c r="L668">
        <v>3080</v>
      </c>
      <c r="M668" t="s">
        <v>1980</v>
      </c>
      <c r="N668" t="s">
        <v>5306</v>
      </c>
      <c r="O668" t="s">
        <v>6308</v>
      </c>
    </row>
    <row r="669" spans="1:15" x14ac:dyDescent="0.25">
      <c r="A669">
        <v>689</v>
      </c>
      <c r="B669" t="s">
        <v>4174</v>
      </c>
      <c r="C669" t="s">
        <v>5228</v>
      </c>
      <c r="D669" t="s">
        <v>76</v>
      </c>
      <c r="E669" t="s">
        <v>40</v>
      </c>
      <c r="F669" t="s">
        <v>15</v>
      </c>
      <c r="G669" t="s">
        <v>16</v>
      </c>
      <c r="H669">
        <v>2019</v>
      </c>
      <c r="I669" t="s">
        <v>17</v>
      </c>
      <c r="J669">
        <v>2025</v>
      </c>
      <c r="K669">
        <v>6</v>
      </c>
      <c r="L669">
        <v>3349.41</v>
      </c>
      <c r="M669" t="s">
        <v>1983</v>
      </c>
      <c r="N669" t="s">
        <v>5307</v>
      </c>
      <c r="O669" t="s">
        <v>6308</v>
      </c>
    </row>
    <row r="670" spans="1:15" x14ac:dyDescent="0.25">
      <c r="A670">
        <v>690</v>
      </c>
      <c r="B670" t="s">
        <v>4037</v>
      </c>
      <c r="C670" t="s">
        <v>4065</v>
      </c>
      <c r="D670" t="s">
        <v>47</v>
      </c>
      <c r="E670" t="s">
        <v>14</v>
      </c>
      <c r="F670" t="s">
        <v>32</v>
      </c>
      <c r="G670" t="s">
        <v>27</v>
      </c>
      <c r="H670">
        <v>2016</v>
      </c>
      <c r="I670" t="s">
        <v>77</v>
      </c>
      <c r="J670">
        <v>2023</v>
      </c>
      <c r="K670">
        <v>7</v>
      </c>
      <c r="L670">
        <v>4873.12</v>
      </c>
      <c r="M670" t="s">
        <v>1986</v>
      </c>
      <c r="N670" t="s">
        <v>5308</v>
      </c>
      <c r="O670" t="s">
        <v>6312</v>
      </c>
    </row>
    <row r="671" spans="1:15" x14ac:dyDescent="0.25">
      <c r="A671">
        <v>691</v>
      </c>
      <c r="B671" t="s">
        <v>4133</v>
      </c>
      <c r="C671" t="s">
        <v>5309</v>
      </c>
      <c r="D671" t="s">
        <v>13</v>
      </c>
      <c r="E671" t="s">
        <v>40</v>
      </c>
      <c r="F671" t="s">
        <v>32</v>
      </c>
      <c r="G671" t="s">
        <v>22</v>
      </c>
      <c r="H671">
        <v>2019</v>
      </c>
      <c r="I671" t="s">
        <v>17</v>
      </c>
      <c r="J671">
        <v>2025</v>
      </c>
      <c r="K671">
        <v>6</v>
      </c>
      <c r="L671">
        <v>1117.7</v>
      </c>
      <c r="M671" t="s">
        <v>1989</v>
      </c>
      <c r="N671" t="s">
        <v>5310</v>
      </c>
      <c r="O671" t="s">
        <v>6310</v>
      </c>
    </row>
    <row r="672" spans="1:15" x14ac:dyDescent="0.25">
      <c r="A672">
        <v>693</v>
      </c>
      <c r="B672" t="s">
        <v>4116</v>
      </c>
      <c r="C672" t="s">
        <v>5311</v>
      </c>
      <c r="D672" t="s">
        <v>60</v>
      </c>
      <c r="E672" t="s">
        <v>54</v>
      </c>
      <c r="F672" t="s">
        <v>32</v>
      </c>
      <c r="G672" t="s">
        <v>27</v>
      </c>
      <c r="H672">
        <v>2016</v>
      </c>
      <c r="I672" t="s">
        <v>17</v>
      </c>
      <c r="J672">
        <v>2025</v>
      </c>
      <c r="K672">
        <v>9</v>
      </c>
      <c r="L672">
        <v>1842.7</v>
      </c>
      <c r="M672" t="s">
        <v>1994</v>
      </c>
      <c r="N672" t="s">
        <v>5312</v>
      </c>
      <c r="O672" t="s">
        <v>6310</v>
      </c>
    </row>
    <row r="673" spans="1:15" x14ac:dyDescent="0.25">
      <c r="A673">
        <v>694</v>
      </c>
      <c r="B673" t="s">
        <v>4070</v>
      </c>
      <c r="C673" t="s">
        <v>4714</v>
      </c>
      <c r="D673" t="s">
        <v>25</v>
      </c>
      <c r="E673" t="s">
        <v>54</v>
      </c>
      <c r="F673" t="s">
        <v>32</v>
      </c>
      <c r="G673" t="s">
        <v>27</v>
      </c>
      <c r="H673">
        <v>2020</v>
      </c>
      <c r="I673" t="s">
        <v>77</v>
      </c>
      <c r="J673">
        <v>2023</v>
      </c>
      <c r="K673">
        <v>3</v>
      </c>
      <c r="L673">
        <v>4057.64</v>
      </c>
      <c r="M673" t="s">
        <v>1997</v>
      </c>
      <c r="N673" t="s">
        <v>5313</v>
      </c>
      <c r="O673" t="s">
        <v>6312</v>
      </c>
    </row>
    <row r="674" spans="1:15" x14ac:dyDescent="0.25">
      <c r="A674">
        <v>695</v>
      </c>
      <c r="B674" t="s">
        <v>5314</v>
      </c>
      <c r="C674" t="s">
        <v>5315</v>
      </c>
      <c r="D674" t="s">
        <v>76</v>
      </c>
      <c r="E674" t="s">
        <v>40</v>
      </c>
      <c r="F674" t="s">
        <v>32</v>
      </c>
      <c r="G674" t="s">
        <v>16</v>
      </c>
      <c r="H674">
        <v>2019</v>
      </c>
      <c r="I674" t="s">
        <v>17</v>
      </c>
      <c r="J674">
        <v>2025</v>
      </c>
      <c r="K674">
        <v>6</v>
      </c>
      <c r="L674">
        <v>3549.34</v>
      </c>
      <c r="M674" t="s">
        <v>2000</v>
      </c>
      <c r="N674" t="s">
        <v>5316</v>
      </c>
      <c r="O674" t="s">
        <v>6308</v>
      </c>
    </row>
    <row r="675" spans="1:15" x14ac:dyDescent="0.25">
      <c r="A675">
        <v>696</v>
      </c>
      <c r="B675" t="s">
        <v>5317</v>
      </c>
      <c r="C675" t="s">
        <v>5318</v>
      </c>
      <c r="D675" t="s">
        <v>47</v>
      </c>
      <c r="E675" t="s">
        <v>54</v>
      </c>
      <c r="F675" t="s">
        <v>32</v>
      </c>
      <c r="G675" t="s">
        <v>27</v>
      </c>
      <c r="H675">
        <v>2023</v>
      </c>
      <c r="I675" t="s">
        <v>17</v>
      </c>
      <c r="J675">
        <v>2025</v>
      </c>
      <c r="K675">
        <v>2</v>
      </c>
      <c r="L675">
        <v>4191.4799999999996</v>
      </c>
      <c r="M675" t="s">
        <v>2003</v>
      </c>
      <c r="N675" t="s">
        <v>5319</v>
      </c>
      <c r="O675" t="s">
        <v>6312</v>
      </c>
    </row>
    <row r="676" spans="1:15" x14ac:dyDescent="0.25">
      <c r="A676">
        <v>697</v>
      </c>
      <c r="B676" t="s">
        <v>5314</v>
      </c>
      <c r="C676" t="s">
        <v>4244</v>
      </c>
      <c r="D676" t="s">
        <v>13</v>
      </c>
      <c r="E676" t="s">
        <v>14</v>
      </c>
      <c r="F676" t="s">
        <v>15</v>
      </c>
      <c r="G676" t="s">
        <v>16</v>
      </c>
      <c r="H676">
        <v>2017</v>
      </c>
      <c r="I676" t="s">
        <v>17</v>
      </c>
      <c r="J676">
        <v>2025</v>
      </c>
      <c r="K676">
        <v>8</v>
      </c>
      <c r="L676">
        <v>1912.75</v>
      </c>
      <c r="M676" t="s">
        <v>2006</v>
      </c>
      <c r="N676" t="s">
        <v>5320</v>
      </c>
      <c r="O676" t="s">
        <v>6310</v>
      </c>
    </row>
    <row r="677" spans="1:15" x14ac:dyDescent="0.25">
      <c r="A677">
        <v>698</v>
      </c>
      <c r="B677" t="s">
        <v>4635</v>
      </c>
      <c r="C677" t="s">
        <v>5029</v>
      </c>
      <c r="D677" t="s">
        <v>25</v>
      </c>
      <c r="E677" t="s">
        <v>31</v>
      </c>
      <c r="F677" t="s">
        <v>32</v>
      </c>
      <c r="G677" t="s">
        <v>27</v>
      </c>
      <c r="H677">
        <v>2018</v>
      </c>
      <c r="I677" t="s">
        <v>17</v>
      </c>
      <c r="J677">
        <v>2025</v>
      </c>
      <c r="K677">
        <v>7</v>
      </c>
      <c r="L677">
        <v>1105.25</v>
      </c>
      <c r="M677" t="s">
        <v>2009</v>
      </c>
      <c r="N677" t="s">
        <v>5321</v>
      </c>
      <c r="O677" t="s">
        <v>6310</v>
      </c>
    </row>
    <row r="678" spans="1:15" x14ac:dyDescent="0.25">
      <c r="A678">
        <v>699</v>
      </c>
      <c r="B678" t="s">
        <v>4043</v>
      </c>
      <c r="C678" t="s">
        <v>5322</v>
      </c>
      <c r="D678" t="s">
        <v>60</v>
      </c>
      <c r="E678" t="s">
        <v>40</v>
      </c>
      <c r="F678" t="s">
        <v>15</v>
      </c>
      <c r="G678" t="s">
        <v>22</v>
      </c>
      <c r="H678">
        <v>2019</v>
      </c>
      <c r="I678" t="s">
        <v>77</v>
      </c>
      <c r="J678">
        <v>2022</v>
      </c>
      <c r="K678">
        <v>3</v>
      </c>
      <c r="L678">
        <v>4904.49</v>
      </c>
      <c r="M678" t="s">
        <v>2012</v>
      </c>
      <c r="N678" t="s">
        <v>5323</v>
      </c>
      <c r="O678" t="s">
        <v>6312</v>
      </c>
    </row>
    <row r="679" spans="1:15" x14ac:dyDescent="0.25">
      <c r="A679">
        <v>700</v>
      </c>
      <c r="B679" t="s">
        <v>4731</v>
      </c>
      <c r="C679" t="s">
        <v>4499</v>
      </c>
      <c r="D679" t="s">
        <v>13</v>
      </c>
      <c r="E679" t="s">
        <v>40</v>
      </c>
      <c r="F679" t="s">
        <v>15</v>
      </c>
      <c r="G679" t="s">
        <v>22</v>
      </c>
      <c r="H679">
        <v>2020</v>
      </c>
      <c r="I679" t="s">
        <v>17</v>
      </c>
      <c r="J679">
        <v>2025</v>
      </c>
      <c r="K679">
        <v>5</v>
      </c>
      <c r="L679">
        <v>2526.71</v>
      </c>
      <c r="M679" t="s">
        <v>2015</v>
      </c>
      <c r="N679" t="s">
        <v>4025</v>
      </c>
      <c r="O679" t="s">
        <v>6309</v>
      </c>
    </row>
    <row r="680" spans="1:15" x14ac:dyDescent="0.25">
      <c r="A680">
        <v>701</v>
      </c>
      <c r="B680" t="s">
        <v>4297</v>
      </c>
      <c r="C680" t="s">
        <v>5098</v>
      </c>
      <c r="D680" t="s">
        <v>60</v>
      </c>
      <c r="E680" t="s">
        <v>14</v>
      </c>
      <c r="F680" t="s">
        <v>15</v>
      </c>
      <c r="G680" t="s">
        <v>22</v>
      </c>
      <c r="H680">
        <v>2016</v>
      </c>
      <c r="I680" t="s">
        <v>17</v>
      </c>
      <c r="J680">
        <v>2025</v>
      </c>
      <c r="K680">
        <v>9</v>
      </c>
      <c r="L680">
        <v>3875.89</v>
      </c>
      <c r="M680" t="s">
        <v>2017</v>
      </c>
      <c r="N680" t="s">
        <v>5324</v>
      </c>
      <c r="O680" t="s">
        <v>6308</v>
      </c>
    </row>
    <row r="681" spans="1:15" x14ac:dyDescent="0.25">
      <c r="A681">
        <v>702</v>
      </c>
      <c r="B681" t="s">
        <v>4220</v>
      </c>
      <c r="C681" t="s">
        <v>4258</v>
      </c>
      <c r="D681" t="s">
        <v>60</v>
      </c>
      <c r="E681" t="s">
        <v>14</v>
      </c>
      <c r="F681" t="s">
        <v>32</v>
      </c>
      <c r="G681" t="s">
        <v>16</v>
      </c>
      <c r="H681">
        <v>2015</v>
      </c>
      <c r="I681" t="s">
        <v>17</v>
      </c>
      <c r="J681">
        <v>2025</v>
      </c>
      <c r="K681">
        <v>10</v>
      </c>
      <c r="L681">
        <v>3513.73</v>
      </c>
      <c r="M681" t="s">
        <v>2020</v>
      </c>
      <c r="N681" t="s">
        <v>5325</v>
      </c>
      <c r="O681" t="s">
        <v>6308</v>
      </c>
    </row>
    <row r="682" spans="1:15" x14ac:dyDescent="0.25">
      <c r="A682">
        <v>703</v>
      </c>
      <c r="B682" t="s">
        <v>4272</v>
      </c>
      <c r="C682" t="s">
        <v>4170</v>
      </c>
      <c r="D682" t="s">
        <v>60</v>
      </c>
      <c r="E682" t="s">
        <v>14</v>
      </c>
      <c r="F682" t="s">
        <v>32</v>
      </c>
      <c r="G682" t="s">
        <v>22</v>
      </c>
      <c r="H682">
        <v>2023</v>
      </c>
      <c r="I682" t="s">
        <v>17</v>
      </c>
      <c r="J682">
        <v>2025</v>
      </c>
      <c r="K682">
        <v>2</v>
      </c>
      <c r="L682">
        <v>822.62</v>
      </c>
      <c r="M682" t="s">
        <v>2023</v>
      </c>
      <c r="N682" t="s">
        <v>5326</v>
      </c>
      <c r="O682" t="s">
        <v>6311</v>
      </c>
    </row>
    <row r="683" spans="1:15" x14ac:dyDescent="0.25">
      <c r="A683">
        <v>705</v>
      </c>
      <c r="B683" t="s">
        <v>4339</v>
      </c>
      <c r="C683" t="s">
        <v>4349</v>
      </c>
      <c r="D683" t="s">
        <v>47</v>
      </c>
      <c r="E683" t="s">
        <v>54</v>
      </c>
      <c r="F683" t="s">
        <v>32</v>
      </c>
      <c r="G683" t="s">
        <v>16</v>
      </c>
      <c r="H683">
        <v>2021</v>
      </c>
      <c r="I683" t="s">
        <v>17</v>
      </c>
      <c r="J683">
        <v>2025</v>
      </c>
      <c r="K683">
        <v>4</v>
      </c>
      <c r="L683">
        <v>2893.16</v>
      </c>
      <c r="M683" t="s">
        <v>2028</v>
      </c>
      <c r="N683" t="s">
        <v>5327</v>
      </c>
      <c r="O683" t="s">
        <v>6309</v>
      </c>
    </row>
    <row r="684" spans="1:15" x14ac:dyDescent="0.25">
      <c r="A684">
        <v>706</v>
      </c>
      <c r="B684" t="s">
        <v>4459</v>
      </c>
      <c r="C684" t="s">
        <v>4793</v>
      </c>
      <c r="D684" t="s">
        <v>76</v>
      </c>
      <c r="E684" t="s">
        <v>14</v>
      </c>
      <c r="F684" t="s">
        <v>32</v>
      </c>
      <c r="G684" t="s">
        <v>22</v>
      </c>
      <c r="H684">
        <v>2023</v>
      </c>
      <c r="I684" t="s">
        <v>17</v>
      </c>
      <c r="J684">
        <v>2025</v>
      </c>
      <c r="K684">
        <v>2</v>
      </c>
      <c r="L684">
        <v>1512.3</v>
      </c>
      <c r="M684" t="s">
        <v>2031</v>
      </c>
      <c r="N684" t="s">
        <v>5328</v>
      </c>
      <c r="O684" t="s">
        <v>6310</v>
      </c>
    </row>
    <row r="685" spans="1:15" x14ac:dyDescent="0.25">
      <c r="A685">
        <v>707</v>
      </c>
      <c r="B685" t="s">
        <v>4556</v>
      </c>
      <c r="C685" t="s">
        <v>4292</v>
      </c>
      <c r="D685" t="s">
        <v>25</v>
      </c>
      <c r="E685" t="s">
        <v>14</v>
      </c>
      <c r="F685" t="s">
        <v>15</v>
      </c>
      <c r="G685" t="s">
        <v>22</v>
      </c>
      <c r="H685">
        <v>2015</v>
      </c>
      <c r="I685" t="s">
        <v>17</v>
      </c>
      <c r="J685">
        <v>2025</v>
      </c>
      <c r="K685">
        <v>10</v>
      </c>
      <c r="L685">
        <v>1117.79</v>
      </c>
      <c r="M685" t="s">
        <v>2033</v>
      </c>
      <c r="N685" t="s">
        <v>5329</v>
      </c>
      <c r="O685" t="s">
        <v>6310</v>
      </c>
    </row>
    <row r="686" spans="1:15" x14ac:dyDescent="0.25">
      <c r="A686">
        <v>709</v>
      </c>
      <c r="B686" t="s">
        <v>5314</v>
      </c>
      <c r="C686" t="s">
        <v>5330</v>
      </c>
      <c r="D686" t="s">
        <v>47</v>
      </c>
      <c r="E686" t="s">
        <v>40</v>
      </c>
      <c r="F686" t="s">
        <v>15</v>
      </c>
      <c r="G686" t="s">
        <v>16</v>
      </c>
      <c r="H686">
        <v>2024</v>
      </c>
      <c r="I686" t="s">
        <v>17</v>
      </c>
      <c r="J686">
        <v>2025</v>
      </c>
      <c r="K686">
        <v>1</v>
      </c>
      <c r="L686">
        <v>4778.5600000000004</v>
      </c>
      <c r="M686" t="s">
        <v>2038</v>
      </c>
      <c r="N686" t="s">
        <v>5331</v>
      </c>
      <c r="O686" t="s">
        <v>6312</v>
      </c>
    </row>
    <row r="687" spans="1:15" x14ac:dyDescent="0.25">
      <c r="A687">
        <v>710</v>
      </c>
      <c r="B687" t="s">
        <v>4734</v>
      </c>
      <c r="C687" t="s">
        <v>5332</v>
      </c>
      <c r="D687" t="s">
        <v>47</v>
      </c>
      <c r="E687" t="s">
        <v>54</v>
      </c>
      <c r="F687" t="s">
        <v>32</v>
      </c>
      <c r="G687" t="s">
        <v>16</v>
      </c>
      <c r="H687">
        <v>2018</v>
      </c>
      <c r="I687" t="s">
        <v>17</v>
      </c>
      <c r="J687">
        <v>2025</v>
      </c>
      <c r="K687">
        <v>7</v>
      </c>
      <c r="L687">
        <v>4570.41</v>
      </c>
      <c r="M687" t="s">
        <v>2041</v>
      </c>
      <c r="N687" t="s">
        <v>5333</v>
      </c>
      <c r="O687" t="s">
        <v>6312</v>
      </c>
    </row>
    <row r="688" spans="1:15" x14ac:dyDescent="0.25">
      <c r="A688">
        <v>711</v>
      </c>
      <c r="B688" t="s">
        <v>4055</v>
      </c>
      <c r="C688" t="s">
        <v>5334</v>
      </c>
      <c r="D688" t="s">
        <v>47</v>
      </c>
      <c r="E688" t="s">
        <v>54</v>
      </c>
      <c r="F688" t="s">
        <v>32</v>
      </c>
      <c r="G688" t="s">
        <v>27</v>
      </c>
      <c r="H688">
        <v>2022</v>
      </c>
      <c r="I688" t="s">
        <v>17</v>
      </c>
      <c r="J688">
        <v>2025</v>
      </c>
      <c r="K688">
        <v>3</v>
      </c>
      <c r="L688">
        <v>1751.13</v>
      </c>
      <c r="M688" t="s">
        <v>2044</v>
      </c>
      <c r="N688" t="s">
        <v>5335</v>
      </c>
      <c r="O688" t="s">
        <v>6310</v>
      </c>
    </row>
    <row r="689" spans="1:15" x14ac:dyDescent="0.25">
      <c r="A689">
        <v>712</v>
      </c>
      <c r="B689" t="s">
        <v>4052</v>
      </c>
      <c r="C689" t="s">
        <v>5336</v>
      </c>
      <c r="D689" t="s">
        <v>13</v>
      </c>
      <c r="E689" t="s">
        <v>31</v>
      </c>
      <c r="F689" t="s">
        <v>15</v>
      </c>
      <c r="G689" t="s">
        <v>16</v>
      </c>
      <c r="H689">
        <v>2022</v>
      </c>
      <c r="I689" t="s">
        <v>17</v>
      </c>
      <c r="J689">
        <v>2025</v>
      </c>
      <c r="K689">
        <v>3</v>
      </c>
      <c r="L689">
        <v>1088.28</v>
      </c>
      <c r="M689" t="s">
        <v>2047</v>
      </c>
      <c r="N689" t="s">
        <v>5337</v>
      </c>
      <c r="O689" t="s">
        <v>6310</v>
      </c>
    </row>
    <row r="690" spans="1:15" x14ac:dyDescent="0.25">
      <c r="A690">
        <v>713</v>
      </c>
      <c r="B690" t="s">
        <v>5217</v>
      </c>
      <c r="C690" t="s">
        <v>4633</v>
      </c>
      <c r="D690" t="s">
        <v>76</v>
      </c>
      <c r="E690" t="s">
        <v>54</v>
      </c>
      <c r="F690" t="s">
        <v>15</v>
      </c>
      <c r="G690" t="s">
        <v>16</v>
      </c>
      <c r="H690">
        <v>2017</v>
      </c>
      <c r="I690" t="s">
        <v>298</v>
      </c>
      <c r="J690">
        <v>2022</v>
      </c>
      <c r="K690">
        <v>5</v>
      </c>
      <c r="L690">
        <v>3893.25</v>
      </c>
      <c r="M690" t="s">
        <v>2050</v>
      </c>
      <c r="N690" t="s">
        <v>5338</v>
      </c>
      <c r="O690" t="s">
        <v>6308</v>
      </c>
    </row>
    <row r="691" spans="1:15" x14ac:dyDescent="0.25">
      <c r="A691">
        <v>714</v>
      </c>
      <c r="B691" t="s">
        <v>4561</v>
      </c>
      <c r="C691" t="s">
        <v>4481</v>
      </c>
      <c r="D691" t="s">
        <v>21</v>
      </c>
      <c r="E691" t="s">
        <v>14</v>
      </c>
      <c r="F691" t="s">
        <v>15</v>
      </c>
      <c r="G691" t="s">
        <v>27</v>
      </c>
      <c r="H691">
        <v>2016</v>
      </c>
      <c r="I691" t="s">
        <v>17</v>
      </c>
      <c r="J691">
        <v>2025</v>
      </c>
      <c r="K691">
        <v>9</v>
      </c>
      <c r="L691">
        <v>1089</v>
      </c>
      <c r="M691" t="s">
        <v>2053</v>
      </c>
      <c r="N691" t="s">
        <v>5339</v>
      </c>
      <c r="O691" t="s">
        <v>6310</v>
      </c>
    </row>
    <row r="692" spans="1:15" x14ac:dyDescent="0.25">
      <c r="A692">
        <v>715</v>
      </c>
      <c r="B692" t="s">
        <v>5000</v>
      </c>
      <c r="C692" t="s">
        <v>5340</v>
      </c>
      <c r="D692" t="s">
        <v>76</v>
      </c>
      <c r="E692" t="s">
        <v>14</v>
      </c>
      <c r="F692" t="s">
        <v>15</v>
      </c>
      <c r="G692" t="s">
        <v>22</v>
      </c>
      <c r="H692">
        <v>2017</v>
      </c>
      <c r="I692" t="s">
        <v>17</v>
      </c>
      <c r="J692">
        <v>2025</v>
      </c>
      <c r="K692">
        <v>8</v>
      </c>
      <c r="L692">
        <v>4259.1400000000003</v>
      </c>
      <c r="M692" t="s">
        <v>2056</v>
      </c>
      <c r="N692" t="s">
        <v>5341</v>
      </c>
      <c r="O692" t="s">
        <v>6312</v>
      </c>
    </row>
    <row r="693" spans="1:15" x14ac:dyDescent="0.25">
      <c r="A693">
        <v>716</v>
      </c>
      <c r="B693" t="s">
        <v>5342</v>
      </c>
      <c r="C693" t="s">
        <v>4761</v>
      </c>
      <c r="D693" t="s">
        <v>47</v>
      </c>
      <c r="E693" t="s">
        <v>54</v>
      </c>
      <c r="F693" t="s">
        <v>15</v>
      </c>
      <c r="G693" t="s">
        <v>22</v>
      </c>
      <c r="H693">
        <v>2018</v>
      </c>
      <c r="I693" t="s">
        <v>17</v>
      </c>
      <c r="J693">
        <v>2025</v>
      </c>
      <c r="K693">
        <v>7</v>
      </c>
      <c r="L693">
        <v>2179.94</v>
      </c>
      <c r="M693" t="s">
        <v>2058</v>
      </c>
      <c r="N693" t="s">
        <v>5343</v>
      </c>
      <c r="O693" t="s">
        <v>6309</v>
      </c>
    </row>
    <row r="694" spans="1:15" x14ac:dyDescent="0.25">
      <c r="A694">
        <v>717</v>
      </c>
      <c r="B694" t="s">
        <v>4318</v>
      </c>
      <c r="C694" t="s">
        <v>5344</v>
      </c>
      <c r="D694" t="s">
        <v>25</v>
      </c>
      <c r="E694" t="s">
        <v>26</v>
      </c>
      <c r="F694" t="s">
        <v>15</v>
      </c>
      <c r="G694" t="s">
        <v>16</v>
      </c>
      <c r="H694">
        <v>2018</v>
      </c>
      <c r="I694" t="s">
        <v>17</v>
      </c>
      <c r="J694">
        <v>2025</v>
      </c>
      <c r="K694">
        <v>7</v>
      </c>
      <c r="L694">
        <v>4911.76</v>
      </c>
      <c r="M694" t="s">
        <v>2061</v>
      </c>
      <c r="N694" t="s">
        <v>5345</v>
      </c>
      <c r="O694" t="s">
        <v>6312</v>
      </c>
    </row>
    <row r="695" spans="1:15" x14ac:dyDescent="0.25">
      <c r="A695">
        <v>718</v>
      </c>
      <c r="B695" t="s">
        <v>4690</v>
      </c>
      <c r="C695" t="s">
        <v>4411</v>
      </c>
      <c r="D695" t="s">
        <v>25</v>
      </c>
      <c r="E695" t="s">
        <v>31</v>
      </c>
      <c r="F695" t="s">
        <v>32</v>
      </c>
      <c r="G695" t="s">
        <v>22</v>
      </c>
      <c r="H695">
        <v>2016</v>
      </c>
      <c r="I695" t="s">
        <v>17</v>
      </c>
      <c r="J695">
        <v>2025</v>
      </c>
      <c r="K695">
        <v>9</v>
      </c>
      <c r="L695">
        <v>976.38</v>
      </c>
      <c r="M695" t="s">
        <v>2064</v>
      </c>
      <c r="N695" t="s">
        <v>5346</v>
      </c>
      <c r="O695" t="s">
        <v>6311</v>
      </c>
    </row>
    <row r="696" spans="1:15" x14ac:dyDescent="0.25">
      <c r="A696">
        <v>719</v>
      </c>
      <c r="B696" t="s">
        <v>5113</v>
      </c>
      <c r="C696" t="s">
        <v>5347</v>
      </c>
      <c r="D696" t="s">
        <v>21</v>
      </c>
      <c r="E696" t="s">
        <v>26</v>
      </c>
      <c r="F696" t="s">
        <v>32</v>
      </c>
      <c r="G696" t="s">
        <v>22</v>
      </c>
      <c r="H696">
        <v>2017</v>
      </c>
      <c r="I696" t="s">
        <v>17</v>
      </c>
      <c r="J696">
        <v>2025</v>
      </c>
      <c r="K696">
        <v>8</v>
      </c>
      <c r="L696">
        <v>2283.73</v>
      </c>
      <c r="M696" t="s">
        <v>2067</v>
      </c>
      <c r="N696" t="s">
        <v>5348</v>
      </c>
      <c r="O696" t="s">
        <v>6309</v>
      </c>
    </row>
    <row r="697" spans="1:15" x14ac:dyDescent="0.25">
      <c r="A697">
        <v>720</v>
      </c>
      <c r="B697" t="s">
        <v>4034</v>
      </c>
      <c r="C697" t="s">
        <v>5349</v>
      </c>
      <c r="D697" t="s">
        <v>21</v>
      </c>
      <c r="E697" t="s">
        <v>26</v>
      </c>
      <c r="F697" t="s">
        <v>15</v>
      </c>
      <c r="G697" t="s">
        <v>27</v>
      </c>
      <c r="H697">
        <v>2020</v>
      </c>
      <c r="I697" t="s">
        <v>17</v>
      </c>
      <c r="J697">
        <v>2025</v>
      </c>
      <c r="K697">
        <v>5</v>
      </c>
      <c r="L697">
        <v>4617.7299999999996</v>
      </c>
      <c r="M697" t="s">
        <v>2070</v>
      </c>
      <c r="N697" t="s">
        <v>5350</v>
      </c>
      <c r="O697" t="s">
        <v>6312</v>
      </c>
    </row>
    <row r="698" spans="1:15" x14ac:dyDescent="0.25">
      <c r="A698">
        <v>721</v>
      </c>
      <c r="B698" t="s">
        <v>4674</v>
      </c>
      <c r="C698" t="s">
        <v>4255</v>
      </c>
      <c r="D698" t="s">
        <v>76</v>
      </c>
      <c r="E698" t="s">
        <v>40</v>
      </c>
      <c r="F698" t="s">
        <v>15</v>
      </c>
      <c r="G698" t="s">
        <v>22</v>
      </c>
      <c r="H698">
        <v>2021</v>
      </c>
      <c r="I698" t="s">
        <v>17</v>
      </c>
      <c r="J698">
        <v>2025</v>
      </c>
      <c r="K698">
        <v>4</v>
      </c>
      <c r="L698">
        <v>2736.14</v>
      </c>
      <c r="M698" t="s">
        <v>2073</v>
      </c>
      <c r="N698" t="s">
        <v>5351</v>
      </c>
      <c r="O698" t="s">
        <v>6309</v>
      </c>
    </row>
    <row r="699" spans="1:15" x14ac:dyDescent="0.25">
      <c r="A699">
        <v>722</v>
      </c>
      <c r="B699" t="s">
        <v>4208</v>
      </c>
      <c r="C699" t="s">
        <v>4053</v>
      </c>
      <c r="D699" t="s">
        <v>47</v>
      </c>
      <c r="E699" t="s">
        <v>40</v>
      </c>
      <c r="F699" t="s">
        <v>15</v>
      </c>
      <c r="G699" t="s">
        <v>22</v>
      </c>
      <c r="H699">
        <v>2020</v>
      </c>
      <c r="I699" t="s">
        <v>17</v>
      </c>
      <c r="J699">
        <v>2025</v>
      </c>
      <c r="K699">
        <v>5</v>
      </c>
      <c r="L699">
        <v>4560.8999999999996</v>
      </c>
      <c r="M699" t="s">
        <v>2076</v>
      </c>
      <c r="N699" t="s">
        <v>5352</v>
      </c>
      <c r="O699" t="s">
        <v>6312</v>
      </c>
    </row>
    <row r="700" spans="1:15" x14ac:dyDescent="0.25">
      <c r="A700">
        <v>723</v>
      </c>
      <c r="B700" t="s">
        <v>5353</v>
      </c>
      <c r="C700" t="s">
        <v>4499</v>
      </c>
      <c r="D700" t="s">
        <v>25</v>
      </c>
      <c r="E700" t="s">
        <v>14</v>
      </c>
      <c r="F700" t="s">
        <v>15</v>
      </c>
      <c r="G700" t="s">
        <v>27</v>
      </c>
      <c r="H700">
        <v>2018</v>
      </c>
      <c r="I700" t="s">
        <v>17</v>
      </c>
      <c r="J700">
        <v>2025</v>
      </c>
      <c r="K700">
        <v>7</v>
      </c>
      <c r="L700">
        <v>1844.97</v>
      </c>
      <c r="M700" t="s">
        <v>2079</v>
      </c>
      <c r="N700" t="s">
        <v>5354</v>
      </c>
      <c r="O700" t="s">
        <v>6310</v>
      </c>
    </row>
    <row r="701" spans="1:15" x14ac:dyDescent="0.25">
      <c r="A701">
        <v>724</v>
      </c>
      <c r="B701" t="s">
        <v>4305</v>
      </c>
      <c r="C701" t="s">
        <v>5200</v>
      </c>
      <c r="D701" t="s">
        <v>47</v>
      </c>
      <c r="E701" t="s">
        <v>26</v>
      </c>
      <c r="F701" t="s">
        <v>15</v>
      </c>
      <c r="G701" t="s">
        <v>22</v>
      </c>
      <c r="H701">
        <v>2018</v>
      </c>
      <c r="I701" t="s">
        <v>17</v>
      </c>
      <c r="J701">
        <v>2025</v>
      </c>
      <c r="K701">
        <v>7</v>
      </c>
      <c r="L701">
        <v>3791.35</v>
      </c>
      <c r="M701" t="s">
        <v>2082</v>
      </c>
      <c r="N701" t="s">
        <v>5355</v>
      </c>
      <c r="O701" t="s">
        <v>6308</v>
      </c>
    </row>
    <row r="702" spans="1:15" x14ac:dyDescent="0.25">
      <c r="A702">
        <v>725</v>
      </c>
      <c r="B702" t="s">
        <v>4103</v>
      </c>
      <c r="C702" t="s">
        <v>5356</v>
      </c>
      <c r="D702" t="s">
        <v>21</v>
      </c>
      <c r="E702" t="s">
        <v>31</v>
      </c>
      <c r="F702" t="s">
        <v>32</v>
      </c>
      <c r="G702" t="s">
        <v>16</v>
      </c>
      <c r="H702">
        <v>2018</v>
      </c>
      <c r="I702" t="s">
        <v>17</v>
      </c>
      <c r="J702">
        <v>2025</v>
      </c>
      <c r="K702">
        <v>7</v>
      </c>
      <c r="L702">
        <v>3570.7</v>
      </c>
      <c r="M702" t="s">
        <v>2085</v>
      </c>
      <c r="N702" t="s">
        <v>5357</v>
      </c>
      <c r="O702" t="s">
        <v>6308</v>
      </c>
    </row>
    <row r="703" spans="1:15" x14ac:dyDescent="0.25">
      <c r="A703">
        <v>727</v>
      </c>
      <c r="B703" t="s">
        <v>4244</v>
      </c>
      <c r="C703" t="s">
        <v>5358</v>
      </c>
      <c r="D703" t="s">
        <v>13</v>
      </c>
      <c r="E703" t="s">
        <v>14</v>
      </c>
      <c r="F703" t="s">
        <v>15</v>
      </c>
      <c r="G703" t="s">
        <v>16</v>
      </c>
      <c r="H703">
        <v>2018</v>
      </c>
      <c r="I703" t="s">
        <v>17</v>
      </c>
      <c r="J703">
        <v>2025</v>
      </c>
      <c r="K703">
        <v>7</v>
      </c>
      <c r="L703">
        <v>1564.26</v>
      </c>
      <c r="M703" t="s">
        <v>2090</v>
      </c>
      <c r="N703" t="s">
        <v>5359</v>
      </c>
      <c r="O703" t="s">
        <v>6310</v>
      </c>
    </row>
    <row r="704" spans="1:15" x14ac:dyDescent="0.25">
      <c r="A704">
        <v>728</v>
      </c>
      <c r="B704" t="s">
        <v>5360</v>
      </c>
      <c r="C704" t="s">
        <v>5361</v>
      </c>
      <c r="D704" t="s">
        <v>13</v>
      </c>
      <c r="E704" t="s">
        <v>14</v>
      </c>
      <c r="F704" t="s">
        <v>32</v>
      </c>
      <c r="G704" t="s">
        <v>16</v>
      </c>
      <c r="H704">
        <v>2018</v>
      </c>
      <c r="I704" t="s">
        <v>17</v>
      </c>
      <c r="J704">
        <v>2025</v>
      </c>
      <c r="K704">
        <v>7</v>
      </c>
      <c r="L704">
        <v>1801.69</v>
      </c>
      <c r="M704" t="s">
        <v>2093</v>
      </c>
      <c r="N704" t="s">
        <v>5362</v>
      </c>
      <c r="O704" t="s">
        <v>6310</v>
      </c>
    </row>
    <row r="705" spans="1:15" x14ac:dyDescent="0.25">
      <c r="A705">
        <v>729</v>
      </c>
      <c r="B705" t="s">
        <v>5210</v>
      </c>
      <c r="C705" t="s">
        <v>5363</v>
      </c>
      <c r="D705" t="s">
        <v>13</v>
      </c>
      <c r="E705" t="s">
        <v>54</v>
      </c>
      <c r="F705" t="s">
        <v>32</v>
      </c>
      <c r="G705" t="s">
        <v>16</v>
      </c>
      <c r="H705">
        <v>2018</v>
      </c>
      <c r="I705" t="s">
        <v>17</v>
      </c>
      <c r="J705">
        <v>2025</v>
      </c>
      <c r="K705">
        <v>7</v>
      </c>
      <c r="L705">
        <v>4623.87</v>
      </c>
      <c r="M705" t="s">
        <v>2096</v>
      </c>
      <c r="N705" t="s">
        <v>5364</v>
      </c>
      <c r="O705" t="s">
        <v>6312</v>
      </c>
    </row>
    <row r="706" spans="1:15" x14ac:dyDescent="0.25">
      <c r="A706">
        <v>730</v>
      </c>
      <c r="B706" t="s">
        <v>4118</v>
      </c>
      <c r="C706" t="s">
        <v>5365</v>
      </c>
      <c r="D706" t="s">
        <v>13</v>
      </c>
      <c r="E706" t="s">
        <v>31</v>
      </c>
      <c r="F706" t="s">
        <v>32</v>
      </c>
      <c r="G706" t="s">
        <v>22</v>
      </c>
      <c r="H706">
        <v>2019</v>
      </c>
      <c r="I706" t="s">
        <v>17</v>
      </c>
      <c r="J706">
        <v>2025</v>
      </c>
      <c r="K706">
        <v>6</v>
      </c>
      <c r="L706">
        <v>4713.87</v>
      </c>
      <c r="M706" t="s">
        <v>2099</v>
      </c>
      <c r="N706" t="s">
        <v>5366</v>
      </c>
      <c r="O706" t="s">
        <v>6312</v>
      </c>
    </row>
    <row r="707" spans="1:15" x14ac:dyDescent="0.25">
      <c r="A707">
        <v>731</v>
      </c>
      <c r="B707" t="s">
        <v>4080</v>
      </c>
      <c r="C707" t="s">
        <v>4993</v>
      </c>
      <c r="D707" t="s">
        <v>76</v>
      </c>
      <c r="E707" t="s">
        <v>14</v>
      </c>
      <c r="F707" t="s">
        <v>32</v>
      </c>
      <c r="G707" t="s">
        <v>27</v>
      </c>
      <c r="H707">
        <v>2017</v>
      </c>
      <c r="I707" t="s">
        <v>17</v>
      </c>
      <c r="J707">
        <v>2025</v>
      </c>
      <c r="K707">
        <v>8</v>
      </c>
      <c r="L707">
        <v>3727.5</v>
      </c>
      <c r="M707" t="s">
        <v>2102</v>
      </c>
      <c r="N707" t="s">
        <v>5367</v>
      </c>
      <c r="O707" t="s">
        <v>6308</v>
      </c>
    </row>
    <row r="708" spans="1:15" x14ac:dyDescent="0.25">
      <c r="A708">
        <v>732</v>
      </c>
      <c r="B708" t="s">
        <v>5368</v>
      </c>
      <c r="C708" t="s">
        <v>4266</v>
      </c>
      <c r="D708" t="s">
        <v>25</v>
      </c>
      <c r="E708" t="s">
        <v>54</v>
      </c>
      <c r="F708" t="s">
        <v>32</v>
      </c>
      <c r="G708" t="s">
        <v>22</v>
      </c>
      <c r="H708">
        <v>2020</v>
      </c>
      <c r="I708" t="s">
        <v>77</v>
      </c>
      <c r="J708">
        <v>2021</v>
      </c>
      <c r="K708">
        <v>1</v>
      </c>
      <c r="L708">
        <v>1999.62</v>
      </c>
      <c r="M708" t="s">
        <v>2105</v>
      </c>
      <c r="N708" t="s">
        <v>5369</v>
      </c>
      <c r="O708" t="s">
        <v>6310</v>
      </c>
    </row>
    <row r="709" spans="1:15" x14ac:dyDescent="0.25">
      <c r="A709">
        <v>733</v>
      </c>
      <c r="B709" t="s">
        <v>4480</v>
      </c>
      <c r="C709" t="s">
        <v>5370</v>
      </c>
      <c r="D709" t="s">
        <v>76</v>
      </c>
      <c r="E709" t="s">
        <v>40</v>
      </c>
      <c r="F709" t="s">
        <v>32</v>
      </c>
      <c r="G709" t="s">
        <v>22</v>
      </c>
      <c r="H709">
        <v>2021</v>
      </c>
      <c r="I709" t="s">
        <v>17</v>
      </c>
      <c r="J709">
        <v>2025</v>
      </c>
      <c r="K709">
        <v>4</v>
      </c>
      <c r="L709">
        <v>1246.72</v>
      </c>
      <c r="M709" t="s">
        <v>2108</v>
      </c>
      <c r="N709" t="s">
        <v>5371</v>
      </c>
      <c r="O709" t="s">
        <v>6310</v>
      </c>
    </row>
    <row r="710" spans="1:15" x14ac:dyDescent="0.25">
      <c r="A710">
        <v>734</v>
      </c>
      <c r="B710" t="s">
        <v>4537</v>
      </c>
      <c r="C710" t="s">
        <v>5372</v>
      </c>
      <c r="D710" t="s">
        <v>25</v>
      </c>
      <c r="E710" t="s">
        <v>54</v>
      </c>
      <c r="F710" t="s">
        <v>15</v>
      </c>
      <c r="G710" t="s">
        <v>16</v>
      </c>
      <c r="H710">
        <v>2016</v>
      </c>
      <c r="I710" t="s">
        <v>17</v>
      </c>
      <c r="J710">
        <v>2025</v>
      </c>
      <c r="K710">
        <v>9</v>
      </c>
      <c r="L710">
        <v>4183.16</v>
      </c>
      <c r="M710" t="s">
        <v>2111</v>
      </c>
      <c r="N710" t="s">
        <v>5373</v>
      </c>
      <c r="O710" t="s">
        <v>6312</v>
      </c>
    </row>
    <row r="711" spans="1:15" x14ac:dyDescent="0.25">
      <c r="A711">
        <v>735</v>
      </c>
      <c r="B711" t="s">
        <v>5374</v>
      </c>
      <c r="C711" t="s">
        <v>5375</v>
      </c>
      <c r="D711" t="s">
        <v>76</v>
      </c>
      <c r="E711" t="s">
        <v>31</v>
      </c>
      <c r="F711" t="s">
        <v>32</v>
      </c>
      <c r="G711" t="s">
        <v>22</v>
      </c>
      <c r="H711">
        <v>2021</v>
      </c>
      <c r="I711" t="s">
        <v>17</v>
      </c>
      <c r="J711">
        <v>2025</v>
      </c>
      <c r="K711">
        <v>4</v>
      </c>
      <c r="L711">
        <v>1196.1600000000001</v>
      </c>
      <c r="M711" t="s">
        <v>2114</v>
      </c>
      <c r="N711" t="s">
        <v>5376</v>
      </c>
      <c r="O711" t="s">
        <v>6310</v>
      </c>
    </row>
    <row r="712" spans="1:15" x14ac:dyDescent="0.25">
      <c r="A712">
        <v>736</v>
      </c>
      <c r="B712" t="s">
        <v>4233</v>
      </c>
      <c r="C712" t="s">
        <v>4170</v>
      </c>
      <c r="D712" t="s">
        <v>21</v>
      </c>
      <c r="E712" t="s">
        <v>14</v>
      </c>
      <c r="F712" t="s">
        <v>32</v>
      </c>
      <c r="G712" t="s">
        <v>27</v>
      </c>
      <c r="H712">
        <v>2018</v>
      </c>
      <c r="I712" t="s">
        <v>17</v>
      </c>
      <c r="J712">
        <v>2025</v>
      </c>
      <c r="K712">
        <v>7</v>
      </c>
      <c r="L712">
        <v>4513.3</v>
      </c>
      <c r="M712" t="s">
        <v>2117</v>
      </c>
      <c r="N712" t="s">
        <v>5377</v>
      </c>
      <c r="O712" t="s">
        <v>6312</v>
      </c>
    </row>
    <row r="713" spans="1:15" x14ac:dyDescent="0.25">
      <c r="A713">
        <v>737</v>
      </c>
      <c r="B713" t="s">
        <v>4959</v>
      </c>
      <c r="C713" t="s">
        <v>5378</v>
      </c>
      <c r="D713" t="s">
        <v>25</v>
      </c>
      <c r="E713" t="s">
        <v>14</v>
      </c>
      <c r="F713" t="s">
        <v>15</v>
      </c>
      <c r="G713" t="s">
        <v>22</v>
      </c>
      <c r="H713">
        <v>2023</v>
      </c>
      <c r="I713" t="s">
        <v>17</v>
      </c>
      <c r="J713">
        <v>2025</v>
      </c>
      <c r="K713">
        <v>2</v>
      </c>
      <c r="L713">
        <v>2264.73</v>
      </c>
      <c r="M713" t="s">
        <v>2120</v>
      </c>
      <c r="N713" t="s">
        <v>5379</v>
      </c>
      <c r="O713" t="s">
        <v>6309</v>
      </c>
    </row>
    <row r="714" spans="1:15" x14ac:dyDescent="0.25">
      <c r="A714">
        <v>738</v>
      </c>
      <c r="B714" t="s">
        <v>4201</v>
      </c>
      <c r="C714" t="s">
        <v>4076</v>
      </c>
      <c r="D714" t="s">
        <v>60</v>
      </c>
      <c r="E714" t="s">
        <v>40</v>
      </c>
      <c r="F714" t="s">
        <v>32</v>
      </c>
      <c r="G714" t="s">
        <v>16</v>
      </c>
      <c r="H714">
        <v>2016</v>
      </c>
      <c r="I714" t="s">
        <v>17</v>
      </c>
      <c r="J714">
        <v>2025</v>
      </c>
      <c r="K714">
        <v>9</v>
      </c>
      <c r="L714">
        <v>2526.36</v>
      </c>
      <c r="M714" t="s">
        <v>2123</v>
      </c>
      <c r="N714" t="s">
        <v>5380</v>
      </c>
      <c r="O714" t="s">
        <v>6309</v>
      </c>
    </row>
    <row r="715" spans="1:15" x14ac:dyDescent="0.25">
      <c r="A715">
        <v>739</v>
      </c>
      <c r="B715" t="s">
        <v>5381</v>
      </c>
      <c r="C715" t="s">
        <v>5382</v>
      </c>
      <c r="D715" t="s">
        <v>76</v>
      </c>
      <c r="E715" t="s">
        <v>54</v>
      </c>
      <c r="F715" t="s">
        <v>15</v>
      </c>
      <c r="G715" t="s">
        <v>16</v>
      </c>
      <c r="H715">
        <v>2018</v>
      </c>
      <c r="I715" t="s">
        <v>17</v>
      </c>
      <c r="J715">
        <v>2025</v>
      </c>
      <c r="K715">
        <v>7</v>
      </c>
      <c r="L715">
        <v>3988.07</v>
      </c>
      <c r="M715" t="s">
        <v>2126</v>
      </c>
      <c r="N715" t="s">
        <v>5383</v>
      </c>
      <c r="O715" t="s">
        <v>6308</v>
      </c>
    </row>
    <row r="716" spans="1:15" x14ac:dyDescent="0.25">
      <c r="A716">
        <v>740</v>
      </c>
      <c r="B716" t="s">
        <v>5384</v>
      </c>
      <c r="C716" t="s">
        <v>4902</v>
      </c>
      <c r="D716" t="s">
        <v>76</v>
      </c>
      <c r="E716" t="s">
        <v>31</v>
      </c>
      <c r="F716" t="s">
        <v>15</v>
      </c>
      <c r="G716" t="s">
        <v>27</v>
      </c>
      <c r="H716">
        <v>2020</v>
      </c>
      <c r="I716" t="s">
        <v>298</v>
      </c>
      <c r="J716">
        <v>2023</v>
      </c>
      <c r="K716">
        <v>3</v>
      </c>
      <c r="L716">
        <v>4657.76</v>
      </c>
      <c r="M716" t="s">
        <v>2129</v>
      </c>
      <c r="N716" t="s">
        <v>5385</v>
      </c>
      <c r="O716" t="s">
        <v>6312</v>
      </c>
    </row>
    <row r="717" spans="1:15" x14ac:dyDescent="0.25">
      <c r="A717">
        <v>741</v>
      </c>
      <c r="B717" t="s">
        <v>4233</v>
      </c>
      <c r="C717" t="s">
        <v>4499</v>
      </c>
      <c r="D717" t="s">
        <v>47</v>
      </c>
      <c r="E717" t="s">
        <v>31</v>
      </c>
      <c r="F717" t="s">
        <v>32</v>
      </c>
      <c r="G717" t="s">
        <v>22</v>
      </c>
      <c r="H717">
        <v>2016</v>
      </c>
      <c r="I717" t="s">
        <v>17</v>
      </c>
      <c r="J717">
        <v>2025</v>
      </c>
      <c r="K717">
        <v>9</v>
      </c>
      <c r="L717">
        <v>3840.64</v>
      </c>
      <c r="M717" t="s">
        <v>2132</v>
      </c>
      <c r="N717" t="s">
        <v>5386</v>
      </c>
      <c r="O717" t="s">
        <v>6308</v>
      </c>
    </row>
    <row r="718" spans="1:15" x14ac:dyDescent="0.25">
      <c r="A718">
        <v>742</v>
      </c>
      <c r="B718" t="s">
        <v>5387</v>
      </c>
      <c r="C718" t="s">
        <v>4050</v>
      </c>
      <c r="D718" t="s">
        <v>60</v>
      </c>
      <c r="E718" t="s">
        <v>14</v>
      </c>
      <c r="F718" t="s">
        <v>15</v>
      </c>
      <c r="G718" t="s">
        <v>16</v>
      </c>
      <c r="H718">
        <v>2018</v>
      </c>
      <c r="I718" t="s">
        <v>17</v>
      </c>
      <c r="J718">
        <v>2025</v>
      </c>
      <c r="K718">
        <v>7</v>
      </c>
      <c r="L718">
        <v>913.35</v>
      </c>
      <c r="M718" t="s">
        <v>2135</v>
      </c>
      <c r="N718" t="s">
        <v>5388</v>
      </c>
      <c r="O718" t="s">
        <v>6311</v>
      </c>
    </row>
    <row r="719" spans="1:15" x14ac:dyDescent="0.25">
      <c r="A719">
        <v>743</v>
      </c>
      <c r="B719" t="s">
        <v>5389</v>
      </c>
      <c r="C719" t="s">
        <v>4053</v>
      </c>
      <c r="D719" t="s">
        <v>25</v>
      </c>
      <c r="E719" t="s">
        <v>40</v>
      </c>
      <c r="F719" t="s">
        <v>15</v>
      </c>
      <c r="G719" t="s">
        <v>27</v>
      </c>
      <c r="H719">
        <v>2020</v>
      </c>
      <c r="I719" t="s">
        <v>17</v>
      </c>
      <c r="J719">
        <v>2025</v>
      </c>
      <c r="K719">
        <v>5</v>
      </c>
      <c r="L719">
        <v>1205.8399999999999</v>
      </c>
      <c r="M719" t="s">
        <v>2138</v>
      </c>
      <c r="N719" t="s">
        <v>5390</v>
      </c>
      <c r="O719" t="s">
        <v>6310</v>
      </c>
    </row>
    <row r="720" spans="1:15" x14ac:dyDescent="0.25">
      <c r="A720">
        <v>745</v>
      </c>
      <c r="B720" t="s">
        <v>5387</v>
      </c>
      <c r="C720" t="s">
        <v>4206</v>
      </c>
      <c r="D720" t="s">
        <v>76</v>
      </c>
      <c r="E720" t="s">
        <v>40</v>
      </c>
      <c r="F720" t="s">
        <v>15</v>
      </c>
      <c r="G720" t="s">
        <v>22</v>
      </c>
      <c r="H720">
        <v>2018</v>
      </c>
      <c r="I720" t="s">
        <v>17</v>
      </c>
      <c r="J720">
        <v>2025</v>
      </c>
      <c r="K720">
        <v>7</v>
      </c>
      <c r="L720">
        <v>1637.99</v>
      </c>
      <c r="M720" t="s">
        <v>2142</v>
      </c>
      <c r="N720" t="s">
        <v>5391</v>
      </c>
      <c r="O720" t="s">
        <v>6310</v>
      </c>
    </row>
    <row r="721" spans="1:15" x14ac:dyDescent="0.25">
      <c r="A721">
        <v>746</v>
      </c>
      <c r="B721" t="s">
        <v>4241</v>
      </c>
      <c r="C721" t="s">
        <v>5392</v>
      </c>
      <c r="D721" t="s">
        <v>60</v>
      </c>
      <c r="E721" t="s">
        <v>40</v>
      </c>
      <c r="F721" t="s">
        <v>32</v>
      </c>
      <c r="G721" t="s">
        <v>16</v>
      </c>
      <c r="H721">
        <v>2021</v>
      </c>
      <c r="I721" t="s">
        <v>17</v>
      </c>
      <c r="J721">
        <v>2025</v>
      </c>
      <c r="K721">
        <v>4</v>
      </c>
      <c r="L721">
        <v>4404.3599999999997</v>
      </c>
      <c r="M721" t="s">
        <v>2145</v>
      </c>
      <c r="N721" t="s">
        <v>5393</v>
      </c>
      <c r="O721" t="s">
        <v>6312</v>
      </c>
    </row>
    <row r="722" spans="1:15" x14ac:dyDescent="0.25">
      <c r="A722">
        <v>747</v>
      </c>
      <c r="B722" t="s">
        <v>4974</v>
      </c>
      <c r="C722" t="s">
        <v>4444</v>
      </c>
      <c r="D722" t="s">
        <v>60</v>
      </c>
      <c r="E722" t="s">
        <v>40</v>
      </c>
      <c r="F722" t="s">
        <v>32</v>
      </c>
      <c r="G722" t="s">
        <v>27</v>
      </c>
      <c r="H722">
        <v>2021</v>
      </c>
      <c r="I722" t="s">
        <v>77</v>
      </c>
      <c r="J722">
        <v>2022</v>
      </c>
      <c r="K722">
        <v>1</v>
      </c>
      <c r="L722">
        <v>1142.57</v>
      </c>
      <c r="M722" t="s">
        <v>2148</v>
      </c>
      <c r="N722" t="s">
        <v>5394</v>
      </c>
      <c r="O722" t="s">
        <v>6310</v>
      </c>
    </row>
    <row r="723" spans="1:15" x14ac:dyDescent="0.25">
      <c r="A723">
        <v>748</v>
      </c>
      <c r="B723" t="s">
        <v>4985</v>
      </c>
      <c r="C723" t="s">
        <v>5231</v>
      </c>
      <c r="D723" t="s">
        <v>21</v>
      </c>
      <c r="E723" t="s">
        <v>14</v>
      </c>
      <c r="F723" t="s">
        <v>15</v>
      </c>
      <c r="G723" t="s">
        <v>16</v>
      </c>
      <c r="H723">
        <v>2020</v>
      </c>
      <c r="I723" t="s">
        <v>17</v>
      </c>
      <c r="J723">
        <v>2025</v>
      </c>
      <c r="K723">
        <v>5</v>
      </c>
      <c r="L723">
        <v>3463.55</v>
      </c>
      <c r="M723" t="s">
        <v>2151</v>
      </c>
      <c r="N723" t="s">
        <v>5395</v>
      </c>
      <c r="O723" t="s">
        <v>6308</v>
      </c>
    </row>
    <row r="724" spans="1:15" x14ac:dyDescent="0.25">
      <c r="A724">
        <v>749</v>
      </c>
      <c r="B724" t="s">
        <v>4508</v>
      </c>
      <c r="C724" t="s">
        <v>4993</v>
      </c>
      <c r="D724" t="s">
        <v>60</v>
      </c>
      <c r="E724" t="s">
        <v>40</v>
      </c>
      <c r="F724" t="s">
        <v>32</v>
      </c>
      <c r="G724" t="s">
        <v>16</v>
      </c>
      <c r="H724">
        <v>2023</v>
      </c>
      <c r="I724" t="s">
        <v>17</v>
      </c>
      <c r="J724">
        <v>2025</v>
      </c>
      <c r="K724">
        <v>2</v>
      </c>
      <c r="L724">
        <v>3366.43</v>
      </c>
      <c r="M724" t="s">
        <v>2154</v>
      </c>
      <c r="N724" t="s">
        <v>5396</v>
      </c>
      <c r="O724" t="s">
        <v>6308</v>
      </c>
    </row>
    <row r="725" spans="1:15" x14ac:dyDescent="0.25">
      <c r="A725">
        <v>750</v>
      </c>
      <c r="B725" t="s">
        <v>5127</v>
      </c>
      <c r="C725" t="s">
        <v>4167</v>
      </c>
      <c r="D725" t="s">
        <v>76</v>
      </c>
      <c r="E725" t="s">
        <v>54</v>
      </c>
      <c r="F725" t="s">
        <v>15</v>
      </c>
      <c r="G725" t="s">
        <v>22</v>
      </c>
      <c r="H725">
        <v>2015</v>
      </c>
      <c r="I725" t="s">
        <v>17</v>
      </c>
      <c r="J725">
        <v>2025</v>
      </c>
      <c r="K725">
        <v>10</v>
      </c>
      <c r="L725">
        <v>2215.83</v>
      </c>
      <c r="M725" t="s">
        <v>2157</v>
      </c>
      <c r="N725" t="s">
        <v>5397</v>
      </c>
      <c r="O725" t="s">
        <v>6309</v>
      </c>
    </row>
    <row r="726" spans="1:15" x14ac:dyDescent="0.25">
      <c r="A726">
        <v>751</v>
      </c>
      <c r="B726" t="s">
        <v>5398</v>
      </c>
      <c r="C726" t="s">
        <v>5118</v>
      </c>
      <c r="D726" t="s">
        <v>60</v>
      </c>
      <c r="E726" t="s">
        <v>26</v>
      </c>
      <c r="F726" t="s">
        <v>32</v>
      </c>
      <c r="G726" t="s">
        <v>22</v>
      </c>
      <c r="H726">
        <v>2019</v>
      </c>
      <c r="I726" t="s">
        <v>17</v>
      </c>
      <c r="J726">
        <v>2025</v>
      </c>
      <c r="K726">
        <v>6</v>
      </c>
      <c r="L726">
        <v>1376.42</v>
      </c>
      <c r="M726" t="s">
        <v>2160</v>
      </c>
      <c r="N726" t="s">
        <v>5399</v>
      </c>
      <c r="O726" t="s">
        <v>6310</v>
      </c>
    </row>
    <row r="727" spans="1:15" x14ac:dyDescent="0.25">
      <c r="A727">
        <v>752</v>
      </c>
      <c r="B727" t="s">
        <v>4518</v>
      </c>
      <c r="C727" t="s">
        <v>4397</v>
      </c>
      <c r="D727" t="s">
        <v>60</v>
      </c>
      <c r="E727" t="s">
        <v>31</v>
      </c>
      <c r="F727" t="s">
        <v>15</v>
      </c>
      <c r="G727" t="s">
        <v>27</v>
      </c>
      <c r="H727">
        <v>2024</v>
      </c>
      <c r="I727" t="s">
        <v>17</v>
      </c>
      <c r="J727">
        <v>2025</v>
      </c>
      <c r="K727">
        <v>1</v>
      </c>
      <c r="L727">
        <v>4713.03</v>
      </c>
      <c r="M727" t="s">
        <v>2163</v>
      </c>
      <c r="N727" t="s">
        <v>4025</v>
      </c>
      <c r="O727" t="s">
        <v>6312</v>
      </c>
    </row>
    <row r="728" spans="1:15" x14ac:dyDescent="0.25">
      <c r="A728">
        <v>753</v>
      </c>
      <c r="B728" t="s">
        <v>5400</v>
      </c>
      <c r="C728" t="s">
        <v>4597</v>
      </c>
      <c r="D728" t="s">
        <v>25</v>
      </c>
      <c r="E728" t="s">
        <v>54</v>
      </c>
      <c r="F728" t="s">
        <v>32</v>
      </c>
      <c r="G728" t="s">
        <v>16</v>
      </c>
      <c r="H728">
        <v>2022</v>
      </c>
      <c r="I728" t="s">
        <v>17</v>
      </c>
      <c r="J728">
        <v>2025</v>
      </c>
      <c r="K728">
        <v>3</v>
      </c>
      <c r="L728">
        <v>2194.61</v>
      </c>
      <c r="M728" t="s">
        <v>2165</v>
      </c>
      <c r="N728" t="s">
        <v>5401</v>
      </c>
      <c r="O728" t="s">
        <v>6309</v>
      </c>
    </row>
    <row r="729" spans="1:15" x14ac:dyDescent="0.25">
      <c r="A729">
        <v>754</v>
      </c>
      <c r="B729" t="s">
        <v>4114</v>
      </c>
      <c r="C729" t="s">
        <v>4488</v>
      </c>
      <c r="D729" t="s">
        <v>21</v>
      </c>
      <c r="E729" t="s">
        <v>26</v>
      </c>
      <c r="F729" t="s">
        <v>32</v>
      </c>
      <c r="G729" t="s">
        <v>16</v>
      </c>
      <c r="H729">
        <v>2023</v>
      </c>
      <c r="I729" t="s">
        <v>17</v>
      </c>
      <c r="J729">
        <v>2025</v>
      </c>
      <c r="K729">
        <v>2</v>
      </c>
      <c r="L729">
        <v>3596.3</v>
      </c>
      <c r="M729" t="s">
        <v>2168</v>
      </c>
      <c r="N729" t="s">
        <v>5402</v>
      </c>
      <c r="O729" t="s">
        <v>6308</v>
      </c>
    </row>
    <row r="730" spans="1:15" x14ac:dyDescent="0.25">
      <c r="A730">
        <v>755</v>
      </c>
      <c r="B730" t="s">
        <v>4023</v>
      </c>
      <c r="C730" t="s">
        <v>4252</v>
      </c>
      <c r="D730" t="s">
        <v>13</v>
      </c>
      <c r="E730" t="s">
        <v>31</v>
      </c>
      <c r="F730" t="s">
        <v>32</v>
      </c>
      <c r="G730" t="s">
        <v>16</v>
      </c>
      <c r="H730">
        <v>2023</v>
      </c>
      <c r="I730" t="s">
        <v>17</v>
      </c>
      <c r="J730">
        <v>2025</v>
      </c>
      <c r="K730">
        <v>2</v>
      </c>
      <c r="L730">
        <v>2424.69</v>
      </c>
      <c r="M730" t="s">
        <v>2171</v>
      </c>
      <c r="N730" t="s">
        <v>4025</v>
      </c>
      <c r="O730" t="s">
        <v>6309</v>
      </c>
    </row>
    <row r="731" spans="1:15" x14ac:dyDescent="0.25">
      <c r="A731">
        <v>756</v>
      </c>
      <c r="B731" t="s">
        <v>4300</v>
      </c>
      <c r="C731" t="s">
        <v>4053</v>
      </c>
      <c r="D731" t="s">
        <v>76</v>
      </c>
      <c r="E731" t="s">
        <v>31</v>
      </c>
      <c r="F731" t="s">
        <v>15</v>
      </c>
      <c r="G731" t="s">
        <v>22</v>
      </c>
      <c r="H731">
        <v>2016</v>
      </c>
      <c r="I731" t="s">
        <v>77</v>
      </c>
      <c r="J731">
        <v>2019</v>
      </c>
      <c r="K731">
        <v>3</v>
      </c>
      <c r="L731">
        <v>2149.88</v>
      </c>
      <c r="M731" t="s">
        <v>2173</v>
      </c>
      <c r="N731" t="s">
        <v>5403</v>
      </c>
      <c r="O731" t="s">
        <v>6309</v>
      </c>
    </row>
    <row r="732" spans="1:15" x14ac:dyDescent="0.25">
      <c r="A732">
        <v>757</v>
      </c>
      <c r="B732" t="s">
        <v>4193</v>
      </c>
      <c r="C732" t="s">
        <v>5404</v>
      </c>
      <c r="D732" t="s">
        <v>13</v>
      </c>
      <c r="E732" t="s">
        <v>26</v>
      </c>
      <c r="F732" t="s">
        <v>32</v>
      </c>
      <c r="G732" t="s">
        <v>22</v>
      </c>
      <c r="H732">
        <v>2021</v>
      </c>
      <c r="I732" t="s">
        <v>17</v>
      </c>
      <c r="J732">
        <v>2025</v>
      </c>
      <c r="K732">
        <v>4</v>
      </c>
      <c r="L732">
        <v>2864.41</v>
      </c>
      <c r="M732" t="s">
        <v>2176</v>
      </c>
      <c r="N732" t="s">
        <v>5405</v>
      </c>
      <c r="O732" t="s">
        <v>6309</v>
      </c>
    </row>
    <row r="733" spans="1:15" x14ac:dyDescent="0.25">
      <c r="A733">
        <v>758</v>
      </c>
      <c r="B733" t="s">
        <v>4193</v>
      </c>
      <c r="C733" t="s">
        <v>4542</v>
      </c>
      <c r="D733" t="s">
        <v>76</v>
      </c>
      <c r="E733" t="s">
        <v>54</v>
      </c>
      <c r="F733" t="s">
        <v>32</v>
      </c>
      <c r="G733" t="s">
        <v>27</v>
      </c>
      <c r="H733">
        <v>2020</v>
      </c>
      <c r="I733" t="s">
        <v>17</v>
      </c>
      <c r="J733">
        <v>2025</v>
      </c>
      <c r="K733">
        <v>5</v>
      </c>
      <c r="L733">
        <v>2954.93</v>
      </c>
      <c r="M733" t="s">
        <v>2179</v>
      </c>
      <c r="N733" t="s">
        <v>5406</v>
      </c>
      <c r="O733" t="s">
        <v>6309</v>
      </c>
    </row>
    <row r="734" spans="1:15" x14ac:dyDescent="0.25">
      <c r="A734">
        <v>759</v>
      </c>
      <c r="B734" t="s">
        <v>4092</v>
      </c>
      <c r="C734" t="s">
        <v>4024</v>
      </c>
      <c r="D734" t="s">
        <v>25</v>
      </c>
      <c r="E734" t="s">
        <v>31</v>
      </c>
      <c r="F734" t="s">
        <v>15</v>
      </c>
      <c r="G734" t="s">
        <v>27</v>
      </c>
      <c r="H734">
        <v>2021</v>
      </c>
      <c r="I734" t="s">
        <v>17</v>
      </c>
      <c r="J734">
        <v>2025</v>
      </c>
      <c r="K734">
        <v>4</v>
      </c>
      <c r="L734">
        <v>896.31</v>
      </c>
      <c r="M734" t="s">
        <v>2182</v>
      </c>
      <c r="N734" t="s">
        <v>5407</v>
      </c>
      <c r="O734" t="s">
        <v>6311</v>
      </c>
    </row>
    <row r="735" spans="1:15" x14ac:dyDescent="0.25">
      <c r="A735">
        <v>760</v>
      </c>
      <c r="B735" t="s">
        <v>4116</v>
      </c>
      <c r="C735" t="s">
        <v>4053</v>
      </c>
      <c r="D735" t="s">
        <v>60</v>
      </c>
      <c r="E735" t="s">
        <v>31</v>
      </c>
      <c r="F735" t="s">
        <v>32</v>
      </c>
      <c r="G735" t="s">
        <v>27</v>
      </c>
      <c r="H735">
        <v>2023</v>
      </c>
      <c r="I735" t="s">
        <v>17</v>
      </c>
      <c r="J735">
        <v>2025</v>
      </c>
      <c r="K735">
        <v>2</v>
      </c>
      <c r="L735">
        <v>4397.7299999999996</v>
      </c>
      <c r="M735" t="s">
        <v>2185</v>
      </c>
      <c r="N735" t="s">
        <v>5408</v>
      </c>
      <c r="O735" t="s">
        <v>6312</v>
      </c>
    </row>
    <row r="736" spans="1:15" x14ac:dyDescent="0.25">
      <c r="A736">
        <v>761</v>
      </c>
      <c r="B736" t="s">
        <v>5409</v>
      </c>
      <c r="C736" t="s">
        <v>5410</v>
      </c>
      <c r="D736" t="s">
        <v>76</v>
      </c>
      <c r="E736" t="s">
        <v>40</v>
      </c>
      <c r="F736" t="s">
        <v>32</v>
      </c>
      <c r="G736" t="s">
        <v>22</v>
      </c>
      <c r="H736">
        <v>2019</v>
      </c>
      <c r="I736" t="s">
        <v>17</v>
      </c>
      <c r="J736">
        <v>2025</v>
      </c>
      <c r="K736">
        <v>6</v>
      </c>
      <c r="L736">
        <v>1498.58</v>
      </c>
      <c r="M736" t="s">
        <v>2188</v>
      </c>
      <c r="N736" t="s">
        <v>5411</v>
      </c>
      <c r="O736" t="s">
        <v>6310</v>
      </c>
    </row>
    <row r="737" spans="1:15" x14ac:dyDescent="0.25">
      <c r="A737">
        <v>762</v>
      </c>
      <c r="B737" t="s">
        <v>5032</v>
      </c>
      <c r="C737" t="s">
        <v>4749</v>
      </c>
      <c r="D737" t="s">
        <v>25</v>
      </c>
      <c r="E737" t="s">
        <v>54</v>
      </c>
      <c r="F737" t="s">
        <v>15</v>
      </c>
      <c r="G737" t="s">
        <v>22</v>
      </c>
      <c r="H737">
        <v>2020</v>
      </c>
      <c r="I737" t="s">
        <v>17</v>
      </c>
      <c r="J737">
        <v>2025</v>
      </c>
      <c r="K737">
        <v>5</v>
      </c>
      <c r="L737">
        <v>4651.34</v>
      </c>
      <c r="M737" t="s">
        <v>2191</v>
      </c>
      <c r="N737" t="s">
        <v>5412</v>
      </c>
      <c r="O737" t="s">
        <v>6312</v>
      </c>
    </row>
    <row r="738" spans="1:15" x14ac:dyDescent="0.25">
      <c r="A738">
        <v>763</v>
      </c>
      <c r="B738" t="s">
        <v>5413</v>
      </c>
      <c r="C738" t="s">
        <v>4364</v>
      </c>
      <c r="D738" t="s">
        <v>21</v>
      </c>
      <c r="E738" t="s">
        <v>31</v>
      </c>
      <c r="F738" t="s">
        <v>15</v>
      </c>
      <c r="G738" t="s">
        <v>27</v>
      </c>
      <c r="H738">
        <v>2020</v>
      </c>
      <c r="I738" t="s">
        <v>77</v>
      </c>
      <c r="J738">
        <v>2022</v>
      </c>
      <c r="K738">
        <v>2</v>
      </c>
      <c r="L738">
        <v>2493.5300000000002</v>
      </c>
      <c r="M738" t="s">
        <v>2194</v>
      </c>
      <c r="N738" t="s">
        <v>5414</v>
      </c>
      <c r="O738" t="s">
        <v>6309</v>
      </c>
    </row>
    <row r="739" spans="1:15" x14ac:dyDescent="0.25">
      <c r="A739">
        <v>764</v>
      </c>
      <c r="B739" t="s">
        <v>4233</v>
      </c>
      <c r="C739" t="s">
        <v>5415</v>
      </c>
      <c r="D739" t="s">
        <v>76</v>
      </c>
      <c r="E739" t="s">
        <v>31</v>
      </c>
      <c r="F739" t="s">
        <v>32</v>
      </c>
      <c r="G739" t="s">
        <v>16</v>
      </c>
      <c r="H739">
        <v>2018</v>
      </c>
      <c r="I739" t="s">
        <v>17</v>
      </c>
      <c r="J739">
        <v>2025</v>
      </c>
      <c r="K739">
        <v>7</v>
      </c>
      <c r="L739">
        <v>2766.68</v>
      </c>
      <c r="M739" t="s">
        <v>2197</v>
      </c>
      <c r="N739" t="s">
        <v>5416</v>
      </c>
      <c r="O739" t="s">
        <v>6309</v>
      </c>
    </row>
    <row r="740" spans="1:15" x14ac:dyDescent="0.25">
      <c r="A740">
        <v>765</v>
      </c>
      <c r="B740" t="s">
        <v>5000</v>
      </c>
      <c r="C740" t="s">
        <v>5417</v>
      </c>
      <c r="D740" t="s">
        <v>13</v>
      </c>
      <c r="E740" t="s">
        <v>54</v>
      </c>
      <c r="F740" t="s">
        <v>15</v>
      </c>
      <c r="G740" t="s">
        <v>16</v>
      </c>
      <c r="H740">
        <v>2020</v>
      </c>
      <c r="I740" t="s">
        <v>17</v>
      </c>
      <c r="J740">
        <v>2025</v>
      </c>
      <c r="K740">
        <v>5</v>
      </c>
      <c r="L740">
        <v>2394.5500000000002</v>
      </c>
      <c r="M740" t="s">
        <v>2200</v>
      </c>
      <c r="N740" t="s">
        <v>5418</v>
      </c>
      <c r="O740" t="s">
        <v>6309</v>
      </c>
    </row>
    <row r="741" spans="1:15" x14ac:dyDescent="0.25">
      <c r="A741">
        <v>766</v>
      </c>
      <c r="B741" t="s">
        <v>4360</v>
      </c>
      <c r="C741" t="s">
        <v>4313</v>
      </c>
      <c r="D741" t="s">
        <v>21</v>
      </c>
      <c r="E741" t="s">
        <v>26</v>
      </c>
      <c r="F741" t="s">
        <v>32</v>
      </c>
      <c r="G741" t="s">
        <v>27</v>
      </c>
      <c r="H741">
        <v>2017</v>
      </c>
      <c r="I741" t="s">
        <v>17</v>
      </c>
      <c r="J741">
        <v>2025</v>
      </c>
      <c r="K741">
        <v>8</v>
      </c>
      <c r="L741">
        <v>1148.52</v>
      </c>
      <c r="M741" t="s">
        <v>2203</v>
      </c>
      <c r="N741" t="s">
        <v>5419</v>
      </c>
      <c r="O741" t="s">
        <v>6310</v>
      </c>
    </row>
    <row r="742" spans="1:15" x14ac:dyDescent="0.25">
      <c r="A742">
        <v>767</v>
      </c>
      <c r="B742" t="s">
        <v>4403</v>
      </c>
      <c r="C742" t="s">
        <v>5420</v>
      </c>
      <c r="D742" t="s">
        <v>76</v>
      </c>
      <c r="E742" t="s">
        <v>31</v>
      </c>
      <c r="F742" t="s">
        <v>15</v>
      </c>
      <c r="G742" t="s">
        <v>27</v>
      </c>
      <c r="H742">
        <v>2019</v>
      </c>
      <c r="I742" t="s">
        <v>17</v>
      </c>
      <c r="J742">
        <v>2025</v>
      </c>
      <c r="K742">
        <v>6</v>
      </c>
      <c r="L742">
        <v>4177.13</v>
      </c>
      <c r="M742" t="s">
        <v>2205</v>
      </c>
      <c r="N742" t="s">
        <v>4025</v>
      </c>
      <c r="O742" t="s">
        <v>6312</v>
      </c>
    </row>
    <row r="743" spans="1:15" x14ac:dyDescent="0.25">
      <c r="A743">
        <v>768</v>
      </c>
      <c r="B743" t="s">
        <v>4294</v>
      </c>
      <c r="C743" t="s">
        <v>5421</v>
      </c>
      <c r="D743" t="s">
        <v>60</v>
      </c>
      <c r="E743" t="s">
        <v>54</v>
      </c>
      <c r="F743" t="s">
        <v>15</v>
      </c>
      <c r="G743" t="s">
        <v>16</v>
      </c>
      <c r="H743">
        <v>2016</v>
      </c>
      <c r="I743" t="s">
        <v>17</v>
      </c>
      <c r="J743">
        <v>2025</v>
      </c>
      <c r="K743">
        <v>9</v>
      </c>
      <c r="L743">
        <v>4743.34</v>
      </c>
      <c r="M743" t="s">
        <v>2207</v>
      </c>
      <c r="N743" t="s">
        <v>5422</v>
      </c>
      <c r="O743" t="s">
        <v>6312</v>
      </c>
    </row>
    <row r="744" spans="1:15" x14ac:dyDescent="0.25">
      <c r="A744">
        <v>769</v>
      </c>
      <c r="B744" t="s">
        <v>5423</v>
      </c>
      <c r="C744" t="s">
        <v>4200</v>
      </c>
      <c r="D744" t="s">
        <v>47</v>
      </c>
      <c r="E744" t="s">
        <v>14</v>
      </c>
      <c r="F744" t="s">
        <v>15</v>
      </c>
      <c r="G744" t="s">
        <v>16</v>
      </c>
      <c r="H744">
        <v>2016</v>
      </c>
      <c r="I744" t="s">
        <v>77</v>
      </c>
      <c r="J744">
        <v>2022</v>
      </c>
      <c r="K744">
        <v>6</v>
      </c>
      <c r="L744">
        <v>4297.22</v>
      </c>
      <c r="M744" t="s">
        <v>2210</v>
      </c>
      <c r="N744" t="s">
        <v>5424</v>
      </c>
      <c r="O744" t="s">
        <v>6312</v>
      </c>
    </row>
    <row r="745" spans="1:15" x14ac:dyDescent="0.25">
      <c r="A745">
        <v>770</v>
      </c>
      <c r="B745" t="s">
        <v>5425</v>
      </c>
      <c r="C745" t="s">
        <v>5332</v>
      </c>
      <c r="D745" t="s">
        <v>13</v>
      </c>
      <c r="E745" t="s">
        <v>54</v>
      </c>
      <c r="F745" t="s">
        <v>15</v>
      </c>
      <c r="G745" t="s">
        <v>27</v>
      </c>
      <c r="H745">
        <v>2020</v>
      </c>
      <c r="I745" t="s">
        <v>17</v>
      </c>
      <c r="J745">
        <v>2025</v>
      </c>
      <c r="K745">
        <v>5</v>
      </c>
      <c r="L745">
        <v>2436.1</v>
      </c>
      <c r="M745" t="s">
        <v>2213</v>
      </c>
      <c r="N745" t="s">
        <v>5426</v>
      </c>
      <c r="O745" t="s">
        <v>6309</v>
      </c>
    </row>
    <row r="746" spans="1:15" x14ac:dyDescent="0.25">
      <c r="A746">
        <v>771</v>
      </c>
      <c r="B746" t="s">
        <v>4043</v>
      </c>
      <c r="C746" t="s">
        <v>5427</v>
      </c>
      <c r="D746" t="s">
        <v>47</v>
      </c>
      <c r="E746" t="s">
        <v>40</v>
      </c>
      <c r="F746" t="s">
        <v>15</v>
      </c>
      <c r="G746" t="s">
        <v>16</v>
      </c>
      <c r="H746">
        <v>2021</v>
      </c>
      <c r="I746" t="s">
        <v>17</v>
      </c>
      <c r="J746">
        <v>2025</v>
      </c>
      <c r="K746">
        <v>4</v>
      </c>
      <c r="L746">
        <v>1538.14</v>
      </c>
      <c r="M746" t="s">
        <v>2216</v>
      </c>
      <c r="N746" t="s">
        <v>5428</v>
      </c>
      <c r="O746" t="s">
        <v>6310</v>
      </c>
    </row>
    <row r="747" spans="1:15" x14ac:dyDescent="0.25">
      <c r="A747">
        <v>772</v>
      </c>
      <c r="B747" t="s">
        <v>4503</v>
      </c>
      <c r="C747" t="s">
        <v>5315</v>
      </c>
      <c r="D747" t="s">
        <v>21</v>
      </c>
      <c r="E747" t="s">
        <v>31</v>
      </c>
      <c r="F747" t="s">
        <v>32</v>
      </c>
      <c r="G747" t="s">
        <v>27</v>
      </c>
      <c r="H747">
        <v>2022</v>
      </c>
      <c r="I747" t="s">
        <v>17</v>
      </c>
      <c r="J747">
        <v>2025</v>
      </c>
      <c r="K747">
        <v>3</v>
      </c>
      <c r="L747">
        <v>3474.18</v>
      </c>
      <c r="M747" t="s">
        <v>2219</v>
      </c>
      <c r="N747" t="s">
        <v>5429</v>
      </c>
      <c r="O747" t="s">
        <v>6308</v>
      </c>
    </row>
    <row r="748" spans="1:15" x14ac:dyDescent="0.25">
      <c r="A748">
        <v>773</v>
      </c>
      <c r="B748" t="s">
        <v>4801</v>
      </c>
      <c r="C748" t="s">
        <v>4542</v>
      </c>
      <c r="D748" t="s">
        <v>76</v>
      </c>
      <c r="E748" t="s">
        <v>40</v>
      </c>
      <c r="F748" t="s">
        <v>15</v>
      </c>
      <c r="G748" t="s">
        <v>27</v>
      </c>
      <c r="H748">
        <v>2018</v>
      </c>
      <c r="I748" t="s">
        <v>77</v>
      </c>
      <c r="J748">
        <v>2020</v>
      </c>
      <c r="K748">
        <v>2</v>
      </c>
      <c r="L748">
        <v>3095.86</v>
      </c>
      <c r="M748" t="s">
        <v>2222</v>
      </c>
      <c r="N748" t="s">
        <v>5430</v>
      </c>
      <c r="O748" t="s">
        <v>6308</v>
      </c>
    </row>
    <row r="749" spans="1:15" x14ac:dyDescent="0.25">
      <c r="A749">
        <v>774</v>
      </c>
      <c r="B749" t="s">
        <v>4454</v>
      </c>
      <c r="C749" t="s">
        <v>4313</v>
      </c>
      <c r="D749" t="s">
        <v>76</v>
      </c>
      <c r="E749" t="s">
        <v>40</v>
      </c>
      <c r="F749" t="s">
        <v>15</v>
      </c>
      <c r="G749" t="s">
        <v>16</v>
      </c>
      <c r="H749">
        <v>2024</v>
      </c>
      <c r="I749" t="s">
        <v>17</v>
      </c>
      <c r="J749">
        <v>2025</v>
      </c>
      <c r="K749">
        <v>1</v>
      </c>
      <c r="L749">
        <v>3931.58</v>
      </c>
      <c r="M749" t="s">
        <v>2225</v>
      </c>
      <c r="N749" t="s">
        <v>5431</v>
      </c>
      <c r="O749" t="s">
        <v>6308</v>
      </c>
    </row>
    <row r="750" spans="1:15" x14ac:dyDescent="0.25">
      <c r="A750">
        <v>775</v>
      </c>
      <c r="B750" t="s">
        <v>4244</v>
      </c>
      <c r="C750" t="s">
        <v>4531</v>
      </c>
      <c r="D750" t="s">
        <v>76</v>
      </c>
      <c r="E750" t="s">
        <v>40</v>
      </c>
      <c r="F750" t="s">
        <v>15</v>
      </c>
      <c r="G750" t="s">
        <v>22</v>
      </c>
      <c r="H750">
        <v>2024</v>
      </c>
      <c r="I750" t="s">
        <v>77</v>
      </c>
      <c r="J750">
        <v>2025</v>
      </c>
      <c r="K750">
        <v>1</v>
      </c>
      <c r="L750">
        <v>2914.07</v>
      </c>
      <c r="M750" t="s">
        <v>2228</v>
      </c>
      <c r="N750" t="s">
        <v>5432</v>
      </c>
      <c r="O750" t="s">
        <v>6309</v>
      </c>
    </row>
    <row r="751" spans="1:15" x14ac:dyDescent="0.25">
      <c r="A751">
        <v>776</v>
      </c>
      <c r="B751" t="s">
        <v>4081</v>
      </c>
      <c r="C751" t="s">
        <v>5433</v>
      </c>
      <c r="D751" t="s">
        <v>21</v>
      </c>
      <c r="E751" t="s">
        <v>54</v>
      </c>
      <c r="F751" t="s">
        <v>15</v>
      </c>
      <c r="G751" t="s">
        <v>27</v>
      </c>
      <c r="H751">
        <v>2016</v>
      </c>
      <c r="I751" t="s">
        <v>17</v>
      </c>
      <c r="J751">
        <v>2025</v>
      </c>
      <c r="K751">
        <v>9</v>
      </c>
      <c r="L751">
        <v>1791.79</v>
      </c>
      <c r="M751" t="s">
        <v>2231</v>
      </c>
      <c r="N751" t="s">
        <v>5434</v>
      </c>
      <c r="O751" t="s">
        <v>6310</v>
      </c>
    </row>
    <row r="752" spans="1:15" x14ac:dyDescent="0.25">
      <c r="A752">
        <v>777</v>
      </c>
      <c r="B752" t="s">
        <v>4061</v>
      </c>
      <c r="C752" t="s">
        <v>5435</v>
      </c>
      <c r="D752" t="s">
        <v>60</v>
      </c>
      <c r="E752" t="s">
        <v>31</v>
      </c>
      <c r="F752" t="s">
        <v>15</v>
      </c>
      <c r="G752" t="s">
        <v>22</v>
      </c>
      <c r="H752">
        <v>2016</v>
      </c>
      <c r="I752" t="s">
        <v>17</v>
      </c>
      <c r="J752">
        <v>2025</v>
      </c>
      <c r="K752">
        <v>9</v>
      </c>
      <c r="L752">
        <v>2979.07</v>
      </c>
      <c r="M752" t="s">
        <v>2234</v>
      </c>
      <c r="N752" t="s">
        <v>5436</v>
      </c>
      <c r="O752" t="s">
        <v>6309</v>
      </c>
    </row>
    <row r="753" spans="1:15" x14ac:dyDescent="0.25">
      <c r="A753">
        <v>778</v>
      </c>
      <c r="B753" t="s">
        <v>5437</v>
      </c>
      <c r="C753" t="s">
        <v>4894</v>
      </c>
      <c r="D753" t="s">
        <v>21</v>
      </c>
      <c r="E753" t="s">
        <v>40</v>
      </c>
      <c r="F753" t="s">
        <v>15</v>
      </c>
      <c r="G753" t="s">
        <v>16</v>
      </c>
      <c r="H753">
        <v>2017</v>
      </c>
      <c r="I753" t="s">
        <v>17</v>
      </c>
      <c r="J753">
        <v>2025</v>
      </c>
      <c r="K753">
        <v>8</v>
      </c>
      <c r="L753">
        <v>2278.21</v>
      </c>
      <c r="M753" t="s">
        <v>2237</v>
      </c>
      <c r="N753" t="s">
        <v>5438</v>
      </c>
      <c r="O753" t="s">
        <v>6309</v>
      </c>
    </row>
    <row r="754" spans="1:15" x14ac:dyDescent="0.25">
      <c r="A754">
        <v>779</v>
      </c>
      <c r="B754" t="s">
        <v>5439</v>
      </c>
      <c r="C754" t="s">
        <v>5440</v>
      </c>
      <c r="D754" t="s">
        <v>25</v>
      </c>
      <c r="E754" t="s">
        <v>40</v>
      </c>
      <c r="F754" t="s">
        <v>32</v>
      </c>
      <c r="G754" t="s">
        <v>27</v>
      </c>
      <c r="H754">
        <v>2023</v>
      </c>
      <c r="I754" t="s">
        <v>17</v>
      </c>
      <c r="J754">
        <v>2025</v>
      </c>
      <c r="K754">
        <v>2</v>
      </c>
      <c r="L754">
        <v>1872.42</v>
      </c>
      <c r="M754" t="s">
        <v>2240</v>
      </c>
      <c r="N754" t="s">
        <v>4025</v>
      </c>
      <c r="O754" t="s">
        <v>6310</v>
      </c>
    </row>
    <row r="755" spans="1:15" x14ac:dyDescent="0.25">
      <c r="A755">
        <v>780</v>
      </c>
      <c r="B755" t="s">
        <v>4299</v>
      </c>
      <c r="C755" t="s">
        <v>5441</v>
      </c>
      <c r="D755" t="s">
        <v>21</v>
      </c>
      <c r="E755" t="s">
        <v>26</v>
      </c>
      <c r="F755" t="s">
        <v>15</v>
      </c>
      <c r="G755" t="s">
        <v>16</v>
      </c>
      <c r="H755">
        <v>2022</v>
      </c>
      <c r="I755" t="s">
        <v>77</v>
      </c>
      <c r="J755">
        <v>2023</v>
      </c>
      <c r="K755">
        <v>1</v>
      </c>
      <c r="L755">
        <v>2680.1</v>
      </c>
      <c r="M755" t="s">
        <v>2242</v>
      </c>
      <c r="N755" t="s">
        <v>5442</v>
      </c>
      <c r="O755" t="s">
        <v>6309</v>
      </c>
    </row>
    <row r="756" spans="1:15" x14ac:dyDescent="0.25">
      <c r="A756">
        <v>781</v>
      </c>
      <c r="B756" t="s">
        <v>4758</v>
      </c>
      <c r="C756" t="s">
        <v>5443</v>
      </c>
      <c r="D756" t="s">
        <v>13</v>
      </c>
      <c r="E756" t="s">
        <v>26</v>
      </c>
      <c r="F756" t="s">
        <v>32</v>
      </c>
      <c r="G756" t="s">
        <v>22</v>
      </c>
      <c r="H756">
        <v>2023</v>
      </c>
      <c r="I756" t="s">
        <v>77</v>
      </c>
      <c r="J756">
        <v>2025</v>
      </c>
      <c r="K756">
        <v>2</v>
      </c>
      <c r="L756">
        <v>4587.9399999999996</v>
      </c>
      <c r="M756" t="s">
        <v>2245</v>
      </c>
      <c r="N756" t="s">
        <v>5444</v>
      </c>
      <c r="O756" t="s">
        <v>6312</v>
      </c>
    </row>
    <row r="757" spans="1:15" x14ac:dyDescent="0.25">
      <c r="A757">
        <v>782</v>
      </c>
      <c r="B757" t="s">
        <v>4174</v>
      </c>
      <c r="C757" t="s">
        <v>4513</v>
      </c>
      <c r="D757" t="s">
        <v>25</v>
      </c>
      <c r="E757" t="s">
        <v>54</v>
      </c>
      <c r="F757" t="s">
        <v>32</v>
      </c>
      <c r="G757" t="s">
        <v>16</v>
      </c>
      <c r="H757">
        <v>2023</v>
      </c>
      <c r="I757" t="s">
        <v>17</v>
      </c>
      <c r="J757">
        <v>2025</v>
      </c>
      <c r="K757">
        <v>2</v>
      </c>
      <c r="L757">
        <v>2652.36</v>
      </c>
      <c r="M757" t="s">
        <v>2248</v>
      </c>
      <c r="N757" t="s">
        <v>5445</v>
      </c>
      <c r="O757" t="s">
        <v>6309</v>
      </c>
    </row>
    <row r="758" spans="1:15" x14ac:dyDescent="0.25">
      <c r="A758">
        <v>783</v>
      </c>
      <c r="B758" t="s">
        <v>5117</v>
      </c>
      <c r="C758" t="s">
        <v>4476</v>
      </c>
      <c r="D758" t="s">
        <v>60</v>
      </c>
      <c r="E758" t="s">
        <v>14</v>
      </c>
      <c r="F758" t="s">
        <v>32</v>
      </c>
      <c r="G758" t="s">
        <v>27</v>
      </c>
      <c r="H758">
        <v>2015</v>
      </c>
      <c r="I758" t="s">
        <v>17</v>
      </c>
      <c r="J758">
        <v>2025</v>
      </c>
      <c r="K758">
        <v>10</v>
      </c>
      <c r="L758">
        <v>4587.57</v>
      </c>
      <c r="M758" t="s">
        <v>2251</v>
      </c>
      <c r="N758" t="s">
        <v>5446</v>
      </c>
      <c r="O758" t="s">
        <v>6312</v>
      </c>
    </row>
    <row r="759" spans="1:15" x14ac:dyDescent="0.25">
      <c r="A759">
        <v>784</v>
      </c>
      <c r="B759" t="s">
        <v>5447</v>
      </c>
      <c r="C759" t="s">
        <v>4535</v>
      </c>
      <c r="D759" t="s">
        <v>25</v>
      </c>
      <c r="E759" t="s">
        <v>14</v>
      </c>
      <c r="F759" t="s">
        <v>15</v>
      </c>
      <c r="G759" t="s">
        <v>16</v>
      </c>
      <c r="H759">
        <v>2020</v>
      </c>
      <c r="I759" t="s">
        <v>17</v>
      </c>
      <c r="J759">
        <v>2025</v>
      </c>
      <c r="K759">
        <v>5</v>
      </c>
      <c r="L759">
        <v>1271.5</v>
      </c>
      <c r="M759" t="s">
        <v>2253</v>
      </c>
      <c r="N759" t="s">
        <v>5448</v>
      </c>
      <c r="O759" t="s">
        <v>6310</v>
      </c>
    </row>
    <row r="760" spans="1:15" x14ac:dyDescent="0.25">
      <c r="A760">
        <v>785</v>
      </c>
      <c r="B760" t="s">
        <v>4321</v>
      </c>
      <c r="C760" t="s">
        <v>5322</v>
      </c>
      <c r="D760" t="s">
        <v>21</v>
      </c>
      <c r="E760" t="s">
        <v>31</v>
      </c>
      <c r="F760" t="s">
        <v>15</v>
      </c>
      <c r="G760" t="s">
        <v>16</v>
      </c>
      <c r="H760">
        <v>2020</v>
      </c>
      <c r="I760" t="s">
        <v>17</v>
      </c>
      <c r="J760">
        <v>2025</v>
      </c>
      <c r="K760">
        <v>5</v>
      </c>
      <c r="L760">
        <v>4572.76</v>
      </c>
      <c r="M760" t="s">
        <v>2256</v>
      </c>
      <c r="N760" t="s">
        <v>5449</v>
      </c>
      <c r="O760" t="s">
        <v>6312</v>
      </c>
    </row>
    <row r="761" spans="1:15" x14ac:dyDescent="0.25">
      <c r="A761">
        <v>786</v>
      </c>
      <c r="B761" t="s">
        <v>4272</v>
      </c>
      <c r="C761" t="s">
        <v>4542</v>
      </c>
      <c r="D761" t="s">
        <v>21</v>
      </c>
      <c r="E761" t="s">
        <v>26</v>
      </c>
      <c r="F761" t="s">
        <v>15</v>
      </c>
      <c r="G761" t="s">
        <v>16</v>
      </c>
      <c r="H761">
        <v>2016</v>
      </c>
      <c r="I761" t="s">
        <v>17</v>
      </c>
      <c r="J761">
        <v>2025</v>
      </c>
      <c r="K761">
        <v>9</v>
      </c>
      <c r="L761">
        <v>1089.6099999999999</v>
      </c>
      <c r="M761" t="s">
        <v>2259</v>
      </c>
      <c r="N761" t="s">
        <v>5450</v>
      </c>
      <c r="O761" t="s">
        <v>6310</v>
      </c>
    </row>
    <row r="762" spans="1:15" x14ac:dyDescent="0.25">
      <c r="A762">
        <v>787</v>
      </c>
      <c r="B762" t="s">
        <v>4288</v>
      </c>
      <c r="C762" t="s">
        <v>5451</v>
      </c>
      <c r="D762" t="s">
        <v>13</v>
      </c>
      <c r="E762" t="s">
        <v>54</v>
      </c>
      <c r="F762" t="s">
        <v>32</v>
      </c>
      <c r="G762" t="s">
        <v>22</v>
      </c>
      <c r="H762">
        <v>2021</v>
      </c>
      <c r="I762" t="s">
        <v>17</v>
      </c>
      <c r="J762">
        <v>2025</v>
      </c>
      <c r="K762">
        <v>4</v>
      </c>
      <c r="L762">
        <v>3256.77</v>
      </c>
      <c r="M762" t="s">
        <v>2262</v>
      </c>
      <c r="N762" t="s">
        <v>5452</v>
      </c>
      <c r="O762" t="s">
        <v>6308</v>
      </c>
    </row>
    <row r="763" spans="1:15" x14ac:dyDescent="0.25">
      <c r="A763">
        <v>788</v>
      </c>
      <c r="B763" t="s">
        <v>4521</v>
      </c>
      <c r="C763" t="s">
        <v>5453</v>
      </c>
      <c r="D763" t="s">
        <v>60</v>
      </c>
      <c r="E763" t="s">
        <v>31</v>
      </c>
      <c r="F763" t="s">
        <v>32</v>
      </c>
      <c r="G763" t="s">
        <v>16</v>
      </c>
      <c r="H763">
        <v>2019</v>
      </c>
      <c r="I763" t="s">
        <v>17</v>
      </c>
      <c r="J763">
        <v>2025</v>
      </c>
      <c r="K763">
        <v>6</v>
      </c>
      <c r="L763">
        <v>2695.98</v>
      </c>
      <c r="M763" t="s">
        <v>2264</v>
      </c>
      <c r="N763" t="s">
        <v>5454</v>
      </c>
      <c r="O763" t="s">
        <v>6309</v>
      </c>
    </row>
    <row r="764" spans="1:15" x14ac:dyDescent="0.25">
      <c r="A764">
        <v>789</v>
      </c>
      <c r="B764" t="s">
        <v>4086</v>
      </c>
      <c r="C764" t="s">
        <v>4650</v>
      </c>
      <c r="D764" t="s">
        <v>60</v>
      </c>
      <c r="E764" t="s">
        <v>54</v>
      </c>
      <c r="F764" t="s">
        <v>32</v>
      </c>
      <c r="G764" t="s">
        <v>22</v>
      </c>
      <c r="H764">
        <v>2024</v>
      </c>
      <c r="I764" t="s">
        <v>17</v>
      </c>
      <c r="J764">
        <v>2025</v>
      </c>
      <c r="K764">
        <v>1</v>
      </c>
      <c r="L764">
        <v>1105.04</v>
      </c>
      <c r="M764" t="s">
        <v>2267</v>
      </c>
      <c r="N764" t="s">
        <v>5455</v>
      </c>
      <c r="O764" t="s">
        <v>6310</v>
      </c>
    </row>
    <row r="765" spans="1:15" x14ac:dyDescent="0.25">
      <c r="A765">
        <v>790</v>
      </c>
      <c r="B765" t="s">
        <v>4163</v>
      </c>
      <c r="C765" t="s">
        <v>4170</v>
      </c>
      <c r="D765" t="s">
        <v>21</v>
      </c>
      <c r="E765" t="s">
        <v>14</v>
      </c>
      <c r="F765" t="s">
        <v>32</v>
      </c>
      <c r="G765" t="s">
        <v>27</v>
      </c>
      <c r="H765">
        <v>2016</v>
      </c>
      <c r="I765" t="s">
        <v>17</v>
      </c>
      <c r="J765">
        <v>2025</v>
      </c>
      <c r="K765">
        <v>9</v>
      </c>
      <c r="L765">
        <v>1321.2</v>
      </c>
      <c r="M765" t="s">
        <v>2270</v>
      </c>
      <c r="N765" t="s">
        <v>5456</v>
      </c>
      <c r="O765" t="s">
        <v>6310</v>
      </c>
    </row>
    <row r="766" spans="1:15" x14ac:dyDescent="0.25">
      <c r="A766">
        <v>791</v>
      </c>
      <c r="B766" t="s">
        <v>4133</v>
      </c>
      <c r="C766" t="s">
        <v>5457</v>
      </c>
      <c r="D766" t="s">
        <v>76</v>
      </c>
      <c r="E766" t="s">
        <v>54</v>
      </c>
      <c r="F766" t="s">
        <v>15</v>
      </c>
      <c r="G766" t="s">
        <v>22</v>
      </c>
      <c r="H766">
        <v>2016</v>
      </c>
      <c r="I766" t="s">
        <v>17</v>
      </c>
      <c r="J766">
        <v>2025</v>
      </c>
      <c r="K766">
        <v>9</v>
      </c>
      <c r="L766">
        <v>1518.52</v>
      </c>
      <c r="M766" t="s">
        <v>2273</v>
      </c>
      <c r="N766" t="s">
        <v>4025</v>
      </c>
      <c r="O766" t="s">
        <v>6310</v>
      </c>
    </row>
    <row r="767" spans="1:15" x14ac:dyDescent="0.25">
      <c r="A767">
        <v>792</v>
      </c>
      <c r="B767" t="s">
        <v>4043</v>
      </c>
      <c r="C767" t="s">
        <v>4289</v>
      </c>
      <c r="D767" t="s">
        <v>47</v>
      </c>
      <c r="E767" t="s">
        <v>31</v>
      </c>
      <c r="F767" t="s">
        <v>15</v>
      </c>
      <c r="G767" t="s">
        <v>22</v>
      </c>
      <c r="H767">
        <v>2022</v>
      </c>
      <c r="I767" t="s">
        <v>17</v>
      </c>
      <c r="J767">
        <v>2025</v>
      </c>
      <c r="K767">
        <v>3</v>
      </c>
      <c r="L767">
        <v>4385.4399999999996</v>
      </c>
      <c r="M767" t="s">
        <v>2275</v>
      </c>
      <c r="N767" t="s">
        <v>5458</v>
      </c>
      <c r="O767" t="s">
        <v>6312</v>
      </c>
    </row>
    <row r="768" spans="1:15" x14ac:dyDescent="0.25">
      <c r="A768">
        <v>793</v>
      </c>
      <c r="B768" t="s">
        <v>4499</v>
      </c>
      <c r="C768" t="s">
        <v>4183</v>
      </c>
      <c r="D768" t="s">
        <v>21</v>
      </c>
      <c r="E768" t="s">
        <v>54</v>
      </c>
      <c r="F768" t="s">
        <v>32</v>
      </c>
      <c r="G768" t="s">
        <v>16</v>
      </c>
      <c r="H768">
        <v>2020</v>
      </c>
      <c r="I768" t="s">
        <v>298</v>
      </c>
      <c r="J768">
        <v>2022</v>
      </c>
      <c r="K768">
        <v>2</v>
      </c>
      <c r="L768">
        <v>4893.26</v>
      </c>
      <c r="M768" t="s">
        <v>2278</v>
      </c>
      <c r="N768" t="s">
        <v>5459</v>
      </c>
      <c r="O768" t="s">
        <v>6312</v>
      </c>
    </row>
    <row r="769" spans="1:15" x14ac:dyDescent="0.25">
      <c r="A769">
        <v>794</v>
      </c>
      <c r="B769" t="s">
        <v>4897</v>
      </c>
      <c r="C769" t="s">
        <v>4081</v>
      </c>
      <c r="D769" t="s">
        <v>60</v>
      </c>
      <c r="E769" t="s">
        <v>31</v>
      </c>
      <c r="F769" t="s">
        <v>15</v>
      </c>
      <c r="G769" t="s">
        <v>16</v>
      </c>
      <c r="H769">
        <v>2020</v>
      </c>
      <c r="I769" t="s">
        <v>17</v>
      </c>
      <c r="J769">
        <v>2025</v>
      </c>
      <c r="K769">
        <v>5</v>
      </c>
      <c r="L769">
        <v>2373.66</v>
      </c>
      <c r="M769" t="s">
        <v>2281</v>
      </c>
      <c r="N769" t="s">
        <v>5460</v>
      </c>
      <c r="O769" t="s">
        <v>6309</v>
      </c>
    </row>
    <row r="770" spans="1:15" x14ac:dyDescent="0.25">
      <c r="A770">
        <v>795</v>
      </c>
      <c r="B770" t="s">
        <v>4339</v>
      </c>
      <c r="C770" t="s">
        <v>4170</v>
      </c>
      <c r="D770" t="s">
        <v>25</v>
      </c>
      <c r="E770" t="s">
        <v>54</v>
      </c>
      <c r="F770" t="s">
        <v>15</v>
      </c>
      <c r="G770" t="s">
        <v>22</v>
      </c>
      <c r="H770">
        <v>2019</v>
      </c>
      <c r="I770" t="s">
        <v>17</v>
      </c>
      <c r="J770">
        <v>2025</v>
      </c>
      <c r="K770">
        <v>6</v>
      </c>
      <c r="L770">
        <v>3704.06</v>
      </c>
      <c r="M770" t="s">
        <v>2284</v>
      </c>
      <c r="N770" t="s">
        <v>5461</v>
      </c>
      <c r="O770" t="s">
        <v>6308</v>
      </c>
    </row>
    <row r="771" spans="1:15" x14ac:dyDescent="0.25">
      <c r="A771">
        <v>796</v>
      </c>
      <c r="B771" t="s">
        <v>5462</v>
      </c>
      <c r="C771" t="s">
        <v>4183</v>
      </c>
      <c r="D771" t="s">
        <v>13</v>
      </c>
      <c r="E771" t="s">
        <v>14</v>
      </c>
      <c r="F771" t="s">
        <v>32</v>
      </c>
      <c r="G771" t="s">
        <v>27</v>
      </c>
      <c r="H771">
        <v>2018</v>
      </c>
      <c r="I771" t="s">
        <v>77</v>
      </c>
      <c r="J771">
        <v>2019</v>
      </c>
      <c r="K771">
        <v>1</v>
      </c>
      <c r="L771">
        <v>2208.4699999999998</v>
      </c>
      <c r="M771" t="s">
        <v>2287</v>
      </c>
      <c r="N771" t="s">
        <v>5463</v>
      </c>
      <c r="O771" t="s">
        <v>6309</v>
      </c>
    </row>
    <row r="772" spans="1:15" x14ac:dyDescent="0.25">
      <c r="A772">
        <v>797</v>
      </c>
      <c r="B772" t="s">
        <v>4061</v>
      </c>
      <c r="C772" t="s">
        <v>5464</v>
      </c>
      <c r="D772" t="s">
        <v>60</v>
      </c>
      <c r="E772" t="s">
        <v>14</v>
      </c>
      <c r="F772" t="s">
        <v>15</v>
      </c>
      <c r="G772" t="s">
        <v>16</v>
      </c>
      <c r="H772">
        <v>2017</v>
      </c>
      <c r="I772" t="s">
        <v>17</v>
      </c>
      <c r="J772">
        <v>2025</v>
      </c>
      <c r="K772">
        <v>8</v>
      </c>
      <c r="L772">
        <v>4002.49</v>
      </c>
      <c r="M772" t="s">
        <v>2290</v>
      </c>
      <c r="N772" t="s">
        <v>5465</v>
      </c>
      <c r="O772" t="s">
        <v>6312</v>
      </c>
    </row>
    <row r="773" spans="1:15" x14ac:dyDescent="0.25">
      <c r="A773">
        <v>798</v>
      </c>
      <c r="B773" t="s">
        <v>4728</v>
      </c>
      <c r="C773" t="s">
        <v>5466</v>
      </c>
      <c r="D773" t="s">
        <v>76</v>
      </c>
      <c r="E773" t="s">
        <v>40</v>
      </c>
      <c r="F773" t="s">
        <v>15</v>
      </c>
      <c r="G773" t="s">
        <v>27</v>
      </c>
      <c r="H773">
        <v>2023</v>
      </c>
      <c r="I773" t="s">
        <v>77</v>
      </c>
      <c r="J773">
        <v>2024</v>
      </c>
      <c r="K773">
        <v>1</v>
      </c>
      <c r="L773">
        <v>3268.79</v>
      </c>
      <c r="M773" t="s">
        <v>2292</v>
      </c>
      <c r="N773" t="s">
        <v>5467</v>
      </c>
      <c r="O773" t="s">
        <v>6308</v>
      </c>
    </row>
    <row r="774" spans="1:15" x14ac:dyDescent="0.25">
      <c r="A774">
        <v>799</v>
      </c>
      <c r="B774" t="s">
        <v>5468</v>
      </c>
      <c r="C774" t="s">
        <v>5139</v>
      </c>
      <c r="D774" t="s">
        <v>76</v>
      </c>
      <c r="E774" t="s">
        <v>14</v>
      </c>
      <c r="F774" t="s">
        <v>15</v>
      </c>
      <c r="G774" t="s">
        <v>16</v>
      </c>
      <c r="H774">
        <v>2016</v>
      </c>
      <c r="I774" t="s">
        <v>17</v>
      </c>
      <c r="J774">
        <v>2025</v>
      </c>
      <c r="K774">
        <v>9</v>
      </c>
      <c r="L774">
        <v>3639.89</v>
      </c>
      <c r="M774" t="s">
        <v>2295</v>
      </c>
      <c r="N774" t="s">
        <v>5469</v>
      </c>
      <c r="O774" t="s">
        <v>6308</v>
      </c>
    </row>
    <row r="775" spans="1:15" x14ac:dyDescent="0.25">
      <c r="A775">
        <v>800</v>
      </c>
      <c r="B775" t="s">
        <v>4116</v>
      </c>
      <c r="C775" t="s">
        <v>4474</v>
      </c>
      <c r="D775" t="s">
        <v>76</v>
      </c>
      <c r="E775" t="s">
        <v>40</v>
      </c>
      <c r="F775" t="s">
        <v>32</v>
      </c>
      <c r="G775" t="s">
        <v>27</v>
      </c>
      <c r="H775">
        <v>2023</v>
      </c>
      <c r="I775" t="s">
        <v>17</v>
      </c>
      <c r="J775">
        <v>2025</v>
      </c>
      <c r="K775">
        <v>2</v>
      </c>
      <c r="L775">
        <v>2221.71</v>
      </c>
      <c r="M775" t="s">
        <v>2298</v>
      </c>
      <c r="N775" t="s">
        <v>5470</v>
      </c>
      <c r="O775" t="s">
        <v>6309</v>
      </c>
    </row>
    <row r="776" spans="1:15" x14ac:dyDescent="0.25">
      <c r="A776">
        <v>801</v>
      </c>
      <c r="B776" t="s">
        <v>4059</v>
      </c>
      <c r="C776" t="s">
        <v>4881</v>
      </c>
      <c r="D776" t="s">
        <v>76</v>
      </c>
      <c r="E776" t="s">
        <v>40</v>
      </c>
      <c r="F776" t="s">
        <v>32</v>
      </c>
      <c r="G776" t="s">
        <v>27</v>
      </c>
      <c r="H776">
        <v>2023</v>
      </c>
      <c r="I776" t="s">
        <v>17</v>
      </c>
      <c r="J776">
        <v>2025</v>
      </c>
      <c r="K776">
        <v>2</v>
      </c>
      <c r="L776">
        <v>2572.7199999999998</v>
      </c>
      <c r="M776" t="s">
        <v>2301</v>
      </c>
      <c r="N776" t="s">
        <v>5471</v>
      </c>
      <c r="O776" t="s">
        <v>6309</v>
      </c>
    </row>
    <row r="777" spans="1:15" x14ac:dyDescent="0.25">
      <c r="A777">
        <v>802</v>
      </c>
      <c r="B777" t="s">
        <v>5000</v>
      </c>
      <c r="C777" t="s">
        <v>4397</v>
      </c>
      <c r="D777" t="s">
        <v>60</v>
      </c>
      <c r="E777" t="s">
        <v>40</v>
      </c>
      <c r="F777" t="s">
        <v>32</v>
      </c>
      <c r="G777" t="s">
        <v>22</v>
      </c>
      <c r="H777">
        <v>2019</v>
      </c>
      <c r="I777" t="s">
        <v>17</v>
      </c>
      <c r="J777">
        <v>2025</v>
      </c>
      <c r="K777">
        <v>6</v>
      </c>
      <c r="L777">
        <v>1942.97</v>
      </c>
      <c r="M777" t="s">
        <v>2304</v>
      </c>
      <c r="N777" t="s">
        <v>5472</v>
      </c>
      <c r="O777" t="s">
        <v>6310</v>
      </c>
    </row>
    <row r="778" spans="1:15" x14ac:dyDescent="0.25">
      <c r="A778">
        <v>803</v>
      </c>
      <c r="B778" t="s">
        <v>5473</v>
      </c>
      <c r="C778" t="s">
        <v>5175</v>
      </c>
      <c r="D778" t="s">
        <v>25</v>
      </c>
      <c r="E778" t="s">
        <v>26</v>
      </c>
      <c r="F778" t="s">
        <v>15</v>
      </c>
      <c r="G778" t="s">
        <v>22</v>
      </c>
      <c r="H778">
        <v>2021</v>
      </c>
      <c r="I778" t="s">
        <v>17</v>
      </c>
      <c r="J778">
        <v>2025</v>
      </c>
      <c r="K778">
        <v>4</v>
      </c>
      <c r="L778">
        <v>2895.49</v>
      </c>
      <c r="M778" t="s">
        <v>2307</v>
      </c>
      <c r="N778" t="s">
        <v>5474</v>
      </c>
      <c r="O778" t="s">
        <v>6309</v>
      </c>
    </row>
    <row r="779" spans="1:15" x14ac:dyDescent="0.25">
      <c r="A779">
        <v>804</v>
      </c>
      <c r="B779" t="s">
        <v>4294</v>
      </c>
      <c r="C779" t="s">
        <v>5475</v>
      </c>
      <c r="D779" t="s">
        <v>76</v>
      </c>
      <c r="E779" t="s">
        <v>26</v>
      </c>
      <c r="F779" t="s">
        <v>32</v>
      </c>
      <c r="G779" t="s">
        <v>27</v>
      </c>
      <c r="H779">
        <v>2022</v>
      </c>
      <c r="I779" t="s">
        <v>17</v>
      </c>
      <c r="J779">
        <v>2025</v>
      </c>
      <c r="K779">
        <v>3</v>
      </c>
      <c r="L779">
        <v>1876.33</v>
      </c>
      <c r="M779" t="s">
        <v>2310</v>
      </c>
      <c r="N779" t="s">
        <v>5476</v>
      </c>
      <c r="O779" t="s">
        <v>6310</v>
      </c>
    </row>
    <row r="780" spans="1:15" x14ac:dyDescent="0.25">
      <c r="A780">
        <v>805</v>
      </c>
      <c r="B780" t="s">
        <v>5227</v>
      </c>
      <c r="C780" t="s">
        <v>4937</v>
      </c>
      <c r="D780" t="s">
        <v>21</v>
      </c>
      <c r="E780" t="s">
        <v>31</v>
      </c>
      <c r="F780" t="s">
        <v>15</v>
      </c>
      <c r="G780" t="s">
        <v>22</v>
      </c>
      <c r="H780">
        <v>2016</v>
      </c>
      <c r="I780" t="s">
        <v>17</v>
      </c>
      <c r="J780">
        <v>2025</v>
      </c>
      <c r="K780">
        <v>9</v>
      </c>
      <c r="L780">
        <v>3842.77</v>
      </c>
      <c r="M780" t="s">
        <v>2313</v>
      </c>
      <c r="N780" t="s">
        <v>5477</v>
      </c>
      <c r="O780" t="s">
        <v>6308</v>
      </c>
    </row>
    <row r="781" spans="1:15" x14ac:dyDescent="0.25">
      <c r="A781">
        <v>806</v>
      </c>
      <c r="B781" t="s">
        <v>4690</v>
      </c>
      <c r="C781" t="s">
        <v>5478</v>
      </c>
      <c r="D781" t="s">
        <v>76</v>
      </c>
      <c r="E781" t="s">
        <v>26</v>
      </c>
      <c r="F781" t="s">
        <v>15</v>
      </c>
      <c r="G781" t="s">
        <v>22</v>
      </c>
      <c r="H781">
        <v>2019</v>
      </c>
      <c r="I781" t="s">
        <v>17</v>
      </c>
      <c r="J781">
        <v>2025</v>
      </c>
      <c r="K781">
        <v>6</v>
      </c>
      <c r="L781">
        <v>3120.68</v>
      </c>
      <c r="M781" t="s">
        <v>2316</v>
      </c>
      <c r="N781" t="s">
        <v>5479</v>
      </c>
      <c r="O781" t="s">
        <v>6308</v>
      </c>
    </row>
    <row r="782" spans="1:15" x14ac:dyDescent="0.25">
      <c r="A782">
        <v>807</v>
      </c>
      <c r="B782" t="s">
        <v>4484</v>
      </c>
      <c r="C782" t="s">
        <v>5480</v>
      </c>
      <c r="D782" t="s">
        <v>47</v>
      </c>
      <c r="E782" t="s">
        <v>14</v>
      </c>
      <c r="F782" t="s">
        <v>32</v>
      </c>
      <c r="G782" t="s">
        <v>16</v>
      </c>
      <c r="H782">
        <v>2024</v>
      </c>
      <c r="I782" t="s">
        <v>17</v>
      </c>
      <c r="J782">
        <v>2025</v>
      </c>
      <c r="K782">
        <v>1</v>
      </c>
      <c r="L782">
        <v>4412.38</v>
      </c>
      <c r="M782" t="s">
        <v>2319</v>
      </c>
      <c r="N782" t="s">
        <v>5481</v>
      </c>
      <c r="O782" t="s">
        <v>6312</v>
      </c>
    </row>
    <row r="783" spans="1:15" x14ac:dyDescent="0.25">
      <c r="A783">
        <v>808</v>
      </c>
      <c r="B783" t="s">
        <v>4644</v>
      </c>
      <c r="C783" t="s">
        <v>5482</v>
      </c>
      <c r="D783" t="s">
        <v>47</v>
      </c>
      <c r="E783" t="s">
        <v>14</v>
      </c>
      <c r="F783" t="s">
        <v>15</v>
      </c>
      <c r="G783" t="s">
        <v>16</v>
      </c>
      <c r="H783">
        <v>2022</v>
      </c>
      <c r="I783" t="s">
        <v>17</v>
      </c>
      <c r="J783">
        <v>2025</v>
      </c>
      <c r="K783">
        <v>3</v>
      </c>
      <c r="L783">
        <v>2816.18</v>
      </c>
      <c r="M783" t="s">
        <v>2322</v>
      </c>
      <c r="N783" t="s">
        <v>5483</v>
      </c>
      <c r="O783" t="s">
        <v>6309</v>
      </c>
    </row>
    <row r="784" spans="1:15" x14ac:dyDescent="0.25">
      <c r="A784">
        <v>809</v>
      </c>
      <c r="B784" t="s">
        <v>5484</v>
      </c>
      <c r="C784" t="s">
        <v>4633</v>
      </c>
      <c r="D784" t="s">
        <v>21</v>
      </c>
      <c r="E784" t="s">
        <v>31</v>
      </c>
      <c r="F784" t="s">
        <v>15</v>
      </c>
      <c r="G784" t="s">
        <v>27</v>
      </c>
      <c r="H784">
        <v>2017</v>
      </c>
      <c r="I784" t="s">
        <v>17</v>
      </c>
      <c r="J784">
        <v>2025</v>
      </c>
      <c r="K784">
        <v>8</v>
      </c>
      <c r="L784">
        <v>4753.97</v>
      </c>
      <c r="M784" t="s">
        <v>2325</v>
      </c>
      <c r="N784" t="s">
        <v>5485</v>
      </c>
      <c r="O784" t="s">
        <v>6312</v>
      </c>
    </row>
    <row r="785" spans="1:15" x14ac:dyDescent="0.25">
      <c r="A785">
        <v>810</v>
      </c>
      <c r="B785" t="s">
        <v>4233</v>
      </c>
      <c r="C785" t="s">
        <v>4340</v>
      </c>
      <c r="D785" t="s">
        <v>21</v>
      </c>
      <c r="E785" t="s">
        <v>40</v>
      </c>
      <c r="F785" t="s">
        <v>32</v>
      </c>
      <c r="G785" t="s">
        <v>22</v>
      </c>
      <c r="H785">
        <v>2023</v>
      </c>
      <c r="I785" t="s">
        <v>17</v>
      </c>
      <c r="J785">
        <v>2025</v>
      </c>
      <c r="K785">
        <v>2</v>
      </c>
      <c r="L785">
        <v>3226.78</v>
      </c>
      <c r="M785" t="s">
        <v>2328</v>
      </c>
      <c r="N785" t="s">
        <v>5486</v>
      </c>
      <c r="O785" t="s">
        <v>6308</v>
      </c>
    </row>
    <row r="786" spans="1:15" x14ac:dyDescent="0.25">
      <c r="A786">
        <v>811</v>
      </c>
      <c r="B786" t="s">
        <v>5487</v>
      </c>
      <c r="C786" t="s">
        <v>4106</v>
      </c>
      <c r="D786" t="s">
        <v>60</v>
      </c>
      <c r="E786" t="s">
        <v>40</v>
      </c>
      <c r="F786" t="s">
        <v>15</v>
      </c>
      <c r="G786" t="s">
        <v>16</v>
      </c>
      <c r="H786">
        <v>2018</v>
      </c>
      <c r="I786" t="s">
        <v>17</v>
      </c>
      <c r="J786">
        <v>2025</v>
      </c>
      <c r="K786">
        <v>7</v>
      </c>
      <c r="L786">
        <v>1392.4</v>
      </c>
      <c r="M786" t="s">
        <v>2331</v>
      </c>
      <c r="N786" t="s">
        <v>5488</v>
      </c>
      <c r="O786" t="s">
        <v>6310</v>
      </c>
    </row>
    <row r="787" spans="1:15" x14ac:dyDescent="0.25">
      <c r="A787">
        <v>812</v>
      </c>
      <c r="B787" t="s">
        <v>4854</v>
      </c>
      <c r="C787" t="s">
        <v>4289</v>
      </c>
      <c r="D787" t="s">
        <v>13</v>
      </c>
      <c r="E787" t="s">
        <v>31</v>
      </c>
      <c r="F787" t="s">
        <v>15</v>
      </c>
      <c r="G787" t="s">
        <v>27</v>
      </c>
      <c r="H787">
        <v>2016</v>
      </c>
      <c r="I787" t="s">
        <v>17</v>
      </c>
      <c r="J787">
        <v>2025</v>
      </c>
      <c r="K787">
        <v>9</v>
      </c>
      <c r="L787">
        <v>1925.95</v>
      </c>
      <c r="M787" t="s">
        <v>2334</v>
      </c>
      <c r="N787" t="s">
        <v>5489</v>
      </c>
      <c r="O787" t="s">
        <v>6310</v>
      </c>
    </row>
    <row r="788" spans="1:15" x14ac:dyDescent="0.25">
      <c r="A788">
        <v>813</v>
      </c>
      <c r="B788" t="s">
        <v>5161</v>
      </c>
      <c r="C788" t="s">
        <v>4501</v>
      </c>
      <c r="D788" t="s">
        <v>60</v>
      </c>
      <c r="E788" t="s">
        <v>40</v>
      </c>
      <c r="F788" t="s">
        <v>15</v>
      </c>
      <c r="G788" t="s">
        <v>22</v>
      </c>
      <c r="H788">
        <v>2016</v>
      </c>
      <c r="I788" t="s">
        <v>17</v>
      </c>
      <c r="J788">
        <v>2025</v>
      </c>
      <c r="K788">
        <v>9</v>
      </c>
      <c r="L788">
        <v>1866.32</v>
      </c>
      <c r="M788" t="s">
        <v>2337</v>
      </c>
      <c r="N788" t="s">
        <v>5490</v>
      </c>
      <c r="O788" t="s">
        <v>6310</v>
      </c>
    </row>
    <row r="789" spans="1:15" x14ac:dyDescent="0.25">
      <c r="A789">
        <v>814</v>
      </c>
      <c r="B789" t="s">
        <v>4166</v>
      </c>
      <c r="C789" t="s">
        <v>5491</v>
      </c>
      <c r="D789" t="s">
        <v>47</v>
      </c>
      <c r="E789" t="s">
        <v>40</v>
      </c>
      <c r="F789" t="s">
        <v>15</v>
      </c>
      <c r="G789" t="s">
        <v>27</v>
      </c>
      <c r="H789">
        <v>2018</v>
      </c>
      <c r="I789" t="s">
        <v>17</v>
      </c>
      <c r="J789">
        <v>2025</v>
      </c>
      <c r="K789">
        <v>7</v>
      </c>
      <c r="L789">
        <v>2798.43</v>
      </c>
      <c r="M789" t="s">
        <v>2340</v>
      </c>
      <c r="N789" t="s">
        <v>5492</v>
      </c>
      <c r="O789" t="s">
        <v>6309</v>
      </c>
    </row>
    <row r="790" spans="1:15" x14ac:dyDescent="0.25">
      <c r="A790">
        <v>815</v>
      </c>
      <c r="B790" t="s">
        <v>4153</v>
      </c>
      <c r="C790" t="s">
        <v>4353</v>
      </c>
      <c r="D790" t="s">
        <v>13</v>
      </c>
      <c r="E790" t="s">
        <v>31</v>
      </c>
      <c r="F790" t="s">
        <v>15</v>
      </c>
      <c r="G790" t="s">
        <v>27</v>
      </c>
      <c r="H790">
        <v>2021</v>
      </c>
      <c r="I790" t="s">
        <v>17</v>
      </c>
      <c r="J790">
        <v>2025</v>
      </c>
      <c r="K790">
        <v>4</v>
      </c>
      <c r="L790">
        <v>1188.28</v>
      </c>
      <c r="M790" t="s">
        <v>2343</v>
      </c>
      <c r="N790" t="s">
        <v>5493</v>
      </c>
      <c r="O790" t="s">
        <v>6310</v>
      </c>
    </row>
    <row r="791" spans="1:15" x14ac:dyDescent="0.25">
      <c r="A791">
        <v>816</v>
      </c>
      <c r="B791" t="s">
        <v>4133</v>
      </c>
      <c r="C791" t="s">
        <v>4591</v>
      </c>
      <c r="D791" t="s">
        <v>25</v>
      </c>
      <c r="E791" t="s">
        <v>54</v>
      </c>
      <c r="F791" t="s">
        <v>32</v>
      </c>
      <c r="G791" t="s">
        <v>22</v>
      </c>
      <c r="H791">
        <v>2016</v>
      </c>
      <c r="I791" t="s">
        <v>17</v>
      </c>
      <c r="J791">
        <v>2025</v>
      </c>
      <c r="K791">
        <v>9</v>
      </c>
      <c r="L791">
        <v>4518.3</v>
      </c>
      <c r="M791" t="s">
        <v>2346</v>
      </c>
      <c r="N791" t="s">
        <v>5494</v>
      </c>
      <c r="O791" t="s">
        <v>6312</v>
      </c>
    </row>
    <row r="792" spans="1:15" x14ac:dyDescent="0.25">
      <c r="A792">
        <v>817</v>
      </c>
      <c r="B792" t="s">
        <v>4052</v>
      </c>
      <c r="C792" t="s">
        <v>4206</v>
      </c>
      <c r="D792" t="s">
        <v>60</v>
      </c>
      <c r="E792" t="s">
        <v>14</v>
      </c>
      <c r="F792" t="s">
        <v>15</v>
      </c>
      <c r="G792" t="s">
        <v>27</v>
      </c>
      <c r="H792">
        <v>2017</v>
      </c>
      <c r="I792" t="s">
        <v>77</v>
      </c>
      <c r="J792">
        <v>2019</v>
      </c>
      <c r="K792">
        <v>2</v>
      </c>
      <c r="L792">
        <v>1996.71</v>
      </c>
      <c r="M792" t="s">
        <v>2347</v>
      </c>
      <c r="N792" t="s">
        <v>5495</v>
      </c>
      <c r="O792" t="s">
        <v>6310</v>
      </c>
    </row>
    <row r="793" spans="1:15" x14ac:dyDescent="0.25">
      <c r="A793">
        <v>818</v>
      </c>
      <c r="B793" t="s">
        <v>4023</v>
      </c>
      <c r="C793" t="s">
        <v>4397</v>
      </c>
      <c r="D793" t="s">
        <v>25</v>
      </c>
      <c r="E793" t="s">
        <v>26</v>
      </c>
      <c r="F793" t="s">
        <v>32</v>
      </c>
      <c r="G793" t="s">
        <v>27</v>
      </c>
      <c r="H793">
        <v>2021</v>
      </c>
      <c r="I793" t="s">
        <v>17</v>
      </c>
      <c r="J793">
        <v>2025</v>
      </c>
      <c r="K793">
        <v>4</v>
      </c>
      <c r="L793">
        <v>1176.79</v>
      </c>
      <c r="M793" t="s">
        <v>2350</v>
      </c>
      <c r="N793" t="s">
        <v>5496</v>
      </c>
      <c r="O793" t="s">
        <v>6310</v>
      </c>
    </row>
    <row r="794" spans="1:15" x14ac:dyDescent="0.25">
      <c r="A794">
        <v>819</v>
      </c>
      <c r="B794" t="s">
        <v>4568</v>
      </c>
      <c r="C794" t="s">
        <v>5497</v>
      </c>
      <c r="D794" t="s">
        <v>47</v>
      </c>
      <c r="E794" t="s">
        <v>14</v>
      </c>
      <c r="F794" t="s">
        <v>32</v>
      </c>
      <c r="G794" t="s">
        <v>16</v>
      </c>
      <c r="H794">
        <v>2020</v>
      </c>
      <c r="I794" t="s">
        <v>77</v>
      </c>
      <c r="J794">
        <v>2025</v>
      </c>
      <c r="K794">
        <v>5</v>
      </c>
      <c r="L794">
        <v>1324.33</v>
      </c>
      <c r="M794" t="s">
        <v>2353</v>
      </c>
      <c r="N794" t="s">
        <v>5498</v>
      </c>
      <c r="O794" t="s">
        <v>6310</v>
      </c>
    </row>
    <row r="795" spans="1:15" x14ac:dyDescent="0.25">
      <c r="A795">
        <v>820</v>
      </c>
      <c r="B795" t="s">
        <v>5032</v>
      </c>
      <c r="C795" t="s">
        <v>5499</v>
      </c>
      <c r="D795" t="s">
        <v>60</v>
      </c>
      <c r="E795" t="s">
        <v>40</v>
      </c>
      <c r="F795" t="s">
        <v>32</v>
      </c>
      <c r="G795" t="s">
        <v>22</v>
      </c>
      <c r="H795">
        <v>2023</v>
      </c>
      <c r="I795" t="s">
        <v>17</v>
      </c>
      <c r="J795">
        <v>2025</v>
      </c>
      <c r="K795">
        <v>2</v>
      </c>
      <c r="L795">
        <v>1503.34</v>
      </c>
      <c r="M795" t="s">
        <v>2356</v>
      </c>
      <c r="N795" t="s">
        <v>4025</v>
      </c>
      <c r="O795" t="s">
        <v>6310</v>
      </c>
    </row>
    <row r="796" spans="1:15" x14ac:dyDescent="0.25">
      <c r="A796">
        <v>821</v>
      </c>
      <c r="B796" t="s">
        <v>4959</v>
      </c>
      <c r="C796" t="s">
        <v>4234</v>
      </c>
      <c r="D796" t="s">
        <v>21</v>
      </c>
      <c r="E796" t="s">
        <v>14</v>
      </c>
      <c r="F796" t="s">
        <v>15</v>
      </c>
      <c r="G796" t="s">
        <v>22</v>
      </c>
      <c r="H796">
        <v>2023</v>
      </c>
      <c r="I796" t="s">
        <v>17</v>
      </c>
      <c r="J796">
        <v>2025</v>
      </c>
      <c r="K796">
        <v>2</v>
      </c>
      <c r="L796">
        <v>2466.37</v>
      </c>
      <c r="M796" t="s">
        <v>2358</v>
      </c>
      <c r="N796" t="s">
        <v>5500</v>
      </c>
      <c r="O796" t="s">
        <v>6309</v>
      </c>
    </row>
    <row r="797" spans="1:15" x14ac:dyDescent="0.25">
      <c r="A797">
        <v>822</v>
      </c>
      <c r="B797" t="s">
        <v>4294</v>
      </c>
      <c r="C797" t="s">
        <v>5420</v>
      </c>
      <c r="D797" t="s">
        <v>60</v>
      </c>
      <c r="E797" t="s">
        <v>40</v>
      </c>
      <c r="F797" t="s">
        <v>32</v>
      </c>
      <c r="G797" t="s">
        <v>16</v>
      </c>
      <c r="H797">
        <v>2017</v>
      </c>
      <c r="I797" t="s">
        <v>77</v>
      </c>
      <c r="J797">
        <v>2018</v>
      </c>
      <c r="K797">
        <v>1</v>
      </c>
      <c r="L797">
        <v>4483.59</v>
      </c>
      <c r="M797" t="s">
        <v>2361</v>
      </c>
      <c r="N797" t="s">
        <v>5501</v>
      </c>
      <c r="O797" t="s">
        <v>6312</v>
      </c>
    </row>
    <row r="798" spans="1:15" x14ac:dyDescent="0.25">
      <c r="A798">
        <v>823</v>
      </c>
      <c r="B798" t="s">
        <v>4059</v>
      </c>
      <c r="C798" t="s">
        <v>4027</v>
      </c>
      <c r="D798" t="s">
        <v>13</v>
      </c>
      <c r="E798" t="s">
        <v>31</v>
      </c>
      <c r="F798" t="s">
        <v>32</v>
      </c>
      <c r="G798" t="s">
        <v>16</v>
      </c>
      <c r="H798">
        <v>2021</v>
      </c>
      <c r="I798" t="s">
        <v>17</v>
      </c>
      <c r="J798">
        <v>2025</v>
      </c>
      <c r="K798">
        <v>4</v>
      </c>
      <c r="L798">
        <v>3300.92</v>
      </c>
      <c r="M798" t="s">
        <v>2364</v>
      </c>
      <c r="N798" t="s">
        <v>5502</v>
      </c>
      <c r="O798" t="s">
        <v>6308</v>
      </c>
    </row>
    <row r="799" spans="1:15" x14ac:dyDescent="0.25">
      <c r="A799">
        <v>824</v>
      </c>
      <c r="B799" t="s">
        <v>5032</v>
      </c>
      <c r="C799" t="s">
        <v>4470</v>
      </c>
      <c r="D799" t="s">
        <v>21</v>
      </c>
      <c r="E799" t="s">
        <v>14</v>
      </c>
      <c r="F799" t="s">
        <v>15</v>
      </c>
      <c r="G799" t="s">
        <v>16</v>
      </c>
      <c r="H799">
        <v>2018</v>
      </c>
      <c r="I799" t="s">
        <v>17</v>
      </c>
      <c r="J799">
        <v>2025</v>
      </c>
      <c r="K799">
        <v>7</v>
      </c>
      <c r="L799">
        <v>2474.25</v>
      </c>
      <c r="M799" t="s">
        <v>2367</v>
      </c>
      <c r="N799" t="s">
        <v>5503</v>
      </c>
      <c r="O799" t="s">
        <v>6309</v>
      </c>
    </row>
    <row r="800" spans="1:15" x14ac:dyDescent="0.25">
      <c r="A800">
        <v>825</v>
      </c>
      <c r="B800" t="s">
        <v>4415</v>
      </c>
      <c r="C800" t="s">
        <v>5504</v>
      </c>
      <c r="D800" t="s">
        <v>60</v>
      </c>
      <c r="E800" t="s">
        <v>26</v>
      </c>
      <c r="F800" t="s">
        <v>15</v>
      </c>
      <c r="G800" t="s">
        <v>22</v>
      </c>
      <c r="H800">
        <v>2015</v>
      </c>
      <c r="I800" t="s">
        <v>17</v>
      </c>
      <c r="J800">
        <v>2025</v>
      </c>
      <c r="K800">
        <v>10</v>
      </c>
      <c r="L800">
        <v>2939.14</v>
      </c>
      <c r="M800" t="s">
        <v>2370</v>
      </c>
      <c r="N800" t="s">
        <v>5505</v>
      </c>
      <c r="O800" t="s">
        <v>6309</v>
      </c>
    </row>
    <row r="801" spans="1:15" x14ac:dyDescent="0.25">
      <c r="A801">
        <v>826</v>
      </c>
      <c r="B801" t="s">
        <v>4193</v>
      </c>
      <c r="C801" t="s">
        <v>5506</v>
      </c>
      <c r="D801" t="s">
        <v>60</v>
      </c>
      <c r="E801" t="s">
        <v>14</v>
      </c>
      <c r="F801" t="s">
        <v>32</v>
      </c>
      <c r="G801" t="s">
        <v>27</v>
      </c>
      <c r="H801">
        <v>2020</v>
      </c>
      <c r="I801" t="s">
        <v>17</v>
      </c>
      <c r="J801">
        <v>2025</v>
      </c>
      <c r="K801">
        <v>5</v>
      </c>
      <c r="L801">
        <v>2116.1799999999998</v>
      </c>
      <c r="M801" t="s">
        <v>2373</v>
      </c>
      <c r="N801" t="s">
        <v>5507</v>
      </c>
      <c r="O801" t="s">
        <v>6309</v>
      </c>
    </row>
    <row r="802" spans="1:15" x14ac:dyDescent="0.25">
      <c r="A802">
        <v>827</v>
      </c>
      <c r="B802" t="s">
        <v>4328</v>
      </c>
      <c r="C802" t="s">
        <v>4633</v>
      </c>
      <c r="D802" t="s">
        <v>76</v>
      </c>
      <c r="E802" t="s">
        <v>40</v>
      </c>
      <c r="F802" t="s">
        <v>32</v>
      </c>
      <c r="G802" t="s">
        <v>16</v>
      </c>
      <c r="H802">
        <v>2019</v>
      </c>
      <c r="I802" t="s">
        <v>17</v>
      </c>
      <c r="J802">
        <v>2025</v>
      </c>
      <c r="K802">
        <v>6</v>
      </c>
      <c r="L802">
        <v>3327.44</v>
      </c>
      <c r="M802" t="s">
        <v>2376</v>
      </c>
      <c r="N802" t="s">
        <v>5508</v>
      </c>
      <c r="O802" t="s">
        <v>6308</v>
      </c>
    </row>
    <row r="803" spans="1:15" x14ac:dyDescent="0.25">
      <c r="A803">
        <v>828</v>
      </c>
      <c r="B803" t="s">
        <v>4992</v>
      </c>
      <c r="C803" t="s">
        <v>5509</v>
      </c>
      <c r="D803" t="s">
        <v>60</v>
      </c>
      <c r="E803" t="s">
        <v>31</v>
      </c>
      <c r="F803" t="s">
        <v>15</v>
      </c>
      <c r="G803" t="s">
        <v>16</v>
      </c>
      <c r="H803">
        <v>2017</v>
      </c>
      <c r="I803" t="s">
        <v>298</v>
      </c>
      <c r="J803">
        <v>2023</v>
      </c>
      <c r="K803">
        <v>6</v>
      </c>
      <c r="L803">
        <v>3607.02</v>
      </c>
      <c r="M803" t="s">
        <v>2379</v>
      </c>
      <c r="N803" t="s">
        <v>5510</v>
      </c>
      <c r="O803" t="s">
        <v>6308</v>
      </c>
    </row>
    <row r="804" spans="1:15" x14ac:dyDescent="0.25">
      <c r="A804">
        <v>829</v>
      </c>
      <c r="B804" t="s">
        <v>4897</v>
      </c>
      <c r="C804" t="s">
        <v>4035</v>
      </c>
      <c r="D804" t="s">
        <v>25</v>
      </c>
      <c r="E804" t="s">
        <v>26</v>
      </c>
      <c r="F804" t="s">
        <v>15</v>
      </c>
      <c r="G804" t="s">
        <v>27</v>
      </c>
      <c r="H804">
        <v>2017</v>
      </c>
      <c r="I804" t="s">
        <v>17</v>
      </c>
      <c r="J804">
        <v>2025</v>
      </c>
      <c r="K804">
        <v>8</v>
      </c>
      <c r="L804">
        <v>3905.59</v>
      </c>
      <c r="M804" t="s">
        <v>2382</v>
      </c>
      <c r="N804" t="s">
        <v>5511</v>
      </c>
      <c r="O804" t="s">
        <v>6308</v>
      </c>
    </row>
    <row r="805" spans="1:15" x14ac:dyDescent="0.25">
      <c r="A805">
        <v>830</v>
      </c>
      <c r="B805" t="s">
        <v>4897</v>
      </c>
      <c r="C805" t="s">
        <v>4747</v>
      </c>
      <c r="D805" t="s">
        <v>21</v>
      </c>
      <c r="E805" t="s">
        <v>14</v>
      </c>
      <c r="F805" t="s">
        <v>15</v>
      </c>
      <c r="G805" t="s">
        <v>16</v>
      </c>
      <c r="H805">
        <v>2020</v>
      </c>
      <c r="I805" t="s">
        <v>17</v>
      </c>
      <c r="J805">
        <v>2025</v>
      </c>
      <c r="K805">
        <v>5</v>
      </c>
      <c r="L805">
        <v>4697.17</v>
      </c>
      <c r="M805" t="s">
        <v>2385</v>
      </c>
      <c r="N805" t="s">
        <v>5512</v>
      </c>
      <c r="O805" t="s">
        <v>6312</v>
      </c>
    </row>
    <row r="806" spans="1:15" x14ac:dyDescent="0.25">
      <c r="A806">
        <v>831</v>
      </c>
      <c r="B806" t="s">
        <v>5513</v>
      </c>
      <c r="C806" t="s">
        <v>5410</v>
      </c>
      <c r="D806" t="s">
        <v>25</v>
      </c>
      <c r="E806" t="s">
        <v>26</v>
      </c>
      <c r="F806" t="s">
        <v>15</v>
      </c>
      <c r="G806" t="s">
        <v>16</v>
      </c>
      <c r="H806">
        <v>2022</v>
      </c>
      <c r="I806" t="s">
        <v>77</v>
      </c>
      <c r="J806">
        <v>2022</v>
      </c>
      <c r="K806">
        <v>0</v>
      </c>
      <c r="L806">
        <v>4895.45</v>
      </c>
      <c r="M806" t="s">
        <v>2388</v>
      </c>
      <c r="N806" t="s">
        <v>5514</v>
      </c>
      <c r="O806" t="s">
        <v>6312</v>
      </c>
    </row>
    <row r="807" spans="1:15" x14ac:dyDescent="0.25">
      <c r="A807">
        <v>832</v>
      </c>
      <c r="B807" t="s">
        <v>4153</v>
      </c>
      <c r="C807" t="s">
        <v>5515</v>
      </c>
      <c r="D807" t="s">
        <v>25</v>
      </c>
      <c r="E807" t="s">
        <v>54</v>
      </c>
      <c r="F807" t="s">
        <v>15</v>
      </c>
      <c r="G807" t="s">
        <v>27</v>
      </c>
      <c r="H807">
        <v>2023</v>
      </c>
      <c r="I807" t="s">
        <v>17</v>
      </c>
      <c r="J807">
        <v>2025</v>
      </c>
      <c r="K807">
        <v>2</v>
      </c>
      <c r="L807">
        <v>1207.5999999999999</v>
      </c>
      <c r="M807" t="s">
        <v>2391</v>
      </c>
      <c r="N807" t="s">
        <v>5516</v>
      </c>
      <c r="O807" t="s">
        <v>6310</v>
      </c>
    </row>
    <row r="808" spans="1:15" x14ac:dyDescent="0.25">
      <c r="A808">
        <v>833</v>
      </c>
      <c r="B808" t="s">
        <v>5413</v>
      </c>
      <c r="C808" t="s">
        <v>5517</v>
      </c>
      <c r="D808" t="s">
        <v>60</v>
      </c>
      <c r="E808" t="s">
        <v>26</v>
      </c>
      <c r="F808" t="s">
        <v>32</v>
      </c>
      <c r="G808" t="s">
        <v>27</v>
      </c>
      <c r="H808">
        <v>2022</v>
      </c>
      <c r="I808" t="s">
        <v>77</v>
      </c>
      <c r="J808">
        <v>2024</v>
      </c>
      <c r="K808">
        <v>2</v>
      </c>
      <c r="L808">
        <v>4757.21</v>
      </c>
      <c r="M808" t="s">
        <v>2394</v>
      </c>
      <c r="N808" t="s">
        <v>5518</v>
      </c>
      <c r="O808" t="s">
        <v>6312</v>
      </c>
    </row>
    <row r="809" spans="1:15" x14ac:dyDescent="0.25">
      <c r="A809">
        <v>834</v>
      </c>
      <c r="B809" t="s">
        <v>4174</v>
      </c>
      <c r="C809" t="s">
        <v>5519</v>
      </c>
      <c r="D809" t="s">
        <v>60</v>
      </c>
      <c r="E809" t="s">
        <v>26</v>
      </c>
      <c r="F809" t="s">
        <v>15</v>
      </c>
      <c r="G809" t="s">
        <v>22</v>
      </c>
      <c r="H809">
        <v>2017</v>
      </c>
      <c r="I809" t="s">
        <v>17</v>
      </c>
      <c r="J809">
        <v>2025</v>
      </c>
      <c r="K809">
        <v>8</v>
      </c>
      <c r="L809">
        <v>2939.74</v>
      </c>
      <c r="M809" t="s">
        <v>2397</v>
      </c>
      <c r="N809" t="s">
        <v>5520</v>
      </c>
      <c r="O809" t="s">
        <v>6309</v>
      </c>
    </row>
    <row r="810" spans="1:15" x14ac:dyDescent="0.25">
      <c r="A810">
        <v>835</v>
      </c>
      <c r="B810" t="s">
        <v>4133</v>
      </c>
      <c r="C810" t="s">
        <v>4542</v>
      </c>
      <c r="D810" t="s">
        <v>13</v>
      </c>
      <c r="E810" t="s">
        <v>54</v>
      </c>
      <c r="F810" t="s">
        <v>15</v>
      </c>
      <c r="G810" t="s">
        <v>16</v>
      </c>
      <c r="H810">
        <v>2019</v>
      </c>
      <c r="I810" t="s">
        <v>17</v>
      </c>
      <c r="J810">
        <v>2025</v>
      </c>
      <c r="K810">
        <v>6</v>
      </c>
      <c r="L810">
        <v>3632.44</v>
      </c>
      <c r="M810" t="s">
        <v>2400</v>
      </c>
      <c r="N810" t="s">
        <v>5521</v>
      </c>
      <c r="O810" t="s">
        <v>6308</v>
      </c>
    </row>
    <row r="811" spans="1:15" x14ac:dyDescent="0.25">
      <c r="A811">
        <v>836</v>
      </c>
      <c r="B811" t="s">
        <v>5522</v>
      </c>
      <c r="C811" t="s">
        <v>5082</v>
      </c>
      <c r="D811" t="s">
        <v>60</v>
      </c>
      <c r="E811" t="s">
        <v>14</v>
      </c>
      <c r="F811" t="s">
        <v>32</v>
      </c>
      <c r="G811" t="s">
        <v>16</v>
      </c>
      <c r="H811">
        <v>2016</v>
      </c>
      <c r="I811" t="s">
        <v>17</v>
      </c>
      <c r="J811">
        <v>2025</v>
      </c>
      <c r="K811">
        <v>9</v>
      </c>
      <c r="L811">
        <v>4710.8999999999996</v>
      </c>
      <c r="M811" t="s">
        <v>2403</v>
      </c>
      <c r="N811" t="s">
        <v>5523</v>
      </c>
      <c r="O811" t="s">
        <v>6312</v>
      </c>
    </row>
    <row r="812" spans="1:15" x14ac:dyDescent="0.25">
      <c r="A812">
        <v>837</v>
      </c>
      <c r="B812" t="s">
        <v>5127</v>
      </c>
      <c r="C812" t="s">
        <v>4170</v>
      </c>
      <c r="D812" t="s">
        <v>76</v>
      </c>
      <c r="E812" t="s">
        <v>54</v>
      </c>
      <c r="F812" t="s">
        <v>15</v>
      </c>
      <c r="G812" t="s">
        <v>27</v>
      </c>
      <c r="H812">
        <v>2016</v>
      </c>
      <c r="I812" t="s">
        <v>17</v>
      </c>
      <c r="J812">
        <v>2025</v>
      </c>
      <c r="K812">
        <v>9</v>
      </c>
      <c r="L812">
        <v>4213.47</v>
      </c>
      <c r="M812" t="s">
        <v>2406</v>
      </c>
      <c r="N812" t="s">
        <v>5524</v>
      </c>
      <c r="O812" t="s">
        <v>6312</v>
      </c>
    </row>
    <row r="813" spans="1:15" x14ac:dyDescent="0.25">
      <c r="A813">
        <v>838</v>
      </c>
      <c r="B813" t="s">
        <v>4437</v>
      </c>
      <c r="C813" t="s">
        <v>5525</v>
      </c>
      <c r="D813" t="s">
        <v>13</v>
      </c>
      <c r="E813" t="s">
        <v>54</v>
      </c>
      <c r="F813" t="s">
        <v>15</v>
      </c>
      <c r="G813" t="s">
        <v>27</v>
      </c>
      <c r="H813">
        <v>2016</v>
      </c>
      <c r="I813" t="s">
        <v>298</v>
      </c>
      <c r="J813">
        <v>2019</v>
      </c>
      <c r="K813">
        <v>3</v>
      </c>
      <c r="L813">
        <v>2809.93</v>
      </c>
      <c r="M813" t="s">
        <v>2409</v>
      </c>
      <c r="N813" t="s">
        <v>5526</v>
      </c>
      <c r="O813" t="s">
        <v>6309</v>
      </c>
    </row>
    <row r="814" spans="1:15" x14ac:dyDescent="0.25">
      <c r="A814">
        <v>839</v>
      </c>
      <c r="B814" t="s">
        <v>4568</v>
      </c>
      <c r="C814" t="s">
        <v>4771</v>
      </c>
      <c r="D814" t="s">
        <v>60</v>
      </c>
      <c r="E814" t="s">
        <v>26</v>
      </c>
      <c r="F814" t="s">
        <v>32</v>
      </c>
      <c r="G814" t="s">
        <v>27</v>
      </c>
      <c r="H814">
        <v>2024</v>
      </c>
      <c r="I814" t="s">
        <v>17</v>
      </c>
      <c r="J814">
        <v>2025</v>
      </c>
      <c r="K814">
        <v>1</v>
      </c>
      <c r="L814">
        <v>2996.6</v>
      </c>
      <c r="M814" t="s">
        <v>2411</v>
      </c>
      <c r="N814" t="s">
        <v>5527</v>
      </c>
      <c r="O814" t="s">
        <v>6309</v>
      </c>
    </row>
    <row r="815" spans="1:15" x14ac:dyDescent="0.25">
      <c r="A815">
        <v>841</v>
      </c>
      <c r="B815" t="s">
        <v>5528</v>
      </c>
      <c r="C815" t="s">
        <v>4056</v>
      </c>
      <c r="D815" t="s">
        <v>13</v>
      </c>
      <c r="E815" t="s">
        <v>40</v>
      </c>
      <c r="F815" t="s">
        <v>15</v>
      </c>
      <c r="G815" t="s">
        <v>22</v>
      </c>
      <c r="H815">
        <v>2019</v>
      </c>
      <c r="I815" t="s">
        <v>17</v>
      </c>
      <c r="J815">
        <v>2025</v>
      </c>
      <c r="K815">
        <v>6</v>
      </c>
      <c r="L815">
        <v>1043.81</v>
      </c>
      <c r="M815" t="s">
        <v>2415</v>
      </c>
      <c r="N815" t="s">
        <v>5529</v>
      </c>
      <c r="O815" t="s">
        <v>6310</v>
      </c>
    </row>
    <row r="816" spans="1:15" x14ac:dyDescent="0.25">
      <c r="A816">
        <v>842</v>
      </c>
      <c r="B816" t="s">
        <v>4897</v>
      </c>
      <c r="C816" t="s">
        <v>5127</v>
      </c>
      <c r="D816" t="s">
        <v>47</v>
      </c>
      <c r="E816" t="s">
        <v>54</v>
      </c>
      <c r="F816" t="s">
        <v>15</v>
      </c>
      <c r="G816" t="s">
        <v>27</v>
      </c>
      <c r="H816">
        <v>2022</v>
      </c>
      <c r="I816" t="s">
        <v>17</v>
      </c>
      <c r="J816">
        <v>2025</v>
      </c>
      <c r="K816">
        <v>3</v>
      </c>
      <c r="L816">
        <v>3385.76</v>
      </c>
      <c r="M816" t="s">
        <v>2418</v>
      </c>
      <c r="N816" t="s">
        <v>5530</v>
      </c>
      <c r="O816" t="s">
        <v>6308</v>
      </c>
    </row>
    <row r="817" spans="1:15" x14ac:dyDescent="0.25">
      <c r="A817">
        <v>843</v>
      </c>
      <c r="B817" t="s">
        <v>4163</v>
      </c>
      <c r="C817" t="s">
        <v>4397</v>
      </c>
      <c r="D817" t="s">
        <v>76</v>
      </c>
      <c r="E817" t="s">
        <v>26</v>
      </c>
      <c r="F817" t="s">
        <v>15</v>
      </c>
      <c r="G817" t="s">
        <v>22</v>
      </c>
      <c r="H817">
        <v>2016</v>
      </c>
      <c r="I817" t="s">
        <v>17</v>
      </c>
      <c r="J817">
        <v>2025</v>
      </c>
      <c r="K817">
        <v>9</v>
      </c>
      <c r="L817">
        <v>4647.63</v>
      </c>
      <c r="M817" t="s">
        <v>2421</v>
      </c>
      <c r="N817" t="s">
        <v>5531</v>
      </c>
      <c r="O817" t="s">
        <v>6312</v>
      </c>
    </row>
    <row r="818" spans="1:15" x14ac:dyDescent="0.25">
      <c r="A818">
        <v>844</v>
      </c>
      <c r="B818" t="s">
        <v>4180</v>
      </c>
      <c r="C818" t="s">
        <v>5532</v>
      </c>
      <c r="D818" t="s">
        <v>13</v>
      </c>
      <c r="E818" t="s">
        <v>40</v>
      </c>
      <c r="F818" t="s">
        <v>15</v>
      </c>
      <c r="G818" t="s">
        <v>16</v>
      </c>
      <c r="H818">
        <v>2017</v>
      </c>
      <c r="I818" t="s">
        <v>17</v>
      </c>
      <c r="J818">
        <v>2025</v>
      </c>
      <c r="K818">
        <v>8</v>
      </c>
      <c r="L818">
        <v>2372.2600000000002</v>
      </c>
      <c r="M818" t="s">
        <v>2423</v>
      </c>
      <c r="N818" t="s">
        <v>5533</v>
      </c>
      <c r="O818" t="s">
        <v>6309</v>
      </c>
    </row>
    <row r="819" spans="1:15" x14ac:dyDescent="0.25">
      <c r="A819">
        <v>845</v>
      </c>
      <c r="B819" t="s">
        <v>4527</v>
      </c>
      <c r="C819" t="s">
        <v>5534</v>
      </c>
      <c r="D819" t="s">
        <v>47</v>
      </c>
      <c r="E819" t="s">
        <v>40</v>
      </c>
      <c r="F819" t="s">
        <v>32</v>
      </c>
      <c r="G819" t="s">
        <v>16</v>
      </c>
      <c r="H819">
        <v>2021</v>
      </c>
      <c r="I819" t="s">
        <v>17</v>
      </c>
      <c r="J819">
        <v>2025</v>
      </c>
      <c r="K819">
        <v>4</v>
      </c>
      <c r="L819">
        <v>1604.97</v>
      </c>
      <c r="M819" t="s">
        <v>2425</v>
      </c>
      <c r="N819" t="s">
        <v>5535</v>
      </c>
      <c r="O819" t="s">
        <v>6310</v>
      </c>
    </row>
    <row r="820" spans="1:15" x14ac:dyDescent="0.25">
      <c r="A820">
        <v>846</v>
      </c>
      <c r="B820" t="s">
        <v>5011</v>
      </c>
      <c r="C820" t="s">
        <v>5536</v>
      </c>
      <c r="D820" t="s">
        <v>13</v>
      </c>
      <c r="E820" t="s">
        <v>26</v>
      </c>
      <c r="F820" t="s">
        <v>32</v>
      </c>
      <c r="G820" t="s">
        <v>27</v>
      </c>
      <c r="H820">
        <v>2017</v>
      </c>
      <c r="I820" t="s">
        <v>17</v>
      </c>
      <c r="J820">
        <v>2025</v>
      </c>
      <c r="K820">
        <v>8</v>
      </c>
      <c r="L820">
        <v>2259</v>
      </c>
      <c r="M820" t="s">
        <v>2428</v>
      </c>
      <c r="N820" t="s">
        <v>5537</v>
      </c>
      <c r="O820" t="s">
        <v>6309</v>
      </c>
    </row>
    <row r="821" spans="1:15" x14ac:dyDescent="0.25">
      <c r="A821">
        <v>847</v>
      </c>
      <c r="B821" t="s">
        <v>5217</v>
      </c>
      <c r="C821" t="s">
        <v>4277</v>
      </c>
      <c r="D821" t="s">
        <v>21</v>
      </c>
      <c r="E821" t="s">
        <v>31</v>
      </c>
      <c r="F821" t="s">
        <v>15</v>
      </c>
      <c r="G821" t="s">
        <v>16</v>
      </c>
      <c r="H821">
        <v>2021</v>
      </c>
      <c r="I821" t="s">
        <v>17</v>
      </c>
      <c r="J821">
        <v>2025</v>
      </c>
      <c r="K821">
        <v>4</v>
      </c>
      <c r="L821">
        <v>2579.66</v>
      </c>
      <c r="M821" t="s">
        <v>2431</v>
      </c>
      <c r="N821" t="s">
        <v>5538</v>
      </c>
      <c r="O821" t="s">
        <v>6309</v>
      </c>
    </row>
    <row r="822" spans="1:15" x14ac:dyDescent="0.25">
      <c r="A822">
        <v>848</v>
      </c>
      <c r="B822" t="s">
        <v>4294</v>
      </c>
      <c r="C822" t="s">
        <v>5427</v>
      </c>
      <c r="D822" t="s">
        <v>25</v>
      </c>
      <c r="E822" t="s">
        <v>26</v>
      </c>
      <c r="F822" t="s">
        <v>15</v>
      </c>
      <c r="G822" t="s">
        <v>16</v>
      </c>
      <c r="H822">
        <v>2016</v>
      </c>
      <c r="I822" t="s">
        <v>17</v>
      </c>
      <c r="J822">
        <v>2025</v>
      </c>
      <c r="K822">
        <v>9</v>
      </c>
      <c r="L822">
        <v>2432.67</v>
      </c>
      <c r="M822" t="s">
        <v>2434</v>
      </c>
      <c r="N822" t="s">
        <v>5539</v>
      </c>
      <c r="O822" t="s">
        <v>6309</v>
      </c>
    </row>
    <row r="823" spans="1:15" x14ac:dyDescent="0.25">
      <c r="A823">
        <v>849</v>
      </c>
      <c r="B823" t="s">
        <v>4081</v>
      </c>
      <c r="C823" t="s">
        <v>4322</v>
      </c>
      <c r="D823" t="s">
        <v>13</v>
      </c>
      <c r="E823" t="s">
        <v>26</v>
      </c>
      <c r="F823" t="s">
        <v>32</v>
      </c>
      <c r="G823" t="s">
        <v>16</v>
      </c>
      <c r="H823">
        <v>2021</v>
      </c>
      <c r="I823" t="s">
        <v>17</v>
      </c>
      <c r="J823">
        <v>2025</v>
      </c>
      <c r="K823">
        <v>4</v>
      </c>
      <c r="L823">
        <v>868.12</v>
      </c>
      <c r="M823" t="s">
        <v>2437</v>
      </c>
      <c r="N823" t="s">
        <v>5540</v>
      </c>
      <c r="O823" t="s">
        <v>6311</v>
      </c>
    </row>
    <row r="824" spans="1:15" x14ac:dyDescent="0.25">
      <c r="A824">
        <v>850</v>
      </c>
      <c r="B824" t="s">
        <v>5541</v>
      </c>
      <c r="C824" t="s">
        <v>5542</v>
      </c>
      <c r="D824" t="s">
        <v>13</v>
      </c>
      <c r="E824" t="s">
        <v>31</v>
      </c>
      <c r="F824" t="s">
        <v>32</v>
      </c>
      <c r="G824" t="s">
        <v>16</v>
      </c>
      <c r="H824">
        <v>2021</v>
      </c>
      <c r="I824" t="s">
        <v>17</v>
      </c>
      <c r="J824">
        <v>2025</v>
      </c>
      <c r="K824">
        <v>4</v>
      </c>
      <c r="L824">
        <v>1776.36</v>
      </c>
      <c r="M824" t="s">
        <v>2439</v>
      </c>
      <c r="N824" t="s">
        <v>5543</v>
      </c>
      <c r="O824" t="s">
        <v>6310</v>
      </c>
    </row>
    <row r="825" spans="1:15" x14ac:dyDescent="0.25">
      <c r="A825">
        <v>851</v>
      </c>
      <c r="B825" t="s">
        <v>4728</v>
      </c>
      <c r="C825" t="s">
        <v>5544</v>
      </c>
      <c r="D825" t="s">
        <v>21</v>
      </c>
      <c r="E825" t="s">
        <v>14</v>
      </c>
      <c r="F825" t="s">
        <v>32</v>
      </c>
      <c r="G825" t="s">
        <v>22</v>
      </c>
      <c r="H825">
        <v>2020</v>
      </c>
      <c r="I825" t="s">
        <v>17</v>
      </c>
      <c r="J825">
        <v>2025</v>
      </c>
      <c r="K825">
        <v>5</v>
      </c>
      <c r="L825">
        <v>4387.5600000000004</v>
      </c>
      <c r="M825" t="s">
        <v>2442</v>
      </c>
      <c r="N825" t="s">
        <v>5545</v>
      </c>
      <c r="O825" t="s">
        <v>6312</v>
      </c>
    </row>
    <row r="826" spans="1:15" x14ac:dyDescent="0.25">
      <c r="A826">
        <v>852</v>
      </c>
      <c r="B826" t="s">
        <v>4166</v>
      </c>
      <c r="C826" t="s">
        <v>4397</v>
      </c>
      <c r="D826" t="s">
        <v>60</v>
      </c>
      <c r="E826" t="s">
        <v>54</v>
      </c>
      <c r="F826" t="s">
        <v>32</v>
      </c>
      <c r="G826" t="s">
        <v>22</v>
      </c>
      <c r="H826">
        <v>2018</v>
      </c>
      <c r="I826" t="s">
        <v>17</v>
      </c>
      <c r="J826">
        <v>2025</v>
      </c>
      <c r="K826">
        <v>7</v>
      </c>
      <c r="L826">
        <v>1010.73</v>
      </c>
      <c r="M826" t="s">
        <v>2445</v>
      </c>
      <c r="N826" t="s">
        <v>5546</v>
      </c>
      <c r="O826" t="s">
        <v>6310</v>
      </c>
    </row>
    <row r="827" spans="1:15" x14ac:dyDescent="0.25">
      <c r="A827">
        <v>853</v>
      </c>
      <c r="B827" t="s">
        <v>5425</v>
      </c>
      <c r="C827" t="s">
        <v>5547</v>
      </c>
      <c r="D827" t="s">
        <v>21</v>
      </c>
      <c r="E827" t="s">
        <v>54</v>
      </c>
      <c r="F827" t="s">
        <v>15</v>
      </c>
      <c r="G827" t="s">
        <v>27</v>
      </c>
      <c r="H827">
        <v>2018</v>
      </c>
      <c r="I827" t="s">
        <v>17</v>
      </c>
      <c r="J827">
        <v>2025</v>
      </c>
      <c r="K827">
        <v>7</v>
      </c>
      <c r="L827">
        <v>2122.2199999999998</v>
      </c>
      <c r="M827" t="s">
        <v>2449</v>
      </c>
      <c r="N827" t="s">
        <v>5548</v>
      </c>
      <c r="O827" t="s">
        <v>6309</v>
      </c>
    </row>
    <row r="828" spans="1:15" x14ac:dyDescent="0.25">
      <c r="A828">
        <v>854</v>
      </c>
      <c r="B828" t="s">
        <v>5549</v>
      </c>
      <c r="C828" t="s">
        <v>5550</v>
      </c>
      <c r="D828" t="s">
        <v>47</v>
      </c>
      <c r="E828" t="s">
        <v>31</v>
      </c>
      <c r="F828" t="s">
        <v>32</v>
      </c>
      <c r="G828" t="s">
        <v>22</v>
      </c>
      <c r="H828">
        <v>2019</v>
      </c>
      <c r="I828" t="s">
        <v>17</v>
      </c>
      <c r="J828">
        <v>2025</v>
      </c>
      <c r="K828">
        <v>6</v>
      </c>
      <c r="L828">
        <v>1879.95</v>
      </c>
      <c r="M828" t="s">
        <v>2452</v>
      </c>
      <c r="N828" t="s">
        <v>5551</v>
      </c>
      <c r="O828" t="s">
        <v>6310</v>
      </c>
    </row>
    <row r="829" spans="1:15" x14ac:dyDescent="0.25">
      <c r="A829">
        <v>855</v>
      </c>
      <c r="B829" t="s">
        <v>4368</v>
      </c>
      <c r="C829" t="s">
        <v>5552</v>
      </c>
      <c r="D829" t="s">
        <v>76</v>
      </c>
      <c r="E829" t="s">
        <v>14</v>
      </c>
      <c r="F829" t="s">
        <v>15</v>
      </c>
      <c r="G829" t="s">
        <v>27</v>
      </c>
      <c r="H829">
        <v>2023</v>
      </c>
      <c r="I829" t="s">
        <v>17</v>
      </c>
      <c r="J829">
        <v>2025</v>
      </c>
      <c r="K829">
        <v>2</v>
      </c>
      <c r="L829">
        <v>3585.17</v>
      </c>
      <c r="M829" t="s">
        <v>2455</v>
      </c>
      <c r="N829" t="s">
        <v>5553</v>
      </c>
      <c r="O829" t="s">
        <v>6308</v>
      </c>
    </row>
    <row r="830" spans="1:15" x14ac:dyDescent="0.25">
      <c r="A830">
        <v>856</v>
      </c>
      <c r="B830" t="s">
        <v>5227</v>
      </c>
      <c r="C830" t="s">
        <v>5410</v>
      </c>
      <c r="D830" t="s">
        <v>21</v>
      </c>
      <c r="E830" t="s">
        <v>54</v>
      </c>
      <c r="F830" t="s">
        <v>15</v>
      </c>
      <c r="G830" t="s">
        <v>27</v>
      </c>
      <c r="H830">
        <v>2024</v>
      </c>
      <c r="I830" t="s">
        <v>17</v>
      </c>
      <c r="J830">
        <v>2025</v>
      </c>
      <c r="K830">
        <v>1</v>
      </c>
      <c r="L830">
        <v>1295.23</v>
      </c>
      <c r="M830" t="s">
        <v>2458</v>
      </c>
      <c r="N830" t="s">
        <v>5554</v>
      </c>
      <c r="O830" t="s">
        <v>6310</v>
      </c>
    </row>
    <row r="831" spans="1:15" x14ac:dyDescent="0.25">
      <c r="A831">
        <v>857</v>
      </c>
      <c r="B831" t="s">
        <v>4055</v>
      </c>
      <c r="C831" t="s">
        <v>4531</v>
      </c>
      <c r="D831" t="s">
        <v>76</v>
      </c>
      <c r="E831" t="s">
        <v>14</v>
      </c>
      <c r="F831" t="s">
        <v>15</v>
      </c>
      <c r="G831" t="s">
        <v>27</v>
      </c>
      <c r="H831">
        <v>2019</v>
      </c>
      <c r="I831" t="s">
        <v>17</v>
      </c>
      <c r="J831">
        <v>2025</v>
      </c>
      <c r="K831">
        <v>6</v>
      </c>
      <c r="L831">
        <v>1439.24</v>
      </c>
      <c r="M831" t="s">
        <v>2461</v>
      </c>
      <c r="N831" t="s">
        <v>5555</v>
      </c>
      <c r="O831" t="s">
        <v>6310</v>
      </c>
    </row>
    <row r="832" spans="1:15" x14ac:dyDescent="0.25">
      <c r="A832">
        <v>858</v>
      </c>
      <c r="B832" t="s">
        <v>4429</v>
      </c>
      <c r="C832" t="s">
        <v>4488</v>
      </c>
      <c r="D832" t="s">
        <v>25</v>
      </c>
      <c r="E832" t="s">
        <v>26</v>
      </c>
      <c r="F832" t="s">
        <v>15</v>
      </c>
      <c r="G832" t="s">
        <v>22</v>
      </c>
      <c r="H832">
        <v>2017</v>
      </c>
      <c r="I832" t="s">
        <v>17</v>
      </c>
      <c r="J832">
        <v>2025</v>
      </c>
      <c r="K832">
        <v>8</v>
      </c>
      <c r="L832">
        <v>1481.05</v>
      </c>
      <c r="M832" t="s">
        <v>2464</v>
      </c>
      <c r="N832" t="s">
        <v>5556</v>
      </c>
      <c r="O832" t="s">
        <v>6310</v>
      </c>
    </row>
    <row r="833" spans="1:15" x14ac:dyDescent="0.25">
      <c r="A833">
        <v>859</v>
      </c>
      <c r="B833" t="s">
        <v>4116</v>
      </c>
      <c r="C833" t="s">
        <v>4441</v>
      </c>
      <c r="D833" t="s">
        <v>76</v>
      </c>
      <c r="E833" t="s">
        <v>40</v>
      </c>
      <c r="F833" t="s">
        <v>32</v>
      </c>
      <c r="G833" t="s">
        <v>16</v>
      </c>
      <c r="H833">
        <v>2023</v>
      </c>
      <c r="I833" t="s">
        <v>17</v>
      </c>
      <c r="J833">
        <v>2025</v>
      </c>
      <c r="K833">
        <v>2</v>
      </c>
      <c r="L833">
        <v>2540.7600000000002</v>
      </c>
      <c r="M833" t="s">
        <v>2467</v>
      </c>
      <c r="N833" t="s">
        <v>5557</v>
      </c>
      <c r="O833" t="s">
        <v>6309</v>
      </c>
    </row>
    <row r="834" spans="1:15" x14ac:dyDescent="0.25">
      <c r="A834">
        <v>860</v>
      </c>
      <c r="B834" t="s">
        <v>4328</v>
      </c>
      <c r="C834" t="s">
        <v>4633</v>
      </c>
      <c r="D834" t="s">
        <v>76</v>
      </c>
      <c r="E834" t="s">
        <v>31</v>
      </c>
      <c r="F834" t="s">
        <v>15</v>
      </c>
      <c r="G834" t="s">
        <v>22</v>
      </c>
      <c r="H834">
        <v>2024</v>
      </c>
      <c r="I834" t="s">
        <v>298</v>
      </c>
      <c r="J834">
        <v>2025</v>
      </c>
      <c r="K834">
        <v>1</v>
      </c>
      <c r="L834">
        <v>4754.6400000000003</v>
      </c>
      <c r="M834" t="s">
        <v>2469</v>
      </c>
      <c r="N834" t="s">
        <v>5558</v>
      </c>
      <c r="O834" t="s">
        <v>6312</v>
      </c>
    </row>
    <row r="835" spans="1:15" x14ac:dyDescent="0.25">
      <c r="A835">
        <v>861</v>
      </c>
      <c r="B835" t="s">
        <v>5473</v>
      </c>
      <c r="C835" t="s">
        <v>5559</v>
      </c>
      <c r="D835" t="s">
        <v>47</v>
      </c>
      <c r="E835" t="s">
        <v>40</v>
      </c>
      <c r="F835" t="s">
        <v>32</v>
      </c>
      <c r="G835" t="s">
        <v>16</v>
      </c>
      <c r="H835">
        <v>2017</v>
      </c>
      <c r="I835" t="s">
        <v>17</v>
      </c>
      <c r="J835">
        <v>2025</v>
      </c>
      <c r="K835">
        <v>8</v>
      </c>
      <c r="L835">
        <v>1656.83</v>
      </c>
      <c r="M835" t="s">
        <v>2472</v>
      </c>
      <c r="N835" t="s">
        <v>5560</v>
      </c>
      <c r="O835" t="s">
        <v>6310</v>
      </c>
    </row>
    <row r="836" spans="1:15" x14ac:dyDescent="0.25">
      <c r="A836">
        <v>862</v>
      </c>
      <c r="B836" t="s">
        <v>4734</v>
      </c>
      <c r="C836" t="s">
        <v>5169</v>
      </c>
      <c r="D836" t="s">
        <v>76</v>
      </c>
      <c r="E836" t="s">
        <v>54</v>
      </c>
      <c r="F836" t="s">
        <v>32</v>
      </c>
      <c r="G836" t="s">
        <v>16</v>
      </c>
      <c r="H836">
        <v>2018</v>
      </c>
      <c r="I836" t="s">
        <v>17</v>
      </c>
      <c r="J836">
        <v>2025</v>
      </c>
      <c r="K836">
        <v>7</v>
      </c>
      <c r="L836">
        <v>4612.6099999999997</v>
      </c>
      <c r="M836" t="s">
        <v>2475</v>
      </c>
      <c r="N836" t="s">
        <v>5561</v>
      </c>
      <c r="O836" t="s">
        <v>6312</v>
      </c>
    </row>
    <row r="837" spans="1:15" x14ac:dyDescent="0.25">
      <c r="A837">
        <v>863</v>
      </c>
      <c r="B837" t="s">
        <v>4617</v>
      </c>
      <c r="C837" t="s">
        <v>5562</v>
      </c>
      <c r="D837" t="s">
        <v>47</v>
      </c>
      <c r="E837" t="s">
        <v>14</v>
      </c>
      <c r="F837" t="s">
        <v>15</v>
      </c>
      <c r="G837" t="s">
        <v>22</v>
      </c>
      <c r="H837">
        <v>2020</v>
      </c>
      <c r="I837" t="s">
        <v>17</v>
      </c>
      <c r="J837">
        <v>2025</v>
      </c>
      <c r="K837">
        <v>5</v>
      </c>
      <c r="L837">
        <v>1842.07</v>
      </c>
      <c r="M837" t="s">
        <v>2478</v>
      </c>
      <c r="N837" t="s">
        <v>5563</v>
      </c>
      <c r="O837" t="s">
        <v>6310</v>
      </c>
    </row>
    <row r="838" spans="1:15" x14ac:dyDescent="0.25">
      <c r="A838">
        <v>864</v>
      </c>
      <c r="B838" t="s">
        <v>5199</v>
      </c>
      <c r="C838" t="s">
        <v>4170</v>
      </c>
      <c r="D838" t="s">
        <v>60</v>
      </c>
      <c r="E838" t="s">
        <v>40</v>
      </c>
      <c r="F838" t="s">
        <v>15</v>
      </c>
      <c r="G838" t="s">
        <v>27</v>
      </c>
      <c r="H838">
        <v>2016</v>
      </c>
      <c r="I838" t="s">
        <v>17</v>
      </c>
      <c r="J838">
        <v>2025</v>
      </c>
      <c r="K838">
        <v>9</v>
      </c>
      <c r="L838">
        <v>2702.67</v>
      </c>
      <c r="M838" t="s">
        <v>2481</v>
      </c>
      <c r="N838" t="s">
        <v>5564</v>
      </c>
      <c r="O838" t="s">
        <v>6309</v>
      </c>
    </row>
    <row r="839" spans="1:15" x14ac:dyDescent="0.25">
      <c r="A839">
        <v>865</v>
      </c>
      <c r="B839" t="s">
        <v>5528</v>
      </c>
      <c r="C839" t="s">
        <v>5565</v>
      </c>
      <c r="D839" t="s">
        <v>60</v>
      </c>
      <c r="E839" t="s">
        <v>54</v>
      </c>
      <c r="F839" t="s">
        <v>15</v>
      </c>
      <c r="G839" t="s">
        <v>27</v>
      </c>
      <c r="H839">
        <v>2021</v>
      </c>
      <c r="I839" t="s">
        <v>17</v>
      </c>
      <c r="J839">
        <v>2025</v>
      </c>
      <c r="K839">
        <v>4</v>
      </c>
      <c r="L839">
        <v>3769.94</v>
      </c>
      <c r="M839" t="s">
        <v>2484</v>
      </c>
      <c r="N839" t="s">
        <v>5566</v>
      </c>
      <c r="O839" t="s">
        <v>6308</v>
      </c>
    </row>
    <row r="840" spans="1:15" x14ac:dyDescent="0.25">
      <c r="A840">
        <v>866</v>
      </c>
      <c r="B840" t="s">
        <v>4249</v>
      </c>
      <c r="C840" t="s">
        <v>4065</v>
      </c>
      <c r="D840" t="s">
        <v>76</v>
      </c>
      <c r="E840" t="s">
        <v>31</v>
      </c>
      <c r="F840" t="s">
        <v>32</v>
      </c>
      <c r="G840" t="s">
        <v>16</v>
      </c>
      <c r="H840">
        <v>2017</v>
      </c>
      <c r="I840" t="s">
        <v>17</v>
      </c>
      <c r="J840">
        <v>2025</v>
      </c>
      <c r="K840">
        <v>8</v>
      </c>
      <c r="L840">
        <v>1366.76</v>
      </c>
      <c r="M840" t="s">
        <v>2487</v>
      </c>
      <c r="N840" t="s">
        <v>5567</v>
      </c>
      <c r="O840" t="s">
        <v>6310</v>
      </c>
    </row>
    <row r="841" spans="1:15" x14ac:dyDescent="0.25">
      <c r="A841">
        <v>867</v>
      </c>
      <c r="B841" t="s">
        <v>5032</v>
      </c>
      <c r="C841" t="s">
        <v>4131</v>
      </c>
      <c r="D841" t="s">
        <v>47</v>
      </c>
      <c r="E841" t="s">
        <v>26</v>
      </c>
      <c r="F841" t="s">
        <v>15</v>
      </c>
      <c r="G841" t="s">
        <v>27</v>
      </c>
      <c r="H841">
        <v>2018</v>
      </c>
      <c r="I841" t="s">
        <v>17</v>
      </c>
      <c r="J841">
        <v>2025</v>
      </c>
      <c r="K841">
        <v>7</v>
      </c>
      <c r="L841">
        <v>1916.62</v>
      </c>
      <c r="M841" t="s">
        <v>2490</v>
      </c>
      <c r="N841" t="s">
        <v>5568</v>
      </c>
      <c r="O841" t="s">
        <v>6310</v>
      </c>
    </row>
    <row r="842" spans="1:15" x14ac:dyDescent="0.25">
      <c r="A842">
        <v>868</v>
      </c>
      <c r="B842" t="s">
        <v>4070</v>
      </c>
      <c r="C842" t="s">
        <v>5569</v>
      </c>
      <c r="D842" t="s">
        <v>21</v>
      </c>
      <c r="E842" t="s">
        <v>14</v>
      </c>
      <c r="F842" t="s">
        <v>15</v>
      </c>
      <c r="G842" t="s">
        <v>22</v>
      </c>
      <c r="H842">
        <v>2016</v>
      </c>
      <c r="I842" t="s">
        <v>298</v>
      </c>
      <c r="J842">
        <v>2018</v>
      </c>
      <c r="K842">
        <v>2</v>
      </c>
      <c r="L842">
        <v>4493.75</v>
      </c>
      <c r="M842" t="s">
        <v>2492</v>
      </c>
      <c r="N842" t="s">
        <v>5570</v>
      </c>
      <c r="O842" t="s">
        <v>6312</v>
      </c>
    </row>
    <row r="843" spans="1:15" x14ac:dyDescent="0.25">
      <c r="A843">
        <v>869</v>
      </c>
      <c r="B843" t="s">
        <v>4337</v>
      </c>
      <c r="C843" t="s">
        <v>4435</v>
      </c>
      <c r="D843" t="s">
        <v>76</v>
      </c>
      <c r="E843" t="s">
        <v>26</v>
      </c>
      <c r="F843" t="s">
        <v>15</v>
      </c>
      <c r="G843" t="s">
        <v>16</v>
      </c>
      <c r="H843">
        <v>2018</v>
      </c>
      <c r="I843" t="s">
        <v>77</v>
      </c>
      <c r="J843">
        <v>2023</v>
      </c>
      <c r="K843">
        <v>5</v>
      </c>
      <c r="L843">
        <v>3753.21</v>
      </c>
      <c r="M843" t="s">
        <v>2495</v>
      </c>
      <c r="N843" t="s">
        <v>5571</v>
      </c>
      <c r="O843" t="s">
        <v>6308</v>
      </c>
    </row>
    <row r="844" spans="1:15" x14ac:dyDescent="0.25">
      <c r="A844">
        <v>870</v>
      </c>
      <c r="B844" t="s">
        <v>4622</v>
      </c>
      <c r="C844" t="s">
        <v>5098</v>
      </c>
      <c r="D844" t="s">
        <v>47</v>
      </c>
      <c r="E844" t="s">
        <v>14</v>
      </c>
      <c r="F844" t="s">
        <v>32</v>
      </c>
      <c r="G844" t="s">
        <v>27</v>
      </c>
      <c r="H844">
        <v>2017</v>
      </c>
      <c r="I844" t="s">
        <v>17</v>
      </c>
      <c r="J844">
        <v>2025</v>
      </c>
      <c r="K844">
        <v>8</v>
      </c>
      <c r="L844">
        <v>4205.72</v>
      </c>
      <c r="M844" t="s">
        <v>2498</v>
      </c>
      <c r="N844" t="s">
        <v>5572</v>
      </c>
      <c r="O844" t="s">
        <v>6312</v>
      </c>
    </row>
    <row r="845" spans="1:15" x14ac:dyDescent="0.25">
      <c r="A845">
        <v>871</v>
      </c>
      <c r="B845" t="s">
        <v>4092</v>
      </c>
      <c r="C845" t="s">
        <v>5573</v>
      </c>
      <c r="D845" t="s">
        <v>21</v>
      </c>
      <c r="E845" t="s">
        <v>40</v>
      </c>
      <c r="F845" t="s">
        <v>15</v>
      </c>
      <c r="G845" t="s">
        <v>22</v>
      </c>
      <c r="H845">
        <v>2016</v>
      </c>
      <c r="I845" t="s">
        <v>17</v>
      </c>
      <c r="J845">
        <v>2025</v>
      </c>
      <c r="K845">
        <v>9</v>
      </c>
      <c r="L845">
        <v>4891.6099999999997</v>
      </c>
      <c r="M845" t="s">
        <v>2501</v>
      </c>
      <c r="N845" t="s">
        <v>5574</v>
      </c>
      <c r="O845" t="s">
        <v>6312</v>
      </c>
    </row>
    <row r="846" spans="1:15" x14ac:dyDescent="0.25">
      <c r="A846">
        <v>872</v>
      </c>
      <c r="B846" t="s">
        <v>4568</v>
      </c>
      <c r="C846" t="s">
        <v>4044</v>
      </c>
      <c r="D846" t="s">
        <v>13</v>
      </c>
      <c r="E846" t="s">
        <v>40</v>
      </c>
      <c r="F846" t="s">
        <v>15</v>
      </c>
      <c r="G846" t="s">
        <v>22</v>
      </c>
      <c r="H846">
        <v>2023</v>
      </c>
      <c r="I846" t="s">
        <v>17</v>
      </c>
      <c r="J846">
        <v>2025</v>
      </c>
      <c r="K846">
        <v>2</v>
      </c>
      <c r="L846">
        <v>4356.07</v>
      </c>
      <c r="M846" t="s">
        <v>2504</v>
      </c>
      <c r="N846" t="s">
        <v>5575</v>
      </c>
      <c r="O846" t="s">
        <v>6312</v>
      </c>
    </row>
    <row r="847" spans="1:15" x14ac:dyDescent="0.25">
      <c r="A847">
        <v>873</v>
      </c>
      <c r="B847" t="s">
        <v>4081</v>
      </c>
      <c r="C847" t="s">
        <v>4311</v>
      </c>
      <c r="D847" t="s">
        <v>60</v>
      </c>
      <c r="E847" t="s">
        <v>14</v>
      </c>
      <c r="F847" t="s">
        <v>32</v>
      </c>
      <c r="G847" t="s">
        <v>16</v>
      </c>
      <c r="H847">
        <v>2019</v>
      </c>
      <c r="I847" t="s">
        <v>17</v>
      </c>
      <c r="J847">
        <v>2025</v>
      </c>
      <c r="K847">
        <v>6</v>
      </c>
      <c r="L847">
        <v>1673.51</v>
      </c>
      <c r="M847" t="s">
        <v>2507</v>
      </c>
      <c r="N847" t="s">
        <v>5576</v>
      </c>
      <c r="O847" t="s">
        <v>6310</v>
      </c>
    </row>
    <row r="848" spans="1:15" x14ac:dyDescent="0.25">
      <c r="A848">
        <v>874</v>
      </c>
      <c r="B848" t="s">
        <v>5113</v>
      </c>
      <c r="C848" t="s">
        <v>4397</v>
      </c>
      <c r="D848" t="s">
        <v>21</v>
      </c>
      <c r="E848" t="s">
        <v>40</v>
      </c>
      <c r="F848" t="s">
        <v>15</v>
      </c>
      <c r="G848" t="s">
        <v>27</v>
      </c>
      <c r="H848">
        <v>2023</v>
      </c>
      <c r="I848" t="s">
        <v>17</v>
      </c>
      <c r="J848">
        <v>2025</v>
      </c>
      <c r="K848">
        <v>2</v>
      </c>
      <c r="L848">
        <v>1922.06</v>
      </c>
      <c r="M848" t="s">
        <v>2510</v>
      </c>
      <c r="N848" t="s">
        <v>5577</v>
      </c>
      <c r="O848" t="s">
        <v>6310</v>
      </c>
    </row>
    <row r="849" spans="1:15" x14ac:dyDescent="0.25">
      <c r="A849">
        <v>875</v>
      </c>
      <c r="B849" t="s">
        <v>4193</v>
      </c>
      <c r="C849" t="s">
        <v>5089</v>
      </c>
      <c r="D849" t="s">
        <v>25</v>
      </c>
      <c r="E849" t="s">
        <v>14</v>
      </c>
      <c r="F849" t="s">
        <v>32</v>
      </c>
      <c r="G849" t="s">
        <v>16</v>
      </c>
      <c r="H849">
        <v>2023</v>
      </c>
      <c r="I849" t="s">
        <v>17</v>
      </c>
      <c r="J849">
        <v>2025</v>
      </c>
      <c r="K849">
        <v>2</v>
      </c>
      <c r="L849">
        <v>1716.84</v>
      </c>
      <c r="M849" t="s">
        <v>2513</v>
      </c>
      <c r="N849" t="s">
        <v>5578</v>
      </c>
      <c r="O849" t="s">
        <v>6310</v>
      </c>
    </row>
    <row r="850" spans="1:15" x14ac:dyDescent="0.25">
      <c r="A850">
        <v>876</v>
      </c>
      <c r="B850" t="s">
        <v>4508</v>
      </c>
      <c r="C850" t="s">
        <v>4966</v>
      </c>
      <c r="D850" t="s">
        <v>21</v>
      </c>
      <c r="E850" t="s">
        <v>26</v>
      </c>
      <c r="F850" t="s">
        <v>15</v>
      </c>
      <c r="G850" t="s">
        <v>16</v>
      </c>
      <c r="H850">
        <v>2019</v>
      </c>
      <c r="I850" t="s">
        <v>17</v>
      </c>
      <c r="J850">
        <v>2025</v>
      </c>
      <c r="K850">
        <v>6</v>
      </c>
      <c r="L850">
        <v>4196.7</v>
      </c>
      <c r="M850" t="s">
        <v>2516</v>
      </c>
      <c r="N850" t="s">
        <v>5579</v>
      </c>
      <c r="O850" t="s">
        <v>6312</v>
      </c>
    </row>
    <row r="851" spans="1:15" x14ac:dyDescent="0.25">
      <c r="A851">
        <v>877</v>
      </c>
      <c r="B851" t="s">
        <v>5409</v>
      </c>
      <c r="C851" t="s">
        <v>5580</v>
      </c>
      <c r="D851" t="s">
        <v>47</v>
      </c>
      <c r="E851" t="s">
        <v>14</v>
      </c>
      <c r="F851" t="s">
        <v>15</v>
      </c>
      <c r="G851" t="s">
        <v>16</v>
      </c>
      <c r="H851">
        <v>2016</v>
      </c>
      <c r="I851" t="s">
        <v>17</v>
      </c>
      <c r="J851">
        <v>2025</v>
      </c>
      <c r="K851">
        <v>9</v>
      </c>
      <c r="L851">
        <v>1434.23</v>
      </c>
      <c r="M851" t="s">
        <v>2519</v>
      </c>
      <c r="N851" t="s">
        <v>5581</v>
      </c>
      <c r="O851" t="s">
        <v>6310</v>
      </c>
    </row>
    <row r="852" spans="1:15" x14ac:dyDescent="0.25">
      <c r="A852">
        <v>878</v>
      </c>
      <c r="B852" t="s">
        <v>5582</v>
      </c>
      <c r="C852" t="s">
        <v>4170</v>
      </c>
      <c r="D852" t="s">
        <v>60</v>
      </c>
      <c r="E852" t="s">
        <v>14</v>
      </c>
      <c r="F852" t="s">
        <v>32</v>
      </c>
      <c r="G852" t="s">
        <v>16</v>
      </c>
      <c r="H852">
        <v>2022</v>
      </c>
      <c r="I852" t="s">
        <v>17</v>
      </c>
      <c r="J852">
        <v>2025</v>
      </c>
      <c r="K852">
        <v>3</v>
      </c>
      <c r="L852">
        <v>3281.14</v>
      </c>
      <c r="M852" t="s">
        <v>2522</v>
      </c>
      <c r="N852" t="s">
        <v>5583</v>
      </c>
      <c r="O852" t="s">
        <v>6308</v>
      </c>
    </row>
    <row r="853" spans="1:15" x14ac:dyDescent="0.25">
      <c r="A853">
        <v>879</v>
      </c>
      <c r="B853" t="s">
        <v>5584</v>
      </c>
      <c r="C853" t="s">
        <v>4266</v>
      </c>
      <c r="D853" t="s">
        <v>25</v>
      </c>
      <c r="E853" t="s">
        <v>14</v>
      </c>
      <c r="F853" t="s">
        <v>32</v>
      </c>
      <c r="G853" t="s">
        <v>22</v>
      </c>
      <c r="H853">
        <v>2017</v>
      </c>
      <c r="I853" t="s">
        <v>17</v>
      </c>
      <c r="J853">
        <v>2025</v>
      </c>
      <c r="K853">
        <v>8</v>
      </c>
      <c r="L853">
        <v>4431.42</v>
      </c>
      <c r="M853" t="s">
        <v>2525</v>
      </c>
      <c r="N853" t="s">
        <v>5585</v>
      </c>
      <c r="O853" t="s">
        <v>6312</v>
      </c>
    </row>
    <row r="854" spans="1:15" x14ac:dyDescent="0.25">
      <c r="A854">
        <v>880</v>
      </c>
      <c r="B854" t="s">
        <v>4348</v>
      </c>
      <c r="C854" t="s">
        <v>5586</v>
      </c>
      <c r="D854" t="s">
        <v>76</v>
      </c>
      <c r="E854" t="s">
        <v>54</v>
      </c>
      <c r="F854" t="s">
        <v>32</v>
      </c>
      <c r="G854" t="s">
        <v>16</v>
      </c>
      <c r="H854">
        <v>2020</v>
      </c>
      <c r="I854" t="s">
        <v>17</v>
      </c>
      <c r="J854">
        <v>2025</v>
      </c>
      <c r="K854">
        <v>5</v>
      </c>
      <c r="L854">
        <v>3827.76</v>
      </c>
      <c r="M854" t="s">
        <v>2528</v>
      </c>
      <c r="N854" t="s">
        <v>5587</v>
      </c>
      <c r="O854" t="s">
        <v>6308</v>
      </c>
    </row>
    <row r="855" spans="1:15" x14ac:dyDescent="0.25">
      <c r="A855">
        <v>881</v>
      </c>
      <c r="B855" t="s">
        <v>5586</v>
      </c>
      <c r="C855" t="s">
        <v>5361</v>
      </c>
      <c r="D855" t="s">
        <v>21</v>
      </c>
      <c r="E855" t="s">
        <v>54</v>
      </c>
      <c r="F855" t="s">
        <v>32</v>
      </c>
      <c r="G855" t="s">
        <v>22</v>
      </c>
      <c r="H855">
        <v>2016</v>
      </c>
      <c r="I855" t="s">
        <v>17</v>
      </c>
      <c r="J855">
        <v>2025</v>
      </c>
      <c r="K855">
        <v>9</v>
      </c>
      <c r="L855">
        <v>1756.75</v>
      </c>
      <c r="M855" t="s">
        <v>2531</v>
      </c>
      <c r="N855" t="s">
        <v>5588</v>
      </c>
      <c r="O855" t="s">
        <v>6310</v>
      </c>
    </row>
    <row r="856" spans="1:15" x14ac:dyDescent="0.25">
      <c r="A856">
        <v>882</v>
      </c>
      <c r="B856" t="s">
        <v>4629</v>
      </c>
      <c r="C856" t="s">
        <v>5589</v>
      </c>
      <c r="D856" t="s">
        <v>60</v>
      </c>
      <c r="E856" t="s">
        <v>54</v>
      </c>
      <c r="F856" t="s">
        <v>15</v>
      </c>
      <c r="G856" t="s">
        <v>16</v>
      </c>
      <c r="H856">
        <v>2024</v>
      </c>
      <c r="I856" t="s">
        <v>17</v>
      </c>
      <c r="J856">
        <v>2025</v>
      </c>
      <c r="K856">
        <v>1</v>
      </c>
      <c r="L856">
        <v>1531.31</v>
      </c>
      <c r="M856" t="s">
        <v>2533</v>
      </c>
      <c r="N856" t="s">
        <v>5590</v>
      </c>
      <c r="O856" t="s">
        <v>6310</v>
      </c>
    </row>
    <row r="857" spans="1:15" x14ac:dyDescent="0.25">
      <c r="A857">
        <v>883</v>
      </c>
      <c r="B857" t="s">
        <v>4233</v>
      </c>
      <c r="C857" t="s">
        <v>5591</v>
      </c>
      <c r="D857" t="s">
        <v>47</v>
      </c>
      <c r="E857" t="s">
        <v>40</v>
      </c>
      <c r="F857" t="s">
        <v>15</v>
      </c>
      <c r="G857" t="s">
        <v>27</v>
      </c>
      <c r="H857">
        <v>2016</v>
      </c>
      <c r="I857" t="s">
        <v>17</v>
      </c>
      <c r="J857">
        <v>2025</v>
      </c>
      <c r="K857">
        <v>9</v>
      </c>
      <c r="L857">
        <v>2473.59</v>
      </c>
      <c r="M857" t="s">
        <v>2535</v>
      </c>
      <c r="N857" t="s">
        <v>4025</v>
      </c>
      <c r="O857" t="s">
        <v>6309</v>
      </c>
    </row>
    <row r="858" spans="1:15" x14ac:dyDescent="0.25">
      <c r="A858">
        <v>884</v>
      </c>
      <c r="B858" t="s">
        <v>4215</v>
      </c>
      <c r="C858" t="s">
        <v>4460</v>
      </c>
      <c r="D858" t="s">
        <v>60</v>
      </c>
      <c r="E858" t="s">
        <v>40</v>
      </c>
      <c r="F858" t="s">
        <v>32</v>
      </c>
      <c r="G858" t="s">
        <v>27</v>
      </c>
      <c r="H858">
        <v>2018</v>
      </c>
      <c r="I858" t="s">
        <v>298</v>
      </c>
      <c r="J858">
        <v>2023</v>
      </c>
      <c r="K858">
        <v>5</v>
      </c>
      <c r="L858">
        <v>2736.15</v>
      </c>
      <c r="M858" t="s">
        <v>2537</v>
      </c>
      <c r="N858" t="s">
        <v>5592</v>
      </c>
      <c r="O858" t="s">
        <v>6309</v>
      </c>
    </row>
    <row r="859" spans="1:15" x14ac:dyDescent="0.25">
      <c r="A859">
        <v>885</v>
      </c>
      <c r="B859" t="s">
        <v>5593</v>
      </c>
      <c r="C859" t="s">
        <v>5594</v>
      </c>
      <c r="D859" t="s">
        <v>21</v>
      </c>
      <c r="E859" t="s">
        <v>14</v>
      </c>
      <c r="F859" t="s">
        <v>32</v>
      </c>
      <c r="G859" t="s">
        <v>22</v>
      </c>
      <c r="H859">
        <v>2023</v>
      </c>
      <c r="I859" t="s">
        <v>77</v>
      </c>
      <c r="J859">
        <v>2024</v>
      </c>
      <c r="K859">
        <v>1</v>
      </c>
      <c r="L859">
        <v>3962.74</v>
      </c>
      <c r="M859" t="s">
        <v>2540</v>
      </c>
      <c r="N859" t="s">
        <v>5595</v>
      </c>
      <c r="O859" t="s">
        <v>6308</v>
      </c>
    </row>
    <row r="860" spans="1:15" x14ac:dyDescent="0.25">
      <c r="A860">
        <v>886</v>
      </c>
      <c r="B860" t="s">
        <v>4193</v>
      </c>
      <c r="C860" t="s">
        <v>4982</v>
      </c>
      <c r="D860" t="s">
        <v>21</v>
      </c>
      <c r="E860" t="s">
        <v>54</v>
      </c>
      <c r="F860" t="s">
        <v>32</v>
      </c>
      <c r="G860" t="s">
        <v>27</v>
      </c>
      <c r="H860">
        <v>2016</v>
      </c>
      <c r="I860" t="s">
        <v>17</v>
      </c>
      <c r="J860">
        <v>2025</v>
      </c>
      <c r="K860">
        <v>9</v>
      </c>
      <c r="L860">
        <v>4778.6099999999997</v>
      </c>
      <c r="M860" t="s">
        <v>2542</v>
      </c>
      <c r="N860" t="s">
        <v>5596</v>
      </c>
      <c r="O860" t="s">
        <v>6312</v>
      </c>
    </row>
    <row r="861" spans="1:15" x14ac:dyDescent="0.25">
      <c r="A861">
        <v>887</v>
      </c>
      <c r="B861" t="s">
        <v>4233</v>
      </c>
      <c r="C861" t="s">
        <v>4425</v>
      </c>
      <c r="D861" t="s">
        <v>25</v>
      </c>
      <c r="E861" t="s">
        <v>14</v>
      </c>
      <c r="F861" t="s">
        <v>32</v>
      </c>
      <c r="G861" t="s">
        <v>22</v>
      </c>
      <c r="H861">
        <v>2022</v>
      </c>
      <c r="I861" t="s">
        <v>77</v>
      </c>
      <c r="J861">
        <v>2023</v>
      </c>
      <c r="K861">
        <v>1</v>
      </c>
      <c r="L861">
        <v>3133.35</v>
      </c>
      <c r="M861" t="s">
        <v>2545</v>
      </c>
      <c r="N861" t="s">
        <v>5597</v>
      </c>
      <c r="O861" t="s">
        <v>6308</v>
      </c>
    </row>
    <row r="862" spans="1:15" x14ac:dyDescent="0.25">
      <c r="A862">
        <v>888</v>
      </c>
      <c r="B862" t="s">
        <v>5000</v>
      </c>
      <c r="C862" t="s">
        <v>5098</v>
      </c>
      <c r="D862" t="s">
        <v>13</v>
      </c>
      <c r="E862" t="s">
        <v>40</v>
      </c>
      <c r="F862" t="s">
        <v>15</v>
      </c>
      <c r="G862" t="s">
        <v>27</v>
      </c>
      <c r="H862">
        <v>2019</v>
      </c>
      <c r="I862" t="s">
        <v>17</v>
      </c>
      <c r="J862">
        <v>2025</v>
      </c>
      <c r="K862">
        <v>6</v>
      </c>
      <c r="L862">
        <v>2763.6</v>
      </c>
      <c r="M862" t="s">
        <v>2548</v>
      </c>
      <c r="N862" t="s">
        <v>5598</v>
      </c>
      <c r="O862" t="s">
        <v>6309</v>
      </c>
    </row>
    <row r="863" spans="1:15" x14ac:dyDescent="0.25">
      <c r="A863">
        <v>889</v>
      </c>
      <c r="B863" t="s">
        <v>4026</v>
      </c>
      <c r="C863" t="s">
        <v>5599</v>
      </c>
      <c r="D863" t="s">
        <v>76</v>
      </c>
      <c r="E863" t="s">
        <v>26</v>
      </c>
      <c r="F863" t="s">
        <v>32</v>
      </c>
      <c r="G863" t="s">
        <v>16</v>
      </c>
      <c r="H863">
        <v>2018</v>
      </c>
      <c r="I863" t="s">
        <v>17</v>
      </c>
      <c r="J863">
        <v>2025</v>
      </c>
      <c r="K863">
        <v>7</v>
      </c>
      <c r="L863">
        <v>3707.22</v>
      </c>
      <c r="M863" t="s">
        <v>2550</v>
      </c>
      <c r="N863" t="s">
        <v>5600</v>
      </c>
      <c r="O863" t="s">
        <v>6308</v>
      </c>
    </row>
    <row r="864" spans="1:15" x14ac:dyDescent="0.25">
      <c r="A864">
        <v>890</v>
      </c>
      <c r="B864" t="s">
        <v>4166</v>
      </c>
      <c r="C864" t="s">
        <v>4416</v>
      </c>
      <c r="D864" t="s">
        <v>60</v>
      </c>
      <c r="E864" t="s">
        <v>14</v>
      </c>
      <c r="F864" t="s">
        <v>32</v>
      </c>
      <c r="G864" t="s">
        <v>27</v>
      </c>
      <c r="H864">
        <v>2024</v>
      </c>
      <c r="I864" t="s">
        <v>17</v>
      </c>
      <c r="J864">
        <v>2025</v>
      </c>
      <c r="K864">
        <v>1</v>
      </c>
      <c r="L864">
        <v>3060.02</v>
      </c>
      <c r="M864" t="s">
        <v>2553</v>
      </c>
      <c r="N864" t="s">
        <v>5601</v>
      </c>
      <c r="O864" t="s">
        <v>6308</v>
      </c>
    </row>
    <row r="865" spans="1:15" x14ac:dyDescent="0.25">
      <c r="A865">
        <v>891</v>
      </c>
      <c r="B865" t="s">
        <v>4459</v>
      </c>
      <c r="C865" t="s">
        <v>5602</v>
      </c>
      <c r="D865" t="s">
        <v>47</v>
      </c>
      <c r="E865" t="s">
        <v>54</v>
      </c>
      <c r="F865" t="s">
        <v>32</v>
      </c>
      <c r="G865" t="s">
        <v>27</v>
      </c>
      <c r="H865">
        <v>2020</v>
      </c>
      <c r="I865" t="s">
        <v>17</v>
      </c>
      <c r="J865">
        <v>2025</v>
      </c>
      <c r="K865">
        <v>5</v>
      </c>
      <c r="L865">
        <v>3252.94</v>
      </c>
      <c r="M865" t="s">
        <v>2556</v>
      </c>
      <c r="N865" t="s">
        <v>5603</v>
      </c>
      <c r="O865" t="s">
        <v>6308</v>
      </c>
    </row>
    <row r="866" spans="1:15" x14ac:dyDescent="0.25">
      <c r="A866">
        <v>892</v>
      </c>
      <c r="B866" t="s">
        <v>5604</v>
      </c>
      <c r="C866" t="s">
        <v>5280</v>
      </c>
      <c r="D866" t="s">
        <v>47</v>
      </c>
      <c r="E866" t="s">
        <v>26</v>
      </c>
      <c r="F866" t="s">
        <v>15</v>
      </c>
      <c r="G866" t="s">
        <v>22</v>
      </c>
      <c r="H866">
        <v>2024</v>
      </c>
      <c r="I866" t="s">
        <v>17</v>
      </c>
      <c r="J866">
        <v>2025</v>
      </c>
      <c r="K866">
        <v>1</v>
      </c>
      <c r="L866">
        <v>4210.6400000000003</v>
      </c>
      <c r="M866" t="s">
        <v>2559</v>
      </c>
      <c r="N866" t="s">
        <v>5605</v>
      </c>
      <c r="O866" t="s">
        <v>6312</v>
      </c>
    </row>
    <row r="867" spans="1:15" x14ac:dyDescent="0.25">
      <c r="A867">
        <v>893</v>
      </c>
      <c r="B867" t="s">
        <v>4854</v>
      </c>
      <c r="C867" t="s">
        <v>5482</v>
      </c>
      <c r="D867" t="s">
        <v>25</v>
      </c>
      <c r="E867" t="s">
        <v>40</v>
      </c>
      <c r="F867" t="s">
        <v>32</v>
      </c>
      <c r="G867" t="s">
        <v>16</v>
      </c>
      <c r="H867">
        <v>2016</v>
      </c>
      <c r="I867" t="s">
        <v>17</v>
      </c>
      <c r="J867">
        <v>2025</v>
      </c>
      <c r="K867">
        <v>9</v>
      </c>
      <c r="L867">
        <v>4782.55</v>
      </c>
      <c r="M867" t="s">
        <v>2562</v>
      </c>
      <c r="N867" t="s">
        <v>5606</v>
      </c>
      <c r="O867" t="s">
        <v>6312</v>
      </c>
    </row>
    <row r="868" spans="1:15" x14ac:dyDescent="0.25">
      <c r="A868">
        <v>894</v>
      </c>
      <c r="B868" t="s">
        <v>5607</v>
      </c>
      <c r="C868" t="s">
        <v>5440</v>
      </c>
      <c r="D868" t="s">
        <v>76</v>
      </c>
      <c r="E868" t="s">
        <v>14</v>
      </c>
      <c r="F868" t="s">
        <v>32</v>
      </c>
      <c r="G868" t="s">
        <v>16</v>
      </c>
      <c r="H868">
        <v>2018</v>
      </c>
      <c r="I868" t="s">
        <v>17</v>
      </c>
      <c r="J868">
        <v>2025</v>
      </c>
      <c r="K868">
        <v>7</v>
      </c>
      <c r="L868">
        <v>1783.03</v>
      </c>
      <c r="M868" t="s">
        <v>2565</v>
      </c>
      <c r="N868" t="s">
        <v>5608</v>
      </c>
      <c r="O868" t="s">
        <v>6310</v>
      </c>
    </row>
    <row r="869" spans="1:15" x14ac:dyDescent="0.25">
      <c r="A869">
        <v>895</v>
      </c>
      <c r="B869" t="s">
        <v>4040</v>
      </c>
      <c r="C869" t="s">
        <v>4714</v>
      </c>
      <c r="D869" t="s">
        <v>21</v>
      </c>
      <c r="E869" t="s">
        <v>40</v>
      </c>
      <c r="F869" t="s">
        <v>15</v>
      </c>
      <c r="G869" t="s">
        <v>27</v>
      </c>
      <c r="H869">
        <v>2020</v>
      </c>
      <c r="I869" t="s">
        <v>17</v>
      </c>
      <c r="J869">
        <v>2025</v>
      </c>
      <c r="K869">
        <v>5</v>
      </c>
      <c r="L869">
        <v>1062.8699999999999</v>
      </c>
      <c r="M869" t="s">
        <v>2568</v>
      </c>
      <c r="N869" t="s">
        <v>5609</v>
      </c>
      <c r="O869" t="s">
        <v>6310</v>
      </c>
    </row>
    <row r="870" spans="1:15" x14ac:dyDescent="0.25">
      <c r="A870">
        <v>896</v>
      </c>
      <c r="B870" t="s">
        <v>4573</v>
      </c>
      <c r="C870" t="s">
        <v>5610</v>
      </c>
      <c r="D870" t="s">
        <v>76</v>
      </c>
      <c r="E870" t="s">
        <v>14</v>
      </c>
      <c r="F870" t="s">
        <v>32</v>
      </c>
      <c r="G870" t="s">
        <v>22</v>
      </c>
      <c r="H870">
        <v>2017</v>
      </c>
      <c r="I870" t="s">
        <v>17</v>
      </c>
      <c r="J870">
        <v>2025</v>
      </c>
      <c r="K870">
        <v>8</v>
      </c>
      <c r="L870">
        <v>1704.48</v>
      </c>
      <c r="M870" t="s">
        <v>2570</v>
      </c>
      <c r="N870" t="s">
        <v>5611</v>
      </c>
      <c r="O870" t="s">
        <v>6310</v>
      </c>
    </row>
    <row r="871" spans="1:15" x14ac:dyDescent="0.25">
      <c r="A871">
        <v>897</v>
      </c>
      <c r="B871" t="s">
        <v>4656</v>
      </c>
      <c r="C871" t="s">
        <v>4183</v>
      </c>
      <c r="D871" t="s">
        <v>47</v>
      </c>
      <c r="E871" t="s">
        <v>14</v>
      </c>
      <c r="F871" t="s">
        <v>15</v>
      </c>
      <c r="G871" t="s">
        <v>27</v>
      </c>
      <c r="H871">
        <v>2020</v>
      </c>
      <c r="I871" t="s">
        <v>17</v>
      </c>
      <c r="J871">
        <v>2025</v>
      </c>
      <c r="K871">
        <v>5</v>
      </c>
      <c r="L871">
        <v>3207.81</v>
      </c>
      <c r="M871" t="s">
        <v>2573</v>
      </c>
      <c r="N871" t="s">
        <v>5612</v>
      </c>
      <c r="O871" t="s">
        <v>6308</v>
      </c>
    </row>
    <row r="872" spans="1:15" x14ac:dyDescent="0.25">
      <c r="A872">
        <v>898</v>
      </c>
      <c r="B872" t="s">
        <v>4043</v>
      </c>
      <c r="C872" t="s">
        <v>4542</v>
      </c>
      <c r="D872" t="s">
        <v>76</v>
      </c>
      <c r="E872" t="s">
        <v>14</v>
      </c>
      <c r="F872" t="s">
        <v>32</v>
      </c>
      <c r="G872" t="s">
        <v>27</v>
      </c>
      <c r="H872">
        <v>2017</v>
      </c>
      <c r="I872" t="s">
        <v>17</v>
      </c>
      <c r="J872">
        <v>2025</v>
      </c>
      <c r="K872">
        <v>8</v>
      </c>
      <c r="L872">
        <v>3050.99</v>
      </c>
      <c r="M872" t="s">
        <v>2576</v>
      </c>
      <c r="N872" t="s">
        <v>5613</v>
      </c>
      <c r="O872" t="s">
        <v>6308</v>
      </c>
    </row>
    <row r="873" spans="1:15" x14ac:dyDescent="0.25">
      <c r="A873">
        <v>899</v>
      </c>
      <c r="B873" t="s">
        <v>4238</v>
      </c>
      <c r="C873" t="s">
        <v>5614</v>
      </c>
      <c r="D873" t="s">
        <v>60</v>
      </c>
      <c r="E873" t="s">
        <v>26</v>
      </c>
      <c r="F873" t="s">
        <v>15</v>
      </c>
      <c r="G873" t="s">
        <v>16</v>
      </c>
      <c r="H873">
        <v>2018</v>
      </c>
      <c r="I873" t="s">
        <v>17</v>
      </c>
      <c r="J873">
        <v>2025</v>
      </c>
      <c r="K873">
        <v>7</v>
      </c>
      <c r="L873">
        <v>2145.12</v>
      </c>
      <c r="M873" t="s">
        <v>2579</v>
      </c>
      <c r="N873" t="s">
        <v>5615</v>
      </c>
      <c r="O873" t="s">
        <v>6309</v>
      </c>
    </row>
    <row r="874" spans="1:15" x14ac:dyDescent="0.25">
      <c r="A874">
        <v>900</v>
      </c>
      <c r="B874" t="s">
        <v>4403</v>
      </c>
      <c r="C874" t="s">
        <v>4200</v>
      </c>
      <c r="D874" t="s">
        <v>60</v>
      </c>
      <c r="E874" t="s">
        <v>31</v>
      </c>
      <c r="F874" t="s">
        <v>32</v>
      </c>
      <c r="G874" t="s">
        <v>22</v>
      </c>
      <c r="H874">
        <v>2022</v>
      </c>
      <c r="I874" t="s">
        <v>17</v>
      </c>
      <c r="J874">
        <v>2025</v>
      </c>
      <c r="K874">
        <v>3</v>
      </c>
      <c r="L874">
        <v>1318.25</v>
      </c>
      <c r="M874" t="s">
        <v>2582</v>
      </c>
      <c r="N874" t="s">
        <v>5616</v>
      </c>
      <c r="O874" t="s">
        <v>6310</v>
      </c>
    </row>
    <row r="875" spans="1:15" x14ac:dyDescent="0.25">
      <c r="A875">
        <v>901</v>
      </c>
      <c r="B875" t="s">
        <v>5617</v>
      </c>
      <c r="C875" t="s">
        <v>5618</v>
      </c>
      <c r="D875" t="s">
        <v>13</v>
      </c>
      <c r="E875" t="s">
        <v>40</v>
      </c>
      <c r="F875" t="s">
        <v>32</v>
      </c>
      <c r="G875" t="s">
        <v>16</v>
      </c>
      <c r="H875">
        <v>2023</v>
      </c>
      <c r="I875" t="s">
        <v>17</v>
      </c>
      <c r="J875">
        <v>2025</v>
      </c>
      <c r="K875">
        <v>2</v>
      </c>
      <c r="L875">
        <v>1628.07</v>
      </c>
      <c r="M875" t="s">
        <v>2585</v>
      </c>
      <c r="N875" t="s">
        <v>5619</v>
      </c>
      <c r="O875" t="s">
        <v>6310</v>
      </c>
    </row>
    <row r="876" spans="1:15" x14ac:dyDescent="0.25">
      <c r="A876">
        <v>902</v>
      </c>
      <c r="B876" t="s">
        <v>5620</v>
      </c>
      <c r="C876" t="s">
        <v>4284</v>
      </c>
      <c r="D876" t="s">
        <v>76</v>
      </c>
      <c r="E876" t="s">
        <v>26</v>
      </c>
      <c r="F876" t="s">
        <v>15</v>
      </c>
      <c r="G876" t="s">
        <v>16</v>
      </c>
      <c r="H876">
        <v>2017</v>
      </c>
      <c r="I876" t="s">
        <v>17</v>
      </c>
      <c r="J876">
        <v>2025</v>
      </c>
      <c r="K876">
        <v>8</v>
      </c>
      <c r="L876">
        <v>2099.2399999999998</v>
      </c>
      <c r="M876" t="s">
        <v>2587</v>
      </c>
      <c r="N876" t="s">
        <v>5621</v>
      </c>
      <c r="O876" t="s">
        <v>6309</v>
      </c>
    </row>
    <row r="877" spans="1:15" x14ac:dyDescent="0.25">
      <c r="A877">
        <v>903</v>
      </c>
      <c r="B877" t="s">
        <v>4133</v>
      </c>
      <c r="C877" t="s">
        <v>4374</v>
      </c>
      <c r="D877" t="s">
        <v>21</v>
      </c>
      <c r="E877" t="s">
        <v>40</v>
      </c>
      <c r="F877" t="s">
        <v>32</v>
      </c>
      <c r="G877" t="s">
        <v>27</v>
      </c>
      <c r="H877">
        <v>2024</v>
      </c>
      <c r="I877" t="s">
        <v>17</v>
      </c>
      <c r="J877">
        <v>2025</v>
      </c>
      <c r="K877">
        <v>1</v>
      </c>
      <c r="L877">
        <v>4690.1099999999997</v>
      </c>
      <c r="M877" t="s">
        <v>2590</v>
      </c>
      <c r="N877" t="s">
        <v>5622</v>
      </c>
      <c r="O877" t="s">
        <v>6312</v>
      </c>
    </row>
    <row r="878" spans="1:15" x14ac:dyDescent="0.25">
      <c r="A878">
        <v>904</v>
      </c>
      <c r="B878" t="s">
        <v>4194</v>
      </c>
      <c r="C878" t="s">
        <v>5623</v>
      </c>
      <c r="D878" t="s">
        <v>47</v>
      </c>
      <c r="E878" t="s">
        <v>40</v>
      </c>
      <c r="F878" t="s">
        <v>32</v>
      </c>
      <c r="G878" t="s">
        <v>22</v>
      </c>
      <c r="H878">
        <v>2020</v>
      </c>
      <c r="I878" t="s">
        <v>17</v>
      </c>
      <c r="J878">
        <v>2025</v>
      </c>
      <c r="K878">
        <v>5</v>
      </c>
      <c r="L878">
        <v>3928.08</v>
      </c>
      <c r="M878" t="s">
        <v>2593</v>
      </c>
      <c r="N878" t="s">
        <v>5624</v>
      </c>
      <c r="O878" t="s">
        <v>6308</v>
      </c>
    </row>
    <row r="879" spans="1:15" x14ac:dyDescent="0.25">
      <c r="A879">
        <v>905</v>
      </c>
      <c r="B879" t="s">
        <v>4348</v>
      </c>
      <c r="C879" t="s">
        <v>4692</v>
      </c>
      <c r="D879" t="s">
        <v>47</v>
      </c>
      <c r="E879" t="s">
        <v>54</v>
      </c>
      <c r="F879" t="s">
        <v>15</v>
      </c>
      <c r="G879" t="s">
        <v>22</v>
      </c>
      <c r="H879">
        <v>2021</v>
      </c>
      <c r="I879" t="s">
        <v>77</v>
      </c>
      <c r="J879">
        <v>2021</v>
      </c>
      <c r="K879">
        <v>0</v>
      </c>
      <c r="L879">
        <v>4231.63</v>
      </c>
      <c r="M879" t="s">
        <v>2596</v>
      </c>
      <c r="N879" t="s">
        <v>5625</v>
      </c>
      <c r="O879" t="s">
        <v>6312</v>
      </c>
    </row>
    <row r="880" spans="1:15" x14ac:dyDescent="0.25">
      <c r="A880">
        <v>906</v>
      </c>
      <c r="B880" t="s">
        <v>5626</v>
      </c>
      <c r="C880" t="s">
        <v>5627</v>
      </c>
      <c r="D880" t="s">
        <v>13</v>
      </c>
      <c r="E880" t="s">
        <v>26</v>
      </c>
      <c r="F880" t="s">
        <v>32</v>
      </c>
      <c r="G880" t="s">
        <v>16</v>
      </c>
      <c r="H880">
        <v>2015</v>
      </c>
      <c r="I880" t="s">
        <v>17</v>
      </c>
      <c r="J880">
        <v>2025</v>
      </c>
      <c r="K880">
        <v>10</v>
      </c>
      <c r="L880">
        <v>2368.21</v>
      </c>
      <c r="M880" t="s">
        <v>2599</v>
      </c>
      <c r="N880" t="s">
        <v>5628</v>
      </c>
      <c r="O880" t="s">
        <v>6309</v>
      </c>
    </row>
    <row r="881" spans="1:15" x14ac:dyDescent="0.25">
      <c r="A881">
        <v>907</v>
      </c>
      <c r="B881" t="s">
        <v>4337</v>
      </c>
      <c r="C881" t="s">
        <v>4388</v>
      </c>
      <c r="D881" t="s">
        <v>21</v>
      </c>
      <c r="E881" t="s">
        <v>40</v>
      </c>
      <c r="F881" t="s">
        <v>32</v>
      </c>
      <c r="G881" t="s">
        <v>16</v>
      </c>
      <c r="H881">
        <v>2023</v>
      </c>
      <c r="I881" t="s">
        <v>17</v>
      </c>
      <c r="J881">
        <v>2025</v>
      </c>
      <c r="K881">
        <v>2</v>
      </c>
      <c r="L881">
        <v>3594.43</v>
      </c>
      <c r="M881" t="s">
        <v>2602</v>
      </c>
      <c r="N881" t="s">
        <v>5629</v>
      </c>
      <c r="O881" t="s">
        <v>6308</v>
      </c>
    </row>
    <row r="882" spans="1:15" x14ac:dyDescent="0.25">
      <c r="A882">
        <v>909</v>
      </c>
      <c r="B882" t="s">
        <v>4099</v>
      </c>
      <c r="C882" t="s">
        <v>5122</v>
      </c>
      <c r="D882" t="s">
        <v>13</v>
      </c>
      <c r="E882" t="s">
        <v>26</v>
      </c>
      <c r="F882" t="s">
        <v>32</v>
      </c>
      <c r="G882" t="s">
        <v>16</v>
      </c>
      <c r="H882">
        <v>2016</v>
      </c>
      <c r="I882" t="s">
        <v>17</v>
      </c>
      <c r="J882">
        <v>2025</v>
      </c>
      <c r="K882">
        <v>9</v>
      </c>
      <c r="L882">
        <v>3100.06</v>
      </c>
      <c r="M882" t="s">
        <v>2607</v>
      </c>
      <c r="N882" t="s">
        <v>5630</v>
      </c>
      <c r="O882" t="s">
        <v>6308</v>
      </c>
    </row>
    <row r="883" spans="1:15" x14ac:dyDescent="0.25">
      <c r="A883">
        <v>910</v>
      </c>
      <c r="B883" t="s">
        <v>4503</v>
      </c>
      <c r="C883" t="s">
        <v>5631</v>
      </c>
      <c r="D883" t="s">
        <v>13</v>
      </c>
      <c r="E883" t="s">
        <v>14</v>
      </c>
      <c r="F883" t="s">
        <v>15</v>
      </c>
      <c r="G883" t="s">
        <v>16</v>
      </c>
      <c r="H883">
        <v>2016</v>
      </c>
      <c r="I883" t="s">
        <v>17</v>
      </c>
      <c r="J883">
        <v>2025</v>
      </c>
      <c r="K883">
        <v>9</v>
      </c>
      <c r="L883">
        <v>2660.49</v>
      </c>
      <c r="M883" t="s">
        <v>2610</v>
      </c>
      <c r="N883" t="s">
        <v>5632</v>
      </c>
      <c r="O883" t="s">
        <v>6309</v>
      </c>
    </row>
    <row r="884" spans="1:15" x14ac:dyDescent="0.25">
      <c r="A884">
        <v>911</v>
      </c>
      <c r="B884" t="s">
        <v>5633</v>
      </c>
      <c r="C884" t="s">
        <v>4982</v>
      </c>
      <c r="D884" t="s">
        <v>25</v>
      </c>
      <c r="E884" t="s">
        <v>14</v>
      </c>
      <c r="F884" t="s">
        <v>32</v>
      </c>
      <c r="G884" t="s">
        <v>27</v>
      </c>
      <c r="H884">
        <v>2016</v>
      </c>
      <c r="I884" t="s">
        <v>17</v>
      </c>
      <c r="J884">
        <v>2025</v>
      </c>
      <c r="K884">
        <v>9</v>
      </c>
      <c r="L884">
        <v>3651.73</v>
      </c>
      <c r="M884" t="s">
        <v>2612</v>
      </c>
      <c r="N884" t="s">
        <v>5634</v>
      </c>
      <c r="O884" t="s">
        <v>6308</v>
      </c>
    </row>
    <row r="885" spans="1:15" x14ac:dyDescent="0.25">
      <c r="A885">
        <v>912</v>
      </c>
      <c r="B885" t="s">
        <v>5413</v>
      </c>
      <c r="C885" t="s">
        <v>4382</v>
      </c>
      <c r="D885" t="s">
        <v>47</v>
      </c>
      <c r="E885" t="s">
        <v>14</v>
      </c>
      <c r="F885" t="s">
        <v>32</v>
      </c>
      <c r="G885" t="s">
        <v>22</v>
      </c>
      <c r="H885">
        <v>2022</v>
      </c>
      <c r="I885" t="s">
        <v>17</v>
      </c>
      <c r="J885">
        <v>2025</v>
      </c>
      <c r="K885">
        <v>3</v>
      </c>
      <c r="L885">
        <v>1547.57</v>
      </c>
      <c r="M885" t="s">
        <v>2615</v>
      </c>
      <c r="N885" t="s">
        <v>5635</v>
      </c>
      <c r="O885" t="s">
        <v>6310</v>
      </c>
    </row>
    <row r="886" spans="1:15" x14ac:dyDescent="0.25">
      <c r="A886">
        <v>913</v>
      </c>
      <c r="B886" t="s">
        <v>5636</v>
      </c>
      <c r="C886" t="s">
        <v>4492</v>
      </c>
      <c r="D886" t="s">
        <v>60</v>
      </c>
      <c r="E886" t="s">
        <v>26</v>
      </c>
      <c r="F886" t="s">
        <v>15</v>
      </c>
      <c r="G886" t="s">
        <v>22</v>
      </c>
      <c r="H886">
        <v>2020</v>
      </c>
      <c r="I886" t="s">
        <v>17</v>
      </c>
      <c r="J886">
        <v>2025</v>
      </c>
      <c r="K886">
        <v>5</v>
      </c>
      <c r="L886">
        <v>2397.5</v>
      </c>
      <c r="M886" t="s">
        <v>2618</v>
      </c>
      <c r="N886" t="s">
        <v>5637</v>
      </c>
      <c r="O886" t="s">
        <v>6309</v>
      </c>
    </row>
    <row r="887" spans="1:15" x14ac:dyDescent="0.25">
      <c r="A887">
        <v>914</v>
      </c>
      <c r="B887" t="s">
        <v>4163</v>
      </c>
      <c r="C887" t="s">
        <v>4056</v>
      </c>
      <c r="D887" t="s">
        <v>47</v>
      </c>
      <c r="E887" t="s">
        <v>54</v>
      </c>
      <c r="F887" t="s">
        <v>32</v>
      </c>
      <c r="G887" t="s">
        <v>27</v>
      </c>
      <c r="H887">
        <v>2019</v>
      </c>
      <c r="I887" t="s">
        <v>17</v>
      </c>
      <c r="J887">
        <v>2025</v>
      </c>
      <c r="K887">
        <v>6</v>
      </c>
      <c r="L887">
        <v>3405.15</v>
      </c>
      <c r="M887" t="s">
        <v>2621</v>
      </c>
      <c r="N887" t="s">
        <v>5638</v>
      </c>
      <c r="O887" t="s">
        <v>6308</v>
      </c>
    </row>
    <row r="888" spans="1:15" x14ac:dyDescent="0.25">
      <c r="A888">
        <v>915</v>
      </c>
      <c r="B888" t="s">
        <v>5639</v>
      </c>
      <c r="C888" t="s">
        <v>5640</v>
      </c>
      <c r="D888" t="s">
        <v>13</v>
      </c>
      <c r="E888" t="s">
        <v>40</v>
      </c>
      <c r="F888" t="s">
        <v>32</v>
      </c>
      <c r="G888" t="s">
        <v>16</v>
      </c>
      <c r="H888">
        <v>2024</v>
      </c>
      <c r="I888" t="s">
        <v>298</v>
      </c>
      <c r="J888">
        <v>2025</v>
      </c>
      <c r="K888">
        <v>1</v>
      </c>
      <c r="L888">
        <v>3817.61</v>
      </c>
      <c r="M888" t="s">
        <v>2624</v>
      </c>
      <c r="N888" t="s">
        <v>5641</v>
      </c>
      <c r="O888" t="s">
        <v>6308</v>
      </c>
    </row>
    <row r="889" spans="1:15" x14ac:dyDescent="0.25">
      <c r="A889">
        <v>916</v>
      </c>
      <c r="B889" t="s">
        <v>4888</v>
      </c>
      <c r="C889" t="s">
        <v>5642</v>
      </c>
      <c r="D889" t="s">
        <v>21</v>
      </c>
      <c r="E889" t="s">
        <v>40</v>
      </c>
      <c r="F889" t="s">
        <v>15</v>
      </c>
      <c r="G889" t="s">
        <v>27</v>
      </c>
      <c r="H889">
        <v>2022</v>
      </c>
      <c r="I889" t="s">
        <v>17</v>
      </c>
      <c r="J889">
        <v>2025</v>
      </c>
      <c r="K889">
        <v>3</v>
      </c>
      <c r="L889">
        <v>1410.54</v>
      </c>
      <c r="M889" t="s">
        <v>2627</v>
      </c>
      <c r="N889" t="s">
        <v>5643</v>
      </c>
      <c r="O889" t="s">
        <v>6310</v>
      </c>
    </row>
    <row r="890" spans="1:15" x14ac:dyDescent="0.25">
      <c r="A890">
        <v>917</v>
      </c>
      <c r="B890" t="s">
        <v>4238</v>
      </c>
      <c r="C890" t="s">
        <v>4030</v>
      </c>
      <c r="D890" t="s">
        <v>25</v>
      </c>
      <c r="E890" t="s">
        <v>26</v>
      </c>
      <c r="F890" t="s">
        <v>15</v>
      </c>
      <c r="G890" t="s">
        <v>27</v>
      </c>
      <c r="H890">
        <v>2017</v>
      </c>
      <c r="I890" t="s">
        <v>17</v>
      </c>
      <c r="J890">
        <v>2025</v>
      </c>
      <c r="K890">
        <v>8</v>
      </c>
      <c r="L890">
        <v>4006.65</v>
      </c>
      <c r="M890" t="s">
        <v>2630</v>
      </c>
      <c r="N890" t="s">
        <v>5644</v>
      </c>
      <c r="O890" t="s">
        <v>6312</v>
      </c>
    </row>
    <row r="891" spans="1:15" x14ac:dyDescent="0.25">
      <c r="A891">
        <v>918</v>
      </c>
      <c r="B891" t="s">
        <v>4043</v>
      </c>
      <c r="C891" t="s">
        <v>4142</v>
      </c>
      <c r="D891" t="s">
        <v>47</v>
      </c>
      <c r="E891" t="s">
        <v>54</v>
      </c>
      <c r="F891" t="s">
        <v>32</v>
      </c>
      <c r="G891" t="s">
        <v>22</v>
      </c>
      <c r="H891">
        <v>2019</v>
      </c>
      <c r="I891" t="s">
        <v>17</v>
      </c>
      <c r="J891">
        <v>2025</v>
      </c>
      <c r="K891">
        <v>6</v>
      </c>
      <c r="L891">
        <v>4029.86</v>
      </c>
      <c r="M891" t="s">
        <v>2633</v>
      </c>
      <c r="N891" t="s">
        <v>5645</v>
      </c>
      <c r="O891" t="s">
        <v>6312</v>
      </c>
    </row>
    <row r="892" spans="1:15" x14ac:dyDescent="0.25">
      <c r="A892">
        <v>919</v>
      </c>
      <c r="B892" t="s">
        <v>4422</v>
      </c>
      <c r="C892" t="s">
        <v>4789</v>
      </c>
      <c r="D892" t="s">
        <v>25</v>
      </c>
      <c r="E892" t="s">
        <v>40</v>
      </c>
      <c r="F892" t="s">
        <v>32</v>
      </c>
      <c r="G892" t="s">
        <v>22</v>
      </c>
      <c r="H892">
        <v>2016</v>
      </c>
      <c r="I892" t="s">
        <v>17</v>
      </c>
      <c r="J892">
        <v>2025</v>
      </c>
      <c r="K892">
        <v>9</v>
      </c>
      <c r="L892">
        <v>2833.44</v>
      </c>
      <c r="M892" t="s">
        <v>2636</v>
      </c>
      <c r="N892" t="s">
        <v>5646</v>
      </c>
      <c r="O892" t="s">
        <v>6309</v>
      </c>
    </row>
    <row r="893" spans="1:15" x14ac:dyDescent="0.25">
      <c r="A893">
        <v>920</v>
      </c>
      <c r="B893" t="s">
        <v>4717</v>
      </c>
      <c r="C893" t="s">
        <v>5647</v>
      </c>
      <c r="D893" t="s">
        <v>76</v>
      </c>
      <c r="E893" t="s">
        <v>40</v>
      </c>
      <c r="F893" t="s">
        <v>15</v>
      </c>
      <c r="G893" t="s">
        <v>27</v>
      </c>
      <c r="H893">
        <v>2019</v>
      </c>
      <c r="I893" t="s">
        <v>17</v>
      </c>
      <c r="J893">
        <v>2025</v>
      </c>
      <c r="K893">
        <v>6</v>
      </c>
      <c r="L893">
        <v>1490.55</v>
      </c>
      <c r="M893" t="s">
        <v>2639</v>
      </c>
      <c r="N893" t="s">
        <v>5648</v>
      </c>
      <c r="O893" t="s">
        <v>6310</v>
      </c>
    </row>
    <row r="894" spans="1:15" x14ac:dyDescent="0.25">
      <c r="A894">
        <v>921</v>
      </c>
      <c r="B894" t="s">
        <v>4089</v>
      </c>
      <c r="C894" t="s">
        <v>4170</v>
      </c>
      <c r="D894" t="s">
        <v>21</v>
      </c>
      <c r="E894" t="s">
        <v>26</v>
      </c>
      <c r="F894" t="s">
        <v>15</v>
      </c>
      <c r="G894" t="s">
        <v>22</v>
      </c>
      <c r="H894">
        <v>2020</v>
      </c>
      <c r="I894" t="s">
        <v>77</v>
      </c>
      <c r="J894">
        <v>2025</v>
      </c>
      <c r="K894">
        <v>5</v>
      </c>
      <c r="L894">
        <v>2597.63</v>
      </c>
      <c r="M894" t="s">
        <v>2642</v>
      </c>
      <c r="N894" t="s">
        <v>5649</v>
      </c>
      <c r="O894" t="s">
        <v>6309</v>
      </c>
    </row>
    <row r="895" spans="1:15" x14ac:dyDescent="0.25">
      <c r="A895">
        <v>922</v>
      </c>
      <c r="B895" t="s">
        <v>4244</v>
      </c>
      <c r="C895" t="s">
        <v>5650</v>
      </c>
      <c r="D895" t="s">
        <v>21</v>
      </c>
      <c r="E895" t="s">
        <v>31</v>
      </c>
      <c r="F895" t="s">
        <v>32</v>
      </c>
      <c r="G895" t="s">
        <v>22</v>
      </c>
      <c r="H895">
        <v>2023</v>
      </c>
      <c r="I895" t="s">
        <v>17</v>
      </c>
      <c r="J895">
        <v>2025</v>
      </c>
      <c r="K895">
        <v>2</v>
      </c>
      <c r="L895">
        <v>4937.42</v>
      </c>
      <c r="M895" t="s">
        <v>2645</v>
      </c>
      <c r="N895" t="s">
        <v>5651</v>
      </c>
      <c r="O895" t="s">
        <v>6312</v>
      </c>
    </row>
    <row r="896" spans="1:15" x14ac:dyDescent="0.25">
      <c r="A896">
        <v>923</v>
      </c>
      <c r="B896" t="s">
        <v>4897</v>
      </c>
      <c r="C896" t="s">
        <v>4316</v>
      </c>
      <c r="D896" t="s">
        <v>13</v>
      </c>
      <c r="E896" t="s">
        <v>40</v>
      </c>
      <c r="F896" t="s">
        <v>15</v>
      </c>
      <c r="G896" t="s">
        <v>22</v>
      </c>
      <c r="H896">
        <v>2019</v>
      </c>
      <c r="I896" t="s">
        <v>17</v>
      </c>
      <c r="J896">
        <v>2025</v>
      </c>
      <c r="K896">
        <v>6</v>
      </c>
      <c r="L896">
        <v>1971.17</v>
      </c>
      <c r="M896" t="s">
        <v>2647</v>
      </c>
      <c r="N896" t="s">
        <v>5652</v>
      </c>
      <c r="O896" t="s">
        <v>6310</v>
      </c>
    </row>
    <row r="897" spans="1:15" x14ac:dyDescent="0.25">
      <c r="A897">
        <v>924</v>
      </c>
      <c r="B897" t="s">
        <v>4043</v>
      </c>
      <c r="C897" t="s">
        <v>4714</v>
      </c>
      <c r="D897" t="s">
        <v>47</v>
      </c>
      <c r="E897" t="s">
        <v>31</v>
      </c>
      <c r="F897" t="s">
        <v>15</v>
      </c>
      <c r="G897" t="s">
        <v>22</v>
      </c>
      <c r="H897">
        <v>2019</v>
      </c>
      <c r="I897" t="s">
        <v>17</v>
      </c>
      <c r="J897">
        <v>2025</v>
      </c>
      <c r="K897">
        <v>6</v>
      </c>
      <c r="L897">
        <v>2200.81</v>
      </c>
      <c r="M897" t="s">
        <v>2650</v>
      </c>
      <c r="N897" t="s">
        <v>5653</v>
      </c>
      <c r="O897" t="s">
        <v>6309</v>
      </c>
    </row>
    <row r="898" spans="1:15" x14ac:dyDescent="0.25">
      <c r="A898">
        <v>925</v>
      </c>
      <c r="B898" t="s">
        <v>4339</v>
      </c>
      <c r="C898" t="s">
        <v>5654</v>
      </c>
      <c r="D898" t="s">
        <v>21</v>
      </c>
      <c r="E898" t="s">
        <v>14</v>
      </c>
      <c r="F898" t="s">
        <v>32</v>
      </c>
      <c r="G898" t="s">
        <v>16</v>
      </c>
      <c r="H898">
        <v>2022</v>
      </c>
      <c r="I898" t="s">
        <v>17</v>
      </c>
      <c r="J898">
        <v>2025</v>
      </c>
      <c r="K898">
        <v>3</v>
      </c>
      <c r="L898">
        <v>1120.53</v>
      </c>
      <c r="M898" t="s">
        <v>2652</v>
      </c>
      <c r="N898" t="s">
        <v>5655</v>
      </c>
      <c r="O898" t="s">
        <v>6310</v>
      </c>
    </row>
    <row r="899" spans="1:15" x14ac:dyDescent="0.25">
      <c r="A899">
        <v>926</v>
      </c>
      <c r="B899" t="s">
        <v>4719</v>
      </c>
      <c r="C899" t="s">
        <v>4544</v>
      </c>
      <c r="D899" t="s">
        <v>60</v>
      </c>
      <c r="E899" t="s">
        <v>14</v>
      </c>
      <c r="F899" t="s">
        <v>32</v>
      </c>
      <c r="G899" t="s">
        <v>27</v>
      </c>
      <c r="H899">
        <v>2016</v>
      </c>
      <c r="I899" t="s">
        <v>17</v>
      </c>
      <c r="J899">
        <v>2025</v>
      </c>
      <c r="K899">
        <v>9</v>
      </c>
      <c r="L899">
        <v>3599.85</v>
      </c>
      <c r="M899" t="s">
        <v>2655</v>
      </c>
      <c r="N899" t="s">
        <v>5656</v>
      </c>
      <c r="O899" t="s">
        <v>6308</v>
      </c>
    </row>
    <row r="900" spans="1:15" x14ac:dyDescent="0.25">
      <c r="A900">
        <v>927</v>
      </c>
      <c r="B900" t="s">
        <v>4116</v>
      </c>
      <c r="C900" t="s">
        <v>5657</v>
      </c>
      <c r="D900" t="s">
        <v>47</v>
      </c>
      <c r="E900" t="s">
        <v>26</v>
      </c>
      <c r="F900" t="s">
        <v>32</v>
      </c>
      <c r="G900" t="s">
        <v>22</v>
      </c>
      <c r="H900">
        <v>2020</v>
      </c>
      <c r="I900" t="s">
        <v>17</v>
      </c>
      <c r="J900">
        <v>2025</v>
      </c>
      <c r="K900">
        <v>5</v>
      </c>
      <c r="L900">
        <v>1915.87</v>
      </c>
      <c r="M900" t="s">
        <v>2658</v>
      </c>
      <c r="N900" t="s">
        <v>5658</v>
      </c>
      <c r="O900" t="s">
        <v>6310</v>
      </c>
    </row>
    <row r="901" spans="1:15" x14ac:dyDescent="0.25">
      <c r="A901">
        <v>928</v>
      </c>
      <c r="B901" t="s">
        <v>4360</v>
      </c>
      <c r="C901" t="s">
        <v>4667</v>
      </c>
      <c r="D901" t="s">
        <v>47</v>
      </c>
      <c r="E901" t="s">
        <v>40</v>
      </c>
      <c r="F901" t="s">
        <v>15</v>
      </c>
      <c r="G901" t="s">
        <v>27</v>
      </c>
      <c r="H901">
        <v>2022</v>
      </c>
      <c r="I901" t="s">
        <v>17</v>
      </c>
      <c r="J901">
        <v>2025</v>
      </c>
      <c r="K901">
        <v>3</v>
      </c>
      <c r="L901">
        <v>2413.29</v>
      </c>
      <c r="M901" t="s">
        <v>2661</v>
      </c>
      <c r="N901" t="s">
        <v>5659</v>
      </c>
      <c r="O901" t="s">
        <v>6309</v>
      </c>
    </row>
    <row r="902" spans="1:15" x14ac:dyDescent="0.25">
      <c r="A902">
        <v>929</v>
      </c>
      <c r="B902" t="s">
        <v>5473</v>
      </c>
      <c r="C902" t="s">
        <v>4817</v>
      </c>
      <c r="D902" t="s">
        <v>25</v>
      </c>
      <c r="E902" t="s">
        <v>40</v>
      </c>
      <c r="F902" t="s">
        <v>15</v>
      </c>
      <c r="G902" t="s">
        <v>22</v>
      </c>
      <c r="H902">
        <v>2016</v>
      </c>
      <c r="I902" t="s">
        <v>17</v>
      </c>
      <c r="J902">
        <v>2025</v>
      </c>
      <c r="K902">
        <v>9</v>
      </c>
      <c r="L902">
        <v>4643.62</v>
      </c>
      <c r="M902" t="s">
        <v>2664</v>
      </c>
      <c r="N902" t="s">
        <v>5660</v>
      </c>
      <c r="O902" t="s">
        <v>6312</v>
      </c>
    </row>
    <row r="903" spans="1:15" x14ac:dyDescent="0.25">
      <c r="A903">
        <v>930</v>
      </c>
      <c r="B903" t="s">
        <v>4644</v>
      </c>
      <c r="C903" t="s">
        <v>4328</v>
      </c>
      <c r="D903" t="s">
        <v>60</v>
      </c>
      <c r="E903" t="s">
        <v>14</v>
      </c>
      <c r="F903" t="s">
        <v>15</v>
      </c>
      <c r="G903" t="s">
        <v>27</v>
      </c>
      <c r="H903">
        <v>2015</v>
      </c>
      <c r="I903" t="s">
        <v>17</v>
      </c>
      <c r="J903">
        <v>2025</v>
      </c>
      <c r="K903">
        <v>10</v>
      </c>
      <c r="L903">
        <v>2522.2199999999998</v>
      </c>
      <c r="M903" t="s">
        <v>2667</v>
      </c>
      <c r="N903" t="s">
        <v>5661</v>
      </c>
      <c r="O903" t="s">
        <v>6309</v>
      </c>
    </row>
    <row r="904" spans="1:15" x14ac:dyDescent="0.25">
      <c r="A904">
        <v>931</v>
      </c>
      <c r="B904" t="s">
        <v>5199</v>
      </c>
      <c r="C904" t="s">
        <v>4830</v>
      </c>
      <c r="D904" t="s">
        <v>21</v>
      </c>
      <c r="E904" t="s">
        <v>14</v>
      </c>
      <c r="F904" t="s">
        <v>32</v>
      </c>
      <c r="G904" t="s">
        <v>22</v>
      </c>
      <c r="H904">
        <v>2022</v>
      </c>
      <c r="I904" t="s">
        <v>17</v>
      </c>
      <c r="J904">
        <v>2025</v>
      </c>
      <c r="K904">
        <v>3</v>
      </c>
      <c r="L904">
        <v>2469.9499999999998</v>
      </c>
      <c r="M904" t="s">
        <v>2670</v>
      </c>
      <c r="N904" t="s">
        <v>5662</v>
      </c>
      <c r="O904" t="s">
        <v>6309</v>
      </c>
    </row>
    <row r="905" spans="1:15" x14ac:dyDescent="0.25">
      <c r="A905">
        <v>932</v>
      </c>
      <c r="B905" t="s">
        <v>5528</v>
      </c>
      <c r="C905" t="s">
        <v>4493</v>
      </c>
      <c r="D905" t="s">
        <v>47</v>
      </c>
      <c r="E905" t="s">
        <v>54</v>
      </c>
      <c r="F905" t="s">
        <v>15</v>
      </c>
      <c r="G905" t="s">
        <v>22</v>
      </c>
      <c r="H905">
        <v>2015</v>
      </c>
      <c r="I905" t="s">
        <v>17</v>
      </c>
      <c r="J905">
        <v>2025</v>
      </c>
      <c r="K905">
        <v>10</v>
      </c>
      <c r="L905">
        <v>1833.14</v>
      </c>
      <c r="M905" t="s">
        <v>2672</v>
      </c>
      <c r="N905" t="s">
        <v>5663</v>
      </c>
      <c r="O905" t="s">
        <v>6310</v>
      </c>
    </row>
    <row r="906" spans="1:15" x14ac:dyDescent="0.25">
      <c r="A906">
        <v>933</v>
      </c>
      <c r="B906" t="s">
        <v>5664</v>
      </c>
      <c r="C906" t="s">
        <v>4544</v>
      </c>
      <c r="D906" t="s">
        <v>47</v>
      </c>
      <c r="E906" t="s">
        <v>54</v>
      </c>
      <c r="F906" t="s">
        <v>32</v>
      </c>
      <c r="G906" t="s">
        <v>16</v>
      </c>
      <c r="H906">
        <v>2019</v>
      </c>
      <c r="I906" t="s">
        <v>17</v>
      </c>
      <c r="J906">
        <v>2025</v>
      </c>
      <c r="K906">
        <v>6</v>
      </c>
      <c r="L906">
        <v>2684.93</v>
      </c>
      <c r="M906" t="s">
        <v>2675</v>
      </c>
      <c r="N906" t="s">
        <v>5665</v>
      </c>
      <c r="O906" t="s">
        <v>6309</v>
      </c>
    </row>
    <row r="907" spans="1:15" x14ac:dyDescent="0.25">
      <c r="A907">
        <v>934</v>
      </c>
      <c r="B907" t="s">
        <v>4318</v>
      </c>
      <c r="C907" t="s">
        <v>4902</v>
      </c>
      <c r="D907" t="s">
        <v>47</v>
      </c>
      <c r="E907" t="s">
        <v>40</v>
      </c>
      <c r="F907" t="s">
        <v>32</v>
      </c>
      <c r="G907" t="s">
        <v>16</v>
      </c>
      <c r="H907">
        <v>2023</v>
      </c>
      <c r="I907" t="s">
        <v>298</v>
      </c>
      <c r="J907">
        <v>2023</v>
      </c>
      <c r="K907">
        <v>0</v>
      </c>
      <c r="L907">
        <v>1681.38</v>
      </c>
      <c r="M907" t="s">
        <v>2678</v>
      </c>
      <c r="N907" t="s">
        <v>5666</v>
      </c>
      <c r="O907" t="s">
        <v>6310</v>
      </c>
    </row>
    <row r="908" spans="1:15" x14ac:dyDescent="0.25">
      <c r="A908">
        <v>935</v>
      </c>
      <c r="B908" t="s">
        <v>4368</v>
      </c>
      <c r="C908" t="s">
        <v>4202</v>
      </c>
      <c r="D908" t="s">
        <v>21</v>
      </c>
      <c r="E908" t="s">
        <v>26</v>
      </c>
      <c r="F908" t="s">
        <v>32</v>
      </c>
      <c r="G908" t="s">
        <v>27</v>
      </c>
      <c r="H908">
        <v>2017</v>
      </c>
      <c r="I908" t="s">
        <v>17</v>
      </c>
      <c r="J908">
        <v>2025</v>
      </c>
      <c r="K908">
        <v>8</v>
      </c>
      <c r="L908">
        <v>3382.82</v>
      </c>
      <c r="M908" t="s">
        <v>2681</v>
      </c>
      <c r="N908" t="s">
        <v>5667</v>
      </c>
      <c r="O908" t="s">
        <v>6308</v>
      </c>
    </row>
    <row r="909" spans="1:15" x14ac:dyDescent="0.25">
      <c r="A909">
        <v>936</v>
      </c>
      <c r="B909" t="s">
        <v>4845</v>
      </c>
      <c r="C909" t="s">
        <v>4181</v>
      </c>
      <c r="D909" t="s">
        <v>13</v>
      </c>
      <c r="E909" t="s">
        <v>26</v>
      </c>
      <c r="F909" t="s">
        <v>15</v>
      </c>
      <c r="G909" t="s">
        <v>22</v>
      </c>
      <c r="H909">
        <v>2018</v>
      </c>
      <c r="I909" t="s">
        <v>17</v>
      </c>
      <c r="J909">
        <v>2025</v>
      </c>
      <c r="K909">
        <v>7</v>
      </c>
      <c r="L909">
        <v>2074.92</v>
      </c>
      <c r="M909" t="s">
        <v>2684</v>
      </c>
      <c r="N909" t="s">
        <v>5668</v>
      </c>
      <c r="O909" t="s">
        <v>6309</v>
      </c>
    </row>
    <row r="910" spans="1:15" x14ac:dyDescent="0.25">
      <c r="A910">
        <v>937</v>
      </c>
      <c r="B910" t="s">
        <v>4527</v>
      </c>
      <c r="C910" t="s">
        <v>4200</v>
      </c>
      <c r="D910" t="s">
        <v>47</v>
      </c>
      <c r="E910" t="s">
        <v>54</v>
      </c>
      <c r="F910" t="s">
        <v>15</v>
      </c>
      <c r="G910" t="s">
        <v>16</v>
      </c>
      <c r="H910">
        <v>2024</v>
      </c>
      <c r="I910" t="s">
        <v>298</v>
      </c>
      <c r="J910">
        <v>2024</v>
      </c>
      <c r="K910">
        <v>0</v>
      </c>
      <c r="L910">
        <v>4941.6099999999997</v>
      </c>
      <c r="M910" t="s">
        <v>2687</v>
      </c>
      <c r="N910" t="s">
        <v>4025</v>
      </c>
      <c r="O910" t="s">
        <v>6312</v>
      </c>
    </row>
    <row r="911" spans="1:15" x14ac:dyDescent="0.25">
      <c r="A911">
        <v>938</v>
      </c>
      <c r="B911" t="s">
        <v>4118</v>
      </c>
      <c r="C911" t="s">
        <v>4789</v>
      </c>
      <c r="D911" t="s">
        <v>76</v>
      </c>
      <c r="E911" t="s">
        <v>31</v>
      </c>
      <c r="F911" t="s">
        <v>32</v>
      </c>
      <c r="G911" t="s">
        <v>22</v>
      </c>
      <c r="H911">
        <v>2023</v>
      </c>
      <c r="I911" t="s">
        <v>17</v>
      </c>
      <c r="J911">
        <v>2025</v>
      </c>
      <c r="K911">
        <v>2</v>
      </c>
      <c r="L911">
        <v>3316.49</v>
      </c>
      <c r="M911" t="s">
        <v>2689</v>
      </c>
      <c r="N911" t="s">
        <v>5669</v>
      </c>
      <c r="O911" t="s">
        <v>6308</v>
      </c>
    </row>
    <row r="912" spans="1:15" x14ac:dyDescent="0.25">
      <c r="A912">
        <v>939</v>
      </c>
      <c r="B912" t="s">
        <v>5670</v>
      </c>
      <c r="C912" t="s">
        <v>5200</v>
      </c>
      <c r="D912" t="s">
        <v>13</v>
      </c>
      <c r="E912" t="s">
        <v>40</v>
      </c>
      <c r="F912" t="s">
        <v>15</v>
      </c>
      <c r="G912" t="s">
        <v>27</v>
      </c>
      <c r="H912">
        <v>2017</v>
      </c>
      <c r="I912" t="s">
        <v>17</v>
      </c>
      <c r="J912">
        <v>2025</v>
      </c>
      <c r="K912">
        <v>8</v>
      </c>
      <c r="L912">
        <v>2819.49</v>
      </c>
      <c r="M912" t="s">
        <v>2692</v>
      </c>
      <c r="N912" t="s">
        <v>4025</v>
      </c>
      <c r="O912" t="s">
        <v>6309</v>
      </c>
    </row>
    <row r="913" spans="1:15" x14ac:dyDescent="0.25">
      <c r="A913">
        <v>940</v>
      </c>
      <c r="B913" t="s">
        <v>4034</v>
      </c>
      <c r="C913" t="s">
        <v>4355</v>
      </c>
      <c r="D913" t="s">
        <v>60</v>
      </c>
      <c r="E913" t="s">
        <v>54</v>
      </c>
      <c r="F913" t="s">
        <v>15</v>
      </c>
      <c r="G913" t="s">
        <v>22</v>
      </c>
      <c r="H913">
        <v>2017</v>
      </c>
      <c r="I913" t="s">
        <v>298</v>
      </c>
      <c r="J913">
        <v>2019</v>
      </c>
      <c r="K913">
        <v>2</v>
      </c>
      <c r="L913">
        <v>4220.2</v>
      </c>
      <c r="M913" t="s">
        <v>2694</v>
      </c>
      <c r="N913" t="s">
        <v>5671</v>
      </c>
      <c r="O913" t="s">
        <v>6312</v>
      </c>
    </row>
    <row r="914" spans="1:15" x14ac:dyDescent="0.25">
      <c r="A914">
        <v>941</v>
      </c>
      <c r="B914" t="s">
        <v>5672</v>
      </c>
      <c r="C914" t="s">
        <v>4206</v>
      </c>
      <c r="D914" t="s">
        <v>25</v>
      </c>
      <c r="E914" t="s">
        <v>31</v>
      </c>
      <c r="F914" t="s">
        <v>32</v>
      </c>
      <c r="G914" t="s">
        <v>16</v>
      </c>
      <c r="H914">
        <v>2015</v>
      </c>
      <c r="I914" t="s">
        <v>17</v>
      </c>
      <c r="J914">
        <v>2025</v>
      </c>
      <c r="K914">
        <v>10</v>
      </c>
      <c r="L914">
        <v>2095.5</v>
      </c>
      <c r="M914" t="s">
        <v>2697</v>
      </c>
      <c r="N914" t="s">
        <v>5673</v>
      </c>
      <c r="O914" t="s">
        <v>6309</v>
      </c>
    </row>
    <row r="915" spans="1:15" x14ac:dyDescent="0.25">
      <c r="A915">
        <v>942</v>
      </c>
      <c r="B915" t="s">
        <v>5674</v>
      </c>
      <c r="C915" t="s">
        <v>5330</v>
      </c>
      <c r="D915" t="s">
        <v>47</v>
      </c>
      <c r="E915" t="s">
        <v>40</v>
      </c>
      <c r="F915" t="s">
        <v>15</v>
      </c>
      <c r="G915" t="s">
        <v>22</v>
      </c>
      <c r="H915">
        <v>2023</v>
      </c>
      <c r="I915" t="s">
        <v>17</v>
      </c>
      <c r="J915">
        <v>2025</v>
      </c>
      <c r="K915">
        <v>2</v>
      </c>
      <c r="L915">
        <v>4126.63</v>
      </c>
      <c r="M915" t="s">
        <v>2700</v>
      </c>
      <c r="N915" t="s">
        <v>5675</v>
      </c>
      <c r="O915" t="s">
        <v>6312</v>
      </c>
    </row>
    <row r="916" spans="1:15" x14ac:dyDescent="0.25">
      <c r="A916">
        <v>943</v>
      </c>
      <c r="B916" t="s">
        <v>4848</v>
      </c>
      <c r="C916" t="s">
        <v>4658</v>
      </c>
      <c r="D916" t="s">
        <v>21</v>
      </c>
      <c r="E916" t="s">
        <v>26</v>
      </c>
      <c r="F916" t="s">
        <v>15</v>
      </c>
      <c r="G916" t="s">
        <v>22</v>
      </c>
      <c r="H916">
        <v>2024</v>
      </c>
      <c r="I916" t="s">
        <v>17</v>
      </c>
      <c r="J916">
        <v>2025</v>
      </c>
      <c r="K916">
        <v>1</v>
      </c>
      <c r="L916">
        <v>3155.71</v>
      </c>
      <c r="M916" t="s">
        <v>2703</v>
      </c>
      <c r="N916" t="s">
        <v>5676</v>
      </c>
      <c r="O916" t="s">
        <v>6308</v>
      </c>
    </row>
    <row r="917" spans="1:15" x14ac:dyDescent="0.25">
      <c r="A917">
        <v>944</v>
      </c>
      <c r="B917" t="s">
        <v>4029</v>
      </c>
      <c r="C917" t="s">
        <v>4242</v>
      </c>
      <c r="D917" t="s">
        <v>13</v>
      </c>
      <c r="E917" t="s">
        <v>40</v>
      </c>
      <c r="F917" t="s">
        <v>15</v>
      </c>
      <c r="G917" t="s">
        <v>22</v>
      </c>
      <c r="H917">
        <v>2015</v>
      </c>
      <c r="I917" t="s">
        <v>17</v>
      </c>
      <c r="J917">
        <v>2025</v>
      </c>
      <c r="K917">
        <v>10</v>
      </c>
      <c r="L917">
        <v>2819.85</v>
      </c>
      <c r="M917" t="s">
        <v>2705</v>
      </c>
      <c r="N917" t="s">
        <v>5677</v>
      </c>
      <c r="O917" t="s">
        <v>6309</v>
      </c>
    </row>
    <row r="918" spans="1:15" x14ac:dyDescent="0.25">
      <c r="A918">
        <v>945</v>
      </c>
      <c r="B918" t="s">
        <v>4061</v>
      </c>
      <c r="C918" t="s">
        <v>4395</v>
      </c>
      <c r="D918" t="s">
        <v>76</v>
      </c>
      <c r="E918" t="s">
        <v>26</v>
      </c>
      <c r="F918" t="s">
        <v>15</v>
      </c>
      <c r="G918" t="s">
        <v>27</v>
      </c>
      <c r="H918">
        <v>2024</v>
      </c>
      <c r="I918" t="s">
        <v>298</v>
      </c>
      <c r="J918">
        <v>2024</v>
      </c>
      <c r="K918">
        <v>0</v>
      </c>
      <c r="L918">
        <v>1857.61</v>
      </c>
      <c r="M918" t="s">
        <v>2708</v>
      </c>
      <c r="N918" t="s">
        <v>5678</v>
      </c>
      <c r="O918" t="s">
        <v>6310</v>
      </c>
    </row>
    <row r="919" spans="1:15" x14ac:dyDescent="0.25">
      <c r="A919">
        <v>946</v>
      </c>
      <c r="B919" t="s">
        <v>4897</v>
      </c>
      <c r="C919" t="s">
        <v>4183</v>
      </c>
      <c r="D919" t="s">
        <v>21</v>
      </c>
      <c r="E919" t="s">
        <v>14</v>
      </c>
      <c r="F919" t="s">
        <v>15</v>
      </c>
      <c r="G919" t="s">
        <v>22</v>
      </c>
      <c r="H919">
        <v>2020</v>
      </c>
      <c r="I919" t="s">
        <v>17</v>
      </c>
      <c r="J919">
        <v>2025</v>
      </c>
      <c r="K919">
        <v>5</v>
      </c>
      <c r="L919">
        <v>2140.91</v>
      </c>
      <c r="M919" t="s">
        <v>2710</v>
      </c>
      <c r="N919" t="s">
        <v>5679</v>
      </c>
      <c r="O919" t="s">
        <v>6309</v>
      </c>
    </row>
    <row r="920" spans="1:15" x14ac:dyDescent="0.25">
      <c r="A920">
        <v>947</v>
      </c>
      <c r="B920" t="s">
        <v>4118</v>
      </c>
      <c r="C920" t="s">
        <v>4200</v>
      </c>
      <c r="D920" t="s">
        <v>47</v>
      </c>
      <c r="E920" t="s">
        <v>40</v>
      </c>
      <c r="F920" t="s">
        <v>15</v>
      </c>
      <c r="G920" t="s">
        <v>22</v>
      </c>
      <c r="H920">
        <v>2021</v>
      </c>
      <c r="I920" t="s">
        <v>17</v>
      </c>
      <c r="J920">
        <v>2025</v>
      </c>
      <c r="K920">
        <v>4</v>
      </c>
      <c r="L920">
        <v>1040.45</v>
      </c>
      <c r="M920" t="s">
        <v>2713</v>
      </c>
      <c r="N920" t="s">
        <v>5680</v>
      </c>
      <c r="O920" t="s">
        <v>6310</v>
      </c>
    </row>
    <row r="921" spans="1:15" x14ac:dyDescent="0.25">
      <c r="A921">
        <v>949</v>
      </c>
      <c r="B921" t="s">
        <v>5681</v>
      </c>
      <c r="C921" t="s">
        <v>4669</v>
      </c>
      <c r="D921" t="s">
        <v>47</v>
      </c>
      <c r="E921" t="s">
        <v>54</v>
      </c>
      <c r="F921" t="s">
        <v>15</v>
      </c>
      <c r="G921" t="s">
        <v>22</v>
      </c>
      <c r="H921">
        <v>2017</v>
      </c>
      <c r="I921" t="s">
        <v>17</v>
      </c>
      <c r="J921">
        <v>2025</v>
      </c>
      <c r="K921">
        <v>8</v>
      </c>
      <c r="L921">
        <v>4463.6499999999996</v>
      </c>
      <c r="M921" t="s">
        <v>2718</v>
      </c>
      <c r="N921" t="s">
        <v>5682</v>
      </c>
      <c r="O921" t="s">
        <v>6312</v>
      </c>
    </row>
    <row r="922" spans="1:15" x14ac:dyDescent="0.25">
      <c r="A922">
        <v>950</v>
      </c>
      <c r="B922" t="s">
        <v>5683</v>
      </c>
      <c r="C922" t="s">
        <v>4300</v>
      </c>
      <c r="D922" t="s">
        <v>76</v>
      </c>
      <c r="E922" t="s">
        <v>54</v>
      </c>
      <c r="F922" t="s">
        <v>32</v>
      </c>
      <c r="G922" t="s">
        <v>27</v>
      </c>
      <c r="H922">
        <v>2022</v>
      </c>
      <c r="I922" t="s">
        <v>17</v>
      </c>
      <c r="J922">
        <v>2025</v>
      </c>
      <c r="K922">
        <v>3</v>
      </c>
      <c r="L922">
        <v>2197.71</v>
      </c>
      <c r="M922" t="s">
        <v>2721</v>
      </c>
      <c r="N922" t="s">
        <v>5684</v>
      </c>
      <c r="O922" t="s">
        <v>6309</v>
      </c>
    </row>
    <row r="923" spans="1:15" x14ac:dyDescent="0.25">
      <c r="A923">
        <v>951</v>
      </c>
      <c r="B923" t="s">
        <v>4118</v>
      </c>
      <c r="C923" t="s">
        <v>4537</v>
      </c>
      <c r="D923" t="s">
        <v>21</v>
      </c>
      <c r="E923" t="s">
        <v>40</v>
      </c>
      <c r="F923" t="s">
        <v>32</v>
      </c>
      <c r="G923" t="s">
        <v>16</v>
      </c>
      <c r="H923">
        <v>2021</v>
      </c>
      <c r="I923" t="s">
        <v>17</v>
      </c>
      <c r="J923">
        <v>2025</v>
      </c>
      <c r="K923">
        <v>4</v>
      </c>
      <c r="L923">
        <v>3324.17</v>
      </c>
      <c r="M923" t="s">
        <v>2724</v>
      </c>
      <c r="N923" t="s">
        <v>5685</v>
      </c>
      <c r="O923" t="s">
        <v>6308</v>
      </c>
    </row>
    <row r="924" spans="1:15" x14ac:dyDescent="0.25">
      <c r="A924">
        <v>952</v>
      </c>
      <c r="B924" t="s">
        <v>4158</v>
      </c>
      <c r="C924" t="s">
        <v>5686</v>
      </c>
      <c r="D924" t="s">
        <v>47</v>
      </c>
      <c r="E924" t="s">
        <v>14</v>
      </c>
      <c r="F924" t="s">
        <v>32</v>
      </c>
      <c r="G924" t="s">
        <v>27</v>
      </c>
      <c r="H924">
        <v>2019</v>
      </c>
      <c r="I924" t="s">
        <v>17</v>
      </c>
      <c r="J924">
        <v>2025</v>
      </c>
      <c r="K924">
        <v>6</v>
      </c>
      <c r="L924">
        <v>2832.25</v>
      </c>
      <c r="M924" t="s">
        <v>2727</v>
      </c>
      <c r="N924" t="s">
        <v>5687</v>
      </c>
      <c r="O924" t="s">
        <v>6309</v>
      </c>
    </row>
    <row r="925" spans="1:15" x14ac:dyDescent="0.25">
      <c r="A925">
        <v>953</v>
      </c>
      <c r="B925" t="s">
        <v>5080</v>
      </c>
      <c r="C925" t="s">
        <v>4652</v>
      </c>
      <c r="D925" t="s">
        <v>13</v>
      </c>
      <c r="E925" t="s">
        <v>14</v>
      </c>
      <c r="F925" t="s">
        <v>32</v>
      </c>
      <c r="G925" t="s">
        <v>16</v>
      </c>
      <c r="H925">
        <v>2016</v>
      </c>
      <c r="I925" t="s">
        <v>17</v>
      </c>
      <c r="J925">
        <v>2025</v>
      </c>
      <c r="K925">
        <v>9</v>
      </c>
      <c r="L925">
        <v>1242.76</v>
      </c>
      <c r="M925" t="s">
        <v>2730</v>
      </c>
      <c r="N925" t="s">
        <v>5688</v>
      </c>
      <c r="O925" t="s">
        <v>6310</v>
      </c>
    </row>
    <row r="926" spans="1:15" x14ac:dyDescent="0.25">
      <c r="A926">
        <v>954</v>
      </c>
      <c r="B926" t="s">
        <v>4196</v>
      </c>
      <c r="C926" t="s">
        <v>4065</v>
      </c>
      <c r="D926" t="s">
        <v>13</v>
      </c>
      <c r="E926" t="s">
        <v>14</v>
      </c>
      <c r="F926" t="s">
        <v>32</v>
      </c>
      <c r="G926" t="s">
        <v>22</v>
      </c>
      <c r="H926">
        <v>2023</v>
      </c>
      <c r="I926" t="s">
        <v>17</v>
      </c>
      <c r="J926">
        <v>2025</v>
      </c>
      <c r="K926">
        <v>2</v>
      </c>
      <c r="L926">
        <v>4748.5</v>
      </c>
      <c r="M926" t="s">
        <v>2733</v>
      </c>
      <c r="N926" t="s">
        <v>5689</v>
      </c>
      <c r="O926" t="s">
        <v>6312</v>
      </c>
    </row>
    <row r="927" spans="1:15" x14ac:dyDescent="0.25">
      <c r="A927">
        <v>955</v>
      </c>
      <c r="B927" t="s">
        <v>4527</v>
      </c>
      <c r="C927" t="s">
        <v>5690</v>
      </c>
      <c r="D927" t="s">
        <v>60</v>
      </c>
      <c r="E927" t="s">
        <v>31</v>
      </c>
      <c r="F927" t="s">
        <v>15</v>
      </c>
      <c r="G927" t="s">
        <v>22</v>
      </c>
      <c r="H927">
        <v>2020</v>
      </c>
      <c r="I927" t="s">
        <v>17</v>
      </c>
      <c r="J927">
        <v>2025</v>
      </c>
      <c r="K927">
        <v>5</v>
      </c>
      <c r="L927">
        <v>4876.78</v>
      </c>
      <c r="M927" t="s">
        <v>2736</v>
      </c>
      <c r="N927" t="s">
        <v>5691</v>
      </c>
      <c r="O927" t="s">
        <v>6312</v>
      </c>
    </row>
    <row r="928" spans="1:15" x14ac:dyDescent="0.25">
      <c r="A928">
        <v>956</v>
      </c>
      <c r="B928" t="s">
        <v>5692</v>
      </c>
      <c r="C928" t="s">
        <v>4181</v>
      </c>
      <c r="D928" t="s">
        <v>60</v>
      </c>
      <c r="E928" t="s">
        <v>54</v>
      </c>
      <c r="F928" t="s">
        <v>15</v>
      </c>
      <c r="G928" t="s">
        <v>16</v>
      </c>
      <c r="H928">
        <v>2022</v>
      </c>
      <c r="I928" t="s">
        <v>17</v>
      </c>
      <c r="J928">
        <v>2025</v>
      </c>
      <c r="K928">
        <v>3</v>
      </c>
      <c r="L928">
        <v>4588.21</v>
      </c>
      <c r="M928" t="s">
        <v>2739</v>
      </c>
      <c r="N928" t="s">
        <v>5693</v>
      </c>
      <c r="O928" t="s">
        <v>6312</v>
      </c>
    </row>
    <row r="929" spans="1:15" x14ac:dyDescent="0.25">
      <c r="A929">
        <v>957</v>
      </c>
      <c r="B929" t="s">
        <v>4443</v>
      </c>
      <c r="C929" t="s">
        <v>5694</v>
      </c>
      <c r="D929" t="s">
        <v>25</v>
      </c>
      <c r="E929" t="s">
        <v>14</v>
      </c>
      <c r="F929" t="s">
        <v>32</v>
      </c>
      <c r="G929" t="s">
        <v>22</v>
      </c>
      <c r="H929">
        <v>2017</v>
      </c>
      <c r="I929" t="s">
        <v>17</v>
      </c>
      <c r="J929">
        <v>2025</v>
      </c>
      <c r="K929">
        <v>8</v>
      </c>
      <c r="L929">
        <v>829.54</v>
      </c>
      <c r="M929" t="s">
        <v>2742</v>
      </c>
      <c r="N929" t="s">
        <v>5695</v>
      </c>
      <c r="O929" t="s">
        <v>6311</v>
      </c>
    </row>
    <row r="930" spans="1:15" x14ac:dyDescent="0.25">
      <c r="A930">
        <v>958</v>
      </c>
      <c r="B930" t="s">
        <v>4244</v>
      </c>
      <c r="C930" t="s">
        <v>4535</v>
      </c>
      <c r="D930" t="s">
        <v>76</v>
      </c>
      <c r="E930" t="s">
        <v>40</v>
      </c>
      <c r="F930" t="s">
        <v>32</v>
      </c>
      <c r="G930" t="s">
        <v>16</v>
      </c>
      <c r="H930">
        <v>2018</v>
      </c>
      <c r="I930" t="s">
        <v>17</v>
      </c>
      <c r="J930">
        <v>2025</v>
      </c>
      <c r="K930">
        <v>7</v>
      </c>
      <c r="L930">
        <v>4914.7</v>
      </c>
      <c r="M930" t="s">
        <v>2745</v>
      </c>
      <c r="N930" t="s">
        <v>5696</v>
      </c>
      <c r="O930" t="s">
        <v>6312</v>
      </c>
    </row>
    <row r="931" spans="1:15" x14ac:dyDescent="0.25">
      <c r="A931">
        <v>959</v>
      </c>
      <c r="B931" t="s">
        <v>4067</v>
      </c>
      <c r="C931" t="s">
        <v>5697</v>
      </c>
      <c r="D931" t="s">
        <v>60</v>
      </c>
      <c r="E931" t="s">
        <v>14</v>
      </c>
      <c r="F931" t="s">
        <v>32</v>
      </c>
      <c r="G931" t="s">
        <v>16</v>
      </c>
      <c r="H931">
        <v>2023</v>
      </c>
      <c r="I931" t="s">
        <v>17</v>
      </c>
      <c r="J931">
        <v>2025</v>
      </c>
      <c r="K931">
        <v>2</v>
      </c>
      <c r="L931">
        <v>852.05</v>
      </c>
      <c r="M931" t="s">
        <v>2748</v>
      </c>
      <c r="N931" t="s">
        <v>5698</v>
      </c>
      <c r="O931" t="s">
        <v>6311</v>
      </c>
    </row>
    <row r="932" spans="1:15" x14ac:dyDescent="0.25">
      <c r="A932">
        <v>960</v>
      </c>
      <c r="B932" t="s">
        <v>4568</v>
      </c>
      <c r="C932" t="s">
        <v>5699</v>
      </c>
      <c r="D932" t="s">
        <v>13</v>
      </c>
      <c r="E932" t="s">
        <v>40</v>
      </c>
      <c r="F932" t="s">
        <v>32</v>
      </c>
      <c r="G932" t="s">
        <v>16</v>
      </c>
      <c r="H932">
        <v>2022</v>
      </c>
      <c r="I932" t="s">
        <v>17</v>
      </c>
      <c r="J932">
        <v>2025</v>
      </c>
      <c r="K932">
        <v>3</v>
      </c>
      <c r="L932">
        <v>1746.12</v>
      </c>
      <c r="M932" t="s">
        <v>2751</v>
      </c>
      <c r="N932" t="s">
        <v>5700</v>
      </c>
      <c r="O932" t="s">
        <v>6310</v>
      </c>
    </row>
    <row r="933" spans="1:15" x14ac:dyDescent="0.25">
      <c r="A933">
        <v>961</v>
      </c>
      <c r="B933" t="s">
        <v>4979</v>
      </c>
      <c r="C933" t="s">
        <v>4256</v>
      </c>
      <c r="D933" t="s">
        <v>47</v>
      </c>
      <c r="E933" t="s">
        <v>54</v>
      </c>
      <c r="F933" t="s">
        <v>15</v>
      </c>
      <c r="G933" t="s">
        <v>27</v>
      </c>
      <c r="H933">
        <v>2022</v>
      </c>
      <c r="I933" t="s">
        <v>17</v>
      </c>
      <c r="J933">
        <v>2025</v>
      </c>
      <c r="K933">
        <v>3</v>
      </c>
      <c r="L933">
        <v>4593.7299999999996</v>
      </c>
      <c r="M933" t="s">
        <v>2754</v>
      </c>
      <c r="N933" t="s">
        <v>5701</v>
      </c>
      <c r="O933" t="s">
        <v>6312</v>
      </c>
    </row>
    <row r="934" spans="1:15" x14ac:dyDescent="0.25">
      <c r="A934">
        <v>962</v>
      </c>
      <c r="B934" t="s">
        <v>4092</v>
      </c>
      <c r="C934" t="s">
        <v>4530</v>
      </c>
      <c r="D934" t="s">
        <v>13</v>
      </c>
      <c r="E934" t="s">
        <v>31</v>
      </c>
      <c r="F934" t="s">
        <v>15</v>
      </c>
      <c r="G934" t="s">
        <v>22</v>
      </c>
      <c r="H934">
        <v>2024</v>
      </c>
      <c r="I934" t="s">
        <v>17</v>
      </c>
      <c r="J934">
        <v>2025</v>
      </c>
      <c r="K934">
        <v>1</v>
      </c>
      <c r="L934">
        <v>3026.34</v>
      </c>
      <c r="M934" t="s">
        <v>2757</v>
      </c>
      <c r="N934" t="s">
        <v>5702</v>
      </c>
      <c r="O934" t="s">
        <v>6308</v>
      </c>
    </row>
    <row r="935" spans="1:15" x14ac:dyDescent="0.25">
      <c r="A935">
        <v>963</v>
      </c>
      <c r="B935" t="s">
        <v>4878</v>
      </c>
      <c r="C935" t="s">
        <v>4340</v>
      </c>
      <c r="D935" t="s">
        <v>25</v>
      </c>
      <c r="E935" t="s">
        <v>31</v>
      </c>
      <c r="F935" t="s">
        <v>32</v>
      </c>
      <c r="G935" t="s">
        <v>27</v>
      </c>
      <c r="H935">
        <v>2015</v>
      </c>
      <c r="I935" t="s">
        <v>17</v>
      </c>
      <c r="J935">
        <v>2025</v>
      </c>
      <c r="K935">
        <v>10</v>
      </c>
      <c r="L935">
        <v>1094</v>
      </c>
      <c r="M935" t="s">
        <v>2760</v>
      </c>
      <c r="N935" t="s">
        <v>5703</v>
      </c>
      <c r="O935" t="s">
        <v>6310</v>
      </c>
    </row>
    <row r="936" spans="1:15" x14ac:dyDescent="0.25">
      <c r="A936">
        <v>964</v>
      </c>
      <c r="B936" t="s">
        <v>4703</v>
      </c>
      <c r="C936" t="s">
        <v>4397</v>
      </c>
      <c r="D936" t="s">
        <v>13</v>
      </c>
      <c r="E936" t="s">
        <v>31</v>
      </c>
      <c r="F936" t="s">
        <v>32</v>
      </c>
      <c r="G936" t="s">
        <v>22</v>
      </c>
      <c r="H936">
        <v>2021</v>
      </c>
      <c r="I936" t="s">
        <v>17</v>
      </c>
      <c r="J936">
        <v>2025</v>
      </c>
      <c r="K936">
        <v>4</v>
      </c>
      <c r="L936">
        <v>3679.19</v>
      </c>
      <c r="M936" t="s">
        <v>2763</v>
      </c>
      <c r="N936" t="s">
        <v>5704</v>
      </c>
      <c r="O936" t="s">
        <v>6308</v>
      </c>
    </row>
    <row r="937" spans="1:15" x14ac:dyDescent="0.25">
      <c r="A937">
        <v>965</v>
      </c>
      <c r="B937" t="s">
        <v>4026</v>
      </c>
      <c r="C937" t="s">
        <v>4289</v>
      </c>
      <c r="D937" t="s">
        <v>13</v>
      </c>
      <c r="E937" t="s">
        <v>40</v>
      </c>
      <c r="F937" t="s">
        <v>15</v>
      </c>
      <c r="G937" t="s">
        <v>27</v>
      </c>
      <c r="H937">
        <v>2023</v>
      </c>
      <c r="I937" t="s">
        <v>298</v>
      </c>
      <c r="J937">
        <v>2024</v>
      </c>
      <c r="K937">
        <v>1</v>
      </c>
      <c r="L937">
        <v>3029.15</v>
      </c>
      <c r="M937" t="s">
        <v>2766</v>
      </c>
      <c r="N937" t="s">
        <v>5705</v>
      </c>
      <c r="O937" t="s">
        <v>6308</v>
      </c>
    </row>
    <row r="938" spans="1:15" x14ac:dyDescent="0.25">
      <c r="A938">
        <v>966</v>
      </c>
      <c r="B938" t="s">
        <v>4103</v>
      </c>
      <c r="C938" t="s">
        <v>4499</v>
      </c>
      <c r="D938" t="s">
        <v>60</v>
      </c>
      <c r="E938" t="s">
        <v>14</v>
      </c>
      <c r="F938" t="s">
        <v>32</v>
      </c>
      <c r="G938" t="s">
        <v>22</v>
      </c>
      <c r="H938">
        <v>2017</v>
      </c>
      <c r="I938" t="s">
        <v>17</v>
      </c>
      <c r="J938">
        <v>2025</v>
      </c>
      <c r="K938">
        <v>8</v>
      </c>
      <c r="L938">
        <v>3304.12</v>
      </c>
      <c r="M938" t="s">
        <v>2769</v>
      </c>
      <c r="N938" t="s">
        <v>5706</v>
      </c>
      <c r="O938" t="s">
        <v>6308</v>
      </c>
    </row>
    <row r="939" spans="1:15" x14ac:dyDescent="0.25">
      <c r="A939">
        <v>967</v>
      </c>
      <c r="B939" t="s">
        <v>5707</v>
      </c>
      <c r="C939" t="s">
        <v>4499</v>
      </c>
      <c r="D939" t="s">
        <v>76</v>
      </c>
      <c r="E939" t="s">
        <v>31</v>
      </c>
      <c r="F939" t="s">
        <v>15</v>
      </c>
      <c r="G939" t="s">
        <v>16</v>
      </c>
      <c r="H939">
        <v>2017</v>
      </c>
      <c r="I939" t="s">
        <v>17</v>
      </c>
      <c r="J939">
        <v>2025</v>
      </c>
      <c r="K939">
        <v>8</v>
      </c>
      <c r="L939">
        <v>2678.19</v>
      </c>
      <c r="M939" t="s">
        <v>2772</v>
      </c>
      <c r="N939" t="s">
        <v>5708</v>
      </c>
      <c r="O939" t="s">
        <v>6309</v>
      </c>
    </row>
    <row r="940" spans="1:15" x14ac:dyDescent="0.25">
      <c r="A940">
        <v>968</v>
      </c>
      <c r="B940" t="s">
        <v>4415</v>
      </c>
      <c r="C940" t="s">
        <v>4711</v>
      </c>
      <c r="D940" t="s">
        <v>47</v>
      </c>
      <c r="E940" t="s">
        <v>40</v>
      </c>
      <c r="F940" t="s">
        <v>32</v>
      </c>
      <c r="G940" t="s">
        <v>22</v>
      </c>
      <c r="H940">
        <v>2020</v>
      </c>
      <c r="I940" t="s">
        <v>17</v>
      </c>
      <c r="J940">
        <v>2025</v>
      </c>
      <c r="K940">
        <v>5</v>
      </c>
      <c r="L940">
        <v>2676.82</v>
      </c>
      <c r="M940" t="s">
        <v>2775</v>
      </c>
      <c r="N940" t="s">
        <v>5709</v>
      </c>
      <c r="O940" t="s">
        <v>6309</v>
      </c>
    </row>
    <row r="941" spans="1:15" x14ac:dyDescent="0.25">
      <c r="A941">
        <v>969</v>
      </c>
      <c r="B941" t="s">
        <v>4118</v>
      </c>
      <c r="C941" t="s">
        <v>5361</v>
      </c>
      <c r="D941" t="s">
        <v>25</v>
      </c>
      <c r="E941" t="s">
        <v>40</v>
      </c>
      <c r="F941" t="s">
        <v>32</v>
      </c>
      <c r="G941" t="s">
        <v>27</v>
      </c>
      <c r="H941">
        <v>2021</v>
      </c>
      <c r="I941" t="s">
        <v>17</v>
      </c>
      <c r="J941">
        <v>2025</v>
      </c>
      <c r="K941">
        <v>4</v>
      </c>
      <c r="L941">
        <v>2331.2399999999998</v>
      </c>
      <c r="M941" t="s">
        <v>2778</v>
      </c>
      <c r="N941" t="s">
        <v>5710</v>
      </c>
      <c r="O941" t="s">
        <v>6309</v>
      </c>
    </row>
    <row r="942" spans="1:15" x14ac:dyDescent="0.25">
      <c r="A942">
        <v>970</v>
      </c>
      <c r="B942" t="s">
        <v>5487</v>
      </c>
      <c r="C942" t="s">
        <v>4397</v>
      </c>
      <c r="D942" t="s">
        <v>13</v>
      </c>
      <c r="E942" t="s">
        <v>54</v>
      </c>
      <c r="F942" t="s">
        <v>32</v>
      </c>
      <c r="G942" t="s">
        <v>27</v>
      </c>
      <c r="H942">
        <v>2019</v>
      </c>
      <c r="I942" t="s">
        <v>17</v>
      </c>
      <c r="J942">
        <v>2025</v>
      </c>
      <c r="K942">
        <v>6</v>
      </c>
      <c r="L942">
        <v>2597.04</v>
      </c>
      <c r="M942" t="s">
        <v>2781</v>
      </c>
      <c r="N942" t="s">
        <v>5711</v>
      </c>
      <c r="O942" t="s">
        <v>6309</v>
      </c>
    </row>
    <row r="943" spans="1:15" x14ac:dyDescent="0.25">
      <c r="A943">
        <v>971</v>
      </c>
      <c r="B943" t="s">
        <v>5712</v>
      </c>
      <c r="C943" t="s">
        <v>4053</v>
      </c>
      <c r="D943" t="s">
        <v>13</v>
      </c>
      <c r="E943" t="s">
        <v>40</v>
      </c>
      <c r="F943" t="s">
        <v>32</v>
      </c>
      <c r="G943" t="s">
        <v>27</v>
      </c>
      <c r="H943">
        <v>2020</v>
      </c>
      <c r="I943" t="s">
        <v>17</v>
      </c>
      <c r="J943">
        <v>2025</v>
      </c>
      <c r="K943">
        <v>5</v>
      </c>
      <c r="L943">
        <v>858.2</v>
      </c>
      <c r="M943" t="s">
        <v>2784</v>
      </c>
      <c r="N943" t="s">
        <v>5713</v>
      </c>
      <c r="O943" t="s">
        <v>6311</v>
      </c>
    </row>
    <row r="944" spans="1:15" x14ac:dyDescent="0.25">
      <c r="A944">
        <v>972</v>
      </c>
      <c r="B944" t="s">
        <v>4046</v>
      </c>
      <c r="C944" t="s">
        <v>5714</v>
      </c>
      <c r="D944" t="s">
        <v>25</v>
      </c>
      <c r="E944" t="s">
        <v>14</v>
      </c>
      <c r="F944" t="s">
        <v>15</v>
      </c>
      <c r="G944" t="s">
        <v>27</v>
      </c>
      <c r="H944">
        <v>2023</v>
      </c>
      <c r="I944" t="s">
        <v>17</v>
      </c>
      <c r="J944">
        <v>2025</v>
      </c>
      <c r="K944">
        <v>2</v>
      </c>
      <c r="L944">
        <v>1443.14</v>
      </c>
      <c r="M944" t="s">
        <v>2787</v>
      </c>
      <c r="N944" t="s">
        <v>5715</v>
      </c>
      <c r="O944" t="s">
        <v>6310</v>
      </c>
    </row>
    <row r="945" spans="1:15" x14ac:dyDescent="0.25">
      <c r="A945">
        <v>973</v>
      </c>
      <c r="B945" t="s">
        <v>5032</v>
      </c>
      <c r="C945" t="s">
        <v>4742</v>
      </c>
      <c r="D945" t="s">
        <v>47</v>
      </c>
      <c r="E945" t="s">
        <v>40</v>
      </c>
      <c r="F945" t="s">
        <v>15</v>
      </c>
      <c r="G945" t="s">
        <v>16</v>
      </c>
      <c r="H945">
        <v>2016</v>
      </c>
      <c r="I945" t="s">
        <v>17</v>
      </c>
      <c r="J945">
        <v>2025</v>
      </c>
      <c r="K945">
        <v>9</v>
      </c>
      <c r="L945">
        <v>4889.8500000000004</v>
      </c>
      <c r="M945" t="s">
        <v>2790</v>
      </c>
      <c r="N945" t="s">
        <v>5716</v>
      </c>
      <c r="O945" t="s">
        <v>6312</v>
      </c>
    </row>
    <row r="946" spans="1:15" x14ac:dyDescent="0.25">
      <c r="A946">
        <v>974</v>
      </c>
      <c r="B946" t="s">
        <v>5005</v>
      </c>
      <c r="C946" t="s">
        <v>5697</v>
      </c>
      <c r="D946" t="s">
        <v>25</v>
      </c>
      <c r="E946" t="s">
        <v>54</v>
      </c>
      <c r="F946" t="s">
        <v>15</v>
      </c>
      <c r="G946" t="s">
        <v>22</v>
      </c>
      <c r="H946">
        <v>2017</v>
      </c>
      <c r="I946" t="s">
        <v>17</v>
      </c>
      <c r="J946">
        <v>2025</v>
      </c>
      <c r="K946">
        <v>8</v>
      </c>
      <c r="L946">
        <v>3557.55</v>
      </c>
      <c r="M946" t="s">
        <v>2793</v>
      </c>
      <c r="N946" t="s">
        <v>4025</v>
      </c>
      <c r="O946" t="s">
        <v>6308</v>
      </c>
    </row>
    <row r="947" spans="1:15" x14ac:dyDescent="0.25">
      <c r="A947">
        <v>975</v>
      </c>
      <c r="B947" t="s">
        <v>5717</v>
      </c>
      <c r="C947" t="s">
        <v>4053</v>
      </c>
      <c r="D947" t="s">
        <v>21</v>
      </c>
      <c r="E947" t="s">
        <v>54</v>
      </c>
      <c r="F947" t="s">
        <v>15</v>
      </c>
      <c r="G947" t="s">
        <v>22</v>
      </c>
      <c r="H947">
        <v>2016</v>
      </c>
      <c r="I947" t="s">
        <v>77</v>
      </c>
      <c r="J947">
        <v>2018</v>
      </c>
      <c r="K947">
        <v>2</v>
      </c>
      <c r="L947">
        <v>4116.12</v>
      </c>
      <c r="M947" t="s">
        <v>2795</v>
      </c>
      <c r="N947" t="s">
        <v>5718</v>
      </c>
      <c r="O947" t="s">
        <v>6312</v>
      </c>
    </row>
    <row r="948" spans="1:15" x14ac:dyDescent="0.25">
      <c r="A948">
        <v>976</v>
      </c>
      <c r="B948" t="s">
        <v>4299</v>
      </c>
      <c r="C948" t="s">
        <v>5719</v>
      </c>
      <c r="D948" t="s">
        <v>76</v>
      </c>
      <c r="E948" t="s">
        <v>26</v>
      </c>
      <c r="F948" t="s">
        <v>15</v>
      </c>
      <c r="G948" t="s">
        <v>27</v>
      </c>
      <c r="H948">
        <v>2016</v>
      </c>
      <c r="I948" t="s">
        <v>17</v>
      </c>
      <c r="J948">
        <v>2025</v>
      </c>
      <c r="K948">
        <v>9</v>
      </c>
      <c r="L948">
        <v>4701.5200000000004</v>
      </c>
      <c r="M948" t="s">
        <v>2798</v>
      </c>
      <c r="N948" t="s">
        <v>5720</v>
      </c>
      <c r="O948" t="s">
        <v>6312</v>
      </c>
    </row>
    <row r="949" spans="1:15" x14ac:dyDescent="0.25">
      <c r="A949">
        <v>977</v>
      </c>
      <c r="B949" t="s">
        <v>4339</v>
      </c>
      <c r="C949" t="s">
        <v>4591</v>
      </c>
      <c r="D949" t="s">
        <v>25</v>
      </c>
      <c r="E949" t="s">
        <v>31</v>
      </c>
      <c r="F949" t="s">
        <v>32</v>
      </c>
      <c r="G949" t="s">
        <v>27</v>
      </c>
      <c r="H949">
        <v>2024</v>
      </c>
      <c r="I949" t="s">
        <v>77</v>
      </c>
      <c r="J949">
        <v>2025</v>
      </c>
      <c r="K949">
        <v>1</v>
      </c>
      <c r="L949">
        <v>1265.4000000000001</v>
      </c>
      <c r="M949" t="s">
        <v>2801</v>
      </c>
      <c r="N949" t="s">
        <v>5721</v>
      </c>
      <c r="O949" t="s">
        <v>6310</v>
      </c>
    </row>
    <row r="950" spans="1:15" x14ac:dyDescent="0.25">
      <c r="A950">
        <v>978</v>
      </c>
      <c r="B950" t="s">
        <v>4635</v>
      </c>
      <c r="C950" t="s">
        <v>4122</v>
      </c>
      <c r="D950" t="s">
        <v>60</v>
      </c>
      <c r="E950" t="s">
        <v>14</v>
      </c>
      <c r="F950" t="s">
        <v>15</v>
      </c>
      <c r="G950" t="s">
        <v>22</v>
      </c>
      <c r="H950">
        <v>2020</v>
      </c>
      <c r="I950" t="s">
        <v>77</v>
      </c>
      <c r="J950">
        <v>2021</v>
      </c>
      <c r="K950">
        <v>1</v>
      </c>
      <c r="L950">
        <v>3119.71</v>
      </c>
      <c r="M950" t="s">
        <v>2804</v>
      </c>
      <c r="N950" t="s">
        <v>5722</v>
      </c>
      <c r="O950" t="s">
        <v>6308</v>
      </c>
    </row>
    <row r="951" spans="1:15" x14ac:dyDescent="0.25">
      <c r="A951">
        <v>979</v>
      </c>
      <c r="B951" t="s">
        <v>4133</v>
      </c>
      <c r="C951" t="s">
        <v>5723</v>
      </c>
      <c r="D951" t="s">
        <v>60</v>
      </c>
      <c r="E951" t="s">
        <v>40</v>
      </c>
      <c r="F951" t="s">
        <v>32</v>
      </c>
      <c r="G951" t="s">
        <v>16</v>
      </c>
      <c r="H951">
        <v>2023</v>
      </c>
      <c r="I951" t="s">
        <v>17</v>
      </c>
      <c r="J951">
        <v>2025</v>
      </c>
      <c r="K951">
        <v>2</v>
      </c>
      <c r="L951">
        <v>4474.53</v>
      </c>
      <c r="M951" t="s">
        <v>2807</v>
      </c>
      <c r="N951" t="s">
        <v>5724</v>
      </c>
      <c r="O951" t="s">
        <v>6312</v>
      </c>
    </row>
    <row r="952" spans="1:15" x14ac:dyDescent="0.25">
      <c r="A952">
        <v>980</v>
      </c>
      <c r="B952" t="s">
        <v>4731</v>
      </c>
      <c r="C952" t="s">
        <v>5725</v>
      </c>
      <c r="D952" t="s">
        <v>60</v>
      </c>
      <c r="E952" t="s">
        <v>14</v>
      </c>
      <c r="F952" t="s">
        <v>32</v>
      </c>
      <c r="G952" t="s">
        <v>22</v>
      </c>
      <c r="H952">
        <v>2022</v>
      </c>
      <c r="I952" t="s">
        <v>298</v>
      </c>
      <c r="J952">
        <v>2023</v>
      </c>
      <c r="K952">
        <v>1</v>
      </c>
      <c r="L952">
        <v>1014.45</v>
      </c>
      <c r="M952" t="s">
        <v>2810</v>
      </c>
      <c r="N952" t="s">
        <v>5726</v>
      </c>
      <c r="O952" t="s">
        <v>6310</v>
      </c>
    </row>
    <row r="953" spans="1:15" x14ac:dyDescent="0.25">
      <c r="A953">
        <v>981</v>
      </c>
      <c r="B953" t="s">
        <v>4644</v>
      </c>
      <c r="C953" t="s">
        <v>4170</v>
      </c>
      <c r="D953" t="s">
        <v>47</v>
      </c>
      <c r="E953" t="s">
        <v>54</v>
      </c>
      <c r="F953" t="s">
        <v>15</v>
      </c>
      <c r="G953" t="s">
        <v>22</v>
      </c>
      <c r="H953">
        <v>2023</v>
      </c>
      <c r="I953" t="s">
        <v>17</v>
      </c>
      <c r="J953">
        <v>2025</v>
      </c>
      <c r="K953">
        <v>2</v>
      </c>
      <c r="L953">
        <v>4006.44</v>
      </c>
      <c r="M953" t="s">
        <v>2813</v>
      </c>
      <c r="N953" t="s">
        <v>5727</v>
      </c>
      <c r="O953" t="s">
        <v>6312</v>
      </c>
    </row>
    <row r="954" spans="1:15" x14ac:dyDescent="0.25">
      <c r="A954">
        <v>982</v>
      </c>
      <c r="B954" t="s">
        <v>4677</v>
      </c>
      <c r="C954" t="s">
        <v>5370</v>
      </c>
      <c r="D954" t="s">
        <v>47</v>
      </c>
      <c r="E954" t="s">
        <v>54</v>
      </c>
      <c r="F954" t="s">
        <v>32</v>
      </c>
      <c r="G954" t="s">
        <v>22</v>
      </c>
      <c r="H954">
        <v>2023</v>
      </c>
      <c r="I954" t="s">
        <v>17</v>
      </c>
      <c r="J954">
        <v>2025</v>
      </c>
      <c r="K954">
        <v>2</v>
      </c>
      <c r="L954">
        <v>4126</v>
      </c>
      <c r="M954" t="s">
        <v>2816</v>
      </c>
      <c r="N954" t="s">
        <v>5728</v>
      </c>
      <c r="O954" t="s">
        <v>6312</v>
      </c>
    </row>
    <row r="955" spans="1:15" x14ac:dyDescent="0.25">
      <c r="A955">
        <v>983</v>
      </c>
      <c r="B955" t="s">
        <v>4080</v>
      </c>
      <c r="C955" t="s">
        <v>4492</v>
      </c>
      <c r="D955" t="s">
        <v>21</v>
      </c>
      <c r="E955" t="s">
        <v>31</v>
      </c>
      <c r="F955" t="s">
        <v>15</v>
      </c>
      <c r="G955" t="s">
        <v>22</v>
      </c>
      <c r="H955">
        <v>2023</v>
      </c>
      <c r="I955" t="s">
        <v>17</v>
      </c>
      <c r="J955">
        <v>2025</v>
      </c>
      <c r="K955">
        <v>2</v>
      </c>
      <c r="L955">
        <v>3972.69</v>
      </c>
      <c r="M955" t="s">
        <v>2819</v>
      </c>
      <c r="N955" t="s">
        <v>5729</v>
      </c>
      <c r="O955" t="s">
        <v>6308</v>
      </c>
    </row>
    <row r="956" spans="1:15" x14ac:dyDescent="0.25">
      <c r="A956">
        <v>984</v>
      </c>
      <c r="B956" t="s">
        <v>4472</v>
      </c>
      <c r="C956" t="s">
        <v>5714</v>
      </c>
      <c r="D956" t="s">
        <v>13</v>
      </c>
      <c r="E956" t="s">
        <v>26</v>
      </c>
      <c r="F956" t="s">
        <v>32</v>
      </c>
      <c r="G956" t="s">
        <v>27</v>
      </c>
      <c r="H956">
        <v>2015</v>
      </c>
      <c r="I956" t="s">
        <v>17</v>
      </c>
      <c r="J956">
        <v>2025</v>
      </c>
      <c r="K956">
        <v>10</v>
      </c>
      <c r="L956">
        <v>4820.66</v>
      </c>
      <c r="M956" t="s">
        <v>2822</v>
      </c>
      <c r="N956" t="s">
        <v>5730</v>
      </c>
      <c r="O956" t="s">
        <v>6312</v>
      </c>
    </row>
    <row r="957" spans="1:15" x14ac:dyDescent="0.25">
      <c r="A957">
        <v>985</v>
      </c>
      <c r="B957" t="s">
        <v>4415</v>
      </c>
      <c r="C957" t="s">
        <v>5731</v>
      </c>
      <c r="D957" t="s">
        <v>21</v>
      </c>
      <c r="E957" t="s">
        <v>31</v>
      </c>
      <c r="F957" t="s">
        <v>15</v>
      </c>
      <c r="G957" t="s">
        <v>22</v>
      </c>
      <c r="H957">
        <v>2019</v>
      </c>
      <c r="I957" t="s">
        <v>17</v>
      </c>
      <c r="J957">
        <v>2025</v>
      </c>
      <c r="K957">
        <v>6</v>
      </c>
      <c r="L957">
        <v>2202.12</v>
      </c>
      <c r="M957" t="s">
        <v>2825</v>
      </c>
      <c r="N957" t="s">
        <v>5732</v>
      </c>
      <c r="O957" t="s">
        <v>6309</v>
      </c>
    </row>
    <row r="958" spans="1:15" x14ac:dyDescent="0.25">
      <c r="A958">
        <v>986</v>
      </c>
      <c r="B958" t="s">
        <v>4484</v>
      </c>
      <c r="C958" t="s">
        <v>4340</v>
      </c>
      <c r="D958" t="s">
        <v>21</v>
      </c>
      <c r="E958" t="s">
        <v>40</v>
      </c>
      <c r="F958" t="s">
        <v>32</v>
      </c>
      <c r="G958" t="s">
        <v>16</v>
      </c>
      <c r="H958">
        <v>2021</v>
      </c>
      <c r="I958" t="s">
        <v>17</v>
      </c>
      <c r="J958">
        <v>2025</v>
      </c>
      <c r="K958">
        <v>4</v>
      </c>
      <c r="L958">
        <v>2687.61</v>
      </c>
      <c r="M958" t="s">
        <v>2828</v>
      </c>
      <c r="N958" t="s">
        <v>5733</v>
      </c>
      <c r="O958" t="s">
        <v>6309</v>
      </c>
    </row>
    <row r="959" spans="1:15" x14ac:dyDescent="0.25">
      <c r="A959">
        <v>987</v>
      </c>
      <c r="B959" t="s">
        <v>5423</v>
      </c>
      <c r="C959" t="s">
        <v>5734</v>
      </c>
      <c r="D959" t="s">
        <v>47</v>
      </c>
      <c r="E959" t="s">
        <v>26</v>
      </c>
      <c r="F959" t="s">
        <v>15</v>
      </c>
      <c r="G959" t="s">
        <v>16</v>
      </c>
      <c r="H959">
        <v>2022</v>
      </c>
      <c r="I959" t="s">
        <v>17</v>
      </c>
      <c r="J959">
        <v>2025</v>
      </c>
      <c r="K959">
        <v>3</v>
      </c>
      <c r="L959">
        <v>2040.32</v>
      </c>
      <c r="M959" t="s">
        <v>2831</v>
      </c>
      <c r="N959" t="s">
        <v>5735</v>
      </c>
      <c r="O959" t="s">
        <v>6309</v>
      </c>
    </row>
    <row r="960" spans="1:15" x14ac:dyDescent="0.25">
      <c r="A960">
        <v>988</v>
      </c>
      <c r="B960" t="s">
        <v>4635</v>
      </c>
      <c r="C960" t="s">
        <v>5736</v>
      </c>
      <c r="D960" t="s">
        <v>21</v>
      </c>
      <c r="E960" t="s">
        <v>26</v>
      </c>
      <c r="F960" t="s">
        <v>15</v>
      </c>
      <c r="G960" t="s">
        <v>27</v>
      </c>
      <c r="H960">
        <v>2019</v>
      </c>
      <c r="I960" t="s">
        <v>17</v>
      </c>
      <c r="J960">
        <v>2025</v>
      </c>
      <c r="K960">
        <v>6</v>
      </c>
      <c r="L960">
        <v>1793.8</v>
      </c>
      <c r="M960" t="s">
        <v>2833</v>
      </c>
      <c r="N960" t="s">
        <v>5737</v>
      </c>
      <c r="O960" t="s">
        <v>6310</v>
      </c>
    </row>
    <row r="961" spans="1:15" x14ac:dyDescent="0.25">
      <c r="A961">
        <v>990</v>
      </c>
      <c r="B961" t="s">
        <v>4437</v>
      </c>
      <c r="C961" t="s">
        <v>4277</v>
      </c>
      <c r="D961" t="s">
        <v>13</v>
      </c>
      <c r="E961" t="s">
        <v>26</v>
      </c>
      <c r="F961" t="s">
        <v>15</v>
      </c>
      <c r="G961" t="s">
        <v>22</v>
      </c>
      <c r="H961">
        <v>2015</v>
      </c>
      <c r="I961" t="s">
        <v>17</v>
      </c>
      <c r="J961">
        <v>2025</v>
      </c>
      <c r="K961">
        <v>10</v>
      </c>
      <c r="L961">
        <v>2336.39</v>
      </c>
      <c r="M961" t="s">
        <v>2838</v>
      </c>
      <c r="N961" t="s">
        <v>5738</v>
      </c>
      <c r="O961" t="s">
        <v>6309</v>
      </c>
    </row>
    <row r="962" spans="1:15" x14ac:dyDescent="0.25">
      <c r="A962">
        <v>991</v>
      </c>
      <c r="B962" t="s">
        <v>4055</v>
      </c>
      <c r="C962" t="s">
        <v>5191</v>
      </c>
      <c r="D962" t="s">
        <v>25</v>
      </c>
      <c r="E962" t="s">
        <v>54</v>
      </c>
      <c r="F962" t="s">
        <v>32</v>
      </c>
      <c r="G962" t="s">
        <v>22</v>
      </c>
      <c r="H962">
        <v>2022</v>
      </c>
      <c r="I962" t="s">
        <v>17</v>
      </c>
      <c r="J962">
        <v>2025</v>
      </c>
      <c r="K962">
        <v>3</v>
      </c>
      <c r="L962">
        <v>2658.8</v>
      </c>
      <c r="M962" t="s">
        <v>2841</v>
      </c>
      <c r="N962" t="s">
        <v>5739</v>
      </c>
      <c r="O962" t="s">
        <v>6309</v>
      </c>
    </row>
    <row r="963" spans="1:15" x14ac:dyDescent="0.25">
      <c r="A963">
        <v>992</v>
      </c>
      <c r="B963" t="s">
        <v>4032</v>
      </c>
      <c r="C963" t="s">
        <v>4035</v>
      </c>
      <c r="D963" t="s">
        <v>76</v>
      </c>
      <c r="E963" t="s">
        <v>14</v>
      </c>
      <c r="F963" t="s">
        <v>15</v>
      </c>
      <c r="G963" t="s">
        <v>16</v>
      </c>
      <c r="H963">
        <v>2023</v>
      </c>
      <c r="I963" t="s">
        <v>17</v>
      </c>
      <c r="J963">
        <v>2025</v>
      </c>
      <c r="K963">
        <v>2</v>
      </c>
      <c r="L963">
        <v>990.54</v>
      </c>
      <c r="M963" t="s">
        <v>2844</v>
      </c>
      <c r="N963" t="s">
        <v>5740</v>
      </c>
      <c r="O963" t="s">
        <v>6311</v>
      </c>
    </row>
    <row r="964" spans="1:15" x14ac:dyDescent="0.25">
      <c r="A964">
        <v>993</v>
      </c>
      <c r="B964" t="s">
        <v>5741</v>
      </c>
      <c r="C964" t="s">
        <v>5742</v>
      </c>
      <c r="D964" t="s">
        <v>76</v>
      </c>
      <c r="E964" t="s">
        <v>14</v>
      </c>
      <c r="F964" t="s">
        <v>15</v>
      </c>
      <c r="G964" t="s">
        <v>16</v>
      </c>
      <c r="H964">
        <v>2016</v>
      </c>
      <c r="I964" t="s">
        <v>17</v>
      </c>
      <c r="J964">
        <v>2025</v>
      </c>
      <c r="K964">
        <v>9</v>
      </c>
      <c r="L964">
        <v>4850.76</v>
      </c>
      <c r="M964" t="s">
        <v>2847</v>
      </c>
      <c r="N964" t="s">
        <v>5743</v>
      </c>
      <c r="O964" t="s">
        <v>6312</v>
      </c>
    </row>
    <row r="965" spans="1:15" x14ac:dyDescent="0.25">
      <c r="A965">
        <v>994</v>
      </c>
      <c r="B965" t="s">
        <v>4888</v>
      </c>
      <c r="C965" t="s">
        <v>5427</v>
      </c>
      <c r="D965" t="s">
        <v>25</v>
      </c>
      <c r="E965" t="s">
        <v>31</v>
      </c>
      <c r="F965" t="s">
        <v>32</v>
      </c>
      <c r="G965" t="s">
        <v>27</v>
      </c>
      <c r="H965">
        <v>2018</v>
      </c>
      <c r="I965" t="s">
        <v>17</v>
      </c>
      <c r="J965">
        <v>2025</v>
      </c>
      <c r="K965">
        <v>7</v>
      </c>
      <c r="L965">
        <v>2504.84</v>
      </c>
      <c r="M965" t="s">
        <v>2850</v>
      </c>
      <c r="N965" t="s">
        <v>5744</v>
      </c>
      <c r="O965" t="s">
        <v>6309</v>
      </c>
    </row>
    <row r="966" spans="1:15" x14ac:dyDescent="0.25">
      <c r="A966">
        <v>995</v>
      </c>
      <c r="B966" t="s">
        <v>4848</v>
      </c>
      <c r="C966" t="s">
        <v>5745</v>
      </c>
      <c r="D966" t="s">
        <v>21</v>
      </c>
      <c r="E966" t="s">
        <v>40</v>
      </c>
      <c r="F966" t="s">
        <v>15</v>
      </c>
      <c r="G966" t="s">
        <v>27</v>
      </c>
      <c r="H966">
        <v>2016</v>
      </c>
      <c r="I966" t="s">
        <v>17</v>
      </c>
      <c r="J966">
        <v>2025</v>
      </c>
      <c r="K966">
        <v>9</v>
      </c>
      <c r="L966">
        <v>4017.25</v>
      </c>
      <c r="M966" t="s">
        <v>2853</v>
      </c>
      <c r="N966" t="s">
        <v>5746</v>
      </c>
      <c r="O966" t="s">
        <v>6312</v>
      </c>
    </row>
    <row r="967" spans="1:15" x14ac:dyDescent="0.25">
      <c r="A967">
        <v>996</v>
      </c>
      <c r="B967" t="s">
        <v>5356</v>
      </c>
      <c r="C967" t="s">
        <v>4035</v>
      </c>
      <c r="D967" t="s">
        <v>47</v>
      </c>
      <c r="E967" t="s">
        <v>54</v>
      </c>
      <c r="F967" t="s">
        <v>32</v>
      </c>
      <c r="G967" t="s">
        <v>22</v>
      </c>
      <c r="H967">
        <v>2017</v>
      </c>
      <c r="I967" t="s">
        <v>17</v>
      </c>
      <c r="J967">
        <v>2025</v>
      </c>
      <c r="K967">
        <v>8</v>
      </c>
      <c r="L967">
        <v>1495.14</v>
      </c>
      <c r="M967" t="s">
        <v>2856</v>
      </c>
      <c r="N967" t="s">
        <v>5747</v>
      </c>
      <c r="O967" t="s">
        <v>6310</v>
      </c>
    </row>
    <row r="968" spans="1:15" x14ac:dyDescent="0.25">
      <c r="A968">
        <v>997</v>
      </c>
      <c r="B968" t="s">
        <v>5161</v>
      </c>
      <c r="C968" t="s">
        <v>5078</v>
      </c>
      <c r="D968" t="s">
        <v>76</v>
      </c>
      <c r="E968" t="s">
        <v>40</v>
      </c>
      <c r="F968" t="s">
        <v>15</v>
      </c>
      <c r="G968" t="s">
        <v>16</v>
      </c>
      <c r="H968">
        <v>2024</v>
      </c>
      <c r="I968" t="s">
        <v>77</v>
      </c>
      <c r="J968">
        <v>2025</v>
      </c>
      <c r="K968">
        <v>1</v>
      </c>
      <c r="L968">
        <v>3065.89</v>
      </c>
      <c r="M968" t="s">
        <v>2859</v>
      </c>
      <c r="N968" t="s">
        <v>5748</v>
      </c>
      <c r="O968" t="s">
        <v>6308</v>
      </c>
    </row>
    <row r="969" spans="1:15" x14ac:dyDescent="0.25">
      <c r="A969">
        <v>998</v>
      </c>
      <c r="B969" t="s">
        <v>5106</v>
      </c>
      <c r="C969" t="s">
        <v>4519</v>
      </c>
      <c r="D969" t="s">
        <v>60</v>
      </c>
      <c r="E969" t="s">
        <v>40</v>
      </c>
      <c r="F969" t="s">
        <v>15</v>
      </c>
      <c r="G969" t="s">
        <v>16</v>
      </c>
      <c r="H969">
        <v>2024</v>
      </c>
      <c r="I969" t="s">
        <v>77</v>
      </c>
      <c r="J969">
        <v>2025</v>
      </c>
      <c r="K969">
        <v>1</v>
      </c>
      <c r="L969">
        <v>4737.2</v>
      </c>
      <c r="M969" t="s">
        <v>2862</v>
      </c>
      <c r="N969" t="s">
        <v>5749</v>
      </c>
      <c r="O969" t="s">
        <v>6312</v>
      </c>
    </row>
    <row r="970" spans="1:15" x14ac:dyDescent="0.25">
      <c r="A970">
        <v>999</v>
      </c>
      <c r="B970" t="s">
        <v>5113</v>
      </c>
      <c r="C970" t="s">
        <v>5750</v>
      </c>
      <c r="D970" t="s">
        <v>25</v>
      </c>
      <c r="E970" t="s">
        <v>31</v>
      </c>
      <c r="F970" t="s">
        <v>32</v>
      </c>
      <c r="G970" t="s">
        <v>16</v>
      </c>
      <c r="H970">
        <v>2016</v>
      </c>
      <c r="I970" t="s">
        <v>17</v>
      </c>
      <c r="J970">
        <v>2025</v>
      </c>
      <c r="K970">
        <v>9</v>
      </c>
      <c r="L970">
        <v>2277.8000000000002</v>
      </c>
      <c r="M970" t="s">
        <v>2865</v>
      </c>
      <c r="N970" t="s">
        <v>5751</v>
      </c>
      <c r="O970" t="s">
        <v>6309</v>
      </c>
    </row>
    <row r="971" spans="1:15" x14ac:dyDescent="0.25">
      <c r="A971">
        <v>1000</v>
      </c>
      <c r="B971" t="s">
        <v>5000</v>
      </c>
      <c r="C971" t="s">
        <v>4968</v>
      </c>
      <c r="D971" t="s">
        <v>76</v>
      </c>
      <c r="E971" t="s">
        <v>54</v>
      </c>
      <c r="F971" t="s">
        <v>32</v>
      </c>
      <c r="G971" t="s">
        <v>27</v>
      </c>
      <c r="H971">
        <v>2023</v>
      </c>
      <c r="I971" t="s">
        <v>17</v>
      </c>
      <c r="J971">
        <v>2025</v>
      </c>
      <c r="K971">
        <v>2</v>
      </c>
      <c r="L971">
        <v>1552.84</v>
      </c>
      <c r="M971" t="s">
        <v>2868</v>
      </c>
      <c r="N971" t="s">
        <v>5752</v>
      </c>
      <c r="O971" t="s">
        <v>6310</v>
      </c>
    </row>
    <row r="972" spans="1:15" x14ac:dyDescent="0.25">
      <c r="A972">
        <v>1001</v>
      </c>
      <c r="B972" t="s">
        <v>4158</v>
      </c>
      <c r="C972" t="s">
        <v>4641</v>
      </c>
      <c r="D972" t="s">
        <v>60</v>
      </c>
      <c r="E972" t="s">
        <v>14</v>
      </c>
      <c r="F972" t="s">
        <v>32</v>
      </c>
      <c r="G972" t="s">
        <v>27</v>
      </c>
      <c r="H972">
        <v>2023</v>
      </c>
      <c r="I972" t="s">
        <v>77</v>
      </c>
      <c r="J972">
        <v>2024</v>
      </c>
      <c r="K972">
        <v>1</v>
      </c>
      <c r="L972">
        <v>4258.62</v>
      </c>
      <c r="M972" t="s">
        <v>2871</v>
      </c>
      <c r="N972" t="s">
        <v>5753</v>
      </c>
      <c r="O972" t="s">
        <v>6312</v>
      </c>
    </row>
    <row r="973" spans="1:15" x14ac:dyDescent="0.25">
      <c r="A973">
        <v>1002</v>
      </c>
      <c r="B973" t="s">
        <v>5462</v>
      </c>
      <c r="C973" t="s">
        <v>5754</v>
      </c>
      <c r="D973" t="s">
        <v>76</v>
      </c>
      <c r="E973" t="s">
        <v>54</v>
      </c>
      <c r="F973" t="s">
        <v>15</v>
      </c>
      <c r="G973" t="s">
        <v>27</v>
      </c>
      <c r="H973">
        <v>2017</v>
      </c>
      <c r="I973" t="s">
        <v>17</v>
      </c>
      <c r="J973">
        <v>2025</v>
      </c>
      <c r="K973">
        <v>8</v>
      </c>
      <c r="L973">
        <v>2967.25</v>
      </c>
      <c r="M973" t="s">
        <v>2874</v>
      </c>
      <c r="N973" t="s">
        <v>5755</v>
      </c>
      <c r="O973" t="s">
        <v>6309</v>
      </c>
    </row>
    <row r="974" spans="1:15" x14ac:dyDescent="0.25">
      <c r="A974">
        <v>1003</v>
      </c>
      <c r="B974" t="s">
        <v>4310</v>
      </c>
      <c r="C974" t="s">
        <v>5756</v>
      </c>
      <c r="D974" t="s">
        <v>25</v>
      </c>
      <c r="E974" t="s">
        <v>14</v>
      </c>
      <c r="F974" t="s">
        <v>15</v>
      </c>
      <c r="G974" t="s">
        <v>27</v>
      </c>
      <c r="H974">
        <v>2021</v>
      </c>
      <c r="I974" t="s">
        <v>298</v>
      </c>
      <c r="J974">
        <v>2023</v>
      </c>
      <c r="K974">
        <v>2</v>
      </c>
      <c r="L974">
        <v>4021.31</v>
      </c>
      <c r="M974" t="s">
        <v>2877</v>
      </c>
      <c r="N974" t="s">
        <v>5757</v>
      </c>
      <c r="O974" t="s">
        <v>6312</v>
      </c>
    </row>
    <row r="975" spans="1:15" x14ac:dyDescent="0.25">
      <c r="A975">
        <v>1004</v>
      </c>
      <c r="B975" t="s">
        <v>5000</v>
      </c>
      <c r="C975" t="s">
        <v>5758</v>
      </c>
      <c r="D975" t="s">
        <v>13</v>
      </c>
      <c r="E975" t="s">
        <v>26</v>
      </c>
      <c r="F975" t="s">
        <v>15</v>
      </c>
      <c r="G975" t="s">
        <v>16</v>
      </c>
      <c r="H975">
        <v>2019</v>
      </c>
      <c r="I975" t="s">
        <v>17</v>
      </c>
      <c r="J975">
        <v>2025</v>
      </c>
      <c r="K975">
        <v>6</v>
      </c>
      <c r="L975">
        <v>4624.12</v>
      </c>
      <c r="M975" t="s">
        <v>2880</v>
      </c>
      <c r="N975" t="s">
        <v>5759</v>
      </c>
      <c r="O975" t="s">
        <v>6312</v>
      </c>
    </row>
    <row r="976" spans="1:15" x14ac:dyDescent="0.25">
      <c r="A976">
        <v>1005</v>
      </c>
      <c r="B976" t="s">
        <v>4459</v>
      </c>
      <c r="C976" t="s">
        <v>4765</v>
      </c>
      <c r="D976" t="s">
        <v>25</v>
      </c>
      <c r="E976" t="s">
        <v>26</v>
      </c>
      <c r="F976" t="s">
        <v>32</v>
      </c>
      <c r="G976" t="s">
        <v>22</v>
      </c>
      <c r="H976">
        <v>2018</v>
      </c>
      <c r="I976" t="s">
        <v>17</v>
      </c>
      <c r="J976">
        <v>2025</v>
      </c>
      <c r="K976">
        <v>7</v>
      </c>
      <c r="L976">
        <v>1582.33</v>
      </c>
      <c r="M976" t="s">
        <v>2883</v>
      </c>
      <c r="N976" t="s">
        <v>5760</v>
      </c>
      <c r="O976" t="s">
        <v>6310</v>
      </c>
    </row>
    <row r="977" spans="1:15" x14ac:dyDescent="0.25">
      <c r="A977">
        <v>1006</v>
      </c>
      <c r="B977" t="s">
        <v>4418</v>
      </c>
      <c r="C977" t="s">
        <v>4234</v>
      </c>
      <c r="D977" t="s">
        <v>76</v>
      </c>
      <c r="E977" t="s">
        <v>40</v>
      </c>
      <c r="F977" t="s">
        <v>32</v>
      </c>
      <c r="G977" t="s">
        <v>22</v>
      </c>
      <c r="H977">
        <v>2020</v>
      </c>
      <c r="I977" t="s">
        <v>17</v>
      </c>
      <c r="J977">
        <v>2025</v>
      </c>
      <c r="K977">
        <v>5</v>
      </c>
      <c r="L977">
        <v>1877.64</v>
      </c>
      <c r="M977" t="s">
        <v>2885</v>
      </c>
      <c r="N977" t="s">
        <v>5761</v>
      </c>
      <c r="O977" t="s">
        <v>6310</v>
      </c>
    </row>
    <row r="978" spans="1:15" x14ac:dyDescent="0.25">
      <c r="A978">
        <v>1007</v>
      </c>
      <c r="B978" t="s">
        <v>4678</v>
      </c>
      <c r="C978" t="s">
        <v>4030</v>
      </c>
      <c r="D978" t="s">
        <v>76</v>
      </c>
      <c r="E978" t="s">
        <v>14</v>
      </c>
      <c r="F978" t="s">
        <v>15</v>
      </c>
      <c r="G978" t="s">
        <v>16</v>
      </c>
      <c r="H978">
        <v>2023</v>
      </c>
      <c r="I978" t="s">
        <v>17</v>
      </c>
      <c r="J978">
        <v>2025</v>
      </c>
      <c r="K978">
        <v>2</v>
      </c>
      <c r="L978">
        <v>1644.01</v>
      </c>
      <c r="M978" t="s">
        <v>2888</v>
      </c>
      <c r="N978" t="s">
        <v>5762</v>
      </c>
      <c r="O978" t="s">
        <v>6310</v>
      </c>
    </row>
    <row r="979" spans="1:15" x14ac:dyDescent="0.25">
      <c r="A979">
        <v>1008</v>
      </c>
      <c r="B979" t="s">
        <v>4297</v>
      </c>
      <c r="C979" t="s">
        <v>5203</v>
      </c>
      <c r="D979" t="s">
        <v>60</v>
      </c>
      <c r="E979" t="s">
        <v>26</v>
      </c>
      <c r="F979" t="s">
        <v>15</v>
      </c>
      <c r="G979" t="s">
        <v>16</v>
      </c>
      <c r="H979">
        <v>2023</v>
      </c>
      <c r="I979" t="s">
        <v>17</v>
      </c>
      <c r="J979">
        <v>2025</v>
      </c>
      <c r="K979">
        <v>2</v>
      </c>
      <c r="L979">
        <v>1403.78</v>
      </c>
      <c r="M979" t="s">
        <v>2891</v>
      </c>
      <c r="N979" t="s">
        <v>5763</v>
      </c>
      <c r="O979" t="s">
        <v>6310</v>
      </c>
    </row>
    <row r="980" spans="1:15" x14ac:dyDescent="0.25">
      <c r="A980">
        <v>1009</v>
      </c>
      <c r="B980" t="s">
        <v>4244</v>
      </c>
      <c r="C980" t="s">
        <v>4170</v>
      </c>
      <c r="D980" t="s">
        <v>60</v>
      </c>
      <c r="E980" t="s">
        <v>14</v>
      </c>
      <c r="F980" t="s">
        <v>15</v>
      </c>
      <c r="G980" t="s">
        <v>27</v>
      </c>
      <c r="H980">
        <v>2016</v>
      </c>
      <c r="I980" t="s">
        <v>17</v>
      </c>
      <c r="J980">
        <v>2025</v>
      </c>
      <c r="K980">
        <v>9</v>
      </c>
      <c r="L980">
        <v>1508.11</v>
      </c>
      <c r="M980" t="s">
        <v>2894</v>
      </c>
      <c r="N980" t="s">
        <v>5764</v>
      </c>
      <c r="O980" t="s">
        <v>6310</v>
      </c>
    </row>
    <row r="981" spans="1:15" x14ac:dyDescent="0.25">
      <c r="A981">
        <v>1010</v>
      </c>
      <c r="B981" t="s">
        <v>4294</v>
      </c>
      <c r="C981" t="s">
        <v>4266</v>
      </c>
      <c r="D981" t="s">
        <v>47</v>
      </c>
      <c r="E981" t="s">
        <v>54</v>
      </c>
      <c r="F981" t="s">
        <v>15</v>
      </c>
      <c r="G981" t="s">
        <v>27</v>
      </c>
      <c r="H981">
        <v>2022</v>
      </c>
      <c r="I981" t="s">
        <v>77</v>
      </c>
      <c r="J981">
        <v>2023</v>
      </c>
      <c r="K981">
        <v>1</v>
      </c>
      <c r="L981">
        <v>3754.49</v>
      </c>
      <c r="M981" t="s">
        <v>2897</v>
      </c>
      <c r="N981" t="s">
        <v>5765</v>
      </c>
      <c r="O981" t="s">
        <v>6308</v>
      </c>
    </row>
    <row r="982" spans="1:15" x14ac:dyDescent="0.25">
      <c r="A982">
        <v>1011</v>
      </c>
      <c r="B982" t="s">
        <v>4043</v>
      </c>
      <c r="C982" t="s">
        <v>5697</v>
      </c>
      <c r="D982" t="s">
        <v>76</v>
      </c>
      <c r="E982" t="s">
        <v>26</v>
      </c>
      <c r="F982" t="s">
        <v>15</v>
      </c>
      <c r="G982" t="s">
        <v>16</v>
      </c>
      <c r="H982">
        <v>2016</v>
      </c>
      <c r="I982" t="s">
        <v>17</v>
      </c>
      <c r="J982">
        <v>2025</v>
      </c>
      <c r="K982">
        <v>9</v>
      </c>
      <c r="L982">
        <v>3240.7</v>
      </c>
      <c r="M982" t="s">
        <v>2900</v>
      </c>
      <c r="N982" t="s">
        <v>5766</v>
      </c>
      <c r="O982" t="s">
        <v>6308</v>
      </c>
    </row>
    <row r="983" spans="1:15" x14ac:dyDescent="0.25">
      <c r="A983">
        <v>1012</v>
      </c>
      <c r="B983" t="s">
        <v>4043</v>
      </c>
      <c r="C983" t="s">
        <v>4523</v>
      </c>
      <c r="D983" t="s">
        <v>21</v>
      </c>
      <c r="E983" t="s">
        <v>31</v>
      </c>
      <c r="F983" t="s">
        <v>15</v>
      </c>
      <c r="G983" t="s">
        <v>27</v>
      </c>
      <c r="H983">
        <v>2021</v>
      </c>
      <c r="I983" t="s">
        <v>17</v>
      </c>
      <c r="J983">
        <v>2025</v>
      </c>
      <c r="K983">
        <v>4</v>
      </c>
      <c r="L983">
        <v>895.04</v>
      </c>
      <c r="M983" t="s">
        <v>2903</v>
      </c>
      <c r="N983" t="s">
        <v>5767</v>
      </c>
      <c r="O983" t="s">
        <v>6311</v>
      </c>
    </row>
    <row r="984" spans="1:15" x14ac:dyDescent="0.25">
      <c r="A984">
        <v>1013</v>
      </c>
      <c r="B984" t="s">
        <v>5768</v>
      </c>
      <c r="C984" t="s">
        <v>5769</v>
      </c>
      <c r="D984" t="s">
        <v>25</v>
      </c>
      <c r="E984" t="s">
        <v>26</v>
      </c>
      <c r="F984" t="s">
        <v>15</v>
      </c>
      <c r="G984" t="s">
        <v>22</v>
      </c>
      <c r="H984">
        <v>2022</v>
      </c>
      <c r="I984" t="s">
        <v>17</v>
      </c>
      <c r="J984">
        <v>2025</v>
      </c>
      <c r="K984">
        <v>3</v>
      </c>
      <c r="L984">
        <v>4276.96</v>
      </c>
      <c r="M984" t="s">
        <v>2906</v>
      </c>
      <c r="N984" t="s">
        <v>4025</v>
      </c>
      <c r="O984" t="s">
        <v>6312</v>
      </c>
    </row>
    <row r="985" spans="1:15" x14ac:dyDescent="0.25">
      <c r="A985">
        <v>1014</v>
      </c>
      <c r="B985" t="s">
        <v>4058</v>
      </c>
      <c r="C985" t="s">
        <v>5770</v>
      </c>
      <c r="D985" t="s">
        <v>47</v>
      </c>
      <c r="E985" t="s">
        <v>31</v>
      </c>
      <c r="F985" t="s">
        <v>32</v>
      </c>
      <c r="G985" t="s">
        <v>22</v>
      </c>
      <c r="H985">
        <v>2019</v>
      </c>
      <c r="I985" t="s">
        <v>17</v>
      </c>
      <c r="J985">
        <v>2025</v>
      </c>
      <c r="K985">
        <v>6</v>
      </c>
      <c r="L985">
        <v>4403.67</v>
      </c>
      <c r="M985" t="s">
        <v>2908</v>
      </c>
      <c r="N985" t="s">
        <v>5771</v>
      </c>
      <c r="O985" t="s">
        <v>6312</v>
      </c>
    </row>
    <row r="986" spans="1:15" x14ac:dyDescent="0.25">
      <c r="A986">
        <v>1015</v>
      </c>
      <c r="B986" t="s">
        <v>4153</v>
      </c>
      <c r="C986" t="s">
        <v>5089</v>
      </c>
      <c r="D986" t="s">
        <v>25</v>
      </c>
      <c r="E986" t="s">
        <v>26</v>
      </c>
      <c r="F986" t="s">
        <v>32</v>
      </c>
      <c r="G986" t="s">
        <v>22</v>
      </c>
      <c r="H986">
        <v>2019</v>
      </c>
      <c r="I986" t="s">
        <v>17</v>
      </c>
      <c r="J986">
        <v>2025</v>
      </c>
      <c r="K986">
        <v>6</v>
      </c>
      <c r="L986">
        <v>4292.51</v>
      </c>
      <c r="M986" t="s">
        <v>2911</v>
      </c>
      <c r="N986" t="s">
        <v>5772</v>
      </c>
      <c r="O986" t="s">
        <v>6312</v>
      </c>
    </row>
    <row r="987" spans="1:15" x14ac:dyDescent="0.25">
      <c r="A987">
        <v>1016</v>
      </c>
      <c r="B987" t="s">
        <v>4114</v>
      </c>
      <c r="C987" t="s">
        <v>5773</v>
      </c>
      <c r="D987" t="s">
        <v>76</v>
      </c>
      <c r="E987" t="s">
        <v>40</v>
      </c>
      <c r="F987" t="s">
        <v>32</v>
      </c>
      <c r="G987" t="s">
        <v>27</v>
      </c>
      <c r="H987">
        <v>2019</v>
      </c>
      <c r="I987" t="s">
        <v>17</v>
      </c>
      <c r="J987">
        <v>2025</v>
      </c>
      <c r="K987">
        <v>6</v>
      </c>
      <c r="L987">
        <v>4517.51</v>
      </c>
      <c r="M987" t="s">
        <v>2914</v>
      </c>
      <c r="N987" t="s">
        <v>5774</v>
      </c>
      <c r="O987" t="s">
        <v>6312</v>
      </c>
    </row>
    <row r="988" spans="1:15" x14ac:dyDescent="0.25">
      <c r="A988">
        <v>1017</v>
      </c>
      <c r="B988" t="s">
        <v>4573</v>
      </c>
      <c r="C988" t="s">
        <v>4255</v>
      </c>
      <c r="D988" t="s">
        <v>25</v>
      </c>
      <c r="E988" t="s">
        <v>14</v>
      </c>
      <c r="F988" t="s">
        <v>15</v>
      </c>
      <c r="G988" t="s">
        <v>22</v>
      </c>
      <c r="H988">
        <v>2018</v>
      </c>
      <c r="I988" t="s">
        <v>17</v>
      </c>
      <c r="J988">
        <v>2025</v>
      </c>
      <c r="K988">
        <v>7</v>
      </c>
      <c r="L988">
        <v>3304.94</v>
      </c>
      <c r="M988" t="s">
        <v>2917</v>
      </c>
      <c r="N988" t="s">
        <v>5775</v>
      </c>
      <c r="O988" t="s">
        <v>6308</v>
      </c>
    </row>
    <row r="989" spans="1:15" x14ac:dyDescent="0.25">
      <c r="A989">
        <v>1018</v>
      </c>
      <c r="B989" t="s">
        <v>4437</v>
      </c>
      <c r="C989" t="s">
        <v>4311</v>
      </c>
      <c r="D989" t="s">
        <v>76</v>
      </c>
      <c r="E989" t="s">
        <v>31</v>
      </c>
      <c r="F989" t="s">
        <v>15</v>
      </c>
      <c r="G989" t="s">
        <v>16</v>
      </c>
      <c r="H989">
        <v>2024</v>
      </c>
      <c r="I989" t="s">
        <v>77</v>
      </c>
      <c r="J989">
        <v>2025</v>
      </c>
      <c r="K989">
        <v>1</v>
      </c>
      <c r="L989">
        <v>2006.72</v>
      </c>
      <c r="M989" t="s">
        <v>2920</v>
      </c>
      <c r="N989" t="s">
        <v>5776</v>
      </c>
      <c r="O989" t="s">
        <v>6309</v>
      </c>
    </row>
    <row r="990" spans="1:15" x14ac:dyDescent="0.25">
      <c r="A990">
        <v>1019</v>
      </c>
      <c r="B990" t="s">
        <v>4910</v>
      </c>
      <c r="C990" t="s">
        <v>4065</v>
      </c>
      <c r="D990" t="s">
        <v>13</v>
      </c>
      <c r="E990" t="s">
        <v>14</v>
      </c>
      <c r="F990" t="s">
        <v>15</v>
      </c>
      <c r="G990" t="s">
        <v>16</v>
      </c>
      <c r="H990">
        <v>2020</v>
      </c>
      <c r="I990" t="s">
        <v>17</v>
      </c>
      <c r="J990">
        <v>2025</v>
      </c>
      <c r="K990">
        <v>5</v>
      </c>
      <c r="L990">
        <v>1769.24</v>
      </c>
      <c r="M990" t="s">
        <v>2923</v>
      </c>
      <c r="N990" t="s">
        <v>5777</v>
      </c>
      <c r="O990" t="s">
        <v>6310</v>
      </c>
    </row>
    <row r="991" spans="1:15" x14ac:dyDescent="0.25">
      <c r="A991">
        <v>1020</v>
      </c>
      <c r="B991" t="s">
        <v>4118</v>
      </c>
      <c r="C991" t="s">
        <v>5778</v>
      </c>
      <c r="D991" t="s">
        <v>25</v>
      </c>
      <c r="E991" t="s">
        <v>31</v>
      </c>
      <c r="F991" t="s">
        <v>15</v>
      </c>
      <c r="G991" t="s">
        <v>27</v>
      </c>
      <c r="H991">
        <v>2016</v>
      </c>
      <c r="I991" t="s">
        <v>17</v>
      </c>
      <c r="J991">
        <v>2025</v>
      </c>
      <c r="K991">
        <v>9</v>
      </c>
      <c r="L991">
        <v>3807.76</v>
      </c>
      <c r="M991" t="s">
        <v>2926</v>
      </c>
      <c r="N991" t="s">
        <v>5779</v>
      </c>
      <c r="O991" t="s">
        <v>6308</v>
      </c>
    </row>
    <row r="992" spans="1:15" x14ac:dyDescent="0.25">
      <c r="A992">
        <v>1021</v>
      </c>
      <c r="B992" t="s">
        <v>4527</v>
      </c>
      <c r="C992" t="s">
        <v>5780</v>
      </c>
      <c r="D992" t="s">
        <v>13</v>
      </c>
      <c r="E992" t="s">
        <v>54</v>
      </c>
      <c r="F992" t="s">
        <v>32</v>
      </c>
      <c r="G992" t="s">
        <v>22</v>
      </c>
      <c r="H992">
        <v>2022</v>
      </c>
      <c r="I992" t="s">
        <v>17</v>
      </c>
      <c r="J992">
        <v>2025</v>
      </c>
      <c r="K992">
        <v>3</v>
      </c>
      <c r="L992">
        <v>1459.18</v>
      </c>
      <c r="M992" t="s">
        <v>2929</v>
      </c>
      <c r="N992" t="s">
        <v>5781</v>
      </c>
      <c r="O992" t="s">
        <v>6310</v>
      </c>
    </row>
    <row r="993" spans="1:15" x14ac:dyDescent="0.25">
      <c r="A993">
        <v>1022</v>
      </c>
      <c r="B993" t="s">
        <v>5238</v>
      </c>
      <c r="C993" t="s">
        <v>5782</v>
      </c>
      <c r="D993" t="s">
        <v>76</v>
      </c>
      <c r="E993" t="s">
        <v>40</v>
      </c>
      <c r="F993" t="s">
        <v>15</v>
      </c>
      <c r="G993" t="s">
        <v>16</v>
      </c>
      <c r="H993">
        <v>2018</v>
      </c>
      <c r="I993" t="s">
        <v>17</v>
      </c>
      <c r="J993">
        <v>2025</v>
      </c>
      <c r="K993">
        <v>7</v>
      </c>
      <c r="L993">
        <v>1773.24</v>
      </c>
      <c r="M993" t="s">
        <v>2932</v>
      </c>
      <c r="N993" t="s">
        <v>5783</v>
      </c>
      <c r="O993" t="s">
        <v>6310</v>
      </c>
    </row>
    <row r="994" spans="1:15" x14ac:dyDescent="0.25">
      <c r="A994">
        <v>1023</v>
      </c>
      <c r="B994" t="s">
        <v>5784</v>
      </c>
      <c r="C994" t="s">
        <v>4966</v>
      </c>
      <c r="D994" t="s">
        <v>21</v>
      </c>
      <c r="E994" t="s">
        <v>54</v>
      </c>
      <c r="F994" t="s">
        <v>32</v>
      </c>
      <c r="G994" t="s">
        <v>27</v>
      </c>
      <c r="H994">
        <v>2020</v>
      </c>
      <c r="I994" t="s">
        <v>298</v>
      </c>
      <c r="J994">
        <v>2024</v>
      </c>
      <c r="K994">
        <v>4</v>
      </c>
      <c r="L994">
        <v>1292.55</v>
      </c>
      <c r="M994" t="s">
        <v>2935</v>
      </c>
      <c r="N994" t="s">
        <v>5785</v>
      </c>
      <c r="O994" t="s">
        <v>6310</v>
      </c>
    </row>
    <row r="995" spans="1:15" x14ac:dyDescent="0.25">
      <c r="A995">
        <v>1024</v>
      </c>
      <c r="B995" t="s">
        <v>4527</v>
      </c>
      <c r="C995" t="s">
        <v>4170</v>
      </c>
      <c r="D995" t="s">
        <v>13</v>
      </c>
      <c r="E995" t="s">
        <v>54</v>
      </c>
      <c r="F995" t="s">
        <v>32</v>
      </c>
      <c r="G995" t="s">
        <v>22</v>
      </c>
      <c r="H995">
        <v>2018</v>
      </c>
      <c r="I995" t="s">
        <v>17</v>
      </c>
      <c r="J995">
        <v>2025</v>
      </c>
      <c r="K995">
        <v>7</v>
      </c>
      <c r="L995">
        <v>4962.72</v>
      </c>
      <c r="M995" t="s">
        <v>2938</v>
      </c>
      <c r="N995" t="s">
        <v>5786</v>
      </c>
      <c r="O995" t="s">
        <v>6312</v>
      </c>
    </row>
    <row r="996" spans="1:15" x14ac:dyDescent="0.25">
      <c r="A996">
        <v>1025</v>
      </c>
      <c r="B996" t="s">
        <v>4877</v>
      </c>
      <c r="C996" t="s">
        <v>4427</v>
      </c>
      <c r="D996" t="s">
        <v>47</v>
      </c>
      <c r="E996" t="s">
        <v>31</v>
      </c>
      <c r="F996" t="s">
        <v>32</v>
      </c>
      <c r="G996" t="s">
        <v>27</v>
      </c>
      <c r="H996">
        <v>2023</v>
      </c>
      <c r="I996" t="s">
        <v>17</v>
      </c>
      <c r="J996">
        <v>2025</v>
      </c>
      <c r="K996">
        <v>2</v>
      </c>
      <c r="L996">
        <v>3540.83</v>
      </c>
      <c r="M996" t="s">
        <v>2941</v>
      </c>
      <c r="N996" t="s">
        <v>5787</v>
      </c>
      <c r="O996" t="s">
        <v>6308</v>
      </c>
    </row>
    <row r="997" spans="1:15" x14ac:dyDescent="0.25">
      <c r="A997">
        <v>1026</v>
      </c>
      <c r="B997" t="s">
        <v>5314</v>
      </c>
      <c r="C997" t="s">
        <v>5322</v>
      </c>
      <c r="D997" t="s">
        <v>13</v>
      </c>
      <c r="E997" t="s">
        <v>40</v>
      </c>
      <c r="F997" t="s">
        <v>15</v>
      </c>
      <c r="G997" t="s">
        <v>27</v>
      </c>
      <c r="H997">
        <v>2019</v>
      </c>
      <c r="I997" t="s">
        <v>17</v>
      </c>
      <c r="J997">
        <v>2025</v>
      </c>
      <c r="K997">
        <v>6</v>
      </c>
      <c r="L997">
        <v>2926.11</v>
      </c>
      <c r="M997" t="s">
        <v>2944</v>
      </c>
      <c r="N997" t="s">
        <v>5788</v>
      </c>
      <c r="O997" t="s">
        <v>6309</v>
      </c>
    </row>
    <row r="998" spans="1:15" x14ac:dyDescent="0.25">
      <c r="A998">
        <v>1027</v>
      </c>
      <c r="B998" t="s">
        <v>5034</v>
      </c>
      <c r="C998" t="s">
        <v>4340</v>
      </c>
      <c r="D998" t="s">
        <v>60</v>
      </c>
      <c r="E998" t="s">
        <v>31</v>
      </c>
      <c r="F998" t="s">
        <v>32</v>
      </c>
      <c r="G998" t="s">
        <v>22</v>
      </c>
      <c r="H998">
        <v>2016</v>
      </c>
      <c r="I998" t="s">
        <v>17</v>
      </c>
      <c r="J998">
        <v>2025</v>
      </c>
      <c r="K998">
        <v>9</v>
      </c>
      <c r="L998">
        <v>2447.7199999999998</v>
      </c>
      <c r="M998" t="s">
        <v>2947</v>
      </c>
      <c r="N998" t="s">
        <v>5789</v>
      </c>
      <c r="O998" t="s">
        <v>6309</v>
      </c>
    </row>
    <row r="999" spans="1:15" x14ac:dyDescent="0.25">
      <c r="A999">
        <v>1028</v>
      </c>
      <c r="B999" t="s">
        <v>4725</v>
      </c>
      <c r="C999" t="s">
        <v>4875</v>
      </c>
      <c r="D999" t="s">
        <v>47</v>
      </c>
      <c r="E999" t="s">
        <v>40</v>
      </c>
      <c r="F999" t="s">
        <v>15</v>
      </c>
      <c r="G999" t="s">
        <v>22</v>
      </c>
      <c r="H999">
        <v>2019</v>
      </c>
      <c r="I999" t="s">
        <v>17</v>
      </c>
      <c r="J999">
        <v>2025</v>
      </c>
      <c r="K999">
        <v>6</v>
      </c>
      <c r="L999">
        <v>1595.62</v>
      </c>
      <c r="M999" t="s">
        <v>2950</v>
      </c>
      <c r="N999" t="s">
        <v>5790</v>
      </c>
      <c r="O999" t="s">
        <v>6310</v>
      </c>
    </row>
    <row r="1000" spans="1:15" x14ac:dyDescent="0.25">
      <c r="A1000">
        <v>1029</v>
      </c>
      <c r="B1000" t="s">
        <v>5381</v>
      </c>
      <c r="C1000" t="s">
        <v>4993</v>
      </c>
      <c r="D1000" t="s">
        <v>76</v>
      </c>
      <c r="E1000" t="s">
        <v>26</v>
      </c>
      <c r="F1000" t="s">
        <v>32</v>
      </c>
      <c r="G1000" t="s">
        <v>16</v>
      </c>
      <c r="H1000">
        <v>2018</v>
      </c>
      <c r="I1000" t="s">
        <v>298</v>
      </c>
      <c r="J1000">
        <v>2020</v>
      </c>
      <c r="K1000">
        <v>2</v>
      </c>
      <c r="L1000">
        <v>3987.87</v>
      </c>
      <c r="M1000" t="s">
        <v>2953</v>
      </c>
      <c r="N1000" t="s">
        <v>5791</v>
      </c>
      <c r="O1000" t="s">
        <v>6308</v>
      </c>
    </row>
    <row r="1001" spans="1:15" x14ac:dyDescent="0.25">
      <c r="A1001">
        <v>1030</v>
      </c>
      <c r="B1001" t="s">
        <v>4116</v>
      </c>
      <c r="C1001" t="s">
        <v>4289</v>
      </c>
      <c r="D1001" t="s">
        <v>60</v>
      </c>
      <c r="E1001" t="s">
        <v>31</v>
      </c>
      <c r="F1001" t="s">
        <v>32</v>
      </c>
      <c r="G1001" t="s">
        <v>22</v>
      </c>
      <c r="H1001">
        <v>2021</v>
      </c>
      <c r="I1001" t="s">
        <v>17</v>
      </c>
      <c r="J1001">
        <v>2025</v>
      </c>
      <c r="K1001">
        <v>4</v>
      </c>
      <c r="L1001">
        <v>913.85</v>
      </c>
      <c r="M1001" t="s">
        <v>2956</v>
      </c>
      <c r="N1001" t="s">
        <v>5792</v>
      </c>
      <c r="O1001" t="s">
        <v>6311</v>
      </c>
    </row>
    <row r="1002" spans="1:15" x14ac:dyDescent="0.25">
      <c r="A1002">
        <v>1031</v>
      </c>
      <c r="B1002" t="s">
        <v>5793</v>
      </c>
      <c r="C1002" t="s">
        <v>4371</v>
      </c>
      <c r="D1002" t="s">
        <v>25</v>
      </c>
      <c r="E1002" t="s">
        <v>40</v>
      </c>
      <c r="F1002" t="s">
        <v>32</v>
      </c>
      <c r="G1002" t="s">
        <v>22</v>
      </c>
      <c r="H1002">
        <v>2023</v>
      </c>
      <c r="I1002" t="s">
        <v>17</v>
      </c>
      <c r="J1002">
        <v>2025</v>
      </c>
      <c r="K1002">
        <v>2</v>
      </c>
      <c r="L1002">
        <v>3781.59</v>
      </c>
      <c r="M1002" t="s">
        <v>2959</v>
      </c>
      <c r="N1002" t="s">
        <v>5794</v>
      </c>
      <c r="O1002" t="s">
        <v>6308</v>
      </c>
    </row>
    <row r="1003" spans="1:15" x14ac:dyDescent="0.25">
      <c r="A1003">
        <v>1032</v>
      </c>
      <c r="B1003" t="s">
        <v>4058</v>
      </c>
      <c r="C1003" t="s">
        <v>5795</v>
      </c>
      <c r="D1003" t="s">
        <v>47</v>
      </c>
      <c r="E1003" t="s">
        <v>54</v>
      </c>
      <c r="F1003" t="s">
        <v>32</v>
      </c>
      <c r="G1003" t="s">
        <v>22</v>
      </c>
      <c r="H1003">
        <v>2019</v>
      </c>
      <c r="I1003" t="s">
        <v>17</v>
      </c>
      <c r="J1003">
        <v>2025</v>
      </c>
      <c r="K1003">
        <v>6</v>
      </c>
      <c r="L1003">
        <v>3773.83</v>
      </c>
      <c r="M1003" t="s">
        <v>2962</v>
      </c>
      <c r="N1003" t="s">
        <v>5796</v>
      </c>
      <c r="O1003" t="s">
        <v>6308</v>
      </c>
    </row>
    <row r="1004" spans="1:15" x14ac:dyDescent="0.25">
      <c r="A1004">
        <v>1033</v>
      </c>
      <c r="B1004" t="s">
        <v>4058</v>
      </c>
      <c r="C1004" t="s">
        <v>4288</v>
      </c>
      <c r="D1004" t="s">
        <v>47</v>
      </c>
      <c r="E1004" t="s">
        <v>54</v>
      </c>
      <c r="F1004" t="s">
        <v>32</v>
      </c>
      <c r="G1004" t="s">
        <v>27</v>
      </c>
      <c r="H1004">
        <v>2019</v>
      </c>
      <c r="I1004" t="s">
        <v>77</v>
      </c>
      <c r="J1004">
        <v>2025</v>
      </c>
      <c r="K1004">
        <v>6</v>
      </c>
      <c r="L1004">
        <v>1023.93</v>
      </c>
      <c r="M1004" t="s">
        <v>2965</v>
      </c>
      <c r="N1004" t="s">
        <v>5797</v>
      </c>
      <c r="O1004" t="s">
        <v>6310</v>
      </c>
    </row>
    <row r="1005" spans="1:15" x14ac:dyDescent="0.25">
      <c r="A1005">
        <v>1034</v>
      </c>
      <c r="B1005" t="s">
        <v>5473</v>
      </c>
      <c r="C1005" t="s">
        <v>5798</v>
      </c>
      <c r="D1005" t="s">
        <v>47</v>
      </c>
      <c r="E1005" t="s">
        <v>54</v>
      </c>
      <c r="F1005" t="s">
        <v>15</v>
      </c>
      <c r="G1005" t="s">
        <v>16</v>
      </c>
      <c r="H1005">
        <v>2019</v>
      </c>
      <c r="I1005" t="s">
        <v>17</v>
      </c>
      <c r="J1005">
        <v>2025</v>
      </c>
      <c r="K1005">
        <v>6</v>
      </c>
      <c r="L1005">
        <v>2486.5500000000002</v>
      </c>
      <c r="M1005" t="s">
        <v>2968</v>
      </c>
      <c r="N1005" t="s">
        <v>5799</v>
      </c>
      <c r="O1005" t="s">
        <v>6309</v>
      </c>
    </row>
    <row r="1006" spans="1:15" x14ac:dyDescent="0.25">
      <c r="A1006">
        <v>1035</v>
      </c>
      <c r="B1006" t="s">
        <v>4331</v>
      </c>
      <c r="C1006" t="s">
        <v>5800</v>
      </c>
      <c r="D1006" t="s">
        <v>13</v>
      </c>
      <c r="E1006" t="s">
        <v>31</v>
      </c>
      <c r="F1006" t="s">
        <v>15</v>
      </c>
      <c r="G1006" t="s">
        <v>22</v>
      </c>
      <c r="H1006">
        <v>2018</v>
      </c>
      <c r="I1006" t="s">
        <v>17</v>
      </c>
      <c r="J1006">
        <v>2025</v>
      </c>
      <c r="K1006">
        <v>7</v>
      </c>
      <c r="L1006">
        <v>3653.16</v>
      </c>
      <c r="M1006" t="s">
        <v>2971</v>
      </c>
      <c r="N1006" t="s">
        <v>5801</v>
      </c>
      <c r="O1006" t="s">
        <v>6308</v>
      </c>
    </row>
    <row r="1007" spans="1:15" x14ac:dyDescent="0.25">
      <c r="A1007">
        <v>1036</v>
      </c>
      <c r="B1007" t="s">
        <v>5413</v>
      </c>
      <c r="C1007" t="s">
        <v>4759</v>
      </c>
      <c r="D1007" t="s">
        <v>13</v>
      </c>
      <c r="E1007" t="s">
        <v>54</v>
      </c>
      <c r="F1007" t="s">
        <v>15</v>
      </c>
      <c r="G1007" t="s">
        <v>16</v>
      </c>
      <c r="H1007">
        <v>2018</v>
      </c>
      <c r="I1007" t="s">
        <v>17</v>
      </c>
      <c r="J1007">
        <v>2025</v>
      </c>
      <c r="K1007">
        <v>7</v>
      </c>
      <c r="L1007">
        <v>2474.87</v>
      </c>
      <c r="M1007" t="s">
        <v>2974</v>
      </c>
      <c r="N1007" t="s">
        <v>4025</v>
      </c>
      <c r="O1007" t="s">
        <v>6309</v>
      </c>
    </row>
    <row r="1008" spans="1:15" x14ac:dyDescent="0.25">
      <c r="A1008">
        <v>1037</v>
      </c>
      <c r="B1008" t="s">
        <v>4498</v>
      </c>
      <c r="C1008" t="s">
        <v>4300</v>
      </c>
      <c r="D1008" t="s">
        <v>60</v>
      </c>
      <c r="E1008" t="s">
        <v>14</v>
      </c>
      <c r="F1008" t="s">
        <v>32</v>
      </c>
      <c r="G1008" t="s">
        <v>27</v>
      </c>
      <c r="H1008">
        <v>2021</v>
      </c>
      <c r="I1008" t="s">
        <v>17</v>
      </c>
      <c r="J1008">
        <v>2025</v>
      </c>
      <c r="K1008">
        <v>4</v>
      </c>
      <c r="L1008">
        <v>4162</v>
      </c>
      <c r="M1008" t="s">
        <v>2976</v>
      </c>
      <c r="N1008" t="s">
        <v>5802</v>
      </c>
      <c r="O1008" t="s">
        <v>6312</v>
      </c>
    </row>
    <row r="1009" spans="1:15" x14ac:dyDescent="0.25">
      <c r="A1009">
        <v>1038</v>
      </c>
      <c r="B1009" t="s">
        <v>4055</v>
      </c>
      <c r="C1009" t="s">
        <v>5363</v>
      </c>
      <c r="D1009" t="s">
        <v>60</v>
      </c>
      <c r="E1009" t="s">
        <v>31</v>
      </c>
      <c r="F1009" t="s">
        <v>15</v>
      </c>
      <c r="G1009" t="s">
        <v>27</v>
      </c>
      <c r="H1009">
        <v>2023</v>
      </c>
      <c r="I1009" t="s">
        <v>17</v>
      </c>
      <c r="J1009">
        <v>2025</v>
      </c>
      <c r="K1009">
        <v>2</v>
      </c>
      <c r="L1009">
        <v>4853.6899999999996</v>
      </c>
      <c r="M1009" t="s">
        <v>2979</v>
      </c>
      <c r="N1009" t="s">
        <v>5803</v>
      </c>
      <c r="O1009" t="s">
        <v>6312</v>
      </c>
    </row>
    <row r="1010" spans="1:15" x14ac:dyDescent="0.25">
      <c r="A1010">
        <v>1040</v>
      </c>
      <c r="B1010" t="s">
        <v>4193</v>
      </c>
      <c r="C1010" t="s">
        <v>4862</v>
      </c>
      <c r="D1010" t="s">
        <v>47</v>
      </c>
      <c r="E1010" t="s">
        <v>31</v>
      </c>
      <c r="F1010" t="s">
        <v>32</v>
      </c>
      <c r="G1010" t="s">
        <v>22</v>
      </c>
      <c r="H1010">
        <v>2016</v>
      </c>
      <c r="I1010" t="s">
        <v>17</v>
      </c>
      <c r="J1010">
        <v>2025</v>
      </c>
      <c r="K1010">
        <v>9</v>
      </c>
      <c r="L1010">
        <v>2562.7800000000002</v>
      </c>
      <c r="M1010" t="s">
        <v>2984</v>
      </c>
      <c r="N1010" t="s">
        <v>5804</v>
      </c>
      <c r="O1010" t="s">
        <v>6309</v>
      </c>
    </row>
    <row r="1011" spans="1:15" x14ac:dyDescent="0.25">
      <c r="A1011">
        <v>1041</v>
      </c>
      <c r="B1011" t="s">
        <v>5805</v>
      </c>
      <c r="C1011" t="s">
        <v>4921</v>
      </c>
      <c r="D1011" t="s">
        <v>13</v>
      </c>
      <c r="E1011" t="s">
        <v>54</v>
      </c>
      <c r="F1011" t="s">
        <v>15</v>
      </c>
      <c r="G1011" t="s">
        <v>22</v>
      </c>
      <c r="H1011">
        <v>2023</v>
      </c>
      <c r="I1011" t="s">
        <v>17</v>
      </c>
      <c r="J1011">
        <v>2025</v>
      </c>
      <c r="K1011">
        <v>2</v>
      </c>
      <c r="L1011">
        <v>4355.0600000000004</v>
      </c>
      <c r="M1011" t="s">
        <v>2987</v>
      </c>
      <c r="N1011" t="s">
        <v>5806</v>
      </c>
      <c r="O1011" t="s">
        <v>6312</v>
      </c>
    </row>
    <row r="1012" spans="1:15" x14ac:dyDescent="0.25">
      <c r="A1012">
        <v>1042</v>
      </c>
      <c r="B1012" t="s">
        <v>4204</v>
      </c>
      <c r="C1012" t="s">
        <v>4881</v>
      </c>
      <c r="D1012" t="s">
        <v>76</v>
      </c>
      <c r="E1012" t="s">
        <v>40</v>
      </c>
      <c r="F1012" t="s">
        <v>32</v>
      </c>
      <c r="G1012" t="s">
        <v>27</v>
      </c>
      <c r="H1012">
        <v>2023</v>
      </c>
      <c r="I1012" t="s">
        <v>17</v>
      </c>
      <c r="J1012">
        <v>2025</v>
      </c>
      <c r="K1012">
        <v>2</v>
      </c>
      <c r="L1012">
        <v>1129.46</v>
      </c>
      <c r="M1012" t="s">
        <v>2990</v>
      </c>
      <c r="N1012" t="s">
        <v>4025</v>
      </c>
      <c r="O1012" t="s">
        <v>6310</v>
      </c>
    </row>
    <row r="1013" spans="1:15" x14ac:dyDescent="0.25">
      <c r="A1013">
        <v>1043</v>
      </c>
      <c r="B1013" t="s">
        <v>4635</v>
      </c>
      <c r="C1013" t="s">
        <v>5532</v>
      </c>
      <c r="D1013" t="s">
        <v>47</v>
      </c>
      <c r="E1013" t="s">
        <v>54</v>
      </c>
      <c r="F1013" t="s">
        <v>15</v>
      </c>
      <c r="G1013" t="s">
        <v>27</v>
      </c>
      <c r="H1013">
        <v>2024</v>
      </c>
      <c r="I1013" t="s">
        <v>298</v>
      </c>
      <c r="J1013">
        <v>2025</v>
      </c>
      <c r="K1013">
        <v>1</v>
      </c>
      <c r="L1013">
        <v>1293.53</v>
      </c>
      <c r="M1013" t="s">
        <v>2992</v>
      </c>
      <c r="N1013" t="s">
        <v>5807</v>
      </c>
      <c r="O1013" t="s">
        <v>6310</v>
      </c>
    </row>
    <row r="1014" spans="1:15" x14ac:dyDescent="0.25">
      <c r="A1014">
        <v>1044</v>
      </c>
      <c r="B1014" t="s">
        <v>5808</v>
      </c>
      <c r="C1014" t="s">
        <v>5809</v>
      </c>
      <c r="D1014" t="s">
        <v>25</v>
      </c>
      <c r="E1014" t="s">
        <v>54</v>
      </c>
      <c r="F1014" t="s">
        <v>15</v>
      </c>
      <c r="G1014" t="s">
        <v>27</v>
      </c>
      <c r="H1014">
        <v>2021</v>
      </c>
      <c r="I1014" t="s">
        <v>17</v>
      </c>
      <c r="J1014">
        <v>2025</v>
      </c>
      <c r="K1014">
        <v>4</v>
      </c>
      <c r="L1014">
        <v>962.75</v>
      </c>
      <c r="M1014" t="s">
        <v>2995</v>
      </c>
      <c r="N1014" t="s">
        <v>5810</v>
      </c>
      <c r="O1014" t="s">
        <v>6311</v>
      </c>
    </row>
    <row r="1015" spans="1:15" x14ac:dyDescent="0.25">
      <c r="A1015">
        <v>1045</v>
      </c>
      <c r="B1015" t="s">
        <v>4158</v>
      </c>
      <c r="C1015" t="s">
        <v>5811</v>
      </c>
      <c r="D1015" t="s">
        <v>60</v>
      </c>
      <c r="E1015" t="s">
        <v>31</v>
      </c>
      <c r="F1015" t="s">
        <v>32</v>
      </c>
      <c r="G1015" t="s">
        <v>22</v>
      </c>
      <c r="H1015">
        <v>2015</v>
      </c>
      <c r="I1015" t="s">
        <v>17</v>
      </c>
      <c r="J1015">
        <v>2025</v>
      </c>
      <c r="K1015">
        <v>10</v>
      </c>
      <c r="L1015">
        <v>3510.61</v>
      </c>
      <c r="M1015" t="s">
        <v>2998</v>
      </c>
      <c r="N1015" t="s">
        <v>5812</v>
      </c>
      <c r="O1015" t="s">
        <v>6308</v>
      </c>
    </row>
    <row r="1016" spans="1:15" x14ac:dyDescent="0.25">
      <c r="A1016">
        <v>1046</v>
      </c>
      <c r="B1016" t="s">
        <v>4966</v>
      </c>
      <c r="C1016" t="s">
        <v>4252</v>
      </c>
      <c r="D1016" t="s">
        <v>25</v>
      </c>
      <c r="E1016" t="s">
        <v>31</v>
      </c>
      <c r="F1016" t="s">
        <v>32</v>
      </c>
      <c r="G1016" t="s">
        <v>27</v>
      </c>
      <c r="H1016">
        <v>2023</v>
      </c>
      <c r="I1016" t="s">
        <v>17</v>
      </c>
      <c r="J1016">
        <v>2025</v>
      </c>
      <c r="K1016">
        <v>2</v>
      </c>
      <c r="L1016">
        <v>4912.47</v>
      </c>
      <c r="M1016" t="s">
        <v>3001</v>
      </c>
      <c r="N1016" t="s">
        <v>5813</v>
      </c>
      <c r="O1016" t="s">
        <v>6312</v>
      </c>
    </row>
    <row r="1017" spans="1:15" x14ac:dyDescent="0.25">
      <c r="A1017">
        <v>1047</v>
      </c>
      <c r="B1017" t="s">
        <v>4950</v>
      </c>
      <c r="C1017" t="s">
        <v>4056</v>
      </c>
      <c r="D1017" t="s">
        <v>25</v>
      </c>
      <c r="E1017" t="s">
        <v>54</v>
      </c>
      <c r="F1017" t="s">
        <v>32</v>
      </c>
      <c r="G1017" t="s">
        <v>27</v>
      </c>
      <c r="H1017">
        <v>2022</v>
      </c>
      <c r="I1017" t="s">
        <v>17</v>
      </c>
      <c r="J1017">
        <v>2025</v>
      </c>
      <c r="K1017">
        <v>3</v>
      </c>
      <c r="L1017">
        <v>1836.68</v>
      </c>
      <c r="M1017" t="s">
        <v>3004</v>
      </c>
      <c r="N1017" t="s">
        <v>5814</v>
      </c>
      <c r="O1017" t="s">
        <v>6310</v>
      </c>
    </row>
    <row r="1018" spans="1:15" x14ac:dyDescent="0.25">
      <c r="A1018">
        <v>1048</v>
      </c>
      <c r="B1018" t="s">
        <v>4811</v>
      </c>
      <c r="C1018" t="s">
        <v>4390</v>
      </c>
      <c r="D1018" t="s">
        <v>60</v>
      </c>
      <c r="E1018" t="s">
        <v>40</v>
      </c>
      <c r="F1018" t="s">
        <v>32</v>
      </c>
      <c r="G1018" t="s">
        <v>16</v>
      </c>
      <c r="H1018">
        <v>2021</v>
      </c>
      <c r="I1018" t="s">
        <v>17</v>
      </c>
      <c r="J1018">
        <v>2025</v>
      </c>
      <c r="K1018">
        <v>4</v>
      </c>
      <c r="L1018">
        <v>1144.8599999999999</v>
      </c>
      <c r="M1018" t="s">
        <v>3007</v>
      </c>
      <c r="N1018" t="s">
        <v>5815</v>
      </c>
      <c r="O1018" t="s">
        <v>6310</v>
      </c>
    </row>
    <row r="1019" spans="1:15" x14ac:dyDescent="0.25">
      <c r="A1019">
        <v>1049</v>
      </c>
      <c r="B1019" t="s">
        <v>5816</v>
      </c>
      <c r="C1019" t="s">
        <v>5817</v>
      </c>
      <c r="D1019" t="s">
        <v>60</v>
      </c>
      <c r="E1019" t="s">
        <v>31</v>
      </c>
      <c r="F1019" t="s">
        <v>32</v>
      </c>
      <c r="G1019" t="s">
        <v>16</v>
      </c>
      <c r="H1019">
        <v>2022</v>
      </c>
      <c r="I1019" t="s">
        <v>17</v>
      </c>
      <c r="J1019">
        <v>2025</v>
      </c>
      <c r="K1019">
        <v>3</v>
      </c>
      <c r="L1019">
        <v>1981.89</v>
      </c>
      <c r="M1019" t="s">
        <v>3010</v>
      </c>
      <c r="N1019" t="s">
        <v>5818</v>
      </c>
      <c r="O1019" t="s">
        <v>6310</v>
      </c>
    </row>
    <row r="1020" spans="1:15" x14ac:dyDescent="0.25">
      <c r="A1020">
        <v>1050</v>
      </c>
      <c r="B1020" t="s">
        <v>4233</v>
      </c>
      <c r="C1020" t="s">
        <v>5069</v>
      </c>
      <c r="D1020" t="s">
        <v>60</v>
      </c>
      <c r="E1020" t="s">
        <v>31</v>
      </c>
      <c r="F1020" t="s">
        <v>32</v>
      </c>
      <c r="G1020" t="s">
        <v>27</v>
      </c>
      <c r="H1020">
        <v>2017</v>
      </c>
      <c r="I1020" t="s">
        <v>17</v>
      </c>
      <c r="J1020">
        <v>2025</v>
      </c>
      <c r="K1020">
        <v>8</v>
      </c>
      <c r="L1020">
        <v>2424.02</v>
      </c>
      <c r="M1020" t="s">
        <v>3013</v>
      </c>
      <c r="N1020" t="s">
        <v>5819</v>
      </c>
      <c r="O1020" t="s">
        <v>6309</v>
      </c>
    </row>
    <row r="1021" spans="1:15" x14ac:dyDescent="0.25">
      <c r="A1021">
        <v>1051</v>
      </c>
      <c r="B1021" t="s">
        <v>5820</v>
      </c>
      <c r="C1021" t="s">
        <v>4401</v>
      </c>
      <c r="D1021" t="s">
        <v>47</v>
      </c>
      <c r="E1021" t="s">
        <v>40</v>
      </c>
      <c r="F1021" t="s">
        <v>15</v>
      </c>
      <c r="G1021" t="s">
        <v>27</v>
      </c>
      <c r="H1021">
        <v>2015</v>
      </c>
      <c r="I1021" t="s">
        <v>17</v>
      </c>
      <c r="J1021">
        <v>2025</v>
      </c>
      <c r="K1021">
        <v>10</v>
      </c>
      <c r="L1021">
        <v>3138.31</v>
      </c>
      <c r="M1021" t="s">
        <v>3016</v>
      </c>
      <c r="N1021" t="s">
        <v>5821</v>
      </c>
      <c r="O1021" t="s">
        <v>6308</v>
      </c>
    </row>
    <row r="1022" spans="1:15" x14ac:dyDescent="0.25">
      <c r="A1022">
        <v>1052</v>
      </c>
      <c r="B1022" t="s">
        <v>4032</v>
      </c>
      <c r="C1022" t="s">
        <v>4292</v>
      </c>
      <c r="D1022" t="s">
        <v>25</v>
      </c>
      <c r="E1022" t="s">
        <v>31</v>
      </c>
      <c r="F1022" t="s">
        <v>15</v>
      </c>
      <c r="G1022" t="s">
        <v>16</v>
      </c>
      <c r="H1022">
        <v>2018</v>
      </c>
      <c r="I1022" t="s">
        <v>77</v>
      </c>
      <c r="J1022">
        <v>2022</v>
      </c>
      <c r="K1022">
        <v>4</v>
      </c>
      <c r="L1022">
        <v>1265.81</v>
      </c>
      <c r="M1022" t="s">
        <v>3019</v>
      </c>
      <c r="N1022" t="s">
        <v>5822</v>
      </c>
      <c r="O1022" t="s">
        <v>6310</v>
      </c>
    </row>
    <row r="1023" spans="1:15" x14ac:dyDescent="0.25">
      <c r="A1023">
        <v>1054</v>
      </c>
      <c r="B1023" t="s">
        <v>4244</v>
      </c>
      <c r="C1023" t="s">
        <v>5823</v>
      </c>
      <c r="D1023" t="s">
        <v>25</v>
      </c>
      <c r="E1023" t="s">
        <v>40</v>
      </c>
      <c r="F1023" t="s">
        <v>15</v>
      </c>
      <c r="G1023" t="s">
        <v>16</v>
      </c>
      <c r="H1023">
        <v>2019</v>
      </c>
      <c r="I1023" t="s">
        <v>17</v>
      </c>
      <c r="J1023">
        <v>2025</v>
      </c>
      <c r="K1023">
        <v>6</v>
      </c>
      <c r="L1023">
        <v>4946.68</v>
      </c>
      <c r="M1023" t="s">
        <v>3023</v>
      </c>
      <c r="N1023" t="s">
        <v>5824</v>
      </c>
      <c r="O1023" t="s">
        <v>6312</v>
      </c>
    </row>
    <row r="1024" spans="1:15" x14ac:dyDescent="0.25">
      <c r="A1024">
        <v>1055</v>
      </c>
      <c r="B1024" t="s">
        <v>4037</v>
      </c>
      <c r="C1024" t="s">
        <v>5825</v>
      </c>
      <c r="D1024" t="s">
        <v>25</v>
      </c>
      <c r="E1024" t="s">
        <v>31</v>
      </c>
      <c r="F1024" t="s">
        <v>15</v>
      </c>
      <c r="G1024" t="s">
        <v>16</v>
      </c>
      <c r="H1024">
        <v>2017</v>
      </c>
      <c r="I1024" t="s">
        <v>17</v>
      </c>
      <c r="J1024">
        <v>2025</v>
      </c>
      <c r="K1024">
        <v>8</v>
      </c>
      <c r="L1024">
        <v>2807.29</v>
      </c>
      <c r="M1024" t="s">
        <v>3026</v>
      </c>
      <c r="N1024" t="s">
        <v>5826</v>
      </c>
      <c r="O1024" t="s">
        <v>6309</v>
      </c>
    </row>
    <row r="1025" spans="1:15" x14ac:dyDescent="0.25">
      <c r="A1025">
        <v>1056</v>
      </c>
      <c r="B1025" t="s">
        <v>4118</v>
      </c>
      <c r="C1025" t="s">
        <v>4065</v>
      </c>
      <c r="D1025" t="s">
        <v>25</v>
      </c>
      <c r="E1025" t="s">
        <v>26</v>
      </c>
      <c r="F1025" t="s">
        <v>15</v>
      </c>
      <c r="G1025" t="s">
        <v>22</v>
      </c>
      <c r="H1025">
        <v>2020</v>
      </c>
      <c r="I1025" t="s">
        <v>17</v>
      </c>
      <c r="J1025">
        <v>2025</v>
      </c>
      <c r="K1025">
        <v>5</v>
      </c>
      <c r="L1025">
        <v>4878.09</v>
      </c>
      <c r="M1025" t="s">
        <v>3029</v>
      </c>
      <c r="N1025" t="s">
        <v>5827</v>
      </c>
      <c r="O1025" t="s">
        <v>6312</v>
      </c>
    </row>
    <row r="1026" spans="1:15" x14ac:dyDescent="0.25">
      <c r="A1026">
        <v>1057</v>
      </c>
      <c r="B1026" t="s">
        <v>4225</v>
      </c>
      <c r="C1026" t="s">
        <v>4793</v>
      </c>
      <c r="D1026" t="s">
        <v>47</v>
      </c>
      <c r="E1026" t="s">
        <v>26</v>
      </c>
      <c r="F1026" t="s">
        <v>15</v>
      </c>
      <c r="G1026" t="s">
        <v>27</v>
      </c>
      <c r="H1026">
        <v>2020</v>
      </c>
      <c r="I1026" t="s">
        <v>17</v>
      </c>
      <c r="J1026">
        <v>2025</v>
      </c>
      <c r="K1026">
        <v>5</v>
      </c>
      <c r="L1026">
        <v>2286.71</v>
      </c>
      <c r="M1026" t="s">
        <v>3032</v>
      </c>
      <c r="N1026" t="s">
        <v>5828</v>
      </c>
      <c r="O1026" t="s">
        <v>6309</v>
      </c>
    </row>
    <row r="1027" spans="1:15" x14ac:dyDescent="0.25">
      <c r="A1027">
        <v>1058</v>
      </c>
      <c r="B1027" t="s">
        <v>4376</v>
      </c>
      <c r="C1027" t="s">
        <v>4109</v>
      </c>
      <c r="D1027" t="s">
        <v>21</v>
      </c>
      <c r="E1027" t="s">
        <v>40</v>
      </c>
      <c r="F1027" t="s">
        <v>32</v>
      </c>
      <c r="G1027" t="s">
        <v>27</v>
      </c>
      <c r="H1027">
        <v>2018</v>
      </c>
      <c r="I1027" t="s">
        <v>17</v>
      </c>
      <c r="J1027">
        <v>2025</v>
      </c>
      <c r="K1027">
        <v>7</v>
      </c>
      <c r="L1027">
        <v>2007.95</v>
      </c>
      <c r="M1027" t="s">
        <v>3035</v>
      </c>
      <c r="N1027" t="s">
        <v>5829</v>
      </c>
      <c r="O1027" t="s">
        <v>6309</v>
      </c>
    </row>
    <row r="1028" spans="1:15" x14ac:dyDescent="0.25">
      <c r="A1028">
        <v>1059</v>
      </c>
      <c r="B1028" t="s">
        <v>4703</v>
      </c>
      <c r="C1028" t="s">
        <v>4397</v>
      </c>
      <c r="D1028" t="s">
        <v>60</v>
      </c>
      <c r="E1028" t="s">
        <v>54</v>
      </c>
      <c r="F1028" t="s">
        <v>32</v>
      </c>
      <c r="G1028" t="s">
        <v>22</v>
      </c>
      <c r="H1028">
        <v>2022</v>
      </c>
      <c r="I1028" t="s">
        <v>17</v>
      </c>
      <c r="J1028">
        <v>2025</v>
      </c>
      <c r="K1028">
        <v>3</v>
      </c>
      <c r="L1028">
        <v>4387.25</v>
      </c>
      <c r="M1028" t="s">
        <v>3037</v>
      </c>
      <c r="N1028" t="s">
        <v>5830</v>
      </c>
      <c r="O1028" t="s">
        <v>6312</v>
      </c>
    </row>
    <row r="1029" spans="1:15" x14ac:dyDescent="0.25">
      <c r="A1029">
        <v>1060</v>
      </c>
      <c r="B1029" t="s">
        <v>4571</v>
      </c>
      <c r="C1029" t="s">
        <v>4667</v>
      </c>
      <c r="D1029" t="s">
        <v>76</v>
      </c>
      <c r="E1029" t="s">
        <v>31</v>
      </c>
      <c r="F1029" t="s">
        <v>32</v>
      </c>
      <c r="G1029" t="s">
        <v>27</v>
      </c>
      <c r="H1029">
        <v>2023</v>
      </c>
      <c r="I1029" t="s">
        <v>17</v>
      </c>
      <c r="J1029">
        <v>2025</v>
      </c>
      <c r="K1029">
        <v>2</v>
      </c>
      <c r="L1029">
        <v>4517.6899999999996</v>
      </c>
      <c r="M1029" t="s">
        <v>3040</v>
      </c>
      <c r="N1029" t="s">
        <v>5831</v>
      </c>
      <c r="O1029" t="s">
        <v>6312</v>
      </c>
    </row>
    <row r="1030" spans="1:15" x14ac:dyDescent="0.25">
      <c r="A1030">
        <v>1061</v>
      </c>
      <c r="B1030" t="s">
        <v>4249</v>
      </c>
      <c r="C1030" t="s">
        <v>5832</v>
      </c>
      <c r="D1030" t="s">
        <v>13</v>
      </c>
      <c r="E1030" t="s">
        <v>40</v>
      </c>
      <c r="F1030" t="s">
        <v>15</v>
      </c>
      <c r="G1030" t="s">
        <v>27</v>
      </c>
      <c r="H1030">
        <v>2016</v>
      </c>
      <c r="I1030" t="s">
        <v>17</v>
      </c>
      <c r="J1030">
        <v>2025</v>
      </c>
      <c r="K1030">
        <v>9</v>
      </c>
      <c r="L1030">
        <v>4976.54</v>
      </c>
      <c r="M1030" t="s">
        <v>3043</v>
      </c>
      <c r="N1030" t="s">
        <v>5833</v>
      </c>
      <c r="O1030" t="s">
        <v>6312</v>
      </c>
    </row>
    <row r="1031" spans="1:15" x14ac:dyDescent="0.25">
      <c r="A1031">
        <v>1062</v>
      </c>
      <c r="B1031" t="s">
        <v>4233</v>
      </c>
      <c r="C1031" t="s">
        <v>5834</v>
      </c>
      <c r="D1031" t="s">
        <v>25</v>
      </c>
      <c r="E1031" t="s">
        <v>31</v>
      </c>
      <c r="F1031" t="s">
        <v>15</v>
      </c>
      <c r="G1031" t="s">
        <v>22</v>
      </c>
      <c r="H1031">
        <v>2016</v>
      </c>
      <c r="I1031" t="s">
        <v>17</v>
      </c>
      <c r="J1031">
        <v>2025</v>
      </c>
      <c r="K1031">
        <v>9</v>
      </c>
      <c r="L1031">
        <v>3187.33</v>
      </c>
      <c r="M1031" t="s">
        <v>3046</v>
      </c>
      <c r="N1031" t="s">
        <v>5835</v>
      </c>
      <c r="O1031" t="s">
        <v>6308</v>
      </c>
    </row>
    <row r="1032" spans="1:15" x14ac:dyDescent="0.25">
      <c r="A1032">
        <v>1063</v>
      </c>
      <c r="B1032" t="s">
        <v>4348</v>
      </c>
      <c r="C1032" t="s">
        <v>5836</v>
      </c>
      <c r="D1032" t="s">
        <v>76</v>
      </c>
      <c r="E1032" t="s">
        <v>40</v>
      </c>
      <c r="F1032" t="s">
        <v>15</v>
      </c>
      <c r="G1032" t="s">
        <v>27</v>
      </c>
      <c r="H1032">
        <v>2020</v>
      </c>
      <c r="I1032" t="s">
        <v>17</v>
      </c>
      <c r="J1032">
        <v>2025</v>
      </c>
      <c r="K1032">
        <v>5</v>
      </c>
      <c r="L1032">
        <v>2721.09</v>
      </c>
      <c r="M1032" t="s">
        <v>3049</v>
      </c>
      <c r="N1032" t="s">
        <v>5837</v>
      </c>
      <c r="O1032" t="s">
        <v>6309</v>
      </c>
    </row>
    <row r="1033" spans="1:15" x14ac:dyDescent="0.25">
      <c r="A1033">
        <v>1064</v>
      </c>
      <c r="B1033" t="s">
        <v>5838</v>
      </c>
      <c r="C1033" t="s">
        <v>5839</v>
      </c>
      <c r="D1033" t="s">
        <v>25</v>
      </c>
      <c r="E1033" t="s">
        <v>54</v>
      </c>
      <c r="F1033" t="s">
        <v>15</v>
      </c>
      <c r="G1033" t="s">
        <v>27</v>
      </c>
      <c r="H1033">
        <v>2024</v>
      </c>
      <c r="I1033" t="s">
        <v>17</v>
      </c>
      <c r="J1033">
        <v>2025</v>
      </c>
      <c r="K1033">
        <v>1</v>
      </c>
      <c r="L1033">
        <v>4188.03</v>
      </c>
      <c r="M1033" t="s">
        <v>3052</v>
      </c>
      <c r="N1033" t="s">
        <v>5840</v>
      </c>
      <c r="O1033" t="s">
        <v>6312</v>
      </c>
    </row>
    <row r="1034" spans="1:15" x14ac:dyDescent="0.25">
      <c r="A1034">
        <v>1065</v>
      </c>
      <c r="B1034" t="s">
        <v>5841</v>
      </c>
      <c r="C1034" t="s">
        <v>5773</v>
      </c>
      <c r="D1034" t="s">
        <v>47</v>
      </c>
      <c r="E1034" t="s">
        <v>31</v>
      </c>
      <c r="F1034" t="s">
        <v>15</v>
      </c>
      <c r="G1034" t="s">
        <v>16</v>
      </c>
      <c r="H1034">
        <v>2018</v>
      </c>
      <c r="I1034" t="s">
        <v>17</v>
      </c>
      <c r="J1034">
        <v>2025</v>
      </c>
      <c r="K1034">
        <v>7</v>
      </c>
      <c r="L1034">
        <v>2127.2399999999998</v>
      </c>
      <c r="M1034" t="s">
        <v>3055</v>
      </c>
      <c r="N1034" t="s">
        <v>5842</v>
      </c>
      <c r="O1034" t="s">
        <v>6309</v>
      </c>
    </row>
    <row r="1035" spans="1:15" x14ac:dyDescent="0.25">
      <c r="A1035">
        <v>1066</v>
      </c>
      <c r="B1035" t="s">
        <v>4133</v>
      </c>
      <c r="C1035" t="s">
        <v>4355</v>
      </c>
      <c r="D1035" t="s">
        <v>25</v>
      </c>
      <c r="E1035" t="s">
        <v>54</v>
      </c>
      <c r="F1035" t="s">
        <v>32</v>
      </c>
      <c r="G1035" t="s">
        <v>27</v>
      </c>
      <c r="H1035">
        <v>2023</v>
      </c>
      <c r="I1035" t="s">
        <v>298</v>
      </c>
      <c r="J1035">
        <v>2023</v>
      </c>
      <c r="K1035">
        <v>0</v>
      </c>
      <c r="L1035">
        <v>2718.63</v>
      </c>
      <c r="M1035" t="s">
        <v>3058</v>
      </c>
      <c r="N1035" t="s">
        <v>5843</v>
      </c>
      <c r="O1035" t="s">
        <v>6309</v>
      </c>
    </row>
    <row r="1036" spans="1:15" x14ac:dyDescent="0.25">
      <c r="A1036">
        <v>1067</v>
      </c>
      <c r="B1036" t="s">
        <v>4244</v>
      </c>
      <c r="C1036" t="s">
        <v>4277</v>
      </c>
      <c r="D1036" t="s">
        <v>21</v>
      </c>
      <c r="E1036" t="s">
        <v>14</v>
      </c>
      <c r="F1036" t="s">
        <v>15</v>
      </c>
      <c r="G1036" t="s">
        <v>16</v>
      </c>
      <c r="H1036">
        <v>2019</v>
      </c>
      <c r="I1036" t="s">
        <v>17</v>
      </c>
      <c r="J1036">
        <v>2025</v>
      </c>
      <c r="K1036">
        <v>6</v>
      </c>
      <c r="L1036">
        <v>1161.0899999999999</v>
      </c>
      <c r="M1036" t="s">
        <v>3061</v>
      </c>
      <c r="N1036" t="s">
        <v>4025</v>
      </c>
      <c r="O1036" t="s">
        <v>6310</v>
      </c>
    </row>
    <row r="1037" spans="1:15" x14ac:dyDescent="0.25">
      <c r="A1037">
        <v>1068</v>
      </c>
      <c r="B1037" t="s">
        <v>5844</v>
      </c>
      <c r="C1037" t="s">
        <v>4544</v>
      </c>
      <c r="D1037" t="s">
        <v>13</v>
      </c>
      <c r="E1037" t="s">
        <v>40</v>
      </c>
      <c r="F1037" t="s">
        <v>32</v>
      </c>
      <c r="G1037" t="s">
        <v>16</v>
      </c>
      <c r="H1037">
        <v>2019</v>
      </c>
      <c r="I1037" t="s">
        <v>17</v>
      </c>
      <c r="J1037">
        <v>2025</v>
      </c>
      <c r="K1037">
        <v>6</v>
      </c>
      <c r="L1037">
        <v>3229.29</v>
      </c>
      <c r="M1037" t="s">
        <v>3063</v>
      </c>
      <c r="N1037" t="s">
        <v>5845</v>
      </c>
      <c r="O1037" t="s">
        <v>6308</v>
      </c>
    </row>
    <row r="1038" spans="1:15" x14ac:dyDescent="0.25">
      <c r="A1038">
        <v>1069</v>
      </c>
      <c r="B1038" t="s">
        <v>4201</v>
      </c>
      <c r="C1038" t="s">
        <v>4419</v>
      </c>
      <c r="D1038" t="s">
        <v>60</v>
      </c>
      <c r="E1038" t="s">
        <v>26</v>
      </c>
      <c r="F1038" t="s">
        <v>15</v>
      </c>
      <c r="G1038" t="s">
        <v>27</v>
      </c>
      <c r="H1038">
        <v>2022</v>
      </c>
      <c r="I1038" t="s">
        <v>17</v>
      </c>
      <c r="J1038">
        <v>2025</v>
      </c>
      <c r="K1038">
        <v>3</v>
      </c>
      <c r="L1038">
        <v>3481.02</v>
      </c>
      <c r="M1038" t="s">
        <v>3066</v>
      </c>
      <c r="N1038" t="s">
        <v>5846</v>
      </c>
      <c r="O1038" t="s">
        <v>6308</v>
      </c>
    </row>
    <row r="1039" spans="1:15" x14ac:dyDescent="0.25">
      <c r="A1039">
        <v>1070</v>
      </c>
      <c r="B1039" t="s">
        <v>5032</v>
      </c>
      <c r="C1039" t="s">
        <v>4076</v>
      </c>
      <c r="D1039" t="s">
        <v>60</v>
      </c>
      <c r="E1039" t="s">
        <v>26</v>
      </c>
      <c r="F1039" t="s">
        <v>32</v>
      </c>
      <c r="G1039" t="s">
        <v>27</v>
      </c>
      <c r="H1039">
        <v>2017</v>
      </c>
      <c r="I1039" t="s">
        <v>17</v>
      </c>
      <c r="J1039">
        <v>2025</v>
      </c>
      <c r="K1039">
        <v>8</v>
      </c>
      <c r="L1039">
        <v>1554.4</v>
      </c>
      <c r="M1039" t="s">
        <v>3069</v>
      </c>
      <c r="N1039" t="s">
        <v>5847</v>
      </c>
      <c r="O1039" t="s">
        <v>6310</v>
      </c>
    </row>
    <row r="1040" spans="1:15" x14ac:dyDescent="0.25">
      <c r="A1040">
        <v>1071</v>
      </c>
      <c r="B1040" t="s">
        <v>4728</v>
      </c>
      <c r="C1040" t="s">
        <v>5731</v>
      </c>
      <c r="D1040" t="s">
        <v>13</v>
      </c>
      <c r="E1040" t="s">
        <v>26</v>
      </c>
      <c r="F1040" t="s">
        <v>32</v>
      </c>
      <c r="G1040" t="s">
        <v>22</v>
      </c>
      <c r="H1040">
        <v>2020</v>
      </c>
      <c r="I1040" t="s">
        <v>17</v>
      </c>
      <c r="J1040">
        <v>2025</v>
      </c>
      <c r="K1040">
        <v>5</v>
      </c>
      <c r="L1040">
        <v>1019.12</v>
      </c>
      <c r="M1040" t="s">
        <v>3072</v>
      </c>
      <c r="N1040" t="s">
        <v>5848</v>
      </c>
      <c r="O1040" t="s">
        <v>6310</v>
      </c>
    </row>
    <row r="1041" spans="1:15" x14ac:dyDescent="0.25">
      <c r="A1041">
        <v>1072</v>
      </c>
      <c r="B1041" t="s">
        <v>4055</v>
      </c>
      <c r="C1041" t="s">
        <v>4374</v>
      </c>
      <c r="D1041" t="s">
        <v>47</v>
      </c>
      <c r="E1041" t="s">
        <v>54</v>
      </c>
      <c r="F1041" t="s">
        <v>32</v>
      </c>
      <c r="G1041" t="s">
        <v>16</v>
      </c>
      <c r="H1041">
        <v>2017</v>
      </c>
      <c r="I1041" t="s">
        <v>298</v>
      </c>
      <c r="J1041">
        <v>2017</v>
      </c>
      <c r="K1041">
        <v>0</v>
      </c>
      <c r="L1041">
        <v>4788.1000000000004</v>
      </c>
      <c r="M1041" t="s">
        <v>3075</v>
      </c>
      <c r="N1041" t="s">
        <v>5849</v>
      </c>
      <c r="O1041" t="s">
        <v>6312</v>
      </c>
    </row>
    <row r="1042" spans="1:15" x14ac:dyDescent="0.25">
      <c r="A1042">
        <v>1073</v>
      </c>
      <c r="B1042" t="s">
        <v>4422</v>
      </c>
      <c r="C1042" t="s">
        <v>4062</v>
      </c>
      <c r="D1042" t="s">
        <v>47</v>
      </c>
      <c r="E1042" t="s">
        <v>31</v>
      </c>
      <c r="F1042" t="s">
        <v>32</v>
      </c>
      <c r="G1042" t="s">
        <v>16</v>
      </c>
      <c r="H1042">
        <v>2015</v>
      </c>
      <c r="I1042" t="s">
        <v>17</v>
      </c>
      <c r="J1042">
        <v>2025</v>
      </c>
      <c r="K1042">
        <v>10</v>
      </c>
      <c r="L1042">
        <v>2610.19</v>
      </c>
      <c r="M1042" t="s">
        <v>3078</v>
      </c>
      <c r="N1042" t="s">
        <v>5850</v>
      </c>
      <c r="O1042" t="s">
        <v>6309</v>
      </c>
    </row>
    <row r="1043" spans="1:15" x14ac:dyDescent="0.25">
      <c r="A1043">
        <v>1074</v>
      </c>
      <c r="B1043" t="s">
        <v>4305</v>
      </c>
      <c r="C1043" t="s">
        <v>5851</v>
      </c>
      <c r="D1043" t="s">
        <v>25</v>
      </c>
      <c r="E1043" t="s">
        <v>54</v>
      </c>
      <c r="F1043" t="s">
        <v>15</v>
      </c>
      <c r="G1043" t="s">
        <v>27</v>
      </c>
      <c r="H1043">
        <v>2023</v>
      </c>
      <c r="I1043" t="s">
        <v>17</v>
      </c>
      <c r="J1043">
        <v>2025</v>
      </c>
      <c r="K1043">
        <v>2</v>
      </c>
      <c r="L1043">
        <v>2990.02</v>
      </c>
      <c r="M1043" t="s">
        <v>3080</v>
      </c>
      <c r="N1043" t="s">
        <v>5852</v>
      </c>
      <c r="O1043" t="s">
        <v>6309</v>
      </c>
    </row>
    <row r="1044" spans="1:15" x14ac:dyDescent="0.25">
      <c r="A1044">
        <v>1075</v>
      </c>
      <c r="B1044" t="s">
        <v>4363</v>
      </c>
      <c r="C1044" t="s">
        <v>5853</v>
      </c>
      <c r="D1044" t="s">
        <v>60</v>
      </c>
      <c r="E1044" t="s">
        <v>14</v>
      </c>
      <c r="F1044" t="s">
        <v>32</v>
      </c>
      <c r="G1044" t="s">
        <v>27</v>
      </c>
      <c r="H1044">
        <v>2017</v>
      </c>
      <c r="I1044" t="s">
        <v>77</v>
      </c>
      <c r="J1044">
        <v>2018</v>
      </c>
      <c r="K1044">
        <v>1</v>
      </c>
      <c r="L1044">
        <v>4944.6099999999997</v>
      </c>
      <c r="M1044" t="s">
        <v>3083</v>
      </c>
      <c r="N1044" t="s">
        <v>5854</v>
      </c>
      <c r="O1044" t="s">
        <v>6312</v>
      </c>
    </row>
    <row r="1045" spans="1:15" x14ac:dyDescent="0.25">
      <c r="A1045">
        <v>1076</v>
      </c>
      <c r="B1045" t="s">
        <v>4617</v>
      </c>
      <c r="C1045" t="s">
        <v>4295</v>
      </c>
      <c r="D1045" t="s">
        <v>25</v>
      </c>
      <c r="E1045" t="s">
        <v>54</v>
      </c>
      <c r="F1045" t="s">
        <v>15</v>
      </c>
      <c r="G1045" t="s">
        <v>16</v>
      </c>
      <c r="H1045">
        <v>2023</v>
      </c>
      <c r="I1045" t="s">
        <v>17</v>
      </c>
      <c r="J1045">
        <v>2025</v>
      </c>
      <c r="K1045">
        <v>2</v>
      </c>
      <c r="L1045">
        <v>3689.65</v>
      </c>
      <c r="M1045" t="s">
        <v>3086</v>
      </c>
      <c r="N1045" t="s">
        <v>5855</v>
      </c>
      <c r="O1045" t="s">
        <v>6308</v>
      </c>
    </row>
    <row r="1046" spans="1:15" x14ac:dyDescent="0.25">
      <c r="A1046">
        <v>1077</v>
      </c>
      <c r="B1046" t="s">
        <v>5199</v>
      </c>
      <c r="C1046" t="s">
        <v>5856</v>
      </c>
      <c r="D1046" t="s">
        <v>21</v>
      </c>
      <c r="E1046" t="s">
        <v>54</v>
      </c>
      <c r="F1046" t="s">
        <v>32</v>
      </c>
      <c r="G1046" t="s">
        <v>27</v>
      </c>
      <c r="H1046">
        <v>2021</v>
      </c>
      <c r="I1046" t="s">
        <v>298</v>
      </c>
      <c r="J1046">
        <v>2023</v>
      </c>
      <c r="K1046">
        <v>2</v>
      </c>
      <c r="L1046">
        <v>1825.44</v>
      </c>
      <c r="M1046" t="s">
        <v>3089</v>
      </c>
      <c r="N1046" t="s">
        <v>5857</v>
      </c>
      <c r="O1046" t="s">
        <v>6310</v>
      </c>
    </row>
    <row r="1047" spans="1:15" x14ac:dyDescent="0.25">
      <c r="A1047">
        <v>1078</v>
      </c>
      <c r="B1047" t="s">
        <v>4032</v>
      </c>
      <c r="C1047" t="s">
        <v>4266</v>
      </c>
      <c r="D1047" t="s">
        <v>47</v>
      </c>
      <c r="E1047" t="s">
        <v>31</v>
      </c>
      <c r="F1047" t="s">
        <v>15</v>
      </c>
      <c r="G1047" t="s">
        <v>16</v>
      </c>
      <c r="H1047">
        <v>2023</v>
      </c>
      <c r="I1047" t="s">
        <v>17</v>
      </c>
      <c r="J1047">
        <v>2025</v>
      </c>
      <c r="K1047">
        <v>2</v>
      </c>
      <c r="L1047">
        <v>2620.33</v>
      </c>
      <c r="M1047" t="s">
        <v>3092</v>
      </c>
      <c r="N1047" t="s">
        <v>5858</v>
      </c>
      <c r="O1047" t="s">
        <v>6309</v>
      </c>
    </row>
    <row r="1048" spans="1:15" x14ac:dyDescent="0.25">
      <c r="A1048">
        <v>1079</v>
      </c>
      <c r="B1048" t="s">
        <v>4067</v>
      </c>
      <c r="C1048" t="s">
        <v>5586</v>
      </c>
      <c r="D1048" t="s">
        <v>47</v>
      </c>
      <c r="E1048" t="s">
        <v>31</v>
      </c>
      <c r="F1048" t="s">
        <v>32</v>
      </c>
      <c r="G1048" t="s">
        <v>22</v>
      </c>
      <c r="H1048">
        <v>2019</v>
      </c>
      <c r="I1048" t="s">
        <v>17</v>
      </c>
      <c r="J1048">
        <v>2025</v>
      </c>
      <c r="K1048">
        <v>6</v>
      </c>
      <c r="L1048">
        <v>2504.4</v>
      </c>
      <c r="M1048" t="s">
        <v>3095</v>
      </c>
      <c r="N1048" t="s">
        <v>5859</v>
      </c>
      <c r="O1048" t="s">
        <v>6309</v>
      </c>
    </row>
    <row r="1049" spans="1:15" x14ac:dyDescent="0.25">
      <c r="A1049">
        <v>1080</v>
      </c>
      <c r="B1049" t="s">
        <v>4806</v>
      </c>
      <c r="C1049" t="s">
        <v>5798</v>
      </c>
      <c r="D1049" t="s">
        <v>13</v>
      </c>
      <c r="E1049" t="s">
        <v>14</v>
      </c>
      <c r="F1049" t="s">
        <v>15</v>
      </c>
      <c r="G1049" t="s">
        <v>22</v>
      </c>
      <c r="H1049">
        <v>2015</v>
      </c>
      <c r="I1049" t="s">
        <v>17</v>
      </c>
      <c r="J1049">
        <v>2025</v>
      </c>
      <c r="K1049">
        <v>10</v>
      </c>
      <c r="L1049">
        <v>4491.07</v>
      </c>
      <c r="M1049" t="s">
        <v>3098</v>
      </c>
      <c r="N1049" t="s">
        <v>5860</v>
      </c>
      <c r="O1049" t="s">
        <v>6312</v>
      </c>
    </row>
    <row r="1050" spans="1:15" x14ac:dyDescent="0.25">
      <c r="A1050">
        <v>1081</v>
      </c>
      <c r="B1050" t="s">
        <v>5205</v>
      </c>
      <c r="C1050" t="s">
        <v>5861</v>
      </c>
      <c r="D1050" t="s">
        <v>60</v>
      </c>
      <c r="E1050" t="s">
        <v>31</v>
      </c>
      <c r="F1050" t="s">
        <v>32</v>
      </c>
      <c r="G1050" t="s">
        <v>22</v>
      </c>
      <c r="H1050">
        <v>2020</v>
      </c>
      <c r="I1050" t="s">
        <v>17</v>
      </c>
      <c r="J1050">
        <v>2025</v>
      </c>
      <c r="K1050">
        <v>5</v>
      </c>
      <c r="L1050">
        <v>4235.3999999999996</v>
      </c>
      <c r="M1050" t="s">
        <v>3101</v>
      </c>
      <c r="N1050" t="s">
        <v>5862</v>
      </c>
      <c r="O1050" t="s">
        <v>6312</v>
      </c>
    </row>
    <row r="1051" spans="1:15" x14ac:dyDescent="0.25">
      <c r="A1051">
        <v>1082</v>
      </c>
      <c r="B1051" t="s">
        <v>4055</v>
      </c>
      <c r="C1051" t="s">
        <v>4742</v>
      </c>
      <c r="D1051" t="s">
        <v>21</v>
      </c>
      <c r="E1051" t="s">
        <v>54</v>
      </c>
      <c r="F1051" t="s">
        <v>15</v>
      </c>
      <c r="G1051" t="s">
        <v>16</v>
      </c>
      <c r="H1051">
        <v>2020</v>
      </c>
      <c r="I1051" t="s">
        <v>17</v>
      </c>
      <c r="J1051">
        <v>2025</v>
      </c>
      <c r="K1051">
        <v>5</v>
      </c>
      <c r="L1051">
        <v>1962.41</v>
      </c>
      <c r="M1051" t="s">
        <v>3104</v>
      </c>
      <c r="N1051" t="s">
        <v>5863</v>
      </c>
      <c r="O1051" t="s">
        <v>6310</v>
      </c>
    </row>
    <row r="1052" spans="1:15" x14ac:dyDescent="0.25">
      <c r="A1052">
        <v>1083</v>
      </c>
      <c r="B1052" t="s">
        <v>5864</v>
      </c>
      <c r="C1052" t="s">
        <v>4501</v>
      </c>
      <c r="D1052" t="s">
        <v>47</v>
      </c>
      <c r="E1052" t="s">
        <v>54</v>
      </c>
      <c r="F1052" t="s">
        <v>32</v>
      </c>
      <c r="G1052" t="s">
        <v>16</v>
      </c>
      <c r="H1052">
        <v>2016</v>
      </c>
      <c r="I1052" t="s">
        <v>298</v>
      </c>
      <c r="J1052">
        <v>2019</v>
      </c>
      <c r="K1052">
        <v>3</v>
      </c>
      <c r="L1052">
        <v>1676.48</v>
      </c>
      <c r="M1052" t="s">
        <v>3107</v>
      </c>
      <c r="N1052" t="s">
        <v>5865</v>
      </c>
      <c r="O1052" t="s">
        <v>6310</v>
      </c>
    </row>
    <row r="1053" spans="1:15" x14ac:dyDescent="0.25">
      <c r="A1053">
        <v>1084</v>
      </c>
      <c r="B1053" t="s">
        <v>4288</v>
      </c>
      <c r="C1053" t="s">
        <v>5866</v>
      </c>
      <c r="D1053" t="s">
        <v>13</v>
      </c>
      <c r="E1053" t="s">
        <v>54</v>
      </c>
      <c r="F1053" t="s">
        <v>15</v>
      </c>
      <c r="G1053" t="s">
        <v>22</v>
      </c>
      <c r="H1053">
        <v>2020</v>
      </c>
      <c r="I1053" t="s">
        <v>17</v>
      </c>
      <c r="J1053">
        <v>2025</v>
      </c>
      <c r="K1053">
        <v>5</v>
      </c>
      <c r="L1053">
        <v>3321.78</v>
      </c>
      <c r="M1053" t="s">
        <v>3110</v>
      </c>
      <c r="N1053" t="s">
        <v>5867</v>
      </c>
      <c r="O1053" t="s">
        <v>6308</v>
      </c>
    </row>
    <row r="1054" spans="1:15" x14ac:dyDescent="0.25">
      <c r="A1054">
        <v>1085</v>
      </c>
      <c r="B1054" t="s">
        <v>4037</v>
      </c>
      <c r="C1054" t="s">
        <v>4289</v>
      </c>
      <c r="D1054" t="s">
        <v>21</v>
      </c>
      <c r="E1054" t="s">
        <v>54</v>
      </c>
      <c r="F1054" t="s">
        <v>32</v>
      </c>
      <c r="G1054" t="s">
        <v>27</v>
      </c>
      <c r="H1054">
        <v>2023</v>
      </c>
      <c r="I1054" t="s">
        <v>17</v>
      </c>
      <c r="J1054">
        <v>2025</v>
      </c>
      <c r="K1054">
        <v>2</v>
      </c>
      <c r="L1054">
        <v>2427.09</v>
      </c>
      <c r="M1054" t="s">
        <v>3113</v>
      </c>
      <c r="N1054" t="s">
        <v>5868</v>
      </c>
      <c r="O1054" t="s">
        <v>6309</v>
      </c>
    </row>
    <row r="1055" spans="1:15" x14ac:dyDescent="0.25">
      <c r="A1055">
        <v>1086</v>
      </c>
      <c r="B1055" t="s">
        <v>4717</v>
      </c>
      <c r="C1055" t="s">
        <v>5869</v>
      </c>
      <c r="D1055" t="s">
        <v>21</v>
      </c>
      <c r="E1055" t="s">
        <v>54</v>
      </c>
      <c r="F1055" t="s">
        <v>32</v>
      </c>
      <c r="G1055" t="s">
        <v>22</v>
      </c>
      <c r="H1055">
        <v>2021</v>
      </c>
      <c r="I1055" t="s">
        <v>17</v>
      </c>
      <c r="J1055">
        <v>2025</v>
      </c>
      <c r="K1055">
        <v>4</v>
      </c>
      <c r="L1055">
        <v>4222.6899999999996</v>
      </c>
      <c r="M1055" t="s">
        <v>3116</v>
      </c>
      <c r="N1055" t="s">
        <v>5870</v>
      </c>
      <c r="O1055" t="s">
        <v>6312</v>
      </c>
    </row>
    <row r="1056" spans="1:15" x14ac:dyDescent="0.25">
      <c r="A1056">
        <v>1087</v>
      </c>
      <c r="B1056" t="s">
        <v>5871</v>
      </c>
      <c r="C1056" t="s">
        <v>5220</v>
      </c>
      <c r="D1056" t="s">
        <v>76</v>
      </c>
      <c r="E1056" t="s">
        <v>31</v>
      </c>
      <c r="F1056" t="s">
        <v>15</v>
      </c>
      <c r="G1056" t="s">
        <v>16</v>
      </c>
      <c r="H1056">
        <v>2018</v>
      </c>
      <c r="I1056" t="s">
        <v>17</v>
      </c>
      <c r="J1056">
        <v>2025</v>
      </c>
      <c r="K1056">
        <v>7</v>
      </c>
      <c r="L1056">
        <v>1375.15</v>
      </c>
      <c r="M1056" t="s">
        <v>3119</v>
      </c>
      <c r="N1056" t="s">
        <v>5872</v>
      </c>
      <c r="O1056" t="s">
        <v>6310</v>
      </c>
    </row>
    <row r="1057" spans="1:15" x14ac:dyDescent="0.25">
      <c r="A1057">
        <v>1088</v>
      </c>
      <c r="B1057" t="s">
        <v>5873</v>
      </c>
      <c r="C1057" t="s">
        <v>5003</v>
      </c>
      <c r="D1057" t="s">
        <v>21</v>
      </c>
      <c r="E1057" t="s">
        <v>54</v>
      </c>
      <c r="F1057" t="s">
        <v>15</v>
      </c>
      <c r="G1057" t="s">
        <v>22</v>
      </c>
      <c r="H1057">
        <v>2018</v>
      </c>
      <c r="I1057" t="s">
        <v>17</v>
      </c>
      <c r="J1057">
        <v>2025</v>
      </c>
      <c r="K1057">
        <v>7</v>
      </c>
      <c r="L1057">
        <v>4453.41</v>
      </c>
      <c r="M1057" t="s">
        <v>3122</v>
      </c>
      <c r="N1057" t="s">
        <v>5874</v>
      </c>
      <c r="O1057" t="s">
        <v>6312</v>
      </c>
    </row>
    <row r="1058" spans="1:15" x14ac:dyDescent="0.25">
      <c r="A1058">
        <v>1089</v>
      </c>
      <c r="B1058" t="s">
        <v>5875</v>
      </c>
      <c r="C1058" t="s">
        <v>5876</v>
      </c>
      <c r="D1058" t="s">
        <v>47</v>
      </c>
      <c r="E1058" t="s">
        <v>31</v>
      </c>
      <c r="F1058" t="s">
        <v>15</v>
      </c>
      <c r="G1058" t="s">
        <v>16</v>
      </c>
      <c r="H1058">
        <v>2016</v>
      </c>
      <c r="I1058" t="s">
        <v>17</v>
      </c>
      <c r="J1058">
        <v>2025</v>
      </c>
      <c r="K1058">
        <v>9</v>
      </c>
      <c r="L1058">
        <v>4698.8100000000004</v>
      </c>
      <c r="M1058" t="s">
        <v>3125</v>
      </c>
      <c r="N1058" t="s">
        <v>5877</v>
      </c>
      <c r="O1058" t="s">
        <v>6312</v>
      </c>
    </row>
    <row r="1059" spans="1:15" x14ac:dyDescent="0.25">
      <c r="A1059">
        <v>1090</v>
      </c>
      <c r="B1059" t="s">
        <v>4081</v>
      </c>
      <c r="C1059" t="s">
        <v>5878</v>
      </c>
      <c r="D1059" t="s">
        <v>47</v>
      </c>
      <c r="E1059" t="s">
        <v>54</v>
      </c>
      <c r="F1059" t="s">
        <v>15</v>
      </c>
      <c r="G1059" t="s">
        <v>16</v>
      </c>
      <c r="H1059">
        <v>2017</v>
      </c>
      <c r="I1059" t="s">
        <v>298</v>
      </c>
      <c r="J1059">
        <v>2018</v>
      </c>
      <c r="K1059">
        <v>1</v>
      </c>
      <c r="L1059">
        <v>4711.17</v>
      </c>
      <c r="M1059" t="s">
        <v>3128</v>
      </c>
      <c r="N1059" t="s">
        <v>5879</v>
      </c>
      <c r="O1059" t="s">
        <v>6312</v>
      </c>
    </row>
    <row r="1060" spans="1:15" x14ac:dyDescent="0.25">
      <c r="A1060">
        <v>1091</v>
      </c>
      <c r="B1060" t="s">
        <v>5880</v>
      </c>
      <c r="C1060" t="s">
        <v>5378</v>
      </c>
      <c r="D1060" t="s">
        <v>13</v>
      </c>
      <c r="E1060" t="s">
        <v>26</v>
      </c>
      <c r="F1060" t="s">
        <v>15</v>
      </c>
      <c r="G1060" t="s">
        <v>16</v>
      </c>
      <c r="H1060">
        <v>2022</v>
      </c>
      <c r="I1060" t="s">
        <v>17</v>
      </c>
      <c r="J1060">
        <v>2025</v>
      </c>
      <c r="K1060">
        <v>3</v>
      </c>
      <c r="L1060">
        <v>1204.24</v>
      </c>
      <c r="M1060" t="s">
        <v>3131</v>
      </c>
      <c r="N1060" t="s">
        <v>5881</v>
      </c>
      <c r="O1060" t="s">
        <v>6310</v>
      </c>
    </row>
    <row r="1061" spans="1:15" x14ac:dyDescent="0.25">
      <c r="A1061">
        <v>1092</v>
      </c>
      <c r="B1061" t="s">
        <v>5279</v>
      </c>
      <c r="C1061" t="s">
        <v>5882</v>
      </c>
      <c r="D1061" t="s">
        <v>76</v>
      </c>
      <c r="E1061" t="s">
        <v>26</v>
      </c>
      <c r="F1061" t="s">
        <v>32</v>
      </c>
      <c r="G1061" t="s">
        <v>16</v>
      </c>
      <c r="H1061">
        <v>2017</v>
      </c>
      <c r="I1061" t="s">
        <v>17</v>
      </c>
      <c r="J1061">
        <v>2025</v>
      </c>
      <c r="K1061">
        <v>8</v>
      </c>
      <c r="L1061">
        <v>3381.01</v>
      </c>
      <c r="M1061" t="s">
        <v>3134</v>
      </c>
      <c r="N1061" t="s">
        <v>5883</v>
      </c>
      <c r="O1061" t="s">
        <v>6308</v>
      </c>
    </row>
    <row r="1062" spans="1:15" x14ac:dyDescent="0.25">
      <c r="A1062">
        <v>1094</v>
      </c>
      <c r="B1062" t="s">
        <v>4331</v>
      </c>
      <c r="C1062" t="s">
        <v>4284</v>
      </c>
      <c r="D1062" t="s">
        <v>21</v>
      </c>
      <c r="E1062" t="s">
        <v>31</v>
      </c>
      <c r="F1062" t="s">
        <v>15</v>
      </c>
      <c r="G1062" t="s">
        <v>22</v>
      </c>
      <c r="H1062">
        <v>2020</v>
      </c>
      <c r="I1062" t="s">
        <v>17</v>
      </c>
      <c r="J1062">
        <v>2025</v>
      </c>
      <c r="K1062">
        <v>5</v>
      </c>
      <c r="L1062">
        <v>4330.43</v>
      </c>
      <c r="M1062" t="s">
        <v>3139</v>
      </c>
      <c r="N1062" t="s">
        <v>5884</v>
      </c>
      <c r="O1062" t="s">
        <v>6312</v>
      </c>
    </row>
    <row r="1063" spans="1:15" x14ac:dyDescent="0.25">
      <c r="A1063">
        <v>1095</v>
      </c>
      <c r="B1063" t="s">
        <v>5885</v>
      </c>
      <c r="C1063" t="s">
        <v>5886</v>
      </c>
      <c r="D1063" t="s">
        <v>60</v>
      </c>
      <c r="E1063" t="s">
        <v>14</v>
      </c>
      <c r="F1063" t="s">
        <v>15</v>
      </c>
      <c r="G1063" t="s">
        <v>22</v>
      </c>
      <c r="H1063">
        <v>2018</v>
      </c>
      <c r="I1063" t="s">
        <v>17</v>
      </c>
      <c r="J1063">
        <v>2025</v>
      </c>
      <c r="K1063">
        <v>7</v>
      </c>
      <c r="L1063">
        <v>4742.8</v>
      </c>
      <c r="M1063" t="s">
        <v>3142</v>
      </c>
      <c r="N1063" t="s">
        <v>5887</v>
      </c>
      <c r="O1063" t="s">
        <v>6312</v>
      </c>
    </row>
    <row r="1064" spans="1:15" x14ac:dyDescent="0.25">
      <c r="A1064">
        <v>1096</v>
      </c>
      <c r="B1064" t="s">
        <v>5528</v>
      </c>
      <c r="C1064" t="s">
        <v>4183</v>
      </c>
      <c r="D1064" t="s">
        <v>47</v>
      </c>
      <c r="E1064" t="s">
        <v>54</v>
      </c>
      <c r="F1064" t="s">
        <v>32</v>
      </c>
      <c r="G1064" t="s">
        <v>22</v>
      </c>
      <c r="H1064">
        <v>2016</v>
      </c>
      <c r="I1064" t="s">
        <v>17</v>
      </c>
      <c r="J1064">
        <v>2025</v>
      </c>
      <c r="K1064">
        <v>9</v>
      </c>
      <c r="L1064">
        <v>3166.97</v>
      </c>
      <c r="M1064" t="s">
        <v>3145</v>
      </c>
      <c r="N1064" t="s">
        <v>5888</v>
      </c>
      <c r="O1064" t="s">
        <v>6308</v>
      </c>
    </row>
    <row r="1065" spans="1:15" x14ac:dyDescent="0.25">
      <c r="A1065">
        <v>1097</v>
      </c>
      <c r="B1065" t="s">
        <v>5217</v>
      </c>
      <c r="C1065" t="s">
        <v>4183</v>
      </c>
      <c r="D1065" t="s">
        <v>76</v>
      </c>
      <c r="E1065" t="s">
        <v>54</v>
      </c>
      <c r="F1065" t="s">
        <v>32</v>
      </c>
      <c r="G1065" t="s">
        <v>16</v>
      </c>
      <c r="H1065">
        <v>2016</v>
      </c>
      <c r="I1065" t="s">
        <v>17</v>
      </c>
      <c r="J1065">
        <v>2025</v>
      </c>
      <c r="K1065">
        <v>9</v>
      </c>
      <c r="L1065">
        <v>3037.97</v>
      </c>
      <c r="M1065" t="s">
        <v>3148</v>
      </c>
      <c r="N1065" t="s">
        <v>5889</v>
      </c>
      <c r="O1065" t="s">
        <v>6308</v>
      </c>
    </row>
    <row r="1066" spans="1:15" x14ac:dyDescent="0.25">
      <c r="A1066">
        <v>1098</v>
      </c>
      <c r="B1066" t="s">
        <v>4089</v>
      </c>
      <c r="C1066" t="s">
        <v>5252</v>
      </c>
      <c r="D1066" t="s">
        <v>47</v>
      </c>
      <c r="E1066" t="s">
        <v>31</v>
      </c>
      <c r="F1066" t="s">
        <v>32</v>
      </c>
      <c r="G1066" t="s">
        <v>22</v>
      </c>
      <c r="H1066">
        <v>2017</v>
      </c>
      <c r="I1066" t="s">
        <v>17</v>
      </c>
      <c r="J1066">
        <v>2025</v>
      </c>
      <c r="K1066">
        <v>8</v>
      </c>
      <c r="L1066">
        <v>4866.63</v>
      </c>
      <c r="M1066" t="s">
        <v>3151</v>
      </c>
      <c r="N1066" t="s">
        <v>4025</v>
      </c>
      <c r="O1066" t="s">
        <v>6312</v>
      </c>
    </row>
    <row r="1067" spans="1:15" x14ac:dyDescent="0.25">
      <c r="A1067">
        <v>1099</v>
      </c>
      <c r="B1067" t="s">
        <v>4193</v>
      </c>
      <c r="C1067" t="s">
        <v>5890</v>
      </c>
      <c r="D1067" t="s">
        <v>60</v>
      </c>
      <c r="E1067" t="s">
        <v>54</v>
      </c>
      <c r="F1067" t="s">
        <v>15</v>
      </c>
      <c r="G1067" t="s">
        <v>22</v>
      </c>
      <c r="H1067">
        <v>2021</v>
      </c>
      <c r="I1067" t="s">
        <v>17</v>
      </c>
      <c r="J1067">
        <v>2025</v>
      </c>
      <c r="K1067">
        <v>4</v>
      </c>
      <c r="L1067">
        <v>986.95</v>
      </c>
      <c r="M1067" t="s">
        <v>3153</v>
      </c>
      <c r="N1067" t="s">
        <v>5891</v>
      </c>
      <c r="O1067" t="s">
        <v>6311</v>
      </c>
    </row>
    <row r="1068" spans="1:15" x14ac:dyDescent="0.25">
      <c r="A1068">
        <v>1100</v>
      </c>
      <c r="B1068" t="s">
        <v>4348</v>
      </c>
      <c r="C1068" t="s">
        <v>5892</v>
      </c>
      <c r="D1068" t="s">
        <v>21</v>
      </c>
      <c r="E1068" t="s">
        <v>40</v>
      </c>
      <c r="F1068" t="s">
        <v>32</v>
      </c>
      <c r="G1068" t="s">
        <v>27</v>
      </c>
      <c r="H1068">
        <v>2017</v>
      </c>
      <c r="I1068" t="s">
        <v>77</v>
      </c>
      <c r="J1068">
        <v>2018</v>
      </c>
      <c r="K1068">
        <v>1</v>
      </c>
      <c r="L1068">
        <v>3354.38</v>
      </c>
      <c r="M1068" t="s">
        <v>3156</v>
      </c>
      <c r="N1068" t="s">
        <v>5893</v>
      </c>
      <c r="O1068" t="s">
        <v>6308</v>
      </c>
    </row>
    <row r="1069" spans="1:15" x14ac:dyDescent="0.25">
      <c r="A1069">
        <v>1101</v>
      </c>
      <c r="B1069" t="s">
        <v>5222</v>
      </c>
      <c r="C1069" t="s">
        <v>4889</v>
      </c>
      <c r="D1069" t="s">
        <v>25</v>
      </c>
      <c r="E1069" t="s">
        <v>31</v>
      </c>
      <c r="F1069" t="s">
        <v>32</v>
      </c>
      <c r="G1069" t="s">
        <v>22</v>
      </c>
      <c r="H1069">
        <v>2020</v>
      </c>
      <c r="I1069" t="s">
        <v>17</v>
      </c>
      <c r="J1069">
        <v>2025</v>
      </c>
      <c r="K1069">
        <v>5</v>
      </c>
      <c r="L1069">
        <v>2423.31</v>
      </c>
      <c r="M1069" t="s">
        <v>3159</v>
      </c>
      <c r="N1069" t="s">
        <v>5894</v>
      </c>
      <c r="O1069" t="s">
        <v>6309</v>
      </c>
    </row>
    <row r="1070" spans="1:15" x14ac:dyDescent="0.25">
      <c r="A1070">
        <v>1102</v>
      </c>
      <c r="B1070" t="s">
        <v>4099</v>
      </c>
      <c r="C1070" t="s">
        <v>5559</v>
      </c>
      <c r="D1070" t="s">
        <v>60</v>
      </c>
      <c r="E1070" t="s">
        <v>54</v>
      </c>
      <c r="F1070" t="s">
        <v>15</v>
      </c>
      <c r="G1070" t="s">
        <v>22</v>
      </c>
      <c r="H1070">
        <v>2016</v>
      </c>
      <c r="I1070" t="s">
        <v>17</v>
      </c>
      <c r="J1070">
        <v>2025</v>
      </c>
      <c r="K1070">
        <v>9</v>
      </c>
      <c r="L1070">
        <v>1470.03</v>
      </c>
      <c r="M1070" t="s">
        <v>3162</v>
      </c>
      <c r="N1070" t="s">
        <v>5895</v>
      </c>
      <c r="O1070" t="s">
        <v>6310</v>
      </c>
    </row>
    <row r="1071" spans="1:15" x14ac:dyDescent="0.25">
      <c r="A1071">
        <v>1103</v>
      </c>
      <c r="B1071" t="s">
        <v>4040</v>
      </c>
      <c r="C1071" t="s">
        <v>4277</v>
      </c>
      <c r="D1071" t="s">
        <v>21</v>
      </c>
      <c r="E1071" t="s">
        <v>26</v>
      </c>
      <c r="F1071" t="s">
        <v>15</v>
      </c>
      <c r="G1071" t="s">
        <v>27</v>
      </c>
      <c r="H1071">
        <v>2022</v>
      </c>
      <c r="I1071" t="s">
        <v>17</v>
      </c>
      <c r="J1071">
        <v>2025</v>
      </c>
      <c r="K1071">
        <v>3</v>
      </c>
      <c r="L1071">
        <v>3700.97</v>
      </c>
      <c r="M1071" t="s">
        <v>3165</v>
      </c>
      <c r="N1071" t="s">
        <v>5896</v>
      </c>
      <c r="O1071" t="s">
        <v>6308</v>
      </c>
    </row>
    <row r="1072" spans="1:15" x14ac:dyDescent="0.25">
      <c r="A1072">
        <v>1104</v>
      </c>
      <c r="B1072" t="s">
        <v>4232</v>
      </c>
      <c r="C1072" t="s">
        <v>4076</v>
      </c>
      <c r="D1072" t="s">
        <v>47</v>
      </c>
      <c r="E1072" t="s">
        <v>54</v>
      </c>
      <c r="F1072" t="s">
        <v>32</v>
      </c>
      <c r="G1072" t="s">
        <v>22</v>
      </c>
      <c r="H1072">
        <v>2018</v>
      </c>
      <c r="I1072" t="s">
        <v>17</v>
      </c>
      <c r="J1072">
        <v>2025</v>
      </c>
      <c r="K1072">
        <v>7</v>
      </c>
      <c r="L1072">
        <v>3434.84</v>
      </c>
      <c r="M1072" t="s">
        <v>3168</v>
      </c>
      <c r="N1072" t="s">
        <v>5897</v>
      </c>
      <c r="O1072" t="s">
        <v>6308</v>
      </c>
    </row>
    <row r="1073" spans="1:15" x14ac:dyDescent="0.25">
      <c r="A1073">
        <v>1105</v>
      </c>
      <c r="B1073" t="s">
        <v>4052</v>
      </c>
      <c r="C1073" t="s">
        <v>4926</v>
      </c>
      <c r="D1073" t="s">
        <v>47</v>
      </c>
      <c r="E1073" t="s">
        <v>54</v>
      </c>
      <c r="F1073" t="s">
        <v>15</v>
      </c>
      <c r="G1073" t="s">
        <v>16</v>
      </c>
      <c r="H1073">
        <v>2022</v>
      </c>
      <c r="I1073" t="s">
        <v>77</v>
      </c>
      <c r="J1073">
        <v>2025</v>
      </c>
      <c r="K1073">
        <v>3</v>
      </c>
      <c r="L1073">
        <v>968.28</v>
      </c>
      <c r="M1073" t="s">
        <v>3171</v>
      </c>
      <c r="N1073" t="s">
        <v>5898</v>
      </c>
      <c r="O1073" t="s">
        <v>6311</v>
      </c>
    </row>
    <row r="1074" spans="1:15" x14ac:dyDescent="0.25">
      <c r="A1074">
        <v>1106</v>
      </c>
      <c r="B1074" t="s">
        <v>4674</v>
      </c>
      <c r="C1074" t="s">
        <v>4316</v>
      </c>
      <c r="D1074" t="s">
        <v>25</v>
      </c>
      <c r="E1074" t="s">
        <v>31</v>
      </c>
      <c r="F1074" t="s">
        <v>15</v>
      </c>
      <c r="G1074" t="s">
        <v>16</v>
      </c>
      <c r="H1074">
        <v>2016</v>
      </c>
      <c r="I1074" t="s">
        <v>17</v>
      </c>
      <c r="J1074">
        <v>2025</v>
      </c>
      <c r="K1074">
        <v>9</v>
      </c>
      <c r="L1074">
        <v>2925.63</v>
      </c>
      <c r="M1074" t="s">
        <v>3174</v>
      </c>
      <c r="N1074" t="s">
        <v>5899</v>
      </c>
      <c r="O1074" t="s">
        <v>6309</v>
      </c>
    </row>
    <row r="1075" spans="1:15" x14ac:dyDescent="0.25">
      <c r="A1075">
        <v>1107</v>
      </c>
      <c r="B1075" t="s">
        <v>4360</v>
      </c>
      <c r="C1075" t="s">
        <v>5322</v>
      </c>
      <c r="D1075" t="s">
        <v>21</v>
      </c>
      <c r="E1075" t="s">
        <v>54</v>
      </c>
      <c r="F1075" t="s">
        <v>15</v>
      </c>
      <c r="G1075" t="s">
        <v>27</v>
      </c>
      <c r="H1075">
        <v>2024</v>
      </c>
      <c r="I1075" t="s">
        <v>17</v>
      </c>
      <c r="J1075">
        <v>2025</v>
      </c>
      <c r="K1075">
        <v>1</v>
      </c>
      <c r="L1075">
        <v>3532.55</v>
      </c>
      <c r="M1075" t="s">
        <v>3177</v>
      </c>
      <c r="N1075" t="s">
        <v>5900</v>
      </c>
      <c r="O1075" t="s">
        <v>6308</v>
      </c>
    </row>
    <row r="1076" spans="1:15" x14ac:dyDescent="0.25">
      <c r="A1076">
        <v>1108</v>
      </c>
      <c r="B1076" t="s">
        <v>4440</v>
      </c>
      <c r="C1076" t="s">
        <v>5901</v>
      </c>
      <c r="D1076" t="s">
        <v>60</v>
      </c>
      <c r="E1076" t="s">
        <v>14</v>
      </c>
      <c r="F1076" t="s">
        <v>32</v>
      </c>
      <c r="G1076" t="s">
        <v>27</v>
      </c>
      <c r="H1076">
        <v>2019</v>
      </c>
      <c r="I1076" t="s">
        <v>298</v>
      </c>
      <c r="J1076">
        <v>2024</v>
      </c>
      <c r="K1076">
        <v>5</v>
      </c>
      <c r="L1076">
        <v>2963.93</v>
      </c>
      <c r="M1076" t="s">
        <v>3180</v>
      </c>
      <c r="N1076" t="s">
        <v>5902</v>
      </c>
      <c r="O1076" t="s">
        <v>6309</v>
      </c>
    </row>
    <row r="1077" spans="1:15" x14ac:dyDescent="0.25">
      <c r="A1077">
        <v>1109</v>
      </c>
      <c r="B1077" t="s">
        <v>4302</v>
      </c>
      <c r="C1077" t="s">
        <v>5903</v>
      </c>
      <c r="D1077" t="s">
        <v>21</v>
      </c>
      <c r="E1077" t="s">
        <v>26</v>
      </c>
      <c r="F1077" t="s">
        <v>15</v>
      </c>
      <c r="G1077" t="s">
        <v>22</v>
      </c>
      <c r="H1077">
        <v>2022</v>
      </c>
      <c r="I1077" t="s">
        <v>17</v>
      </c>
      <c r="J1077">
        <v>2025</v>
      </c>
      <c r="K1077">
        <v>3</v>
      </c>
      <c r="L1077">
        <v>803.26</v>
      </c>
      <c r="M1077" t="s">
        <v>3183</v>
      </c>
      <c r="N1077" t="s">
        <v>5904</v>
      </c>
      <c r="O1077" t="s">
        <v>6311</v>
      </c>
    </row>
    <row r="1078" spans="1:15" x14ac:dyDescent="0.25">
      <c r="A1078">
        <v>1110</v>
      </c>
      <c r="B1078" t="s">
        <v>4719</v>
      </c>
      <c r="C1078" t="s">
        <v>4609</v>
      </c>
      <c r="D1078" t="s">
        <v>47</v>
      </c>
      <c r="E1078" t="s">
        <v>54</v>
      </c>
      <c r="F1078" t="s">
        <v>32</v>
      </c>
      <c r="G1078" t="s">
        <v>27</v>
      </c>
      <c r="H1078">
        <v>2015</v>
      </c>
      <c r="I1078" t="s">
        <v>17</v>
      </c>
      <c r="J1078">
        <v>2025</v>
      </c>
      <c r="K1078">
        <v>10</v>
      </c>
      <c r="L1078">
        <v>2641.06</v>
      </c>
      <c r="M1078" t="s">
        <v>3186</v>
      </c>
      <c r="N1078" t="s">
        <v>5905</v>
      </c>
      <c r="O1078" t="s">
        <v>6309</v>
      </c>
    </row>
    <row r="1079" spans="1:15" x14ac:dyDescent="0.25">
      <c r="A1079">
        <v>1111</v>
      </c>
      <c r="B1079" t="s">
        <v>5000</v>
      </c>
      <c r="C1079" t="s">
        <v>4170</v>
      </c>
      <c r="D1079" t="s">
        <v>13</v>
      </c>
      <c r="E1079" t="s">
        <v>14</v>
      </c>
      <c r="F1079" t="s">
        <v>15</v>
      </c>
      <c r="G1079" t="s">
        <v>16</v>
      </c>
      <c r="H1079">
        <v>2019</v>
      </c>
      <c r="I1079" t="s">
        <v>17</v>
      </c>
      <c r="J1079">
        <v>2025</v>
      </c>
      <c r="K1079">
        <v>6</v>
      </c>
      <c r="L1079">
        <v>2468.17</v>
      </c>
      <c r="M1079" t="s">
        <v>3188</v>
      </c>
      <c r="N1079" t="s">
        <v>5906</v>
      </c>
      <c r="O1079" t="s">
        <v>6309</v>
      </c>
    </row>
    <row r="1080" spans="1:15" x14ac:dyDescent="0.25">
      <c r="A1080">
        <v>1112</v>
      </c>
      <c r="B1080" t="s">
        <v>4348</v>
      </c>
      <c r="C1080" t="s">
        <v>4878</v>
      </c>
      <c r="D1080" t="s">
        <v>25</v>
      </c>
      <c r="E1080" t="s">
        <v>26</v>
      </c>
      <c r="F1080" t="s">
        <v>32</v>
      </c>
      <c r="G1080" t="s">
        <v>27</v>
      </c>
      <c r="H1080">
        <v>2021</v>
      </c>
      <c r="I1080" t="s">
        <v>17</v>
      </c>
      <c r="J1080">
        <v>2025</v>
      </c>
      <c r="K1080">
        <v>4</v>
      </c>
      <c r="L1080">
        <v>3487.78</v>
      </c>
      <c r="M1080" t="s">
        <v>3191</v>
      </c>
      <c r="N1080" t="s">
        <v>4025</v>
      </c>
      <c r="O1080" t="s">
        <v>6308</v>
      </c>
    </row>
    <row r="1081" spans="1:15" x14ac:dyDescent="0.25">
      <c r="A1081">
        <v>1113</v>
      </c>
      <c r="B1081" t="s">
        <v>5907</v>
      </c>
      <c r="C1081" t="s">
        <v>5908</v>
      </c>
      <c r="D1081" t="s">
        <v>76</v>
      </c>
      <c r="E1081" t="s">
        <v>31</v>
      </c>
      <c r="F1081" t="s">
        <v>15</v>
      </c>
      <c r="G1081" t="s">
        <v>16</v>
      </c>
      <c r="H1081">
        <v>2022</v>
      </c>
      <c r="I1081" t="s">
        <v>17</v>
      </c>
      <c r="J1081">
        <v>2025</v>
      </c>
      <c r="K1081">
        <v>3</v>
      </c>
      <c r="L1081">
        <v>1435.05</v>
      </c>
      <c r="M1081" t="s">
        <v>3193</v>
      </c>
      <c r="N1081" t="s">
        <v>5909</v>
      </c>
      <c r="O1081" t="s">
        <v>6310</v>
      </c>
    </row>
    <row r="1082" spans="1:15" x14ac:dyDescent="0.25">
      <c r="A1082">
        <v>1114</v>
      </c>
      <c r="B1082" t="s">
        <v>4043</v>
      </c>
      <c r="C1082" t="s">
        <v>4024</v>
      </c>
      <c r="D1082" t="s">
        <v>76</v>
      </c>
      <c r="E1082" t="s">
        <v>26</v>
      </c>
      <c r="F1082" t="s">
        <v>15</v>
      </c>
      <c r="G1082" t="s">
        <v>27</v>
      </c>
      <c r="H1082">
        <v>2017</v>
      </c>
      <c r="I1082" t="s">
        <v>17</v>
      </c>
      <c r="J1082">
        <v>2025</v>
      </c>
      <c r="K1082">
        <v>8</v>
      </c>
      <c r="L1082">
        <v>4566.7299999999996</v>
      </c>
      <c r="M1082" t="s">
        <v>3196</v>
      </c>
      <c r="N1082" t="s">
        <v>5910</v>
      </c>
      <c r="O1082" t="s">
        <v>6312</v>
      </c>
    </row>
    <row r="1083" spans="1:15" x14ac:dyDescent="0.25">
      <c r="A1083">
        <v>1115</v>
      </c>
      <c r="B1083" t="s">
        <v>5864</v>
      </c>
      <c r="C1083" t="s">
        <v>5235</v>
      </c>
      <c r="D1083" t="s">
        <v>76</v>
      </c>
      <c r="E1083" t="s">
        <v>26</v>
      </c>
      <c r="F1083" t="s">
        <v>32</v>
      </c>
      <c r="G1083" t="s">
        <v>16</v>
      </c>
      <c r="H1083">
        <v>2017</v>
      </c>
      <c r="I1083" t="s">
        <v>17</v>
      </c>
      <c r="J1083">
        <v>2025</v>
      </c>
      <c r="K1083">
        <v>8</v>
      </c>
      <c r="L1083">
        <v>2904.44</v>
      </c>
      <c r="M1083" t="s">
        <v>3199</v>
      </c>
      <c r="N1083" t="s">
        <v>5911</v>
      </c>
      <c r="O1083" t="s">
        <v>6309</v>
      </c>
    </row>
    <row r="1084" spans="1:15" x14ac:dyDescent="0.25">
      <c r="A1084">
        <v>1116</v>
      </c>
      <c r="B1084" t="s">
        <v>5177</v>
      </c>
      <c r="C1084" t="s">
        <v>5415</v>
      </c>
      <c r="D1084" t="s">
        <v>25</v>
      </c>
      <c r="E1084" t="s">
        <v>54</v>
      </c>
      <c r="F1084" t="s">
        <v>32</v>
      </c>
      <c r="G1084" t="s">
        <v>16</v>
      </c>
      <c r="H1084">
        <v>2024</v>
      </c>
      <c r="I1084" t="s">
        <v>17</v>
      </c>
      <c r="J1084">
        <v>2025</v>
      </c>
      <c r="K1084">
        <v>1</v>
      </c>
      <c r="L1084">
        <v>3005.34</v>
      </c>
      <c r="M1084" t="s">
        <v>3201</v>
      </c>
      <c r="N1084" t="s">
        <v>5912</v>
      </c>
      <c r="O1084" t="s">
        <v>6308</v>
      </c>
    </row>
    <row r="1085" spans="1:15" x14ac:dyDescent="0.25">
      <c r="A1085">
        <v>1117</v>
      </c>
      <c r="B1085" t="s">
        <v>4127</v>
      </c>
      <c r="C1085" t="s">
        <v>4313</v>
      </c>
      <c r="D1085" t="s">
        <v>25</v>
      </c>
      <c r="E1085" t="s">
        <v>14</v>
      </c>
      <c r="F1085" t="s">
        <v>32</v>
      </c>
      <c r="G1085" t="s">
        <v>22</v>
      </c>
      <c r="H1085">
        <v>2018</v>
      </c>
      <c r="I1085" t="s">
        <v>298</v>
      </c>
      <c r="J1085">
        <v>2023</v>
      </c>
      <c r="K1085">
        <v>5</v>
      </c>
      <c r="L1085">
        <v>2915.07</v>
      </c>
      <c r="M1085" t="s">
        <v>3204</v>
      </c>
      <c r="N1085" t="s">
        <v>5913</v>
      </c>
      <c r="O1085" t="s">
        <v>6309</v>
      </c>
    </row>
    <row r="1086" spans="1:15" x14ac:dyDescent="0.25">
      <c r="A1086">
        <v>1118</v>
      </c>
      <c r="B1086" t="s">
        <v>5914</v>
      </c>
      <c r="C1086" t="s">
        <v>4148</v>
      </c>
      <c r="D1086" t="s">
        <v>76</v>
      </c>
      <c r="E1086" t="s">
        <v>26</v>
      </c>
      <c r="F1086" t="s">
        <v>15</v>
      </c>
      <c r="G1086" t="s">
        <v>16</v>
      </c>
      <c r="H1086">
        <v>2015</v>
      </c>
      <c r="I1086" t="s">
        <v>17</v>
      </c>
      <c r="J1086">
        <v>2025</v>
      </c>
      <c r="K1086">
        <v>10</v>
      </c>
      <c r="L1086">
        <v>4075.34</v>
      </c>
      <c r="M1086" t="s">
        <v>3207</v>
      </c>
      <c r="N1086" t="s">
        <v>5915</v>
      </c>
      <c r="O1086" t="s">
        <v>6312</v>
      </c>
    </row>
    <row r="1087" spans="1:15" x14ac:dyDescent="0.25">
      <c r="A1087">
        <v>1119</v>
      </c>
      <c r="B1087" t="s">
        <v>5199</v>
      </c>
      <c r="C1087" t="s">
        <v>4090</v>
      </c>
      <c r="D1087" t="s">
        <v>21</v>
      </c>
      <c r="E1087" t="s">
        <v>31</v>
      </c>
      <c r="F1087" t="s">
        <v>15</v>
      </c>
      <c r="G1087" t="s">
        <v>27</v>
      </c>
      <c r="H1087">
        <v>2018</v>
      </c>
      <c r="I1087" t="s">
        <v>17</v>
      </c>
      <c r="J1087">
        <v>2025</v>
      </c>
      <c r="K1087">
        <v>7</v>
      </c>
      <c r="L1087">
        <v>3171.96</v>
      </c>
      <c r="M1087" t="s">
        <v>3210</v>
      </c>
      <c r="N1087" t="s">
        <v>4025</v>
      </c>
      <c r="O1087" t="s">
        <v>6308</v>
      </c>
    </row>
    <row r="1088" spans="1:15" x14ac:dyDescent="0.25">
      <c r="A1088">
        <v>1120</v>
      </c>
      <c r="B1088" t="s">
        <v>4193</v>
      </c>
      <c r="C1088" t="s">
        <v>4397</v>
      </c>
      <c r="D1088" t="s">
        <v>47</v>
      </c>
      <c r="E1088" t="s">
        <v>14</v>
      </c>
      <c r="F1088" t="s">
        <v>15</v>
      </c>
      <c r="G1088" t="s">
        <v>27</v>
      </c>
      <c r="H1088">
        <v>2021</v>
      </c>
      <c r="I1088" t="s">
        <v>17</v>
      </c>
      <c r="J1088">
        <v>2025</v>
      </c>
      <c r="K1088">
        <v>4</v>
      </c>
      <c r="L1088">
        <v>4571.08</v>
      </c>
      <c r="M1088" t="s">
        <v>3212</v>
      </c>
      <c r="N1088" t="s">
        <v>5916</v>
      </c>
      <c r="O1088" t="s">
        <v>6312</v>
      </c>
    </row>
    <row r="1089" spans="1:15" x14ac:dyDescent="0.25">
      <c r="A1089">
        <v>1121</v>
      </c>
      <c r="B1089" t="s">
        <v>5000</v>
      </c>
      <c r="C1089" t="s">
        <v>4206</v>
      </c>
      <c r="D1089" t="s">
        <v>47</v>
      </c>
      <c r="E1089" t="s">
        <v>40</v>
      </c>
      <c r="F1089" t="s">
        <v>15</v>
      </c>
      <c r="G1089" t="s">
        <v>16</v>
      </c>
      <c r="H1089">
        <v>2018</v>
      </c>
      <c r="I1089" t="s">
        <v>17</v>
      </c>
      <c r="J1089">
        <v>2025</v>
      </c>
      <c r="K1089">
        <v>7</v>
      </c>
      <c r="L1089">
        <v>868.36</v>
      </c>
      <c r="M1089" t="s">
        <v>3215</v>
      </c>
      <c r="N1089" t="s">
        <v>5917</v>
      </c>
      <c r="O1089" t="s">
        <v>6311</v>
      </c>
    </row>
    <row r="1090" spans="1:15" x14ac:dyDescent="0.25">
      <c r="A1090">
        <v>1122</v>
      </c>
      <c r="B1090" t="s">
        <v>5254</v>
      </c>
      <c r="C1090" t="s">
        <v>5372</v>
      </c>
      <c r="D1090" t="s">
        <v>60</v>
      </c>
      <c r="E1090" t="s">
        <v>26</v>
      </c>
      <c r="F1090" t="s">
        <v>32</v>
      </c>
      <c r="G1090" t="s">
        <v>27</v>
      </c>
      <c r="H1090">
        <v>2017</v>
      </c>
      <c r="I1090" t="s">
        <v>17</v>
      </c>
      <c r="J1090">
        <v>2025</v>
      </c>
      <c r="K1090">
        <v>8</v>
      </c>
      <c r="L1090">
        <v>2499.94</v>
      </c>
      <c r="M1090" t="s">
        <v>3218</v>
      </c>
      <c r="N1090" t="s">
        <v>5918</v>
      </c>
      <c r="O1090" t="s">
        <v>6309</v>
      </c>
    </row>
    <row r="1091" spans="1:15" x14ac:dyDescent="0.25">
      <c r="A1091">
        <v>1123</v>
      </c>
      <c r="B1091" t="s">
        <v>4360</v>
      </c>
      <c r="C1091" t="s">
        <v>5919</v>
      </c>
      <c r="D1091" t="s">
        <v>47</v>
      </c>
      <c r="E1091" t="s">
        <v>31</v>
      </c>
      <c r="F1091" t="s">
        <v>15</v>
      </c>
      <c r="G1091" t="s">
        <v>27</v>
      </c>
      <c r="H1091">
        <v>2019</v>
      </c>
      <c r="I1091" t="s">
        <v>17</v>
      </c>
      <c r="J1091">
        <v>2025</v>
      </c>
      <c r="K1091">
        <v>6</v>
      </c>
      <c r="L1091">
        <v>4160.83</v>
      </c>
      <c r="M1091" t="s">
        <v>3221</v>
      </c>
      <c r="N1091" t="s">
        <v>5920</v>
      </c>
      <c r="O1091" t="s">
        <v>6312</v>
      </c>
    </row>
    <row r="1092" spans="1:15" x14ac:dyDescent="0.25">
      <c r="A1092">
        <v>1124</v>
      </c>
      <c r="B1092" t="s">
        <v>5398</v>
      </c>
      <c r="C1092" t="s">
        <v>4813</v>
      </c>
      <c r="D1092" t="s">
        <v>13</v>
      </c>
      <c r="E1092" t="s">
        <v>31</v>
      </c>
      <c r="F1092" t="s">
        <v>32</v>
      </c>
      <c r="G1092" t="s">
        <v>22</v>
      </c>
      <c r="H1092">
        <v>2022</v>
      </c>
      <c r="I1092" t="s">
        <v>17</v>
      </c>
      <c r="J1092">
        <v>2025</v>
      </c>
      <c r="K1092">
        <v>3</v>
      </c>
      <c r="L1092">
        <v>3315.44</v>
      </c>
      <c r="M1092" t="s">
        <v>3224</v>
      </c>
      <c r="N1092" t="s">
        <v>5921</v>
      </c>
      <c r="O1092" t="s">
        <v>6308</v>
      </c>
    </row>
    <row r="1093" spans="1:15" x14ac:dyDescent="0.25">
      <c r="A1093">
        <v>1125</v>
      </c>
      <c r="B1093" t="s">
        <v>5462</v>
      </c>
      <c r="C1093" t="s">
        <v>5604</v>
      </c>
      <c r="D1093" t="s">
        <v>47</v>
      </c>
      <c r="E1093" t="s">
        <v>31</v>
      </c>
      <c r="F1093" t="s">
        <v>32</v>
      </c>
      <c r="G1093" t="s">
        <v>22</v>
      </c>
      <c r="H1093">
        <v>2016</v>
      </c>
      <c r="I1093" t="s">
        <v>17</v>
      </c>
      <c r="J1093">
        <v>2025</v>
      </c>
      <c r="K1093">
        <v>9</v>
      </c>
      <c r="L1093">
        <v>4431.32</v>
      </c>
      <c r="M1093" t="s">
        <v>3227</v>
      </c>
      <c r="N1093" t="s">
        <v>5922</v>
      </c>
      <c r="O1093" t="s">
        <v>6312</v>
      </c>
    </row>
    <row r="1094" spans="1:15" x14ac:dyDescent="0.25">
      <c r="A1094">
        <v>1126</v>
      </c>
      <c r="B1094" t="s">
        <v>4856</v>
      </c>
      <c r="C1094" t="s">
        <v>5157</v>
      </c>
      <c r="D1094" t="s">
        <v>13</v>
      </c>
      <c r="E1094" t="s">
        <v>40</v>
      </c>
      <c r="F1094" t="s">
        <v>32</v>
      </c>
      <c r="G1094" t="s">
        <v>16</v>
      </c>
      <c r="H1094">
        <v>2015</v>
      </c>
      <c r="I1094" t="s">
        <v>17</v>
      </c>
      <c r="J1094">
        <v>2025</v>
      </c>
      <c r="K1094">
        <v>10</v>
      </c>
      <c r="L1094">
        <v>3551.05</v>
      </c>
      <c r="M1094" t="s">
        <v>3230</v>
      </c>
      <c r="N1094" t="s">
        <v>5923</v>
      </c>
      <c r="O1094" t="s">
        <v>6308</v>
      </c>
    </row>
    <row r="1095" spans="1:15" x14ac:dyDescent="0.25">
      <c r="A1095">
        <v>1127</v>
      </c>
      <c r="B1095" t="s">
        <v>4297</v>
      </c>
      <c r="C1095" t="s">
        <v>4481</v>
      </c>
      <c r="D1095" t="s">
        <v>60</v>
      </c>
      <c r="E1095" t="s">
        <v>40</v>
      </c>
      <c r="F1095" t="s">
        <v>32</v>
      </c>
      <c r="G1095" t="s">
        <v>27</v>
      </c>
      <c r="H1095">
        <v>2024</v>
      </c>
      <c r="I1095" t="s">
        <v>17</v>
      </c>
      <c r="J1095">
        <v>2025</v>
      </c>
      <c r="K1095">
        <v>1</v>
      </c>
      <c r="L1095">
        <v>1500.21</v>
      </c>
      <c r="M1095" t="s">
        <v>3233</v>
      </c>
      <c r="N1095" t="s">
        <v>5924</v>
      </c>
      <c r="O1095" t="s">
        <v>6310</v>
      </c>
    </row>
    <row r="1096" spans="1:15" x14ac:dyDescent="0.25">
      <c r="A1096">
        <v>1128</v>
      </c>
      <c r="B1096" t="s">
        <v>4773</v>
      </c>
      <c r="C1096" t="s">
        <v>5925</v>
      </c>
      <c r="D1096" t="s">
        <v>60</v>
      </c>
      <c r="E1096" t="s">
        <v>31</v>
      </c>
      <c r="F1096" t="s">
        <v>32</v>
      </c>
      <c r="G1096" t="s">
        <v>16</v>
      </c>
      <c r="H1096">
        <v>2020</v>
      </c>
      <c r="I1096" t="s">
        <v>17</v>
      </c>
      <c r="J1096">
        <v>2025</v>
      </c>
      <c r="K1096">
        <v>5</v>
      </c>
      <c r="L1096">
        <v>2585.31</v>
      </c>
      <c r="M1096" t="s">
        <v>3236</v>
      </c>
      <c r="N1096" t="s">
        <v>5926</v>
      </c>
      <c r="O1096" t="s">
        <v>6309</v>
      </c>
    </row>
    <row r="1097" spans="1:15" x14ac:dyDescent="0.25">
      <c r="A1097">
        <v>1129</v>
      </c>
      <c r="B1097" t="s">
        <v>4127</v>
      </c>
      <c r="C1097" t="s">
        <v>4523</v>
      </c>
      <c r="D1097" t="s">
        <v>13</v>
      </c>
      <c r="E1097" t="s">
        <v>31</v>
      </c>
      <c r="F1097" t="s">
        <v>32</v>
      </c>
      <c r="G1097" t="s">
        <v>16</v>
      </c>
      <c r="H1097">
        <v>2016</v>
      </c>
      <c r="I1097" t="s">
        <v>17</v>
      </c>
      <c r="J1097">
        <v>2025</v>
      </c>
      <c r="K1097">
        <v>9</v>
      </c>
      <c r="L1097">
        <v>3543.65</v>
      </c>
      <c r="M1097" t="s">
        <v>3239</v>
      </c>
      <c r="N1097" t="s">
        <v>5927</v>
      </c>
      <c r="O1097" t="s">
        <v>6308</v>
      </c>
    </row>
    <row r="1098" spans="1:15" x14ac:dyDescent="0.25">
      <c r="A1098">
        <v>1130</v>
      </c>
      <c r="B1098" t="s">
        <v>5928</v>
      </c>
      <c r="C1098" t="s">
        <v>4065</v>
      </c>
      <c r="D1098" t="s">
        <v>21</v>
      </c>
      <c r="E1098" t="s">
        <v>31</v>
      </c>
      <c r="F1098" t="s">
        <v>15</v>
      </c>
      <c r="G1098" t="s">
        <v>27</v>
      </c>
      <c r="H1098">
        <v>2016</v>
      </c>
      <c r="I1098" t="s">
        <v>17</v>
      </c>
      <c r="J1098">
        <v>2025</v>
      </c>
      <c r="K1098">
        <v>9</v>
      </c>
      <c r="L1098">
        <v>1004.83</v>
      </c>
      <c r="M1098" t="s">
        <v>3241</v>
      </c>
      <c r="N1098" t="s">
        <v>5929</v>
      </c>
      <c r="O1098" t="s">
        <v>6310</v>
      </c>
    </row>
    <row r="1099" spans="1:15" x14ac:dyDescent="0.25">
      <c r="A1099">
        <v>1131</v>
      </c>
      <c r="B1099" t="s">
        <v>4101</v>
      </c>
      <c r="C1099" t="s">
        <v>4701</v>
      </c>
      <c r="D1099" t="s">
        <v>25</v>
      </c>
      <c r="E1099" t="s">
        <v>31</v>
      </c>
      <c r="F1099" t="s">
        <v>32</v>
      </c>
      <c r="G1099" t="s">
        <v>22</v>
      </c>
      <c r="H1099">
        <v>2023</v>
      </c>
      <c r="I1099" t="s">
        <v>17</v>
      </c>
      <c r="J1099">
        <v>2025</v>
      </c>
      <c r="K1099">
        <v>2</v>
      </c>
      <c r="L1099">
        <v>973.08</v>
      </c>
      <c r="M1099" t="s">
        <v>3244</v>
      </c>
      <c r="N1099" t="s">
        <v>5930</v>
      </c>
      <c r="O1099" t="s">
        <v>6311</v>
      </c>
    </row>
    <row r="1100" spans="1:15" x14ac:dyDescent="0.25">
      <c r="A1100">
        <v>1132</v>
      </c>
      <c r="B1100" t="s">
        <v>4717</v>
      </c>
      <c r="C1100" t="s">
        <v>4074</v>
      </c>
      <c r="D1100" t="s">
        <v>60</v>
      </c>
      <c r="E1100" t="s">
        <v>31</v>
      </c>
      <c r="F1100" t="s">
        <v>32</v>
      </c>
      <c r="G1100" t="s">
        <v>16</v>
      </c>
      <c r="H1100">
        <v>2018</v>
      </c>
      <c r="I1100" t="s">
        <v>17</v>
      </c>
      <c r="J1100">
        <v>2025</v>
      </c>
      <c r="K1100">
        <v>7</v>
      </c>
      <c r="L1100">
        <v>3873.93</v>
      </c>
      <c r="M1100" t="s">
        <v>3247</v>
      </c>
      <c r="N1100" t="s">
        <v>5931</v>
      </c>
      <c r="O1100" t="s">
        <v>6308</v>
      </c>
    </row>
    <row r="1101" spans="1:15" x14ac:dyDescent="0.25">
      <c r="A1101">
        <v>1133</v>
      </c>
      <c r="B1101" t="s">
        <v>4561</v>
      </c>
      <c r="C1101" t="s">
        <v>5280</v>
      </c>
      <c r="D1101" t="s">
        <v>76</v>
      </c>
      <c r="E1101" t="s">
        <v>14</v>
      </c>
      <c r="F1101" t="s">
        <v>15</v>
      </c>
      <c r="G1101" t="s">
        <v>27</v>
      </c>
      <c r="H1101">
        <v>2018</v>
      </c>
      <c r="I1101" t="s">
        <v>17</v>
      </c>
      <c r="J1101">
        <v>2025</v>
      </c>
      <c r="K1101">
        <v>7</v>
      </c>
      <c r="L1101">
        <v>1942.51</v>
      </c>
      <c r="M1101" t="s">
        <v>3250</v>
      </c>
      <c r="N1101" t="s">
        <v>5932</v>
      </c>
      <c r="O1101" t="s">
        <v>6310</v>
      </c>
    </row>
    <row r="1102" spans="1:15" x14ac:dyDescent="0.25">
      <c r="A1102">
        <v>1134</v>
      </c>
      <c r="B1102" t="s">
        <v>4418</v>
      </c>
      <c r="C1102" t="s">
        <v>4242</v>
      </c>
      <c r="D1102" t="s">
        <v>76</v>
      </c>
      <c r="E1102" t="s">
        <v>40</v>
      </c>
      <c r="F1102" t="s">
        <v>15</v>
      </c>
      <c r="G1102" t="s">
        <v>16</v>
      </c>
      <c r="H1102">
        <v>2015</v>
      </c>
      <c r="I1102" t="s">
        <v>17</v>
      </c>
      <c r="J1102">
        <v>2025</v>
      </c>
      <c r="K1102">
        <v>10</v>
      </c>
      <c r="L1102">
        <v>1755.65</v>
      </c>
      <c r="M1102" t="s">
        <v>3253</v>
      </c>
      <c r="N1102" t="s">
        <v>5933</v>
      </c>
      <c r="O1102" t="s">
        <v>6310</v>
      </c>
    </row>
    <row r="1103" spans="1:15" x14ac:dyDescent="0.25">
      <c r="A1103">
        <v>1135</v>
      </c>
      <c r="B1103" t="s">
        <v>4099</v>
      </c>
      <c r="C1103" t="s">
        <v>5225</v>
      </c>
      <c r="D1103" t="s">
        <v>60</v>
      </c>
      <c r="E1103" t="s">
        <v>54</v>
      </c>
      <c r="F1103" t="s">
        <v>15</v>
      </c>
      <c r="G1103" t="s">
        <v>27</v>
      </c>
      <c r="H1103">
        <v>2023</v>
      </c>
      <c r="I1103" t="s">
        <v>17</v>
      </c>
      <c r="J1103">
        <v>2025</v>
      </c>
      <c r="K1103">
        <v>2</v>
      </c>
      <c r="L1103">
        <v>4831.8900000000003</v>
      </c>
      <c r="M1103" t="s">
        <v>3256</v>
      </c>
      <c r="N1103" t="s">
        <v>5934</v>
      </c>
      <c r="O1103" t="s">
        <v>6312</v>
      </c>
    </row>
    <row r="1104" spans="1:15" x14ac:dyDescent="0.25">
      <c r="A1104">
        <v>1136</v>
      </c>
      <c r="B1104" t="s">
        <v>4888</v>
      </c>
      <c r="C1104" t="s">
        <v>4544</v>
      </c>
      <c r="D1104" t="s">
        <v>76</v>
      </c>
      <c r="E1104" t="s">
        <v>40</v>
      </c>
      <c r="F1104" t="s">
        <v>32</v>
      </c>
      <c r="G1104" t="s">
        <v>27</v>
      </c>
      <c r="H1104">
        <v>2022</v>
      </c>
      <c r="I1104" t="s">
        <v>17</v>
      </c>
      <c r="J1104">
        <v>2025</v>
      </c>
      <c r="K1104">
        <v>3</v>
      </c>
      <c r="L1104">
        <v>3501.53</v>
      </c>
      <c r="M1104" t="s">
        <v>3259</v>
      </c>
      <c r="N1104" t="s">
        <v>5935</v>
      </c>
      <c r="O1104" t="s">
        <v>6308</v>
      </c>
    </row>
    <row r="1105" spans="1:15" x14ac:dyDescent="0.25">
      <c r="A1105">
        <v>1137</v>
      </c>
      <c r="B1105" t="s">
        <v>5400</v>
      </c>
      <c r="C1105" t="s">
        <v>5936</v>
      </c>
      <c r="D1105" t="s">
        <v>13</v>
      </c>
      <c r="E1105" t="s">
        <v>54</v>
      </c>
      <c r="F1105" t="s">
        <v>15</v>
      </c>
      <c r="G1105" t="s">
        <v>22</v>
      </c>
      <c r="H1105">
        <v>2015</v>
      </c>
      <c r="I1105" t="s">
        <v>17</v>
      </c>
      <c r="J1105">
        <v>2025</v>
      </c>
      <c r="K1105">
        <v>10</v>
      </c>
      <c r="L1105">
        <v>3687.7</v>
      </c>
      <c r="M1105" t="s">
        <v>3262</v>
      </c>
      <c r="N1105" t="s">
        <v>5937</v>
      </c>
      <c r="O1105" t="s">
        <v>6308</v>
      </c>
    </row>
    <row r="1106" spans="1:15" x14ac:dyDescent="0.25">
      <c r="A1106">
        <v>1138</v>
      </c>
      <c r="B1106" t="s">
        <v>4297</v>
      </c>
      <c r="C1106" t="s">
        <v>5938</v>
      </c>
      <c r="D1106" t="s">
        <v>13</v>
      </c>
      <c r="E1106" t="s">
        <v>31</v>
      </c>
      <c r="F1106" t="s">
        <v>15</v>
      </c>
      <c r="G1106" t="s">
        <v>27</v>
      </c>
      <c r="H1106">
        <v>2016</v>
      </c>
      <c r="I1106" t="s">
        <v>17</v>
      </c>
      <c r="J1106">
        <v>2025</v>
      </c>
      <c r="K1106">
        <v>9</v>
      </c>
      <c r="L1106">
        <v>1486.73</v>
      </c>
      <c r="M1106" t="s">
        <v>3265</v>
      </c>
      <c r="N1106" t="s">
        <v>5939</v>
      </c>
      <c r="O1106" t="s">
        <v>6310</v>
      </c>
    </row>
    <row r="1107" spans="1:15" x14ac:dyDescent="0.25">
      <c r="A1107">
        <v>1139</v>
      </c>
      <c r="B1107" t="s">
        <v>4233</v>
      </c>
      <c r="C1107" t="s">
        <v>5130</v>
      </c>
      <c r="D1107" t="s">
        <v>47</v>
      </c>
      <c r="E1107" t="s">
        <v>31</v>
      </c>
      <c r="F1107" t="s">
        <v>32</v>
      </c>
      <c r="G1107" t="s">
        <v>16</v>
      </c>
      <c r="H1107">
        <v>2024</v>
      </c>
      <c r="I1107" t="s">
        <v>77</v>
      </c>
      <c r="J1107">
        <v>2025</v>
      </c>
      <c r="K1107">
        <v>1</v>
      </c>
      <c r="L1107">
        <v>4092.99</v>
      </c>
      <c r="M1107" t="s">
        <v>3268</v>
      </c>
      <c r="N1107" t="s">
        <v>5940</v>
      </c>
      <c r="O1107" t="s">
        <v>6312</v>
      </c>
    </row>
    <row r="1108" spans="1:15" x14ac:dyDescent="0.25">
      <c r="A1108">
        <v>1140</v>
      </c>
      <c r="B1108" t="s">
        <v>5032</v>
      </c>
      <c r="C1108" t="s">
        <v>4481</v>
      </c>
      <c r="D1108" t="s">
        <v>21</v>
      </c>
      <c r="E1108" t="s">
        <v>54</v>
      </c>
      <c r="F1108" t="s">
        <v>32</v>
      </c>
      <c r="G1108" t="s">
        <v>16</v>
      </c>
      <c r="H1108">
        <v>2021</v>
      </c>
      <c r="I1108" t="s">
        <v>298</v>
      </c>
      <c r="J1108">
        <v>2022</v>
      </c>
      <c r="K1108">
        <v>1</v>
      </c>
      <c r="L1108">
        <v>2340</v>
      </c>
      <c r="M1108" t="s">
        <v>3271</v>
      </c>
      <c r="N1108" t="s">
        <v>5941</v>
      </c>
      <c r="O1108" t="s">
        <v>6309</v>
      </c>
    </row>
    <row r="1109" spans="1:15" x14ac:dyDescent="0.25">
      <c r="A1109">
        <v>1141</v>
      </c>
      <c r="B1109" t="s">
        <v>5942</v>
      </c>
      <c r="C1109" t="s">
        <v>4722</v>
      </c>
      <c r="D1109" t="s">
        <v>47</v>
      </c>
      <c r="E1109" t="s">
        <v>40</v>
      </c>
      <c r="F1109" t="s">
        <v>32</v>
      </c>
      <c r="G1109" t="s">
        <v>27</v>
      </c>
      <c r="H1109">
        <v>2019</v>
      </c>
      <c r="I1109" t="s">
        <v>17</v>
      </c>
      <c r="J1109">
        <v>2025</v>
      </c>
      <c r="K1109">
        <v>6</v>
      </c>
      <c r="L1109">
        <v>1665.67</v>
      </c>
      <c r="M1109" t="s">
        <v>3274</v>
      </c>
      <c r="N1109" t="s">
        <v>5943</v>
      </c>
      <c r="O1109" t="s">
        <v>6310</v>
      </c>
    </row>
    <row r="1110" spans="1:15" x14ac:dyDescent="0.25">
      <c r="A1110">
        <v>1142</v>
      </c>
      <c r="B1110" t="s">
        <v>5944</v>
      </c>
      <c r="C1110" t="s">
        <v>5945</v>
      </c>
      <c r="D1110" t="s">
        <v>47</v>
      </c>
      <c r="E1110" t="s">
        <v>31</v>
      </c>
      <c r="F1110" t="s">
        <v>32</v>
      </c>
      <c r="G1110" t="s">
        <v>22</v>
      </c>
      <c r="H1110">
        <v>2019</v>
      </c>
      <c r="I1110" t="s">
        <v>17</v>
      </c>
      <c r="J1110">
        <v>2025</v>
      </c>
      <c r="K1110">
        <v>6</v>
      </c>
      <c r="L1110">
        <v>4597.7700000000004</v>
      </c>
      <c r="M1110" t="s">
        <v>2615</v>
      </c>
      <c r="N1110" t="s">
        <v>5946</v>
      </c>
      <c r="O1110" t="s">
        <v>6312</v>
      </c>
    </row>
    <row r="1111" spans="1:15" x14ac:dyDescent="0.25">
      <c r="A1111">
        <v>1143</v>
      </c>
      <c r="B1111" t="s">
        <v>4116</v>
      </c>
      <c r="C1111" t="s">
        <v>5947</v>
      </c>
      <c r="D1111" t="s">
        <v>21</v>
      </c>
      <c r="E1111" t="s">
        <v>14</v>
      </c>
      <c r="F1111" t="s">
        <v>32</v>
      </c>
      <c r="G1111" t="s">
        <v>22</v>
      </c>
      <c r="H1111">
        <v>2017</v>
      </c>
      <c r="I1111" t="s">
        <v>17</v>
      </c>
      <c r="J1111">
        <v>2025</v>
      </c>
      <c r="K1111">
        <v>8</v>
      </c>
      <c r="L1111">
        <v>1194.29</v>
      </c>
      <c r="M1111" t="s">
        <v>3279</v>
      </c>
      <c r="N1111" t="s">
        <v>5948</v>
      </c>
      <c r="O1111" t="s">
        <v>6310</v>
      </c>
    </row>
    <row r="1112" spans="1:15" x14ac:dyDescent="0.25">
      <c r="A1112">
        <v>1144</v>
      </c>
      <c r="B1112" t="s">
        <v>5210</v>
      </c>
      <c r="C1112" t="s">
        <v>4903</v>
      </c>
      <c r="D1112" t="s">
        <v>21</v>
      </c>
      <c r="E1112" t="s">
        <v>26</v>
      </c>
      <c r="F1112" t="s">
        <v>32</v>
      </c>
      <c r="G1112" t="s">
        <v>22</v>
      </c>
      <c r="H1112">
        <v>2023</v>
      </c>
      <c r="I1112" t="s">
        <v>17</v>
      </c>
      <c r="J1112">
        <v>2025</v>
      </c>
      <c r="K1112">
        <v>2</v>
      </c>
      <c r="L1112">
        <v>2566.84</v>
      </c>
      <c r="M1112" t="s">
        <v>3282</v>
      </c>
      <c r="N1112" t="s">
        <v>5949</v>
      </c>
      <c r="O1112" t="s">
        <v>6309</v>
      </c>
    </row>
    <row r="1113" spans="1:15" x14ac:dyDescent="0.25">
      <c r="A1113">
        <v>1145</v>
      </c>
      <c r="B1113" t="s">
        <v>5447</v>
      </c>
      <c r="C1113" t="s">
        <v>4905</v>
      </c>
      <c r="D1113" t="s">
        <v>25</v>
      </c>
      <c r="E1113" t="s">
        <v>31</v>
      </c>
      <c r="F1113" t="s">
        <v>32</v>
      </c>
      <c r="G1113" t="s">
        <v>16</v>
      </c>
      <c r="H1113">
        <v>2015</v>
      </c>
      <c r="I1113" t="s">
        <v>17</v>
      </c>
      <c r="J1113">
        <v>2025</v>
      </c>
      <c r="K1113">
        <v>10</v>
      </c>
      <c r="L1113">
        <v>2630.86</v>
      </c>
      <c r="M1113" t="s">
        <v>3285</v>
      </c>
      <c r="N1113" t="s">
        <v>5950</v>
      </c>
      <c r="O1113" t="s">
        <v>6309</v>
      </c>
    </row>
    <row r="1114" spans="1:15" x14ac:dyDescent="0.25">
      <c r="A1114">
        <v>1146</v>
      </c>
      <c r="B1114" t="s">
        <v>4029</v>
      </c>
      <c r="C1114" t="s">
        <v>5951</v>
      </c>
      <c r="D1114" t="s">
        <v>76</v>
      </c>
      <c r="E1114" t="s">
        <v>31</v>
      </c>
      <c r="F1114" t="s">
        <v>32</v>
      </c>
      <c r="G1114" t="s">
        <v>16</v>
      </c>
      <c r="H1114">
        <v>2022</v>
      </c>
      <c r="I1114" t="s">
        <v>17</v>
      </c>
      <c r="J1114">
        <v>2025</v>
      </c>
      <c r="K1114">
        <v>3</v>
      </c>
      <c r="L1114">
        <v>1696.76</v>
      </c>
      <c r="M1114" t="s">
        <v>3288</v>
      </c>
      <c r="N1114" t="s">
        <v>5952</v>
      </c>
      <c r="O1114" t="s">
        <v>6310</v>
      </c>
    </row>
    <row r="1115" spans="1:15" x14ac:dyDescent="0.25">
      <c r="A1115">
        <v>1147</v>
      </c>
      <c r="B1115" t="s">
        <v>4499</v>
      </c>
      <c r="C1115" t="s">
        <v>4200</v>
      </c>
      <c r="D1115" t="s">
        <v>60</v>
      </c>
      <c r="E1115" t="s">
        <v>14</v>
      </c>
      <c r="F1115" t="s">
        <v>32</v>
      </c>
      <c r="G1115" t="s">
        <v>27</v>
      </c>
      <c r="H1115">
        <v>2018</v>
      </c>
      <c r="I1115" t="s">
        <v>17</v>
      </c>
      <c r="J1115">
        <v>2025</v>
      </c>
      <c r="K1115">
        <v>7</v>
      </c>
      <c r="L1115">
        <v>1875.53</v>
      </c>
      <c r="M1115" t="s">
        <v>3291</v>
      </c>
      <c r="N1115" t="s">
        <v>5953</v>
      </c>
      <c r="O1115" t="s">
        <v>6310</v>
      </c>
    </row>
    <row r="1116" spans="1:15" x14ac:dyDescent="0.25">
      <c r="A1116">
        <v>1148</v>
      </c>
      <c r="B1116" t="s">
        <v>4508</v>
      </c>
      <c r="C1116" t="s">
        <v>5060</v>
      </c>
      <c r="D1116" t="s">
        <v>47</v>
      </c>
      <c r="E1116" t="s">
        <v>31</v>
      </c>
      <c r="F1116" t="s">
        <v>32</v>
      </c>
      <c r="G1116" t="s">
        <v>27</v>
      </c>
      <c r="H1116">
        <v>2024</v>
      </c>
      <c r="I1116" t="s">
        <v>298</v>
      </c>
      <c r="J1116">
        <v>2025</v>
      </c>
      <c r="K1116">
        <v>1</v>
      </c>
      <c r="L1116">
        <v>2424.6799999999998</v>
      </c>
      <c r="M1116" t="s">
        <v>3294</v>
      </c>
      <c r="N1116" t="s">
        <v>5954</v>
      </c>
      <c r="O1116" t="s">
        <v>6309</v>
      </c>
    </row>
    <row r="1117" spans="1:15" x14ac:dyDescent="0.25">
      <c r="A1117">
        <v>1149</v>
      </c>
      <c r="B1117" t="s">
        <v>4067</v>
      </c>
      <c r="C1117" t="s">
        <v>4183</v>
      </c>
      <c r="D1117" t="s">
        <v>76</v>
      </c>
      <c r="E1117" t="s">
        <v>26</v>
      </c>
      <c r="F1117" t="s">
        <v>15</v>
      </c>
      <c r="G1117" t="s">
        <v>22</v>
      </c>
      <c r="H1117">
        <v>2023</v>
      </c>
      <c r="I1117" t="s">
        <v>17</v>
      </c>
      <c r="J1117">
        <v>2025</v>
      </c>
      <c r="K1117">
        <v>2</v>
      </c>
      <c r="L1117">
        <v>2330.62</v>
      </c>
      <c r="M1117" t="s">
        <v>3296</v>
      </c>
      <c r="N1117" t="s">
        <v>5955</v>
      </c>
      <c r="O1117" t="s">
        <v>6309</v>
      </c>
    </row>
    <row r="1118" spans="1:15" x14ac:dyDescent="0.25">
      <c r="A1118">
        <v>1150</v>
      </c>
      <c r="B1118" t="s">
        <v>4220</v>
      </c>
      <c r="C1118" t="s">
        <v>5956</v>
      </c>
      <c r="D1118" t="s">
        <v>25</v>
      </c>
      <c r="E1118" t="s">
        <v>54</v>
      </c>
      <c r="F1118" t="s">
        <v>32</v>
      </c>
      <c r="G1118" t="s">
        <v>22</v>
      </c>
      <c r="H1118">
        <v>2016</v>
      </c>
      <c r="I1118" t="s">
        <v>17</v>
      </c>
      <c r="J1118">
        <v>2025</v>
      </c>
      <c r="K1118">
        <v>9</v>
      </c>
      <c r="L1118">
        <v>909.6</v>
      </c>
      <c r="M1118" t="s">
        <v>3299</v>
      </c>
      <c r="N1118" t="s">
        <v>5957</v>
      </c>
      <c r="O1118" t="s">
        <v>6311</v>
      </c>
    </row>
    <row r="1119" spans="1:15" x14ac:dyDescent="0.25">
      <c r="A1119">
        <v>1151</v>
      </c>
      <c r="B1119" t="s">
        <v>4568</v>
      </c>
      <c r="C1119" t="s">
        <v>4175</v>
      </c>
      <c r="D1119" t="s">
        <v>76</v>
      </c>
      <c r="E1119" t="s">
        <v>14</v>
      </c>
      <c r="F1119" t="s">
        <v>15</v>
      </c>
      <c r="G1119" t="s">
        <v>22</v>
      </c>
      <c r="H1119">
        <v>2021</v>
      </c>
      <c r="I1119" t="s">
        <v>17</v>
      </c>
      <c r="J1119">
        <v>2025</v>
      </c>
      <c r="K1119">
        <v>4</v>
      </c>
      <c r="L1119">
        <v>2673.75</v>
      </c>
      <c r="M1119" t="s">
        <v>3302</v>
      </c>
      <c r="N1119" t="s">
        <v>5958</v>
      </c>
      <c r="O1119" t="s">
        <v>6309</v>
      </c>
    </row>
    <row r="1120" spans="1:15" x14ac:dyDescent="0.25">
      <c r="A1120">
        <v>1152</v>
      </c>
      <c r="B1120" t="s">
        <v>5522</v>
      </c>
      <c r="C1120" t="s">
        <v>4030</v>
      </c>
      <c r="D1120" t="s">
        <v>60</v>
      </c>
      <c r="E1120" t="s">
        <v>31</v>
      </c>
      <c r="F1120" t="s">
        <v>15</v>
      </c>
      <c r="G1120" t="s">
        <v>27</v>
      </c>
      <c r="H1120">
        <v>2015</v>
      </c>
      <c r="I1120" t="s">
        <v>77</v>
      </c>
      <c r="J1120">
        <v>2017</v>
      </c>
      <c r="K1120">
        <v>2</v>
      </c>
      <c r="L1120">
        <v>4441.37</v>
      </c>
      <c r="M1120" t="s">
        <v>3305</v>
      </c>
      <c r="N1120" t="s">
        <v>5959</v>
      </c>
      <c r="O1120" t="s">
        <v>6312</v>
      </c>
    </row>
    <row r="1121" spans="1:15" x14ac:dyDescent="0.25">
      <c r="A1121">
        <v>1153</v>
      </c>
      <c r="B1121" t="s">
        <v>4288</v>
      </c>
      <c r="C1121" t="s">
        <v>5782</v>
      </c>
      <c r="D1121" t="s">
        <v>47</v>
      </c>
      <c r="E1121" t="s">
        <v>14</v>
      </c>
      <c r="F1121" t="s">
        <v>15</v>
      </c>
      <c r="G1121" t="s">
        <v>27</v>
      </c>
      <c r="H1121">
        <v>2016</v>
      </c>
      <c r="I1121" t="s">
        <v>17</v>
      </c>
      <c r="J1121">
        <v>2025</v>
      </c>
      <c r="K1121">
        <v>9</v>
      </c>
      <c r="L1121">
        <v>861.39</v>
      </c>
      <c r="M1121" t="s">
        <v>3308</v>
      </c>
      <c r="N1121" t="s">
        <v>4025</v>
      </c>
      <c r="O1121" t="s">
        <v>6311</v>
      </c>
    </row>
    <row r="1122" spans="1:15" x14ac:dyDescent="0.25">
      <c r="A1122">
        <v>1154</v>
      </c>
      <c r="B1122" t="s">
        <v>4193</v>
      </c>
      <c r="C1122" t="s">
        <v>5960</v>
      </c>
      <c r="D1122" t="s">
        <v>47</v>
      </c>
      <c r="E1122" t="s">
        <v>54</v>
      </c>
      <c r="F1122" t="s">
        <v>32</v>
      </c>
      <c r="G1122" t="s">
        <v>22</v>
      </c>
      <c r="H1122">
        <v>2021</v>
      </c>
      <c r="I1122" t="s">
        <v>17</v>
      </c>
      <c r="J1122">
        <v>2025</v>
      </c>
      <c r="K1122">
        <v>4</v>
      </c>
      <c r="L1122">
        <v>4002.68</v>
      </c>
      <c r="M1122" t="s">
        <v>3310</v>
      </c>
      <c r="N1122" t="s">
        <v>5961</v>
      </c>
      <c r="O1122" t="s">
        <v>6312</v>
      </c>
    </row>
    <row r="1123" spans="1:15" x14ac:dyDescent="0.25">
      <c r="A1123">
        <v>1155</v>
      </c>
      <c r="B1123" t="s">
        <v>4052</v>
      </c>
      <c r="C1123" t="s">
        <v>5962</v>
      </c>
      <c r="D1123" t="s">
        <v>47</v>
      </c>
      <c r="E1123" t="s">
        <v>26</v>
      </c>
      <c r="F1123" t="s">
        <v>32</v>
      </c>
      <c r="G1123" t="s">
        <v>27</v>
      </c>
      <c r="H1123">
        <v>2016</v>
      </c>
      <c r="I1123" t="s">
        <v>17</v>
      </c>
      <c r="J1123">
        <v>2025</v>
      </c>
      <c r="K1123">
        <v>9</v>
      </c>
      <c r="L1123">
        <v>2991.06</v>
      </c>
      <c r="M1123" t="s">
        <v>3313</v>
      </c>
      <c r="N1123" t="s">
        <v>5963</v>
      </c>
      <c r="O1123" t="s">
        <v>6309</v>
      </c>
    </row>
    <row r="1124" spans="1:15" x14ac:dyDescent="0.25">
      <c r="A1124">
        <v>1156</v>
      </c>
      <c r="B1124" t="s">
        <v>5964</v>
      </c>
      <c r="C1124" t="s">
        <v>5965</v>
      </c>
      <c r="D1124" t="s">
        <v>47</v>
      </c>
      <c r="E1124" t="s">
        <v>31</v>
      </c>
      <c r="F1124" t="s">
        <v>15</v>
      </c>
      <c r="G1124" t="s">
        <v>22</v>
      </c>
      <c r="H1124">
        <v>2024</v>
      </c>
      <c r="I1124" t="s">
        <v>17</v>
      </c>
      <c r="J1124">
        <v>2025</v>
      </c>
      <c r="K1124">
        <v>1</v>
      </c>
      <c r="L1124">
        <v>956.92</v>
      </c>
      <c r="M1124" t="s">
        <v>3316</v>
      </c>
      <c r="N1124" t="s">
        <v>5966</v>
      </c>
      <c r="O1124" t="s">
        <v>6311</v>
      </c>
    </row>
    <row r="1125" spans="1:15" x14ac:dyDescent="0.25">
      <c r="A1125">
        <v>1157</v>
      </c>
      <c r="B1125" t="s">
        <v>4910</v>
      </c>
      <c r="C1125" t="s">
        <v>4401</v>
      </c>
      <c r="D1125" t="s">
        <v>47</v>
      </c>
      <c r="E1125" t="s">
        <v>54</v>
      </c>
      <c r="F1125" t="s">
        <v>32</v>
      </c>
      <c r="G1125" t="s">
        <v>27</v>
      </c>
      <c r="H1125">
        <v>2018</v>
      </c>
      <c r="I1125" t="s">
        <v>17</v>
      </c>
      <c r="J1125">
        <v>2025</v>
      </c>
      <c r="K1125">
        <v>7</v>
      </c>
      <c r="L1125">
        <v>1979.98</v>
      </c>
      <c r="M1125" t="s">
        <v>3319</v>
      </c>
      <c r="N1125" t="s">
        <v>5967</v>
      </c>
      <c r="O1125" t="s">
        <v>6310</v>
      </c>
    </row>
    <row r="1126" spans="1:15" x14ac:dyDescent="0.25">
      <c r="A1126">
        <v>1158</v>
      </c>
      <c r="B1126" t="s">
        <v>4118</v>
      </c>
      <c r="C1126" t="s">
        <v>4838</v>
      </c>
      <c r="D1126" t="s">
        <v>60</v>
      </c>
      <c r="E1126" t="s">
        <v>26</v>
      </c>
      <c r="F1126" t="s">
        <v>15</v>
      </c>
      <c r="G1126" t="s">
        <v>27</v>
      </c>
      <c r="H1126">
        <v>2016</v>
      </c>
      <c r="I1126" t="s">
        <v>17</v>
      </c>
      <c r="J1126">
        <v>2025</v>
      </c>
      <c r="K1126">
        <v>9</v>
      </c>
      <c r="L1126">
        <v>1830.01</v>
      </c>
      <c r="M1126" t="s">
        <v>3322</v>
      </c>
      <c r="N1126" t="s">
        <v>5968</v>
      </c>
      <c r="O1126" t="s">
        <v>6310</v>
      </c>
    </row>
    <row r="1127" spans="1:15" x14ac:dyDescent="0.25">
      <c r="A1127">
        <v>1159</v>
      </c>
      <c r="B1127" t="s">
        <v>4043</v>
      </c>
      <c r="C1127" t="s">
        <v>5372</v>
      </c>
      <c r="D1127" t="s">
        <v>21</v>
      </c>
      <c r="E1127" t="s">
        <v>54</v>
      </c>
      <c r="F1127" t="s">
        <v>15</v>
      </c>
      <c r="G1127" t="s">
        <v>16</v>
      </c>
      <c r="H1127">
        <v>2023</v>
      </c>
      <c r="I1127" t="s">
        <v>17</v>
      </c>
      <c r="J1127">
        <v>2025</v>
      </c>
      <c r="K1127">
        <v>2</v>
      </c>
      <c r="L1127">
        <v>2246.04</v>
      </c>
      <c r="M1127" t="s">
        <v>3325</v>
      </c>
      <c r="N1127" t="s">
        <v>4025</v>
      </c>
      <c r="O1127" t="s">
        <v>6309</v>
      </c>
    </row>
    <row r="1128" spans="1:15" x14ac:dyDescent="0.25">
      <c r="A1128">
        <v>1160</v>
      </c>
      <c r="B1128" t="s">
        <v>4166</v>
      </c>
      <c r="C1128" t="s">
        <v>5969</v>
      </c>
      <c r="D1128" t="s">
        <v>60</v>
      </c>
      <c r="E1128" t="s">
        <v>14</v>
      </c>
      <c r="F1128" t="s">
        <v>15</v>
      </c>
      <c r="G1128" t="s">
        <v>27</v>
      </c>
      <c r="H1128">
        <v>2017</v>
      </c>
      <c r="I1128" t="s">
        <v>17</v>
      </c>
      <c r="J1128">
        <v>2025</v>
      </c>
      <c r="K1128">
        <v>8</v>
      </c>
      <c r="L1128">
        <v>3127.49</v>
      </c>
      <c r="M1128" t="s">
        <v>3327</v>
      </c>
      <c r="N1128" t="s">
        <v>5970</v>
      </c>
      <c r="O1128" t="s">
        <v>6308</v>
      </c>
    </row>
    <row r="1129" spans="1:15" x14ac:dyDescent="0.25">
      <c r="A1129">
        <v>1161</v>
      </c>
      <c r="B1129" t="s">
        <v>4318</v>
      </c>
      <c r="C1129" t="s">
        <v>4435</v>
      </c>
      <c r="D1129" t="s">
        <v>76</v>
      </c>
      <c r="E1129" t="s">
        <v>31</v>
      </c>
      <c r="F1129" t="s">
        <v>15</v>
      </c>
      <c r="G1129" t="s">
        <v>16</v>
      </c>
      <c r="H1129">
        <v>2021</v>
      </c>
      <c r="I1129" t="s">
        <v>17</v>
      </c>
      <c r="J1129">
        <v>2025</v>
      </c>
      <c r="K1129">
        <v>4</v>
      </c>
      <c r="L1129">
        <v>4885.32</v>
      </c>
      <c r="M1129" t="s">
        <v>3330</v>
      </c>
      <c r="N1129" t="s">
        <v>5971</v>
      </c>
      <c r="O1129" t="s">
        <v>6312</v>
      </c>
    </row>
    <row r="1130" spans="1:15" x14ac:dyDescent="0.25">
      <c r="A1130">
        <v>1162</v>
      </c>
      <c r="B1130" t="s">
        <v>4840</v>
      </c>
      <c r="C1130" t="s">
        <v>4898</v>
      </c>
      <c r="D1130" t="s">
        <v>47</v>
      </c>
      <c r="E1130" t="s">
        <v>14</v>
      </c>
      <c r="F1130" t="s">
        <v>15</v>
      </c>
      <c r="G1130" t="s">
        <v>27</v>
      </c>
      <c r="H1130">
        <v>2023</v>
      </c>
      <c r="I1130" t="s">
        <v>17</v>
      </c>
      <c r="J1130">
        <v>2025</v>
      </c>
      <c r="K1130">
        <v>2</v>
      </c>
      <c r="L1130">
        <v>4880.07</v>
      </c>
      <c r="M1130" t="s">
        <v>3333</v>
      </c>
      <c r="N1130" t="s">
        <v>4025</v>
      </c>
      <c r="O1130" t="s">
        <v>6312</v>
      </c>
    </row>
    <row r="1131" spans="1:15" x14ac:dyDescent="0.25">
      <c r="A1131">
        <v>1164</v>
      </c>
      <c r="B1131" t="s">
        <v>4043</v>
      </c>
      <c r="C1131" t="s">
        <v>5104</v>
      </c>
      <c r="D1131" t="s">
        <v>47</v>
      </c>
      <c r="E1131" t="s">
        <v>31</v>
      </c>
      <c r="F1131" t="s">
        <v>15</v>
      </c>
      <c r="G1131" t="s">
        <v>22</v>
      </c>
      <c r="H1131">
        <v>2015</v>
      </c>
      <c r="I1131" t="s">
        <v>17</v>
      </c>
      <c r="J1131">
        <v>2025</v>
      </c>
      <c r="K1131">
        <v>10</v>
      </c>
      <c r="L1131">
        <v>1795.33</v>
      </c>
      <c r="M1131" t="s">
        <v>3337</v>
      </c>
      <c r="N1131" t="s">
        <v>5972</v>
      </c>
      <c r="O1131" t="s">
        <v>6310</v>
      </c>
    </row>
    <row r="1132" spans="1:15" x14ac:dyDescent="0.25">
      <c r="A1132">
        <v>1165</v>
      </c>
      <c r="B1132" t="s">
        <v>4432</v>
      </c>
      <c r="C1132" t="s">
        <v>5973</v>
      </c>
      <c r="D1132" t="s">
        <v>76</v>
      </c>
      <c r="E1132" t="s">
        <v>14</v>
      </c>
      <c r="F1132" t="s">
        <v>15</v>
      </c>
      <c r="G1132" t="s">
        <v>27</v>
      </c>
      <c r="H1132">
        <v>2022</v>
      </c>
      <c r="I1132" t="s">
        <v>17</v>
      </c>
      <c r="J1132">
        <v>2025</v>
      </c>
      <c r="K1132">
        <v>3</v>
      </c>
      <c r="L1132">
        <v>1893.58</v>
      </c>
      <c r="M1132" t="s">
        <v>3340</v>
      </c>
      <c r="N1132" t="s">
        <v>5974</v>
      </c>
      <c r="O1132" t="s">
        <v>6310</v>
      </c>
    </row>
    <row r="1133" spans="1:15" x14ac:dyDescent="0.25">
      <c r="A1133">
        <v>1166</v>
      </c>
      <c r="B1133" t="s">
        <v>4055</v>
      </c>
      <c r="C1133" t="s">
        <v>4148</v>
      </c>
      <c r="D1133" t="s">
        <v>13</v>
      </c>
      <c r="E1133" t="s">
        <v>54</v>
      </c>
      <c r="F1133" t="s">
        <v>32</v>
      </c>
      <c r="G1133" t="s">
        <v>22</v>
      </c>
      <c r="H1133">
        <v>2023</v>
      </c>
      <c r="I1133" t="s">
        <v>298</v>
      </c>
      <c r="J1133">
        <v>2024</v>
      </c>
      <c r="K1133">
        <v>1</v>
      </c>
      <c r="L1133">
        <v>4551.47</v>
      </c>
      <c r="M1133" t="s">
        <v>3343</v>
      </c>
      <c r="N1133" t="s">
        <v>5975</v>
      </c>
      <c r="O1133" t="s">
        <v>6312</v>
      </c>
    </row>
    <row r="1134" spans="1:15" x14ac:dyDescent="0.25">
      <c r="A1134">
        <v>1167</v>
      </c>
      <c r="B1134" t="s">
        <v>4133</v>
      </c>
      <c r="C1134" t="s">
        <v>5976</v>
      </c>
      <c r="D1134" t="s">
        <v>60</v>
      </c>
      <c r="E1134" t="s">
        <v>54</v>
      </c>
      <c r="F1134" t="s">
        <v>32</v>
      </c>
      <c r="G1134" t="s">
        <v>22</v>
      </c>
      <c r="H1134">
        <v>2016</v>
      </c>
      <c r="I1134" t="s">
        <v>17</v>
      </c>
      <c r="J1134">
        <v>2025</v>
      </c>
      <c r="K1134">
        <v>9</v>
      </c>
      <c r="L1134">
        <v>2506.5</v>
      </c>
      <c r="M1134" t="s">
        <v>3345</v>
      </c>
      <c r="N1134" t="s">
        <v>5977</v>
      </c>
      <c r="O1134" t="s">
        <v>6309</v>
      </c>
    </row>
    <row r="1135" spans="1:15" x14ac:dyDescent="0.25">
      <c r="A1135">
        <v>1168</v>
      </c>
      <c r="B1135" t="s">
        <v>4121</v>
      </c>
      <c r="C1135" t="s">
        <v>5978</v>
      </c>
      <c r="D1135" t="s">
        <v>25</v>
      </c>
      <c r="E1135" t="s">
        <v>14</v>
      </c>
      <c r="F1135" t="s">
        <v>15</v>
      </c>
      <c r="G1135" t="s">
        <v>27</v>
      </c>
      <c r="H1135">
        <v>2020</v>
      </c>
      <c r="I1135" t="s">
        <v>17</v>
      </c>
      <c r="J1135">
        <v>2025</v>
      </c>
      <c r="K1135">
        <v>5</v>
      </c>
      <c r="L1135">
        <v>3754.93</v>
      </c>
      <c r="M1135" t="s">
        <v>3348</v>
      </c>
      <c r="N1135" t="s">
        <v>5979</v>
      </c>
      <c r="O1135" t="s">
        <v>6308</v>
      </c>
    </row>
    <row r="1136" spans="1:15" x14ac:dyDescent="0.25">
      <c r="A1136">
        <v>1169</v>
      </c>
      <c r="B1136" t="s">
        <v>4220</v>
      </c>
      <c r="C1136" t="s">
        <v>5980</v>
      </c>
      <c r="D1136" t="s">
        <v>21</v>
      </c>
      <c r="E1136" t="s">
        <v>31</v>
      </c>
      <c r="F1136" t="s">
        <v>32</v>
      </c>
      <c r="G1136" t="s">
        <v>22</v>
      </c>
      <c r="H1136">
        <v>2020</v>
      </c>
      <c r="I1136" t="s">
        <v>17</v>
      </c>
      <c r="J1136">
        <v>2025</v>
      </c>
      <c r="K1136">
        <v>5</v>
      </c>
      <c r="L1136">
        <v>2858.26</v>
      </c>
      <c r="M1136" t="s">
        <v>3351</v>
      </c>
      <c r="N1136" t="s">
        <v>5981</v>
      </c>
      <c r="O1136" t="s">
        <v>6309</v>
      </c>
    </row>
    <row r="1137" spans="1:15" x14ac:dyDescent="0.25">
      <c r="A1137">
        <v>1170</v>
      </c>
      <c r="B1137" t="s">
        <v>4515</v>
      </c>
      <c r="C1137" t="s">
        <v>5322</v>
      </c>
      <c r="D1137" t="s">
        <v>60</v>
      </c>
      <c r="E1137" t="s">
        <v>54</v>
      </c>
      <c r="F1137" t="s">
        <v>15</v>
      </c>
      <c r="G1137" t="s">
        <v>16</v>
      </c>
      <c r="H1137">
        <v>2023</v>
      </c>
      <c r="I1137" t="s">
        <v>17</v>
      </c>
      <c r="J1137">
        <v>2025</v>
      </c>
      <c r="K1137">
        <v>2</v>
      </c>
      <c r="L1137">
        <v>2982.58</v>
      </c>
      <c r="M1137" t="s">
        <v>3354</v>
      </c>
      <c r="N1137" t="s">
        <v>5982</v>
      </c>
      <c r="O1137" t="s">
        <v>6309</v>
      </c>
    </row>
    <row r="1138" spans="1:15" x14ac:dyDescent="0.25">
      <c r="A1138">
        <v>1172</v>
      </c>
      <c r="B1138" t="s">
        <v>5053</v>
      </c>
      <c r="C1138" t="s">
        <v>4380</v>
      </c>
      <c r="D1138" t="s">
        <v>13</v>
      </c>
      <c r="E1138" t="s">
        <v>40</v>
      </c>
      <c r="F1138" t="s">
        <v>32</v>
      </c>
      <c r="G1138" t="s">
        <v>27</v>
      </c>
      <c r="H1138">
        <v>2016</v>
      </c>
      <c r="I1138" t="s">
        <v>298</v>
      </c>
      <c r="J1138">
        <v>2017</v>
      </c>
      <c r="K1138">
        <v>1</v>
      </c>
      <c r="L1138">
        <v>2663.53</v>
      </c>
      <c r="M1138" t="s">
        <v>3359</v>
      </c>
      <c r="N1138" t="s">
        <v>5983</v>
      </c>
      <c r="O1138" t="s">
        <v>6309</v>
      </c>
    </row>
    <row r="1139" spans="1:15" x14ac:dyDescent="0.25">
      <c r="A1139">
        <v>1173</v>
      </c>
      <c r="B1139" t="s">
        <v>4521</v>
      </c>
      <c r="C1139" t="s">
        <v>4056</v>
      </c>
      <c r="D1139" t="s">
        <v>25</v>
      </c>
      <c r="E1139" t="s">
        <v>14</v>
      </c>
      <c r="F1139" t="s">
        <v>15</v>
      </c>
      <c r="G1139" t="s">
        <v>16</v>
      </c>
      <c r="H1139">
        <v>2023</v>
      </c>
      <c r="I1139" t="s">
        <v>17</v>
      </c>
      <c r="J1139">
        <v>2025</v>
      </c>
      <c r="K1139">
        <v>2</v>
      </c>
      <c r="L1139">
        <v>2199.59</v>
      </c>
      <c r="M1139" t="s">
        <v>3362</v>
      </c>
      <c r="N1139" t="s">
        <v>5984</v>
      </c>
      <c r="O1139" t="s">
        <v>6309</v>
      </c>
    </row>
    <row r="1140" spans="1:15" x14ac:dyDescent="0.25">
      <c r="A1140">
        <v>1174</v>
      </c>
      <c r="B1140" t="s">
        <v>4527</v>
      </c>
      <c r="C1140" t="s">
        <v>4053</v>
      </c>
      <c r="D1140" t="s">
        <v>60</v>
      </c>
      <c r="E1140" t="s">
        <v>54</v>
      </c>
      <c r="F1140" t="s">
        <v>32</v>
      </c>
      <c r="G1140" t="s">
        <v>27</v>
      </c>
      <c r="H1140">
        <v>2016</v>
      </c>
      <c r="I1140" t="s">
        <v>17</v>
      </c>
      <c r="J1140">
        <v>2025</v>
      </c>
      <c r="K1140">
        <v>9</v>
      </c>
      <c r="L1140">
        <v>3182.8</v>
      </c>
      <c r="M1140" t="s">
        <v>3365</v>
      </c>
      <c r="N1140" t="s">
        <v>5985</v>
      </c>
      <c r="O1140" t="s">
        <v>6308</v>
      </c>
    </row>
    <row r="1141" spans="1:15" x14ac:dyDescent="0.25">
      <c r="A1141">
        <v>1175</v>
      </c>
      <c r="B1141" t="s">
        <v>4294</v>
      </c>
      <c r="C1141" t="s">
        <v>5986</v>
      </c>
      <c r="D1141" t="s">
        <v>47</v>
      </c>
      <c r="E1141" t="s">
        <v>31</v>
      </c>
      <c r="F1141" t="s">
        <v>15</v>
      </c>
      <c r="G1141" t="s">
        <v>16</v>
      </c>
      <c r="H1141">
        <v>2020</v>
      </c>
      <c r="I1141" t="s">
        <v>298</v>
      </c>
      <c r="J1141">
        <v>2024</v>
      </c>
      <c r="K1141">
        <v>4</v>
      </c>
      <c r="L1141">
        <v>4280.22</v>
      </c>
      <c r="M1141" t="s">
        <v>3368</v>
      </c>
      <c r="N1141" t="s">
        <v>4025</v>
      </c>
      <c r="O1141" t="s">
        <v>6312</v>
      </c>
    </row>
    <row r="1142" spans="1:15" x14ac:dyDescent="0.25">
      <c r="A1142">
        <v>1176</v>
      </c>
      <c r="B1142" t="s">
        <v>5987</v>
      </c>
      <c r="C1142" t="s">
        <v>5532</v>
      </c>
      <c r="D1142" t="s">
        <v>76</v>
      </c>
      <c r="E1142" t="s">
        <v>40</v>
      </c>
      <c r="F1142" t="s">
        <v>32</v>
      </c>
      <c r="G1142" t="s">
        <v>16</v>
      </c>
      <c r="H1142">
        <v>2015</v>
      </c>
      <c r="I1142" t="s">
        <v>17</v>
      </c>
      <c r="J1142">
        <v>2025</v>
      </c>
      <c r="K1142">
        <v>10</v>
      </c>
      <c r="L1142">
        <v>2658.73</v>
      </c>
      <c r="M1142" t="s">
        <v>3370</v>
      </c>
      <c r="N1142" t="s">
        <v>5988</v>
      </c>
      <c r="O1142" t="s">
        <v>6309</v>
      </c>
    </row>
    <row r="1143" spans="1:15" x14ac:dyDescent="0.25">
      <c r="A1143">
        <v>1177</v>
      </c>
      <c r="B1143" t="s">
        <v>4233</v>
      </c>
      <c r="C1143" t="s">
        <v>4170</v>
      </c>
      <c r="D1143" t="s">
        <v>60</v>
      </c>
      <c r="E1143" t="s">
        <v>40</v>
      </c>
      <c r="F1143" t="s">
        <v>15</v>
      </c>
      <c r="G1143" t="s">
        <v>27</v>
      </c>
      <c r="H1143">
        <v>2017</v>
      </c>
      <c r="I1143" t="s">
        <v>17</v>
      </c>
      <c r="J1143">
        <v>2025</v>
      </c>
      <c r="K1143">
        <v>8</v>
      </c>
      <c r="L1143">
        <v>3843.75</v>
      </c>
      <c r="M1143" t="s">
        <v>3372</v>
      </c>
      <c r="N1143" t="s">
        <v>5989</v>
      </c>
      <c r="O1143" t="s">
        <v>6308</v>
      </c>
    </row>
    <row r="1144" spans="1:15" x14ac:dyDescent="0.25">
      <c r="A1144">
        <v>1178</v>
      </c>
      <c r="B1144" t="s">
        <v>5990</v>
      </c>
      <c r="C1144" t="s">
        <v>4106</v>
      </c>
      <c r="D1144" t="s">
        <v>76</v>
      </c>
      <c r="E1144" t="s">
        <v>26</v>
      </c>
      <c r="F1144" t="s">
        <v>32</v>
      </c>
      <c r="G1144" t="s">
        <v>22</v>
      </c>
      <c r="H1144">
        <v>2016</v>
      </c>
      <c r="I1144" t="s">
        <v>17</v>
      </c>
      <c r="J1144">
        <v>2025</v>
      </c>
      <c r="K1144">
        <v>9</v>
      </c>
      <c r="L1144">
        <v>1755.53</v>
      </c>
      <c r="M1144" t="s">
        <v>3375</v>
      </c>
      <c r="N1144" t="s">
        <v>5991</v>
      </c>
      <c r="O1144" t="s">
        <v>6310</v>
      </c>
    </row>
    <row r="1145" spans="1:15" x14ac:dyDescent="0.25">
      <c r="A1145">
        <v>1179</v>
      </c>
      <c r="B1145" t="s">
        <v>4495</v>
      </c>
      <c r="C1145" t="s">
        <v>5992</v>
      </c>
      <c r="D1145" t="s">
        <v>76</v>
      </c>
      <c r="E1145" t="s">
        <v>26</v>
      </c>
      <c r="F1145" t="s">
        <v>32</v>
      </c>
      <c r="G1145" t="s">
        <v>16</v>
      </c>
      <c r="H1145">
        <v>2022</v>
      </c>
      <c r="I1145" t="s">
        <v>17</v>
      </c>
      <c r="J1145">
        <v>2025</v>
      </c>
      <c r="K1145">
        <v>3</v>
      </c>
      <c r="L1145">
        <v>2471.58</v>
      </c>
      <c r="M1145" t="s">
        <v>3378</v>
      </c>
      <c r="N1145" t="s">
        <v>4025</v>
      </c>
      <c r="O1145" t="s">
        <v>6309</v>
      </c>
    </row>
    <row r="1146" spans="1:15" x14ac:dyDescent="0.25">
      <c r="A1146">
        <v>1180</v>
      </c>
      <c r="B1146" t="s">
        <v>5000</v>
      </c>
      <c r="C1146" t="s">
        <v>4767</v>
      </c>
      <c r="D1146" t="s">
        <v>25</v>
      </c>
      <c r="E1146" t="s">
        <v>14</v>
      </c>
      <c r="F1146" t="s">
        <v>32</v>
      </c>
      <c r="G1146" t="s">
        <v>22</v>
      </c>
      <c r="H1146">
        <v>2019</v>
      </c>
      <c r="I1146" t="s">
        <v>17</v>
      </c>
      <c r="J1146">
        <v>2025</v>
      </c>
      <c r="K1146">
        <v>6</v>
      </c>
      <c r="L1146">
        <v>2063.59</v>
      </c>
      <c r="M1146" t="s">
        <v>3380</v>
      </c>
      <c r="N1146" t="s">
        <v>5993</v>
      </c>
      <c r="O1146" t="s">
        <v>6309</v>
      </c>
    </row>
    <row r="1147" spans="1:15" x14ac:dyDescent="0.25">
      <c r="A1147">
        <v>1181</v>
      </c>
      <c r="B1147" t="s">
        <v>4681</v>
      </c>
      <c r="C1147" t="s">
        <v>5504</v>
      </c>
      <c r="D1147" t="s">
        <v>25</v>
      </c>
      <c r="E1147" t="s">
        <v>54</v>
      </c>
      <c r="F1147" t="s">
        <v>15</v>
      </c>
      <c r="G1147" t="s">
        <v>27</v>
      </c>
      <c r="H1147">
        <v>2022</v>
      </c>
      <c r="I1147" t="s">
        <v>17</v>
      </c>
      <c r="J1147">
        <v>2025</v>
      </c>
      <c r="K1147">
        <v>3</v>
      </c>
      <c r="L1147">
        <v>3397.65</v>
      </c>
      <c r="M1147" t="s">
        <v>3383</v>
      </c>
      <c r="N1147" t="s">
        <v>5994</v>
      </c>
      <c r="O1147" t="s">
        <v>6308</v>
      </c>
    </row>
    <row r="1148" spans="1:15" x14ac:dyDescent="0.25">
      <c r="A1148">
        <v>1182</v>
      </c>
      <c r="B1148" t="s">
        <v>4196</v>
      </c>
      <c r="C1148" t="s">
        <v>4053</v>
      </c>
      <c r="D1148" t="s">
        <v>21</v>
      </c>
      <c r="E1148" t="s">
        <v>31</v>
      </c>
      <c r="F1148" t="s">
        <v>15</v>
      </c>
      <c r="G1148" t="s">
        <v>22</v>
      </c>
      <c r="H1148">
        <v>2016</v>
      </c>
      <c r="I1148" t="s">
        <v>17</v>
      </c>
      <c r="J1148">
        <v>2025</v>
      </c>
      <c r="K1148">
        <v>9</v>
      </c>
      <c r="L1148">
        <v>2804.51</v>
      </c>
      <c r="M1148" t="s">
        <v>3386</v>
      </c>
      <c r="N1148" t="s">
        <v>5995</v>
      </c>
      <c r="O1148" t="s">
        <v>6309</v>
      </c>
    </row>
    <row r="1149" spans="1:15" x14ac:dyDescent="0.25">
      <c r="A1149">
        <v>1183</v>
      </c>
      <c r="B1149" t="s">
        <v>4032</v>
      </c>
      <c r="C1149" t="s">
        <v>4357</v>
      </c>
      <c r="D1149" t="s">
        <v>25</v>
      </c>
      <c r="E1149" t="s">
        <v>14</v>
      </c>
      <c r="F1149" t="s">
        <v>32</v>
      </c>
      <c r="G1149" t="s">
        <v>16</v>
      </c>
      <c r="H1149">
        <v>2017</v>
      </c>
      <c r="I1149" t="s">
        <v>17</v>
      </c>
      <c r="J1149">
        <v>2025</v>
      </c>
      <c r="K1149">
        <v>8</v>
      </c>
      <c r="L1149">
        <v>1038.05</v>
      </c>
      <c r="M1149" t="s">
        <v>3389</v>
      </c>
      <c r="N1149" t="s">
        <v>5996</v>
      </c>
      <c r="O1149" t="s">
        <v>6310</v>
      </c>
    </row>
    <row r="1150" spans="1:15" x14ac:dyDescent="0.25">
      <c r="A1150">
        <v>1184</v>
      </c>
      <c r="B1150" t="s">
        <v>5997</v>
      </c>
      <c r="C1150" t="s">
        <v>4090</v>
      </c>
      <c r="D1150" t="s">
        <v>13</v>
      </c>
      <c r="E1150" t="s">
        <v>31</v>
      </c>
      <c r="F1150" t="s">
        <v>32</v>
      </c>
      <c r="G1150" t="s">
        <v>27</v>
      </c>
      <c r="H1150">
        <v>2018</v>
      </c>
      <c r="I1150" t="s">
        <v>17</v>
      </c>
      <c r="J1150">
        <v>2025</v>
      </c>
      <c r="K1150">
        <v>7</v>
      </c>
      <c r="L1150">
        <v>4898.66</v>
      </c>
      <c r="M1150" t="s">
        <v>3392</v>
      </c>
      <c r="N1150" t="s">
        <v>5998</v>
      </c>
      <c r="O1150" t="s">
        <v>6312</v>
      </c>
    </row>
    <row r="1151" spans="1:15" x14ac:dyDescent="0.25">
      <c r="A1151">
        <v>1185</v>
      </c>
      <c r="B1151" t="s">
        <v>5999</v>
      </c>
      <c r="C1151" t="s">
        <v>5809</v>
      </c>
      <c r="D1151" t="s">
        <v>60</v>
      </c>
      <c r="E1151" t="s">
        <v>54</v>
      </c>
      <c r="F1151" t="s">
        <v>32</v>
      </c>
      <c r="G1151" t="s">
        <v>27</v>
      </c>
      <c r="H1151">
        <v>2023</v>
      </c>
      <c r="I1151" t="s">
        <v>17</v>
      </c>
      <c r="J1151">
        <v>2025</v>
      </c>
      <c r="K1151">
        <v>2</v>
      </c>
      <c r="L1151">
        <v>2024.72</v>
      </c>
      <c r="M1151" t="s">
        <v>3395</v>
      </c>
      <c r="N1151" t="s">
        <v>6000</v>
      </c>
      <c r="O1151" t="s">
        <v>6309</v>
      </c>
    </row>
    <row r="1152" spans="1:15" x14ac:dyDescent="0.25">
      <c r="A1152">
        <v>1186</v>
      </c>
      <c r="B1152" t="s">
        <v>4052</v>
      </c>
      <c r="C1152" t="s">
        <v>5642</v>
      </c>
      <c r="D1152" t="s">
        <v>13</v>
      </c>
      <c r="E1152" t="s">
        <v>31</v>
      </c>
      <c r="F1152" t="s">
        <v>32</v>
      </c>
      <c r="G1152" t="s">
        <v>22</v>
      </c>
      <c r="H1152">
        <v>2019</v>
      </c>
      <c r="I1152" t="s">
        <v>298</v>
      </c>
      <c r="J1152">
        <v>2024</v>
      </c>
      <c r="K1152">
        <v>5</v>
      </c>
      <c r="L1152">
        <v>4783.26</v>
      </c>
      <c r="M1152" t="s">
        <v>3398</v>
      </c>
      <c r="N1152" t="s">
        <v>6001</v>
      </c>
      <c r="O1152" t="s">
        <v>6312</v>
      </c>
    </row>
    <row r="1153" spans="1:15" x14ac:dyDescent="0.25">
      <c r="A1153">
        <v>1187</v>
      </c>
      <c r="B1153" t="s">
        <v>4920</v>
      </c>
      <c r="C1153" t="s">
        <v>4404</v>
      </c>
      <c r="D1153" t="s">
        <v>21</v>
      </c>
      <c r="E1153" t="s">
        <v>40</v>
      </c>
      <c r="F1153" t="s">
        <v>32</v>
      </c>
      <c r="G1153" t="s">
        <v>16</v>
      </c>
      <c r="H1153">
        <v>2019</v>
      </c>
      <c r="I1153" t="s">
        <v>17</v>
      </c>
      <c r="J1153">
        <v>2025</v>
      </c>
      <c r="K1153">
        <v>6</v>
      </c>
      <c r="L1153">
        <v>2739.01</v>
      </c>
      <c r="M1153" t="s">
        <v>3400</v>
      </c>
      <c r="N1153" t="s">
        <v>6002</v>
      </c>
      <c r="O1153" t="s">
        <v>6309</v>
      </c>
    </row>
    <row r="1154" spans="1:15" x14ac:dyDescent="0.25">
      <c r="A1154">
        <v>1188</v>
      </c>
      <c r="B1154" t="s">
        <v>4321</v>
      </c>
      <c r="C1154" t="s">
        <v>6003</v>
      </c>
      <c r="D1154" t="s">
        <v>21</v>
      </c>
      <c r="E1154" t="s">
        <v>40</v>
      </c>
      <c r="F1154" t="s">
        <v>15</v>
      </c>
      <c r="G1154" t="s">
        <v>16</v>
      </c>
      <c r="H1154">
        <v>2016</v>
      </c>
      <c r="I1154" t="s">
        <v>17</v>
      </c>
      <c r="J1154">
        <v>2025</v>
      </c>
      <c r="K1154">
        <v>9</v>
      </c>
      <c r="L1154">
        <v>4328.72</v>
      </c>
      <c r="M1154" t="s">
        <v>3403</v>
      </c>
      <c r="N1154" t="s">
        <v>6004</v>
      </c>
      <c r="O1154" t="s">
        <v>6312</v>
      </c>
    </row>
    <row r="1155" spans="1:15" x14ac:dyDescent="0.25">
      <c r="A1155">
        <v>1189</v>
      </c>
      <c r="B1155" t="s">
        <v>6005</v>
      </c>
      <c r="C1155" t="s">
        <v>4035</v>
      </c>
      <c r="D1155" t="s">
        <v>60</v>
      </c>
      <c r="E1155" t="s">
        <v>54</v>
      </c>
      <c r="F1155" t="s">
        <v>15</v>
      </c>
      <c r="G1155" t="s">
        <v>16</v>
      </c>
      <c r="H1155">
        <v>2022</v>
      </c>
      <c r="I1155" t="s">
        <v>17</v>
      </c>
      <c r="J1155">
        <v>2025</v>
      </c>
      <c r="K1155">
        <v>3</v>
      </c>
      <c r="L1155">
        <v>4934.4399999999996</v>
      </c>
      <c r="M1155" t="s">
        <v>3406</v>
      </c>
      <c r="N1155" t="s">
        <v>6006</v>
      </c>
      <c r="O1155" t="s">
        <v>6312</v>
      </c>
    </row>
    <row r="1156" spans="1:15" x14ac:dyDescent="0.25">
      <c r="A1156">
        <v>1190</v>
      </c>
      <c r="B1156" t="s">
        <v>4503</v>
      </c>
      <c r="C1156" t="s">
        <v>6007</v>
      </c>
      <c r="D1156" t="s">
        <v>21</v>
      </c>
      <c r="E1156" t="s">
        <v>40</v>
      </c>
      <c r="F1156" t="s">
        <v>32</v>
      </c>
      <c r="G1156" t="s">
        <v>27</v>
      </c>
      <c r="H1156">
        <v>2019</v>
      </c>
      <c r="I1156" t="s">
        <v>77</v>
      </c>
      <c r="J1156">
        <v>2019</v>
      </c>
      <c r="K1156">
        <v>0</v>
      </c>
      <c r="L1156">
        <v>3367.27</v>
      </c>
      <c r="M1156" t="s">
        <v>3409</v>
      </c>
      <c r="N1156" t="s">
        <v>6008</v>
      </c>
      <c r="O1156" t="s">
        <v>6308</v>
      </c>
    </row>
    <row r="1157" spans="1:15" x14ac:dyDescent="0.25">
      <c r="A1157">
        <v>1191</v>
      </c>
      <c r="B1157" t="s">
        <v>4244</v>
      </c>
      <c r="C1157" t="s">
        <v>6009</v>
      </c>
      <c r="D1157" t="s">
        <v>21</v>
      </c>
      <c r="E1157" t="s">
        <v>40</v>
      </c>
      <c r="F1157" t="s">
        <v>32</v>
      </c>
      <c r="G1157" t="s">
        <v>27</v>
      </c>
      <c r="H1157">
        <v>2021</v>
      </c>
      <c r="I1157" t="s">
        <v>17</v>
      </c>
      <c r="J1157">
        <v>2025</v>
      </c>
      <c r="K1157">
        <v>4</v>
      </c>
      <c r="L1157">
        <v>4060.56</v>
      </c>
      <c r="M1157" t="s">
        <v>3412</v>
      </c>
      <c r="N1157" t="s">
        <v>6010</v>
      </c>
      <c r="O1157" t="s">
        <v>6312</v>
      </c>
    </row>
    <row r="1158" spans="1:15" x14ac:dyDescent="0.25">
      <c r="A1158">
        <v>1192</v>
      </c>
      <c r="B1158" t="s">
        <v>4744</v>
      </c>
      <c r="C1158" t="s">
        <v>4838</v>
      </c>
      <c r="D1158" t="s">
        <v>47</v>
      </c>
      <c r="E1158" t="s">
        <v>31</v>
      </c>
      <c r="F1158" t="s">
        <v>32</v>
      </c>
      <c r="G1158" t="s">
        <v>27</v>
      </c>
      <c r="H1158">
        <v>2023</v>
      </c>
      <c r="I1158" t="s">
        <v>77</v>
      </c>
      <c r="J1158">
        <v>2024</v>
      </c>
      <c r="K1158">
        <v>1</v>
      </c>
      <c r="L1158">
        <v>1364.74</v>
      </c>
      <c r="M1158" t="s">
        <v>3415</v>
      </c>
      <c r="N1158" t="s">
        <v>6011</v>
      </c>
      <c r="O1158" t="s">
        <v>6310</v>
      </c>
    </row>
    <row r="1159" spans="1:15" x14ac:dyDescent="0.25">
      <c r="A1159">
        <v>1193</v>
      </c>
      <c r="B1159" t="s">
        <v>6012</v>
      </c>
      <c r="C1159" t="s">
        <v>5332</v>
      </c>
      <c r="D1159" t="s">
        <v>76</v>
      </c>
      <c r="E1159" t="s">
        <v>40</v>
      </c>
      <c r="F1159" t="s">
        <v>15</v>
      </c>
      <c r="G1159" t="s">
        <v>22</v>
      </c>
      <c r="H1159">
        <v>2024</v>
      </c>
      <c r="I1159" t="s">
        <v>17</v>
      </c>
      <c r="J1159">
        <v>2025</v>
      </c>
      <c r="K1159">
        <v>1</v>
      </c>
      <c r="L1159">
        <v>3536.8</v>
      </c>
      <c r="M1159" t="s">
        <v>3418</v>
      </c>
      <c r="N1159" t="s">
        <v>6013</v>
      </c>
      <c r="O1159" t="s">
        <v>6308</v>
      </c>
    </row>
    <row r="1160" spans="1:15" x14ac:dyDescent="0.25">
      <c r="A1160">
        <v>1194</v>
      </c>
      <c r="B1160" t="s">
        <v>5080</v>
      </c>
      <c r="C1160" t="s">
        <v>4200</v>
      </c>
      <c r="D1160" t="s">
        <v>47</v>
      </c>
      <c r="E1160" t="s">
        <v>31</v>
      </c>
      <c r="F1160" t="s">
        <v>32</v>
      </c>
      <c r="G1160" t="s">
        <v>22</v>
      </c>
      <c r="H1160">
        <v>2019</v>
      </c>
      <c r="I1160" t="s">
        <v>17</v>
      </c>
      <c r="J1160">
        <v>2025</v>
      </c>
      <c r="K1160">
        <v>6</v>
      </c>
      <c r="L1160">
        <v>901.15</v>
      </c>
      <c r="M1160" t="s">
        <v>3421</v>
      </c>
      <c r="N1160" t="s">
        <v>6014</v>
      </c>
      <c r="O1160" t="s">
        <v>6311</v>
      </c>
    </row>
    <row r="1161" spans="1:15" x14ac:dyDescent="0.25">
      <c r="A1161">
        <v>1195</v>
      </c>
      <c r="B1161" t="s">
        <v>4116</v>
      </c>
      <c r="C1161" t="s">
        <v>4035</v>
      </c>
      <c r="D1161" t="s">
        <v>76</v>
      </c>
      <c r="E1161" t="s">
        <v>26</v>
      </c>
      <c r="F1161" t="s">
        <v>32</v>
      </c>
      <c r="G1161" t="s">
        <v>16</v>
      </c>
      <c r="H1161">
        <v>2016</v>
      </c>
      <c r="I1161" t="s">
        <v>17</v>
      </c>
      <c r="J1161">
        <v>2025</v>
      </c>
      <c r="K1161">
        <v>9</v>
      </c>
      <c r="L1161">
        <v>2556.66</v>
      </c>
      <c r="M1161" t="s">
        <v>3424</v>
      </c>
      <c r="N1161" t="s">
        <v>6015</v>
      </c>
      <c r="O1161" t="s">
        <v>6309</v>
      </c>
    </row>
    <row r="1162" spans="1:15" x14ac:dyDescent="0.25">
      <c r="A1162">
        <v>1196</v>
      </c>
      <c r="B1162" t="s">
        <v>4092</v>
      </c>
      <c r="C1162" t="s">
        <v>4732</v>
      </c>
      <c r="D1162" t="s">
        <v>13</v>
      </c>
      <c r="E1162" t="s">
        <v>14</v>
      </c>
      <c r="F1162" t="s">
        <v>15</v>
      </c>
      <c r="G1162" t="s">
        <v>27</v>
      </c>
      <c r="H1162">
        <v>2024</v>
      </c>
      <c r="I1162" t="s">
        <v>17</v>
      </c>
      <c r="J1162">
        <v>2025</v>
      </c>
      <c r="K1162">
        <v>1</v>
      </c>
      <c r="L1162">
        <v>3279.15</v>
      </c>
      <c r="M1162" t="s">
        <v>3427</v>
      </c>
      <c r="N1162" t="s">
        <v>6016</v>
      </c>
      <c r="O1162" t="s">
        <v>6308</v>
      </c>
    </row>
    <row r="1163" spans="1:15" x14ac:dyDescent="0.25">
      <c r="A1163">
        <v>1197</v>
      </c>
      <c r="B1163" t="s">
        <v>4092</v>
      </c>
      <c r="C1163" t="s">
        <v>5978</v>
      </c>
      <c r="D1163" t="s">
        <v>25</v>
      </c>
      <c r="E1163" t="s">
        <v>54</v>
      </c>
      <c r="F1163" t="s">
        <v>32</v>
      </c>
      <c r="G1163" t="s">
        <v>27</v>
      </c>
      <c r="H1163">
        <v>2018</v>
      </c>
      <c r="I1163" t="s">
        <v>17</v>
      </c>
      <c r="J1163">
        <v>2025</v>
      </c>
      <c r="K1163">
        <v>7</v>
      </c>
      <c r="L1163">
        <v>2445.75</v>
      </c>
      <c r="M1163" t="s">
        <v>3430</v>
      </c>
      <c r="N1163" t="s">
        <v>6017</v>
      </c>
      <c r="O1163" t="s">
        <v>6309</v>
      </c>
    </row>
    <row r="1164" spans="1:15" x14ac:dyDescent="0.25">
      <c r="A1164">
        <v>1198</v>
      </c>
      <c r="B1164" t="s">
        <v>4677</v>
      </c>
      <c r="C1164" t="s">
        <v>4170</v>
      </c>
      <c r="D1164" t="s">
        <v>76</v>
      </c>
      <c r="E1164" t="s">
        <v>26</v>
      </c>
      <c r="F1164" t="s">
        <v>32</v>
      </c>
      <c r="G1164" t="s">
        <v>27</v>
      </c>
      <c r="H1164">
        <v>2024</v>
      </c>
      <c r="I1164" t="s">
        <v>17</v>
      </c>
      <c r="J1164">
        <v>2025</v>
      </c>
      <c r="K1164">
        <v>1</v>
      </c>
      <c r="L1164">
        <v>2899.14</v>
      </c>
      <c r="M1164" t="s">
        <v>3433</v>
      </c>
      <c r="N1164" t="s">
        <v>6018</v>
      </c>
      <c r="O1164" t="s">
        <v>6309</v>
      </c>
    </row>
    <row r="1165" spans="1:15" x14ac:dyDescent="0.25">
      <c r="A1165">
        <v>1199</v>
      </c>
      <c r="B1165" t="s">
        <v>5000</v>
      </c>
      <c r="C1165" t="s">
        <v>4053</v>
      </c>
      <c r="D1165" t="s">
        <v>47</v>
      </c>
      <c r="E1165" t="s">
        <v>26</v>
      </c>
      <c r="F1165" t="s">
        <v>32</v>
      </c>
      <c r="G1165" t="s">
        <v>22</v>
      </c>
      <c r="H1165">
        <v>2021</v>
      </c>
      <c r="I1165" t="s">
        <v>17</v>
      </c>
      <c r="J1165">
        <v>2025</v>
      </c>
      <c r="K1165">
        <v>4</v>
      </c>
      <c r="L1165">
        <v>1618.52</v>
      </c>
      <c r="M1165" t="s">
        <v>3436</v>
      </c>
      <c r="N1165" t="s">
        <v>6019</v>
      </c>
      <c r="O1165" t="s">
        <v>6310</v>
      </c>
    </row>
    <row r="1166" spans="1:15" x14ac:dyDescent="0.25">
      <c r="A1166">
        <v>1200</v>
      </c>
      <c r="B1166" t="s">
        <v>6020</v>
      </c>
      <c r="C1166" t="s">
        <v>5332</v>
      </c>
      <c r="D1166" t="s">
        <v>13</v>
      </c>
      <c r="E1166" t="s">
        <v>40</v>
      </c>
      <c r="F1166" t="s">
        <v>32</v>
      </c>
      <c r="G1166" t="s">
        <v>27</v>
      </c>
      <c r="H1166">
        <v>2022</v>
      </c>
      <c r="I1166" t="s">
        <v>17</v>
      </c>
      <c r="J1166">
        <v>2025</v>
      </c>
      <c r="K1166">
        <v>3</v>
      </c>
      <c r="L1166">
        <v>1220.32</v>
      </c>
      <c r="M1166" t="s">
        <v>3439</v>
      </c>
      <c r="N1166" t="s">
        <v>6021</v>
      </c>
      <c r="O1166" t="s">
        <v>6310</v>
      </c>
    </row>
    <row r="1167" spans="1:15" x14ac:dyDescent="0.25">
      <c r="A1167">
        <v>1201</v>
      </c>
      <c r="B1167" t="s">
        <v>5784</v>
      </c>
      <c r="C1167" t="s">
        <v>5534</v>
      </c>
      <c r="D1167" t="s">
        <v>47</v>
      </c>
      <c r="E1167" t="s">
        <v>31</v>
      </c>
      <c r="F1167" t="s">
        <v>32</v>
      </c>
      <c r="G1167" t="s">
        <v>22</v>
      </c>
      <c r="H1167">
        <v>2019</v>
      </c>
      <c r="I1167" t="s">
        <v>17</v>
      </c>
      <c r="J1167">
        <v>2025</v>
      </c>
      <c r="K1167">
        <v>6</v>
      </c>
      <c r="L1167">
        <v>3691.91</v>
      </c>
      <c r="M1167" t="s">
        <v>3442</v>
      </c>
      <c r="N1167" t="s">
        <v>6022</v>
      </c>
      <c r="O1167" t="s">
        <v>6308</v>
      </c>
    </row>
    <row r="1168" spans="1:15" x14ac:dyDescent="0.25">
      <c r="A1168">
        <v>1202</v>
      </c>
      <c r="B1168" t="s">
        <v>5692</v>
      </c>
      <c r="C1168" t="s">
        <v>4200</v>
      </c>
      <c r="D1168" t="s">
        <v>60</v>
      </c>
      <c r="E1168" t="s">
        <v>31</v>
      </c>
      <c r="F1168" t="s">
        <v>32</v>
      </c>
      <c r="G1168" t="s">
        <v>22</v>
      </c>
      <c r="H1168">
        <v>2022</v>
      </c>
      <c r="I1168" t="s">
        <v>298</v>
      </c>
      <c r="J1168">
        <v>2023</v>
      </c>
      <c r="K1168">
        <v>1</v>
      </c>
      <c r="L1168">
        <v>2695.93</v>
      </c>
      <c r="M1168" t="s">
        <v>3445</v>
      </c>
      <c r="N1168" t="s">
        <v>6023</v>
      </c>
      <c r="O1168" t="s">
        <v>6309</v>
      </c>
    </row>
    <row r="1169" spans="1:15" x14ac:dyDescent="0.25">
      <c r="A1169">
        <v>1203</v>
      </c>
      <c r="B1169" t="s">
        <v>5409</v>
      </c>
      <c r="C1169" t="s">
        <v>6024</v>
      </c>
      <c r="D1169" t="s">
        <v>13</v>
      </c>
      <c r="E1169" t="s">
        <v>26</v>
      </c>
      <c r="F1169" t="s">
        <v>32</v>
      </c>
      <c r="G1169" t="s">
        <v>22</v>
      </c>
      <c r="H1169">
        <v>2022</v>
      </c>
      <c r="I1169" t="s">
        <v>17</v>
      </c>
      <c r="J1169">
        <v>2025</v>
      </c>
      <c r="K1169">
        <v>3</v>
      </c>
      <c r="L1169">
        <v>4402.43</v>
      </c>
      <c r="M1169" t="s">
        <v>3448</v>
      </c>
      <c r="N1169" t="s">
        <v>6025</v>
      </c>
      <c r="O1169" t="s">
        <v>6312</v>
      </c>
    </row>
    <row r="1170" spans="1:15" x14ac:dyDescent="0.25">
      <c r="A1170">
        <v>1204</v>
      </c>
      <c r="B1170" t="s">
        <v>4568</v>
      </c>
      <c r="C1170" t="s">
        <v>4732</v>
      </c>
      <c r="D1170" t="s">
        <v>21</v>
      </c>
      <c r="E1170" t="s">
        <v>40</v>
      </c>
      <c r="F1170" t="s">
        <v>32</v>
      </c>
      <c r="G1170" t="s">
        <v>27</v>
      </c>
      <c r="H1170">
        <v>2015</v>
      </c>
      <c r="I1170" t="s">
        <v>17</v>
      </c>
      <c r="J1170">
        <v>2025</v>
      </c>
      <c r="K1170">
        <v>10</v>
      </c>
      <c r="L1170">
        <v>1529.6</v>
      </c>
      <c r="M1170" t="s">
        <v>3450</v>
      </c>
      <c r="N1170" t="s">
        <v>4025</v>
      </c>
      <c r="O1170" t="s">
        <v>6310</v>
      </c>
    </row>
    <row r="1171" spans="1:15" x14ac:dyDescent="0.25">
      <c r="A1171">
        <v>1205</v>
      </c>
      <c r="B1171" t="s">
        <v>4193</v>
      </c>
      <c r="C1171" t="s">
        <v>4170</v>
      </c>
      <c r="D1171" t="s">
        <v>25</v>
      </c>
      <c r="E1171" t="s">
        <v>40</v>
      </c>
      <c r="F1171" t="s">
        <v>15</v>
      </c>
      <c r="G1171" t="s">
        <v>16</v>
      </c>
      <c r="H1171">
        <v>2015</v>
      </c>
      <c r="I1171" t="s">
        <v>77</v>
      </c>
      <c r="J1171">
        <v>2025</v>
      </c>
      <c r="K1171">
        <v>10</v>
      </c>
      <c r="L1171">
        <v>3593.39</v>
      </c>
      <c r="M1171" t="s">
        <v>3452</v>
      </c>
      <c r="N1171" t="s">
        <v>6026</v>
      </c>
      <c r="O1171" t="s">
        <v>6308</v>
      </c>
    </row>
    <row r="1172" spans="1:15" x14ac:dyDescent="0.25">
      <c r="A1172">
        <v>1206</v>
      </c>
      <c r="B1172" t="s">
        <v>5291</v>
      </c>
      <c r="C1172" t="s">
        <v>5892</v>
      </c>
      <c r="D1172" t="s">
        <v>13</v>
      </c>
      <c r="E1172" t="s">
        <v>31</v>
      </c>
      <c r="F1172" t="s">
        <v>32</v>
      </c>
      <c r="G1172" t="s">
        <v>27</v>
      </c>
      <c r="H1172">
        <v>2018</v>
      </c>
      <c r="I1172" t="s">
        <v>298</v>
      </c>
      <c r="J1172">
        <v>2020</v>
      </c>
      <c r="K1172">
        <v>2</v>
      </c>
      <c r="L1172">
        <v>2957.53</v>
      </c>
      <c r="M1172" t="s">
        <v>3455</v>
      </c>
      <c r="N1172" t="s">
        <v>6027</v>
      </c>
      <c r="O1172" t="s">
        <v>6309</v>
      </c>
    </row>
    <row r="1173" spans="1:15" x14ac:dyDescent="0.25">
      <c r="A1173">
        <v>1207</v>
      </c>
      <c r="B1173" t="s">
        <v>4108</v>
      </c>
      <c r="C1173" t="s">
        <v>4660</v>
      </c>
      <c r="D1173" t="s">
        <v>60</v>
      </c>
      <c r="E1173" t="s">
        <v>40</v>
      </c>
      <c r="F1173" t="s">
        <v>15</v>
      </c>
      <c r="G1173" t="s">
        <v>16</v>
      </c>
      <c r="H1173">
        <v>2018</v>
      </c>
      <c r="I1173" t="s">
        <v>17</v>
      </c>
      <c r="J1173">
        <v>2025</v>
      </c>
      <c r="K1173">
        <v>7</v>
      </c>
      <c r="L1173">
        <v>3048.1</v>
      </c>
      <c r="M1173" t="s">
        <v>3458</v>
      </c>
      <c r="N1173" t="s">
        <v>6028</v>
      </c>
      <c r="O1173" t="s">
        <v>6308</v>
      </c>
    </row>
    <row r="1174" spans="1:15" x14ac:dyDescent="0.25">
      <c r="A1174">
        <v>1208</v>
      </c>
      <c r="B1174" t="s">
        <v>4294</v>
      </c>
      <c r="C1174" t="s">
        <v>4065</v>
      </c>
      <c r="D1174" t="s">
        <v>25</v>
      </c>
      <c r="E1174" t="s">
        <v>14</v>
      </c>
      <c r="F1174" t="s">
        <v>15</v>
      </c>
      <c r="G1174" t="s">
        <v>27</v>
      </c>
      <c r="H1174">
        <v>2021</v>
      </c>
      <c r="I1174" t="s">
        <v>17</v>
      </c>
      <c r="J1174">
        <v>2025</v>
      </c>
      <c r="K1174">
        <v>4</v>
      </c>
      <c r="L1174">
        <v>3166.95</v>
      </c>
      <c r="M1174" t="s">
        <v>3460</v>
      </c>
      <c r="N1174" t="s">
        <v>6029</v>
      </c>
      <c r="O1174" t="s">
        <v>6308</v>
      </c>
    </row>
    <row r="1175" spans="1:15" x14ac:dyDescent="0.25">
      <c r="A1175">
        <v>1209</v>
      </c>
      <c r="B1175" t="s">
        <v>4678</v>
      </c>
      <c r="C1175" t="s">
        <v>6030</v>
      </c>
      <c r="D1175" t="s">
        <v>76</v>
      </c>
      <c r="E1175" t="s">
        <v>14</v>
      </c>
      <c r="F1175" t="s">
        <v>15</v>
      </c>
      <c r="G1175" t="s">
        <v>16</v>
      </c>
      <c r="H1175">
        <v>2021</v>
      </c>
      <c r="I1175" t="s">
        <v>17</v>
      </c>
      <c r="J1175">
        <v>2025</v>
      </c>
      <c r="K1175">
        <v>4</v>
      </c>
      <c r="L1175">
        <v>3891.72</v>
      </c>
      <c r="M1175" t="s">
        <v>3463</v>
      </c>
      <c r="N1175" t="s">
        <v>6031</v>
      </c>
      <c r="O1175" t="s">
        <v>6308</v>
      </c>
    </row>
    <row r="1176" spans="1:15" x14ac:dyDescent="0.25">
      <c r="A1176">
        <v>1210</v>
      </c>
      <c r="B1176" t="s">
        <v>4867</v>
      </c>
      <c r="C1176" t="s">
        <v>6032</v>
      </c>
      <c r="D1176" t="s">
        <v>76</v>
      </c>
      <c r="E1176" t="s">
        <v>40</v>
      </c>
      <c r="F1176" t="s">
        <v>32</v>
      </c>
      <c r="G1176" t="s">
        <v>27</v>
      </c>
      <c r="H1176">
        <v>2023</v>
      </c>
      <c r="I1176" t="s">
        <v>17</v>
      </c>
      <c r="J1176">
        <v>2025</v>
      </c>
      <c r="K1176">
        <v>2</v>
      </c>
      <c r="L1176">
        <v>4273.3999999999996</v>
      </c>
      <c r="M1176" t="s">
        <v>3466</v>
      </c>
      <c r="N1176" t="s">
        <v>6033</v>
      </c>
      <c r="O1176" t="s">
        <v>6312</v>
      </c>
    </row>
    <row r="1177" spans="1:15" x14ac:dyDescent="0.25">
      <c r="A1177">
        <v>1211</v>
      </c>
      <c r="B1177" t="s">
        <v>6034</v>
      </c>
      <c r="C1177" t="s">
        <v>4594</v>
      </c>
      <c r="D1177" t="s">
        <v>13</v>
      </c>
      <c r="E1177" t="s">
        <v>40</v>
      </c>
      <c r="F1177" t="s">
        <v>32</v>
      </c>
      <c r="G1177" t="s">
        <v>27</v>
      </c>
      <c r="H1177">
        <v>2019</v>
      </c>
      <c r="I1177" t="s">
        <v>17</v>
      </c>
      <c r="J1177">
        <v>2025</v>
      </c>
      <c r="K1177">
        <v>6</v>
      </c>
      <c r="L1177">
        <v>2397.5</v>
      </c>
      <c r="M1177" t="s">
        <v>3469</v>
      </c>
      <c r="N1177" t="s">
        <v>6035</v>
      </c>
      <c r="O1177" t="s">
        <v>6309</v>
      </c>
    </row>
    <row r="1178" spans="1:15" x14ac:dyDescent="0.25">
      <c r="A1178">
        <v>1212</v>
      </c>
      <c r="B1178" t="s">
        <v>4674</v>
      </c>
      <c r="C1178" t="s">
        <v>4148</v>
      </c>
      <c r="D1178" t="s">
        <v>21</v>
      </c>
      <c r="E1178" t="s">
        <v>26</v>
      </c>
      <c r="F1178" t="s">
        <v>15</v>
      </c>
      <c r="G1178" t="s">
        <v>22</v>
      </c>
      <c r="H1178">
        <v>2022</v>
      </c>
      <c r="I1178" t="s">
        <v>17</v>
      </c>
      <c r="J1178">
        <v>2025</v>
      </c>
      <c r="K1178">
        <v>3</v>
      </c>
      <c r="L1178">
        <v>4107.3100000000004</v>
      </c>
      <c r="M1178" t="s">
        <v>3472</v>
      </c>
      <c r="N1178" t="s">
        <v>6036</v>
      </c>
      <c r="O1178" t="s">
        <v>6312</v>
      </c>
    </row>
    <row r="1179" spans="1:15" x14ac:dyDescent="0.25">
      <c r="A1179">
        <v>1213</v>
      </c>
      <c r="B1179" t="s">
        <v>4415</v>
      </c>
      <c r="C1179" t="s">
        <v>4516</v>
      </c>
      <c r="D1179" t="s">
        <v>13</v>
      </c>
      <c r="E1179" t="s">
        <v>26</v>
      </c>
      <c r="F1179" t="s">
        <v>15</v>
      </c>
      <c r="G1179" t="s">
        <v>16</v>
      </c>
      <c r="H1179">
        <v>2023</v>
      </c>
      <c r="I1179" t="s">
        <v>17</v>
      </c>
      <c r="J1179">
        <v>2025</v>
      </c>
      <c r="K1179">
        <v>2</v>
      </c>
      <c r="L1179">
        <v>3975.37</v>
      </c>
      <c r="M1179" t="s">
        <v>3475</v>
      </c>
      <c r="N1179" t="s">
        <v>6037</v>
      </c>
      <c r="O1179" t="s">
        <v>6308</v>
      </c>
    </row>
    <row r="1180" spans="1:15" x14ac:dyDescent="0.25">
      <c r="A1180">
        <v>1214</v>
      </c>
      <c r="B1180" t="s">
        <v>4321</v>
      </c>
      <c r="C1180" t="s">
        <v>4397</v>
      </c>
      <c r="D1180" t="s">
        <v>76</v>
      </c>
      <c r="E1180" t="s">
        <v>31</v>
      </c>
      <c r="F1180" t="s">
        <v>32</v>
      </c>
      <c r="G1180" t="s">
        <v>27</v>
      </c>
      <c r="H1180">
        <v>2023</v>
      </c>
      <c r="I1180" t="s">
        <v>17</v>
      </c>
      <c r="J1180">
        <v>2025</v>
      </c>
      <c r="K1180">
        <v>2</v>
      </c>
      <c r="L1180">
        <v>4014.14</v>
      </c>
      <c r="M1180" t="s">
        <v>3478</v>
      </c>
      <c r="N1180" t="s">
        <v>6038</v>
      </c>
      <c r="O1180" t="s">
        <v>6312</v>
      </c>
    </row>
    <row r="1181" spans="1:15" x14ac:dyDescent="0.25">
      <c r="A1181">
        <v>1215</v>
      </c>
      <c r="B1181" t="s">
        <v>4422</v>
      </c>
      <c r="C1181" t="s">
        <v>6039</v>
      </c>
      <c r="D1181" t="s">
        <v>25</v>
      </c>
      <c r="E1181" t="s">
        <v>14</v>
      </c>
      <c r="F1181" t="s">
        <v>15</v>
      </c>
      <c r="G1181" t="s">
        <v>27</v>
      </c>
      <c r="H1181">
        <v>2022</v>
      </c>
      <c r="I1181" t="s">
        <v>17</v>
      </c>
      <c r="J1181">
        <v>2025</v>
      </c>
      <c r="K1181">
        <v>3</v>
      </c>
      <c r="L1181">
        <v>1907.44</v>
      </c>
      <c r="M1181" t="s">
        <v>3481</v>
      </c>
      <c r="N1181" t="s">
        <v>6040</v>
      </c>
      <c r="O1181" t="s">
        <v>6310</v>
      </c>
    </row>
    <row r="1182" spans="1:15" x14ac:dyDescent="0.25">
      <c r="A1182">
        <v>1216</v>
      </c>
      <c r="B1182" t="s">
        <v>4406</v>
      </c>
      <c r="C1182" t="s">
        <v>4174</v>
      </c>
      <c r="D1182" t="s">
        <v>76</v>
      </c>
      <c r="E1182" t="s">
        <v>40</v>
      </c>
      <c r="F1182" t="s">
        <v>32</v>
      </c>
      <c r="G1182" t="s">
        <v>16</v>
      </c>
      <c r="H1182">
        <v>2020</v>
      </c>
      <c r="I1182" t="s">
        <v>17</v>
      </c>
      <c r="J1182">
        <v>2025</v>
      </c>
      <c r="K1182">
        <v>5</v>
      </c>
      <c r="L1182">
        <v>3531.17</v>
      </c>
      <c r="M1182" t="s">
        <v>3484</v>
      </c>
      <c r="N1182" t="s">
        <v>6041</v>
      </c>
      <c r="O1182" t="s">
        <v>6308</v>
      </c>
    </row>
    <row r="1183" spans="1:15" x14ac:dyDescent="0.25">
      <c r="A1183">
        <v>1217</v>
      </c>
      <c r="B1183" t="s">
        <v>4452</v>
      </c>
      <c r="C1183" t="s">
        <v>6042</v>
      </c>
      <c r="D1183" t="s">
        <v>76</v>
      </c>
      <c r="E1183" t="s">
        <v>31</v>
      </c>
      <c r="F1183" t="s">
        <v>32</v>
      </c>
      <c r="G1183" t="s">
        <v>16</v>
      </c>
      <c r="H1183">
        <v>2021</v>
      </c>
      <c r="I1183" t="s">
        <v>17</v>
      </c>
      <c r="J1183">
        <v>2025</v>
      </c>
      <c r="K1183">
        <v>4</v>
      </c>
      <c r="L1183">
        <v>4241.99</v>
      </c>
      <c r="M1183" t="s">
        <v>3486</v>
      </c>
      <c r="N1183" t="s">
        <v>6043</v>
      </c>
      <c r="O1183" t="s">
        <v>6312</v>
      </c>
    </row>
    <row r="1184" spans="1:15" x14ac:dyDescent="0.25">
      <c r="A1184">
        <v>1218</v>
      </c>
      <c r="B1184" t="s">
        <v>4138</v>
      </c>
      <c r="C1184" t="s">
        <v>4982</v>
      </c>
      <c r="D1184" t="s">
        <v>13</v>
      </c>
      <c r="E1184" t="s">
        <v>40</v>
      </c>
      <c r="F1184" t="s">
        <v>32</v>
      </c>
      <c r="G1184" t="s">
        <v>27</v>
      </c>
      <c r="H1184">
        <v>2015</v>
      </c>
      <c r="I1184" t="s">
        <v>298</v>
      </c>
      <c r="J1184">
        <v>2020</v>
      </c>
      <c r="K1184">
        <v>5</v>
      </c>
      <c r="L1184">
        <v>3151.68</v>
      </c>
      <c r="M1184" t="s">
        <v>3489</v>
      </c>
      <c r="N1184" t="s">
        <v>6044</v>
      </c>
      <c r="O1184" t="s">
        <v>6308</v>
      </c>
    </row>
    <row r="1185" spans="1:15" x14ac:dyDescent="0.25">
      <c r="A1185">
        <v>1219</v>
      </c>
      <c r="B1185" t="s">
        <v>6045</v>
      </c>
      <c r="C1185" t="s">
        <v>4159</v>
      </c>
      <c r="D1185" t="s">
        <v>21</v>
      </c>
      <c r="E1185" t="s">
        <v>54</v>
      </c>
      <c r="F1185" t="s">
        <v>15</v>
      </c>
      <c r="G1185" t="s">
        <v>22</v>
      </c>
      <c r="H1185">
        <v>2019</v>
      </c>
      <c r="I1185" t="s">
        <v>77</v>
      </c>
      <c r="J1185">
        <v>2021</v>
      </c>
      <c r="K1185">
        <v>2</v>
      </c>
      <c r="L1185">
        <v>3968.36</v>
      </c>
      <c r="M1185" t="s">
        <v>3492</v>
      </c>
      <c r="N1185" t="s">
        <v>6046</v>
      </c>
      <c r="O1185" t="s">
        <v>6308</v>
      </c>
    </row>
    <row r="1186" spans="1:15" x14ac:dyDescent="0.25">
      <c r="A1186">
        <v>1220</v>
      </c>
      <c r="B1186" t="s">
        <v>5942</v>
      </c>
      <c r="C1186" t="s">
        <v>4311</v>
      </c>
      <c r="D1186" t="s">
        <v>60</v>
      </c>
      <c r="E1186" t="s">
        <v>54</v>
      </c>
      <c r="F1186" t="s">
        <v>32</v>
      </c>
      <c r="G1186" t="s">
        <v>16</v>
      </c>
      <c r="H1186">
        <v>2024</v>
      </c>
      <c r="I1186" t="s">
        <v>17</v>
      </c>
      <c r="J1186">
        <v>2025</v>
      </c>
      <c r="K1186">
        <v>1</v>
      </c>
      <c r="L1186">
        <v>3650.76</v>
      </c>
      <c r="M1186" t="s">
        <v>3495</v>
      </c>
      <c r="N1186" t="s">
        <v>6047</v>
      </c>
      <c r="O1186" t="s">
        <v>6308</v>
      </c>
    </row>
    <row r="1187" spans="1:15" x14ac:dyDescent="0.25">
      <c r="A1187">
        <v>1221</v>
      </c>
      <c r="B1187" t="s">
        <v>4690</v>
      </c>
      <c r="C1187" t="s">
        <v>4413</v>
      </c>
      <c r="D1187" t="s">
        <v>47</v>
      </c>
      <c r="E1187" t="s">
        <v>31</v>
      </c>
      <c r="F1187" t="s">
        <v>32</v>
      </c>
      <c r="G1187" t="s">
        <v>16</v>
      </c>
      <c r="H1187">
        <v>2018</v>
      </c>
      <c r="I1187" t="s">
        <v>17</v>
      </c>
      <c r="J1187">
        <v>2025</v>
      </c>
      <c r="K1187">
        <v>7</v>
      </c>
      <c r="L1187">
        <v>982.55</v>
      </c>
      <c r="M1187" t="s">
        <v>3498</v>
      </c>
      <c r="N1187" t="s">
        <v>6048</v>
      </c>
      <c r="O1187" t="s">
        <v>6311</v>
      </c>
    </row>
    <row r="1188" spans="1:15" x14ac:dyDescent="0.25">
      <c r="A1188">
        <v>1222</v>
      </c>
      <c r="B1188" t="s">
        <v>5032</v>
      </c>
      <c r="C1188" t="s">
        <v>6049</v>
      </c>
      <c r="D1188" t="s">
        <v>47</v>
      </c>
      <c r="E1188" t="s">
        <v>26</v>
      </c>
      <c r="F1188" t="s">
        <v>32</v>
      </c>
      <c r="G1188" t="s">
        <v>22</v>
      </c>
      <c r="H1188">
        <v>2017</v>
      </c>
      <c r="I1188" t="s">
        <v>17</v>
      </c>
      <c r="J1188">
        <v>2025</v>
      </c>
      <c r="K1188">
        <v>8</v>
      </c>
      <c r="L1188">
        <v>3090.89</v>
      </c>
      <c r="M1188" t="s">
        <v>3501</v>
      </c>
      <c r="N1188" t="s">
        <v>6050</v>
      </c>
      <c r="O1188" t="s">
        <v>6308</v>
      </c>
    </row>
    <row r="1189" spans="1:15" x14ac:dyDescent="0.25">
      <c r="A1189">
        <v>1223</v>
      </c>
      <c r="B1189" t="s">
        <v>6051</v>
      </c>
      <c r="C1189" t="s">
        <v>6052</v>
      </c>
      <c r="D1189" t="s">
        <v>47</v>
      </c>
      <c r="E1189" t="s">
        <v>31</v>
      </c>
      <c r="F1189" t="s">
        <v>32</v>
      </c>
      <c r="G1189" t="s">
        <v>16</v>
      </c>
      <c r="H1189">
        <v>2023</v>
      </c>
      <c r="I1189" t="s">
        <v>17</v>
      </c>
      <c r="J1189">
        <v>2025</v>
      </c>
      <c r="K1189">
        <v>2</v>
      </c>
      <c r="L1189">
        <v>2562.5300000000002</v>
      </c>
      <c r="M1189" t="s">
        <v>3504</v>
      </c>
      <c r="N1189" t="s">
        <v>6053</v>
      </c>
      <c r="O1189" t="s">
        <v>6309</v>
      </c>
    </row>
    <row r="1190" spans="1:15" x14ac:dyDescent="0.25">
      <c r="A1190">
        <v>1224</v>
      </c>
      <c r="B1190" t="s">
        <v>4568</v>
      </c>
      <c r="C1190" t="s">
        <v>4053</v>
      </c>
      <c r="D1190" t="s">
        <v>21</v>
      </c>
      <c r="E1190" t="s">
        <v>26</v>
      </c>
      <c r="F1190" t="s">
        <v>15</v>
      </c>
      <c r="G1190" t="s">
        <v>16</v>
      </c>
      <c r="H1190">
        <v>2020</v>
      </c>
      <c r="I1190" t="s">
        <v>17</v>
      </c>
      <c r="J1190">
        <v>2025</v>
      </c>
      <c r="K1190">
        <v>5</v>
      </c>
      <c r="L1190">
        <v>1103.96</v>
      </c>
      <c r="M1190" t="s">
        <v>3507</v>
      </c>
      <c r="N1190" t="s">
        <v>6054</v>
      </c>
      <c r="O1190" t="s">
        <v>6310</v>
      </c>
    </row>
    <row r="1191" spans="1:15" x14ac:dyDescent="0.25">
      <c r="A1191">
        <v>1225</v>
      </c>
      <c r="B1191" t="s">
        <v>5400</v>
      </c>
      <c r="C1191" t="s">
        <v>4530</v>
      </c>
      <c r="D1191" t="s">
        <v>60</v>
      </c>
      <c r="E1191" t="s">
        <v>14</v>
      </c>
      <c r="F1191" t="s">
        <v>15</v>
      </c>
      <c r="G1191" t="s">
        <v>27</v>
      </c>
      <c r="H1191">
        <v>2022</v>
      </c>
      <c r="I1191" t="s">
        <v>17</v>
      </c>
      <c r="J1191">
        <v>2025</v>
      </c>
      <c r="K1191">
        <v>3</v>
      </c>
      <c r="L1191">
        <v>2539.84</v>
      </c>
      <c r="M1191" t="s">
        <v>3510</v>
      </c>
      <c r="N1191" t="s">
        <v>6055</v>
      </c>
      <c r="O1191" t="s">
        <v>6309</v>
      </c>
    </row>
    <row r="1192" spans="1:15" x14ac:dyDescent="0.25">
      <c r="A1192">
        <v>1226</v>
      </c>
      <c r="B1192" t="s">
        <v>5034</v>
      </c>
      <c r="C1192" t="s">
        <v>6056</v>
      </c>
      <c r="D1192" t="s">
        <v>60</v>
      </c>
      <c r="E1192" t="s">
        <v>26</v>
      </c>
      <c r="F1192" t="s">
        <v>32</v>
      </c>
      <c r="G1192" t="s">
        <v>22</v>
      </c>
      <c r="H1192">
        <v>2018</v>
      </c>
      <c r="I1192" t="s">
        <v>17</v>
      </c>
      <c r="J1192">
        <v>2025</v>
      </c>
      <c r="K1192">
        <v>7</v>
      </c>
      <c r="L1192">
        <v>3270.44</v>
      </c>
      <c r="M1192" t="s">
        <v>3513</v>
      </c>
      <c r="N1192" t="s">
        <v>6057</v>
      </c>
      <c r="O1192" t="s">
        <v>6308</v>
      </c>
    </row>
    <row r="1193" spans="1:15" x14ac:dyDescent="0.25">
      <c r="A1193">
        <v>1227</v>
      </c>
      <c r="B1193" t="s">
        <v>6058</v>
      </c>
      <c r="C1193" t="s">
        <v>6059</v>
      </c>
      <c r="D1193" t="s">
        <v>21</v>
      </c>
      <c r="E1193" t="s">
        <v>31</v>
      </c>
      <c r="F1193" t="s">
        <v>32</v>
      </c>
      <c r="G1193" t="s">
        <v>22</v>
      </c>
      <c r="H1193">
        <v>2023</v>
      </c>
      <c r="I1193" t="s">
        <v>17</v>
      </c>
      <c r="J1193">
        <v>2025</v>
      </c>
      <c r="K1193">
        <v>2</v>
      </c>
      <c r="L1193">
        <v>2671.79</v>
      </c>
      <c r="M1193" t="s">
        <v>3516</v>
      </c>
      <c r="N1193" t="s">
        <v>6060</v>
      </c>
      <c r="O1193" t="s">
        <v>6309</v>
      </c>
    </row>
    <row r="1194" spans="1:15" x14ac:dyDescent="0.25">
      <c r="A1194">
        <v>1228</v>
      </c>
      <c r="B1194" t="s">
        <v>4118</v>
      </c>
      <c r="C1194" t="s">
        <v>4266</v>
      </c>
      <c r="D1194" t="s">
        <v>13</v>
      </c>
      <c r="E1194" t="s">
        <v>31</v>
      </c>
      <c r="F1194" t="s">
        <v>32</v>
      </c>
      <c r="G1194" t="s">
        <v>16</v>
      </c>
      <c r="H1194">
        <v>2020</v>
      </c>
      <c r="I1194" t="s">
        <v>17</v>
      </c>
      <c r="J1194">
        <v>2025</v>
      </c>
      <c r="K1194">
        <v>5</v>
      </c>
      <c r="L1194">
        <v>2346.36</v>
      </c>
      <c r="M1194" t="s">
        <v>3519</v>
      </c>
      <c r="N1194" t="s">
        <v>6061</v>
      </c>
      <c r="O1194" t="s">
        <v>6309</v>
      </c>
    </row>
    <row r="1195" spans="1:15" x14ac:dyDescent="0.25">
      <c r="A1195">
        <v>1229</v>
      </c>
      <c r="B1195" t="s">
        <v>4888</v>
      </c>
      <c r="C1195" t="s">
        <v>5147</v>
      </c>
      <c r="D1195" t="s">
        <v>47</v>
      </c>
      <c r="E1195" t="s">
        <v>14</v>
      </c>
      <c r="F1195" t="s">
        <v>32</v>
      </c>
      <c r="G1195" t="s">
        <v>27</v>
      </c>
      <c r="H1195">
        <v>2020</v>
      </c>
      <c r="I1195" t="s">
        <v>17</v>
      </c>
      <c r="J1195">
        <v>2025</v>
      </c>
      <c r="K1195">
        <v>5</v>
      </c>
      <c r="L1195">
        <v>2200.2600000000002</v>
      </c>
      <c r="M1195" t="s">
        <v>3522</v>
      </c>
      <c r="N1195" t="s">
        <v>6062</v>
      </c>
      <c r="O1195" t="s">
        <v>6309</v>
      </c>
    </row>
    <row r="1196" spans="1:15" x14ac:dyDescent="0.25">
      <c r="A1196">
        <v>1230</v>
      </c>
      <c r="B1196" t="s">
        <v>4174</v>
      </c>
      <c r="C1196" t="s">
        <v>4146</v>
      </c>
      <c r="D1196" t="s">
        <v>13</v>
      </c>
      <c r="E1196" t="s">
        <v>26</v>
      </c>
      <c r="F1196" t="s">
        <v>15</v>
      </c>
      <c r="G1196" t="s">
        <v>16</v>
      </c>
      <c r="H1196">
        <v>2015</v>
      </c>
      <c r="I1196" t="s">
        <v>17</v>
      </c>
      <c r="J1196">
        <v>2025</v>
      </c>
      <c r="K1196">
        <v>10</v>
      </c>
      <c r="L1196">
        <v>2532.4899999999998</v>
      </c>
      <c r="M1196" t="s">
        <v>3525</v>
      </c>
      <c r="N1196" t="s">
        <v>6063</v>
      </c>
      <c r="O1196" t="s">
        <v>6309</v>
      </c>
    </row>
    <row r="1197" spans="1:15" x14ac:dyDescent="0.25">
      <c r="A1197">
        <v>1231</v>
      </c>
      <c r="B1197" t="s">
        <v>4437</v>
      </c>
      <c r="C1197" t="s">
        <v>5410</v>
      </c>
      <c r="D1197" t="s">
        <v>13</v>
      </c>
      <c r="E1197" t="s">
        <v>14</v>
      </c>
      <c r="F1197" t="s">
        <v>32</v>
      </c>
      <c r="G1197" t="s">
        <v>22</v>
      </c>
      <c r="H1197">
        <v>2022</v>
      </c>
      <c r="I1197" t="s">
        <v>17</v>
      </c>
      <c r="J1197">
        <v>2025</v>
      </c>
      <c r="K1197">
        <v>3</v>
      </c>
      <c r="L1197">
        <v>1090.25</v>
      </c>
      <c r="M1197" t="s">
        <v>3528</v>
      </c>
      <c r="N1197" t="s">
        <v>6064</v>
      </c>
      <c r="O1197" t="s">
        <v>6310</v>
      </c>
    </row>
    <row r="1198" spans="1:15" x14ac:dyDescent="0.25">
      <c r="A1198">
        <v>1232</v>
      </c>
      <c r="B1198" t="s">
        <v>6065</v>
      </c>
      <c r="C1198" t="s">
        <v>4266</v>
      </c>
      <c r="D1198" t="s">
        <v>47</v>
      </c>
      <c r="E1198" t="s">
        <v>40</v>
      </c>
      <c r="F1198" t="s">
        <v>15</v>
      </c>
      <c r="G1198" t="s">
        <v>27</v>
      </c>
      <c r="H1198">
        <v>2022</v>
      </c>
      <c r="I1198" t="s">
        <v>17</v>
      </c>
      <c r="J1198">
        <v>2025</v>
      </c>
      <c r="K1198">
        <v>3</v>
      </c>
      <c r="L1198">
        <v>2424.3000000000002</v>
      </c>
      <c r="M1198" t="s">
        <v>3531</v>
      </c>
      <c r="N1198" t="s">
        <v>6066</v>
      </c>
      <c r="O1198" t="s">
        <v>6309</v>
      </c>
    </row>
    <row r="1199" spans="1:15" x14ac:dyDescent="0.25">
      <c r="A1199">
        <v>1233</v>
      </c>
      <c r="B1199" t="s">
        <v>4815</v>
      </c>
      <c r="C1199" t="s">
        <v>4799</v>
      </c>
      <c r="D1199" t="s">
        <v>47</v>
      </c>
      <c r="E1199" t="s">
        <v>14</v>
      </c>
      <c r="F1199" t="s">
        <v>15</v>
      </c>
      <c r="G1199" t="s">
        <v>27</v>
      </c>
      <c r="H1199">
        <v>2016</v>
      </c>
      <c r="I1199" t="s">
        <v>17</v>
      </c>
      <c r="J1199">
        <v>2025</v>
      </c>
      <c r="K1199">
        <v>9</v>
      </c>
      <c r="L1199">
        <v>1970.83</v>
      </c>
      <c r="M1199" t="s">
        <v>3534</v>
      </c>
      <c r="N1199" t="s">
        <v>6067</v>
      </c>
      <c r="O1199" t="s">
        <v>6310</v>
      </c>
    </row>
    <row r="1200" spans="1:15" x14ac:dyDescent="0.25">
      <c r="A1200">
        <v>1234</v>
      </c>
      <c r="B1200" t="s">
        <v>4238</v>
      </c>
      <c r="C1200" t="s">
        <v>4492</v>
      </c>
      <c r="D1200" t="s">
        <v>47</v>
      </c>
      <c r="E1200" t="s">
        <v>40</v>
      </c>
      <c r="F1200" t="s">
        <v>15</v>
      </c>
      <c r="G1200" t="s">
        <v>22</v>
      </c>
      <c r="H1200">
        <v>2024</v>
      </c>
      <c r="I1200" t="s">
        <v>17</v>
      </c>
      <c r="J1200">
        <v>2025</v>
      </c>
      <c r="K1200">
        <v>1</v>
      </c>
      <c r="L1200">
        <v>3155.8</v>
      </c>
      <c r="M1200" t="s">
        <v>3537</v>
      </c>
      <c r="N1200" t="s">
        <v>6068</v>
      </c>
      <c r="O1200" t="s">
        <v>6308</v>
      </c>
    </row>
    <row r="1201" spans="1:15" x14ac:dyDescent="0.25">
      <c r="A1201">
        <v>1235</v>
      </c>
      <c r="B1201" t="s">
        <v>4116</v>
      </c>
      <c r="C1201" t="s">
        <v>4460</v>
      </c>
      <c r="D1201" t="s">
        <v>13</v>
      </c>
      <c r="E1201" t="s">
        <v>31</v>
      </c>
      <c r="F1201" t="s">
        <v>32</v>
      </c>
      <c r="G1201" t="s">
        <v>22</v>
      </c>
      <c r="H1201">
        <v>2023</v>
      </c>
      <c r="I1201" t="s">
        <v>298</v>
      </c>
      <c r="J1201">
        <v>2024</v>
      </c>
      <c r="K1201">
        <v>1</v>
      </c>
      <c r="L1201">
        <v>1804.23</v>
      </c>
      <c r="M1201" t="s">
        <v>3540</v>
      </c>
      <c r="N1201" t="s">
        <v>6069</v>
      </c>
      <c r="O1201" t="s">
        <v>6310</v>
      </c>
    </row>
    <row r="1202" spans="1:15" x14ac:dyDescent="0.25">
      <c r="A1202">
        <v>1236</v>
      </c>
      <c r="B1202" t="s">
        <v>4118</v>
      </c>
      <c r="C1202" t="s">
        <v>6070</v>
      </c>
      <c r="D1202" t="s">
        <v>60</v>
      </c>
      <c r="E1202" t="s">
        <v>31</v>
      </c>
      <c r="F1202" t="s">
        <v>15</v>
      </c>
      <c r="G1202" t="s">
        <v>27</v>
      </c>
      <c r="H1202">
        <v>2018</v>
      </c>
      <c r="I1202" t="s">
        <v>298</v>
      </c>
      <c r="J1202">
        <v>2022</v>
      </c>
      <c r="K1202">
        <v>4</v>
      </c>
      <c r="L1202">
        <v>2282.04</v>
      </c>
      <c r="M1202" t="s">
        <v>3543</v>
      </c>
      <c r="N1202" t="s">
        <v>6071</v>
      </c>
      <c r="O1202" t="s">
        <v>6309</v>
      </c>
    </row>
    <row r="1203" spans="1:15" x14ac:dyDescent="0.25">
      <c r="A1203">
        <v>1237</v>
      </c>
      <c r="B1203" t="s">
        <v>4116</v>
      </c>
      <c r="C1203" t="s">
        <v>6072</v>
      </c>
      <c r="D1203" t="s">
        <v>47</v>
      </c>
      <c r="E1203" t="s">
        <v>26</v>
      </c>
      <c r="F1203" t="s">
        <v>15</v>
      </c>
      <c r="G1203" t="s">
        <v>27</v>
      </c>
      <c r="H1203">
        <v>2016</v>
      </c>
      <c r="I1203" t="s">
        <v>17</v>
      </c>
      <c r="J1203">
        <v>2025</v>
      </c>
      <c r="K1203">
        <v>9</v>
      </c>
      <c r="L1203">
        <v>4155.41</v>
      </c>
      <c r="M1203" t="s">
        <v>3546</v>
      </c>
      <c r="N1203" t="s">
        <v>6073</v>
      </c>
      <c r="O1203" t="s">
        <v>6312</v>
      </c>
    </row>
    <row r="1204" spans="1:15" x14ac:dyDescent="0.25">
      <c r="A1204">
        <v>1238</v>
      </c>
      <c r="B1204" t="s">
        <v>4328</v>
      </c>
      <c r="C1204" t="s">
        <v>4476</v>
      </c>
      <c r="D1204" t="s">
        <v>25</v>
      </c>
      <c r="E1204" t="s">
        <v>54</v>
      </c>
      <c r="F1204" t="s">
        <v>32</v>
      </c>
      <c r="G1204" t="s">
        <v>27</v>
      </c>
      <c r="H1204">
        <v>2015</v>
      </c>
      <c r="I1204" t="s">
        <v>17</v>
      </c>
      <c r="J1204">
        <v>2025</v>
      </c>
      <c r="K1204">
        <v>10</v>
      </c>
      <c r="L1204">
        <v>1603.13</v>
      </c>
      <c r="M1204" t="s">
        <v>3549</v>
      </c>
      <c r="N1204" t="s">
        <v>6074</v>
      </c>
      <c r="O1204" t="s">
        <v>6310</v>
      </c>
    </row>
    <row r="1205" spans="1:15" x14ac:dyDescent="0.25">
      <c r="A1205">
        <v>1239</v>
      </c>
      <c r="B1205" t="s">
        <v>4061</v>
      </c>
      <c r="C1205" t="s">
        <v>4499</v>
      </c>
      <c r="D1205" t="s">
        <v>76</v>
      </c>
      <c r="E1205" t="s">
        <v>14</v>
      </c>
      <c r="F1205" t="s">
        <v>15</v>
      </c>
      <c r="G1205" t="s">
        <v>27</v>
      </c>
      <c r="H1205">
        <v>2016</v>
      </c>
      <c r="I1205" t="s">
        <v>17</v>
      </c>
      <c r="J1205">
        <v>2025</v>
      </c>
      <c r="K1205">
        <v>9</v>
      </c>
      <c r="L1205">
        <v>1396.12</v>
      </c>
      <c r="M1205" t="s">
        <v>3552</v>
      </c>
      <c r="N1205" t="s">
        <v>6075</v>
      </c>
      <c r="O1205" t="s">
        <v>6310</v>
      </c>
    </row>
    <row r="1206" spans="1:15" x14ac:dyDescent="0.25">
      <c r="A1206">
        <v>1240</v>
      </c>
      <c r="B1206" t="s">
        <v>4503</v>
      </c>
      <c r="C1206" t="s">
        <v>4148</v>
      </c>
      <c r="D1206" t="s">
        <v>13</v>
      </c>
      <c r="E1206" t="s">
        <v>14</v>
      </c>
      <c r="F1206" t="s">
        <v>32</v>
      </c>
      <c r="G1206" t="s">
        <v>16</v>
      </c>
      <c r="H1206">
        <v>2020</v>
      </c>
      <c r="I1206" t="s">
        <v>17</v>
      </c>
      <c r="J1206">
        <v>2025</v>
      </c>
      <c r="K1206">
        <v>5</v>
      </c>
      <c r="L1206">
        <v>1825.75</v>
      </c>
      <c r="M1206" t="s">
        <v>3555</v>
      </c>
      <c r="N1206" t="s">
        <v>6076</v>
      </c>
      <c r="O1206" t="s">
        <v>6310</v>
      </c>
    </row>
    <row r="1207" spans="1:15" x14ac:dyDescent="0.25">
      <c r="A1207">
        <v>1241</v>
      </c>
      <c r="B1207" t="s">
        <v>4040</v>
      </c>
      <c r="C1207" t="s">
        <v>5547</v>
      </c>
      <c r="D1207" t="s">
        <v>76</v>
      </c>
      <c r="E1207" t="s">
        <v>26</v>
      </c>
      <c r="F1207" t="s">
        <v>32</v>
      </c>
      <c r="G1207" t="s">
        <v>16</v>
      </c>
      <c r="H1207">
        <v>2021</v>
      </c>
      <c r="I1207" t="s">
        <v>17</v>
      </c>
      <c r="J1207">
        <v>2025</v>
      </c>
      <c r="K1207">
        <v>4</v>
      </c>
      <c r="L1207">
        <v>1861.6</v>
      </c>
      <c r="M1207" t="s">
        <v>3558</v>
      </c>
      <c r="N1207" t="s">
        <v>6077</v>
      </c>
      <c r="O1207" t="s">
        <v>6310</v>
      </c>
    </row>
    <row r="1208" spans="1:15" x14ac:dyDescent="0.25">
      <c r="A1208">
        <v>1242</v>
      </c>
      <c r="B1208" t="s">
        <v>5000</v>
      </c>
      <c r="C1208" t="s">
        <v>6072</v>
      </c>
      <c r="D1208" t="s">
        <v>76</v>
      </c>
      <c r="E1208" t="s">
        <v>31</v>
      </c>
      <c r="F1208" t="s">
        <v>32</v>
      </c>
      <c r="G1208" t="s">
        <v>27</v>
      </c>
      <c r="H1208">
        <v>2021</v>
      </c>
      <c r="I1208" t="s">
        <v>17</v>
      </c>
      <c r="J1208">
        <v>2025</v>
      </c>
      <c r="K1208">
        <v>4</v>
      </c>
      <c r="L1208">
        <v>1779.41</v>
      </c>
      <c r="M1208" t="s">
        <v>3561</v>
      </c>
      <c r="N1208" t="s">
        <v>6078</v>
      </c>
      <c r="O1208" t="s">
        <v>6310</v>
      </c>
    </row>
    <row r="1209" spans="1:15" x14ac:dyDescent="0.25">
      <c r="A1209">
        <v>1243</v>
      </c>
      <c r="B1209" t="s">
        <v>5400</v>
      </c>
      <c r="C1209" t="s">
        <v>4696</v>
      </c>
      <c r="D1209" t="s">
        <v>25</v>
      </c>
      <c r="E1209" t="s">
        <v>31</v>
      </c>
      <c r="F1209" t="s">
        <v>32</v>
      </c>
      <c r="G1209" t="s">
        <v>22</v>
      </c>
      <c r="H1209">
        <v>2020</v>
      </c>
      <c r="I1209" t="s">
        <v>17</v>
      </c>
      <c r="J1209">
        <v>2025</v>
      </c>
      <c r="K1209">
        <v>5</v>
      </c>
      <c r="L1209">
        <v>3433.31</v>
      </c>
      <c r="M1209" t="s">
        <v>3564</v>
      </c>
      <c r="N1209" t="s">
        <v>6079</v>
      </c>
      <c r="O1209" t="s">
        <v>6308</v>
      </c>
    </row>
    <row r="1210" spans="1:15" x14ac:dyDescent="0.25">
      <c r="A1210">
        <v>1244</v>
      </c>
      <c r="B1210" t="s">
        <v>4032</v>
      </c>
      <c r="C1210" t="s">
        <v>4183</v>
      </c>
      <c r="D1210" t="s">
        <v>76</v>
      </c>
      <c r="E1210" t="s">
        <v>40</v>
      </c>
      <c r="F1210" t="s">
        <v>15</v>
      </c>
      <c r="G1210" t="s">
        <v>27</v>
      </c>
      <c r="H1210">
        <v>2018</v>
      </c>
      <c r="I1210" t="s">
        <v>17</v>
      </c>
      <c r="J1210">
        <v>2025</v>
      </c>
      <c r="K1210">
        <v>7</v>
      </c>
      <c r="L1210">
        <v>2056.5500000000002</v>
      </c>
      <c r="M1210" t="s">
        <v>3567</v>
      </c>
      <c r="N1210" t="s">
        <v>6080</v>
      </c>
      <c r="O1210" t="s">
        <v>6309</v>
      </c>
    </row>
    <row r="1211" spans="1:15" x14ac:dyDescent="0.25">
      <c r="A1211">
        <v>1245</v>
      </c>
      <c r="B1211" t="s">
        <v>4339</v>
      </c>
      <c r="C1211" t="s">
        <v>5745</v>
      </c>
      <c r="D1211" t="s">
        <v>47</v>
      </c>
      <c r="E1211" t="s">
        <v>14</v>
      </c>
      <c r="F1211" t="s">
        <v>32</v>
      </c>
      <c r="G1211" t="s">
        <v>27</v>
      </c>
      <c r="H1211">
        <v>2023</v>
      </c>
      <c r="I1211" t="s">
        <v>77</v>
      </c>
      <c r="J1211">
        <v>2024</v>
      </c>
      <c r="K1211">
        <v>1</v>
      </c>
      <c r="L1211">
        <v>3279.88</v>
      </c>
      <c r="M1211" t="s">
        <v>3570</v>
      </c>
      <c r="N1211" t="s">
        <v>6081</v>
      </c>
      <c r="O1211" t="s">
        <v>6308</v>
      </c>
    </row>
    <row r="1212" spans="1:15" x14ac:dyDescent="0.25">
      <c r="A1212">
        <v>1246</v>
      </c>
      <c r="B1212" t="s">
        <v>4734</v>
      </c>
      <c r="C1212" t="s">
        <v>5060</v>
      </c>
      <c r="D1212" t="s">
        <v>25</v>
      </c>
      <c r="E1212" t="s">
        <v>40</v>
      </c>
      <c r="F1212" t="s">
        <v>32</v>
      </c>
      <c r="G1212" t="s">
        <v>22</v>
      </c>
      <c r="H1212">
        <v>2023</v>
      </c>
      <c r="I1212" t="s">
        <v>17</v>
      </c>
      <c r="J1212">
        <v>2025</v>
      </c>
      <c r="K1212">
        <v>2</v>
      </c>
      <c r="L1212">
        <v>3215.03</v>
      </c>
      <c r="M1212" t="s">
        <v>3573</v>
      </c>
      <c r="N1212" t="s">
        <v>6082</v>
      </c>
      <c r="O1212" t="s">
        <v>6308</v>
      </c>
    </row>
    <row r="1213" spans="1:15" x14ac:dyDescent="0.25">
      <c r="A1213">
        <v>1247</v>
      </c>
      <c r="B1213" t="s">
        <v>6083</v>
      </c>
      <c r="C1213" t="s">
        <v>6084</v>
      </c>
      <c r="D1213" t="s">
        <v>76</v>
      </c>
      <c r="E1213" t="s">
        <v>26</v>
      </c>
      <c r="F1213" t="s">
        <v>15</v>
      </c>
      <c r="G1213" t="s">
        <v>16</v>
      </c>
      <c r="H1213">
        <v>2024</v>
      </c>
      <c r="I1213" t="s">
        <v>298</v>
      </c>
      <c r="J1213">
        <v>2024</v>
      </c>
      <c r="K1213">
        <v>0</v>
      </c>
      <c r="L1213">
        <v>3548.78</v>
      </c>
      <c r="M1213" t="s">
        <v>3576</v>
      </c>
      <c r="N1213" t="s">
        <v>6085</v>
      </c>
      <c r="O1213" t="s">
        <v>6308</v>
      </c>
    </row>
    <row r="1214" spans="1:15" x14ac:dyDescent="0.25">
      <c r="A1214">
        <v>1248</v>
      </c>
      <c r="B1214" t="s">
        <v>4032</v>
      </c>
      <c r="C1214" t="s">
        <v>6086</v>
      </c>
      <c r="D1214" t="s">
        <v>13</v>
      </c>
      <c r="E1214" t="s">
        <v>26</v>
      </c>
      <c r="F1214" t="s">
        <v>15</v>
      </c>
      <c r="G1214" t="s">
        <v>27</v>
      </c>
      <c r="H1214">
        <v>2022</v>
      </c>
      <c r="I1214" t="s">
        <v>17</v>
      </c>
      <c r="J1214">
        <v>2025</v>
      </c>
      <c r="K1214">
        <v>3</v>
      </c>
      <c r="L1214">
        <v>3273.05</v>
      </c>
      <c r="M1214" t="s">
        <v>3579</v>
      </c>
      <c r="N1214" t="s">
        <v>6087</v>
      </c>
      <c r="O1214" t="s">
        <v>6308</v>
      </c>
    </row>
    <row r="1215" spans="1:15" x14ac:dyDescent="0.25">
      <c r="A1215">
        <v>1249</v>
      </c>
      <c r="B1215" t="s">
        <v>4728</v>
      </c>
      <c r="C1215" t="s">
        <v>6088</v>
      </c>
      <c r="D1215" t="s">
        <v>47</v>
      </c>
      <c r="E1215" t="s">
        <v>26</v>
      </c>
      <c r="F1215" t="s">
        <v>15</v>
      </c>
      <c r="G1215" t="s">
        <v>27</v>
      </c>
      <c r="H1215">
        <v>2017</v>
      </c>
      <c r="I1215" t="s">
        <v>17</v>
      </c>
      <c r="J1215">
        <v>2025</v>
      </c>
      <c r="K1215">
        <v>8</v>
      </c>
      <c r="L1215">
        <v>1409.9</v>
      </c>
      <c r="M1215" t="s">
        <v>3582</v>
      </c>
      <c r="N1215" t="s">
        <v>6089</v>
      </c>
      <c r="O1215" t="s">
        <v>6310</v>
      </c>
    </row>
    <row r="1216" spans="1:15" x14ac:dyDescent="0.25">
      <c r="A1216">
        <v>1250</v>
      </c>
      <c r="B1216" t="s">
        <v>4902</v>
      </c>
      <c r="C1216" t="s">
        <v>6090</v>
      </c>
      <c r="D1216" t="s">
        <v>76</v>
      </c>
      <c r="E1216" t="s">
        <v>40</v>
      </c>
      <c r="F1216" t="s">
        <v>15</v>
      </c>
      <c r="G1216" t="s">
        <v>27</v>
      </c>
      <c r="H1216">
        <v>2022</v>
      </c>
      <c r="I1216" t="s">
        <v>17</v>
      </c>
      <c r="J1216">
        <v>2025</v>
      </c>
      <c r="K1216">
        <v>3</v>
      </c>
      <c r="L1216">
        <v>1231.6099999999999</v>
      </c>
      <c r="M1216" t="s">
        <v>3585</v>
      </c>
      <c r="N1216" t="s">
        <v>6091</v>
      </c>
      <c r="O1216" t="s">
        <v>6310</v>
      </c>
    </row>
    <row r="1217" spans="1:15" x14ac:dyDescent="0.25">
      <c r="A1217">
        <v>1251</v>
      </c>
      <c r="B1217" t="s">
        <v>4092</v>
      </c>
      <c r="C1217" t="s">
        <v>6092</v>
      </c>
      <c r="D1217" t="s">
        <v>25</v>
      </c>
      <c r="E1217" t="s">
        <v>31</v>
      </c>
      <c r="F1217" t="s">
        <v>15</v>
      </c>
      <c r="G1217" t="s">
        <v>27</v>
      </c>
      <c r="H1217">
        <v>2016</v>
      </c>
      <c r="I1217" t="s">
        <v>77</v>
      </c>
      <c r="J1217">
        <v>2018</v>
      </c>
      <c r="K1217">
        <v>2</v>
      </c>
      <c r="L1217">
        <v>3491.78</v>
      </c>
      <c r="M1217" t="s">
        <v>3587</v>
      </c>
      <c r="N1217" t="s">
        <v>6093</v>
      </c>
      <c r="O1217" t="s">
        <v>6308</v>
      </c>
    </row>
    <row r="1218" spans="1:15" x14ac:dyDescent="0.25">
      <c r="A1218">
        <v>1252</v>
      </c>
      <c r="B1218" t="s">
        <v>4089</v>
      </c>
      <c r="C1218" t="s">
        <v>6094</v>
      </c>
      <c r="D1218" t="s">
        <v>21</v>
      </c>
      <c r="E1218" t="s">
        <v>54</v>
      </c>
      <c r="F1218" t="s">
        <v>32</v>
      </c>
      <c r="G1218" t="s">
        <v>27</v>
      </c>
      <c r="H1218">
        <v>2019</v>
      </c>
      <c r="I1218" t="s">
        <v>17</v>
      </c>
      <c r="J1218">
        <v>2025</v>
      </c>
      <c r="K1218">
        <v>6</v>
      </c>
      <c r="L1218">
        <v>4920.57</v>
      </c>
      <c r="M1218" t="s">
        <v>3590</v>
      </c>
      <c r="N1218" t="s">
        <v>6095</v>
      </c>
      <c r="O1218" t="s">
        <v>6312</v>
      </c>
    </row>
    <row r="1219" spans="1:15" x14ac:dyDescent="0.25">
      <c r="A1219">
        <v>1253</v>
      </c>
      <c r="B1219" t="s">
        <v>5113</v>
      </c>
      <c r="C1219" t="s">
        <v>4200</v>
      </c>
      <c r="D1219" t="s">
        <v>25</v>
      </c>
      <c r="E1219" t="s">
        <v>31</v>
      </c>
      <c r="F1219" t="s">
        <v>15</v>
      </c>
      <c r="G1219" t="s">
        <v>16</v>
      </c>
      <c r="H1219">
        <v>2020</v>
      </c>
      <c r="I1219" t="s">
        <v>17</v>
      </c>
      <c r="J1219">
        <v>2025</v>
      </c>
      <c r="K1219">
        <v>5</v>
      </c>
      <c r="L1219">
        <v>3736.3</v>
      </c>
      <c r="M1219" t="s">
        <v>3593</v>
      </c>
      <c r="N1219" t="s">
        <v>6096</v>
      </c>
      <c r="O1219" t="s">
        <v>6308</v>
      </c>
    </row>
    <row r="1220" spans="1:15" x14ac:dyDescent="0.25">
      <c r="A1220">
        <v>1254</v>
      </c>
      <c r="B1220" t="s">
        <v>4719</v>
      </c>
      <c r="C1220" t="s">
        <v>6097</v>
      </c>
      <c r="D1220" t="s">
        <v>21</v>
      </c>
      <c r="E1220" t="s">
        <v>14</v>
      </c>
      <c r="F1220" t="s">
        <v>15</v>
      </c>
      <c r="G1220" t="s">
        <v>22</v>
      </c>
      <c r="H1220">
        <v>2021</v>
      </c>
      <c r="I1220" t="s">
        <v>17</v>
      </c>
      <c r="J1220">
        <v>2025</v>
      </c>
      <c r="K1220">
        <v>4</v>
      </c>
      <c r="L1220">
        <v>3437.12</v>
      </c>
      <c r="M1220" t="s">
        <v>3596</v>
      </c>
      <c r="N1220" t="s">
        <v>6098</v>
      </c>
      <c r="O1220" t="s">
        <v>6308</v>
      </c>
    </row>
    <row r="1221" spans="1:15" x14ac:dyDescent="0.25">
      <c r="A1221">
        <v>1256</v>
      </c>
      <c r="B1221" t="s">
        <v>4078</v>
      </c>
      <c r="C1221" t="s">
        <v>4881</v>
      </c>
      <c r="D1221" t="s">
        <v>76</v>
      </c>
      <c r="E1221" t="s">
        <v>14</v>
      </c>
      <c r="F1221" t="s">
        <v>32</v>
      </c>
      <c r="G1221" t="s">
        <v>22</v>
      </c>
      <c r="H1221">
        <v>2020</v>
      </c>
      <c r="I1221" t="s">
        <v>17</v>
      </c>
      <c r="J1221">
        <v>2025</v>
      </c>
      <c r="K1221">
        <v>5</v>
      </c>
      <c r="L1221">
        <v>1205.77</v>
      </c>
      <c r="M1221" t="s">
        <v>3600</v>
      </c>
      <c r="N1221" t="s">
        <v>6099</v>
      </c>
      <c r="O1221" t="s">
        <v>6310</v>
      </c>
    </row>
    <row r="1222" spans="1:15" x14ac:dyDescent="0.25">
      <c r="A1222">
        <v>1257</v>
      </c>
      <c r="B1222" t="s">
        <v>6100</v>
      </c>
      <c r="C1222" t="s">
        <v>6101</v>
      </c>
      <c r="D1222" t="s">
        <v>25</v>
      </c>
      <c r="E1222" t="s">
        <v>14</v>
      </c>
      <c r="F1222" t="s">
        <v>15</v>
      </c>
      <c r="G1222" t="s">
        <v>22</v>
      </c>
      <c r="H1222">
        <v>2022</v>
      </c>
      <c r="I1222" t="s">
        <v>17</v>
      </c>
      <c r="J1222">
        <v>2025</v>
      </c>
      <c r="K1222">
        <v>3</v>
      </c>
      <c r="L1222">
        <v>1860.89</v>
      </c>
      <c r="M1222" t="s">
        <v>3603</v>
      </c>
      <c r="N1222" t="s">
        <v>6102</v>
      </c>
      <c r="O1222" t="s">
        <v>6310</v>
      </c>
    </row>
    <row r="1223" spans="1:15" x14ac:dyDescent="0.25">
      <c r="A1223">
        <v>1258</v>
      </c>
      <c r="B1223" t="s">
        <v>4121</v>
      </c>
      <c r="C1223" t="s">
        <v>4535</v>
      </c>
      <c r="D1223" t="s">
        <v>47</v>
      </c>
      <c r="E1223" t="s">
        <v>40</v>
      </c>
      <c r="F1223" t="s">
        <v>15</v>
      </c>
      <c r="G1223" t="s">
        <v>22</v>
      </c>
      <c r="H1223">
        <v>2015</v>
      </c>
      <c r="I1223" t="s">
        <v>17</v>
      </c>
      <c r="J1223">
        <v>2025</v>
      </c>
      <c r="K1223">
        <v>10</v>
      </c>
      <c r="L1223">
        <v>3730.98</v>
      </c>
      <c r="M1223" t="s">
        <v>3606</v>
      </c>
      <c r="N1223" t="s">
        <v>6103</v>
      </c>
      <c r="O1223" t="s">
        <v>6308</v>
      </c>
    </row>
    <row r="1224" spans="1:15" x14ac:dyDescent="0.25">
      <c r="A1224">
        <v>1259</v>
      </c>
      <c r="B1224" t="s">
        <v>4376</v>
      </c>
      <c r="C1224" t="s">
        <v>4633</v>
      </c>
      <c r="D1224" t="s">
        <v>60</v>
      </c>
      <c r="E1224" t="s">
        <v>26</v>
      </c>
      <c r="F1224" t="s">
        <v>32</v>
      </c>
      <c r="G1224" t="s">
        <v>22</v>
      </c>
      <c r="H1224">
        <v>2020</v>
      </c>
      <c r="I1224" t="s">
        <v>17</v>
      </c>
      <c r="J1224">
        <v>2025</v>
      </c>
      <c r="K1224">
        <v>5</v>
      </c>
      <c r="L1224">
        <v>4599</v>
      </c>
      <c r="M1224" t="s">
        <v>3609</v>
      </c>
      <c r="N1224" t="s">
        <v>6104</v>
      </c>
      <c r="O1224" t="s">
        <v>6312</v>
      </c>
    </row>
    <row r="1225" spans="1:15" x14ac:dyDescent="0.25">
      <c r="A1225">
        <v>1260</v>
      </c>
      <c r="B1225" t="s">
        <v>4731</v>
      </c>
      <c r="C1225" t="s">
        <v>4470</v>
      </c>
      <c r="D1225" t="s">
        <v>25</v>
      </c>
      <c r="E1225" t="s">
        <v>54</v>
      </c>
      <c r="F1225" t="s">
        <v>32</v>
      </c>
      <c r="G1225" t="s">
        <v>22</v>
      </c>
      <c r="H1225">
        <v>2020</v>
      </c>
      <c r="I1225" t="s">
        <v>17</v>
      </c>
      <c r="J1225">
        <v>2025</v>
      </c>
      <c r="K1225">
        <v>5</v>
      </c>
      <c r="L1225">
        <v>1446.47</v>
      </c>
      <c r="M1225" t="s">
        <v>3612</v>
      </c>
      <c r="N1225" t="s">
        <v>6105</v>
      </c>
      <c r="O1225" t="s">
        <v>6310</v>
      </c>
    </row>
    <row r="1226" spans="1:15" x14ac:dyDescent="0.25">
      <c r="A1226">
        <v>1261</v>
      </c>
      <c r="B1226" t="s">
        <v>5294</v>
      </c>
      <c r="C1226" t="s">
        <v>5780</v>
      </c>
      <c r="D1226" t="s">
        <v>21</v>
      </c>
      <c r="E1226" t="s">
        <v>26</v>
      </c>
      <c r="F1226" t="s">
        <v>15</v>
      </c>
      <c r="G1226" t="s">
        <v>22</v>
      </c>
      <c r="H1226">
        <v>2020</v>
      </c>
      <c r="I1226" t="s">
        <v>17</v>
      </c>
      <c r="J1226">
        <v>2025</v>
      </c>
      <c r="K1226">
        <v>5</v>
      </c>
      <c r="L1226">
        <v>1877.05</v>
      </c>
      <c r="M1226" t="s">
        <v>3614</v>
      </c>
      <c r="N1226" t="s">
        <v>6106</v>
      </c>
      <c r="O1226" t="s">
        <v>6310</v>
      </c>
    </row>
    <row r="1227" spans="1:15" x14ac:dyDescent="0.25">
      <c r="A1227">
        <v>1262</v>
      </c>
      <c r="B1227" t="s">
        <v>4111</v>
      </c>
      <c r="C1227" t="s">
        <v>5267</v>
      </c>
      <c r="D1227" t="s">
        <v>25</v>
      </c>
      <c r="E1227" t="s">
        <v>26</v>
      </c>
      <c r="F1227" t="s">
        <v>32</v>
      </c>
      <c r="G1227" t="s">
        <v>16</v>
      </c>
      <c r="H1227">
        <v>2019</v>
      </c>
      <c r="I1227" t="s">
        <v>17</v>
      </c>
      <c r="J1227">
        <v>2025</v>
      </c>
      <c r="K1227">
        <v>6</v>
      </c>
      <c r="L1227">
        <v>3483.61</v>
      </c>
      <c r="M1227" t="s">
        <v>3617</v>
      </c>
      <c r="N1227" t="s">
        <v>6107</v>
      </c>
      <c r="O1227" t="s">
        <v>6308</v>
      </c>
    </row>
    <row r="1228" spans="1:15" x14ac:dyDescent="0.25">
      <c r="A1228">
        <v>1263</v>
      </c>
      <c r="B1228" t="s">
        <v>4040</v>
      </c>
      <c r="C1228" t="s">
        <v>4112</v>
      </c>
      <c r="D1228" t="s">
        <v>60</v>
      </c>
      <c r="E1228" t="s">
        <v>14</v>
      </c>
      <c r="F1228" t="s">
        <v>15</v>
      </c>
      <c r="G1228" t="s">
        <v>22</v>
      </c>
      <c r="H1228">
        <v>2022</v>
      </c>
      <c r="I1228" t="s">
        <v>17</v>
      </c>
      <c r="J1228">
        <v>2025</v>
      </c>
      <c r="K1228">
        <v>3</v>
      </c>
      <c r="L1228">
        <v>2722.2</v>
      </c>
      <c r="M1228" t="s">
        <v>3620</v>
      </c>
      <c r="N1228" t="s">
        <v>6108</v>
      </c>
      <c r="O1228" t="s">
        <v>6309</v>
      </c>
    </row>
    <row r="1229" spans="1:15" x14ac:dyDescent="0.25">
      <c r="A1229">
        <v>1264</v>
      </c>
      <c r="B1229" t="s">
        <v>5127</v>
      </c>
      <c r="C1229" t="s">
        <v>4701</v>
      </c>
      <c r="D1229" t="s">
        <v>13</v>
      </c>
      <c r="E1229" t="s">
        <v>26</v>
      </c>
      <c r="F1229" t="s">
        <v>32</v>
      </c>
      <c r="G1229" t="s">
        <v>16</v>
      </c>
      <c r="H1229">
        <v>2017</v>
      </c>
      <c r="I1229" t="s">
        <v>17</v>
      </c>
      <c r="J1229">
        <v>2025</v>
      </c>
      <c r="K1229">
        <v>8</v>
      </c>
      <c r="L1229">
        <v>1855.3</v>
      </c>
      <c r="M1229" t="s">
        <v>3623</v>
      </c>
      <c r="N1229" t="s">
        <v>6109</v>
      </c>
      <c r="O1229" t="s">
        <v>6310</v>
      </c>
    </row>
    <row r="1230" spans="1:15" x14ac:dyDescent="0.25">
      <c r="A1230">
        <v>1265</v>
      </c>
      <c r="B1230" t="s">
        <v>6110</v>
      </c>
      <c r="C1230" t="s">
        <v>5466</v>
      </c>
      <c r="D1230" t="s">
        <v>76</v>
      </c>
      <c r="E1230" t="s">
        <v>40</v>
      </c>
      <c r="F1230" t="s">
        <v>32</v>
      </c>
      <c r="G1230" t="s">
        <v>27</v>
      </c>
      <c r="H1230">
        <v>2021</v>
      </c>
      <c r="I1230" t="s">
        <v>17</v>
      </c>
      <c r="J1230">
        <v>2025</v>
      </c>
      <c r="K1230">
        <v>4</v>
      </c>
      <c r="L1230">
        <v>2232.6799999999998</v>
      </c>
      <c r="M1230" t="s">
        <v>3626</v>
      </c>
      <c r="N1230" t="s">
        <v>6111</v>
      </c>
      <c r="O1230" t="s">
        <v>6309</v>
      </c>
    </row>
    <row r="1231" spans="1:15" x14ac:dyDescent="0.25">
      <c r="A1231">
        <v>1266</v>
      </c>
      <c r="B1231" t="s">
        <v>4980</v>
      </c>
      <c r="C1231" t="s">
        <v>6112</v>
      </c>
      <c r="D1231" t="s">
        <v>21</v>
      </c>
      <c r="E1231" t="s">
        <v>14</v>
      </c>
      <c r="F1231" t="s">
        <v>32</v>
      </c>
      <c r="G1231" t="s">
        <v>27</v>
      </c>
      <c r="H1231">
        <v>2021</v>
      </c>
      <c r="I1231" t="s">
        <v>17</v>
      </c>
      <c r="J1231">
        <v>2025</v>
      </c>
      <c r="K1231">
        <v>4</v>
      </c>
      <c r="L1231">
        <v>2903.73</v>
      </c>
      <c r="M1231" t="s">
        <v>3629</v>
      </c>
      <c r="N1231" t="s">
        <v>6113</v>
      </c>
      <c r="O1231" t="s">
        <v>6309</v>
      </c>
    </row>
    <row r="1232" spans="1:15" x14ac:dyDescent="0.25">
      <c r="A1232">
        <v>1267</v>
      </c>
      <c r="B1232" t="s">
        <v>4297</v>
      </c>
      <c r="C1232" t="s">
        <v>4397</v>
      </c>
      <c r="D1232" t="s">
        <v>76</v>
      </c>
      <c r="E1232" t="s">
        <v>26</v>
      </c>
      <c r="F1232" t="s">
        <v>15</v>
      </c>
      <c r="G1232" t="s">
        <v>27</v>
      </c>
      <c r="H1232">
        <v>2022</v>
      </c>
      <c r="I1232" t="s">
        <v>17</v>
      </c>
      <c r="J1232">
        <v>2025</v>
      </c>
      <c r="K1232">
        <v>3</v>
      </c>
      <c r="L1232">
        <v>1973.23</v>
      </c>
      <c r="M1232" t="s">
        <v>3632</v>
      </c>
      <c r="N1232" t="s">
        <v>6114</v>
      </c>
      <c r="O1232" t="s">
        <v>6310</v>
      </c>
    </row>
    <row r="1233" spans="1:15" x14ac:dyDescent="0.25">
      <c r="A1233">
        <v>1268</v>
      </c>
      <c r="B1233" t="s">
        <v>4193</v>
      </c>
      <c r="C1233" t="s">
        <v>4206</v>
      </c>
      <c r="D1233" t="s">
        <v>76</v>
      </c>
      <c r="E1233" t="s">
        <v>31</v>
      </c>
      <c r="F1233" t="s">
        <v>32</v>
      </c>
      <c r="G1233" t="s">
        <v>16</v>
      </c>
      <c r="H1233">
        <v>2017</v>
      </c>
      <c r="I1233" t="s">
        <v>17</v>
      </c>
      <c r="J1233">
        <v>2025</v>
      </c>
      <c r="K1233">
        <v>8</v>
      </c>
      <c r="L1233">
        <v>4975.05</v>
      </c>
      <c r="M1233" t="s">
        <v>3635</v>
      </c>
      <c r="N1233" t="s">
        <v>6115</v>
      </c>
      <c r="O1233" t="s">
        <v>6312</v>
      </c>
    </row>
    <row r="1234" spans="1:15" x14ac:dyDescent="0.25">
      <c r="A1234">
        <v>1269</v>
      </c>
      <c r="B1234" t="s">
        <v>5222</v>
      </c>
      <c r="C1234" t="s">
        <v>4090</v>
      </c>
      <c r="D1234" t="s">
        <v>76</v>
      </c>
      <c r="E1234" t="s">
        <v>54</v>
      </c>
      <c r="F1234" t="s">
        <v>15</v>
      </c>
      <c r="G1234" t="s">
        <v>16</v>
      </c>
      <c r="H1234">
        <v>2024</v>
      </c>
      <c r="I1234" t="s">
        <v>17</v>
      </c>
      <c r="J1234">
        <v>2025</v>
      </c>
      <c r="K1234">
        <v>1</v>
      </c>
      <c r="L1234">
        <v>932.15</v>
      </c>
      <c r="M1234" t="s">
        <v>3638</v>
      </c>
      <c r="N1234" t="s">
        <v>6116</v>
      </c>
      <c r="O1234" t="s">
        <v>6311</v>
      </c>
    </row>
    <row r="1235" spans="1:15" x14ac:dyDescent="0.25">
      <c r="A1235">
        <v>1270</v>
      </c>
      <c r="B1235" t="s">
        <v>6117</v>
      </c>
      <c r="C1235" t="s">
        <v>4434</v>
      </c>
      <c r="D1235" t="s">
        <v>25</v>
      </c>
      <c r="E1235" t="s">
        <v>31</v>
      </c>
      <c r="F1235" t="s">
        <v>32</v>
      </c>
      <c r="G1235" t="s">
        <v>27</v>
      </c>
      <c r="H1235">
        <v>2020</v>
      </c>
      <c r="I1235" t="s">
        <v>17</v>
      </c>
      <c r="J1235">
        <v>2025</v>
      </c>
      <c r="K1235">
        <v>5</v>
      </c>
      <c r="L1235">
        <v>1006.89</v>
      </c>
      <c r="M1235" t="s">
        <v>3641</v>
      </c>
      <c r="N1235" t="s">
        <v>6118</v>
      </c>
      <c r="O1235" t="s">
        <v>6310</v>
      </c>
    </row>
    <row r="1236" spans="1:15" x14ac:dyDescent="0.25">
      <c r="A1236">
        <v>1271</v>
      </c>
      <c r="B1236" t="s">
        <v>4527</v>
      </c>
      <c r="C1236" t="s">
        <v>5604</v>
      </c>
      <c r="D1236" t="s">
        <v>47</v>
      </c>
      <c r="E1236" t="s">
        <v>54</v>
      </c>
      <c r="F1236" t="s">
        <v>15</v>
      </c>
      <c r="G1236" t="s">
        <v>16</v>
      </c>
      <c r="H1236">
        <v>2022</v>
      </c>
      <c r="I1236" t="s">
        <v>17</v>
      </c>
      <c r="J1236">
        <v>2025</v>
      </c>
      <c r="K1236">
        <v>3</v>
      </c>
      <c r="L1236">
        <v>4700.87</v>
      </c>
      <c r="M1236" t="s">
        <v>3644</v>
      </c>
      <c r="N1236" t="s">
        <v>4025</v>
      </c>
      <c r="O1236" t="s">
        <v>6312</v>
      </c>
    </row>
    <row r="1237" spans="1:15" x14ac:dyDescent="0.25">
      <c r="A1237">
        <v>1272</v>
      </c>
      <c r="B1237" t="s">
        <v>4307</v>
      </c>
      <c r="C1237" t="s">
        <v>6119</v>
      </c>
      <c r="D1237" t="s">
        <v>13</v>
      </c>
      <c r="E1237" t="s">
        <v>54</v>
      </c>
      <c r="F1237" t="s">
        <v>15</v>
      </c>
      <c r="G1237" t="s">
        <v>22</v>
      </c>
      <c r="H1237">
        <v>2016</v>
      </c>
      <c r="I1237" t="s">
        <v>17</v>
      </c>
      <c r="J1237">
        <v>2025</v>
      </c>
      <c r="K1237">
        <v>9</v>
      </c>
      <c r="L1237">
        <v>3058.39</v>
      </c>
      <c r="M1237" t="s">
        <v>3646</v>
      </c>
      <c r="N1237" t="s">
        <v>6120</v>
      </c>
      <c r="O1237" t="s">
        <v>6308</v>
      </c>
    </row>
    <row r="1238" spans="1:15" x14ac:dyDescent="0.25">
      <c r="A1238">
        <v>1273</v>
      </c>
      <c r="B1238" t="s">
        <v>4227</v>
      </c>
      <c r="C1238" t="s">
        <v>6121</v>
      </c>
      <c r="D1238" t="s">
        <v>21</v>
      </c>
      <c r="E1238" t="s">
        <v>14</v>
      </c>
      <c r="F1238" t="s">
        <v>15</v>
      </c>
      <c r="G1238" t="s">
        <v>22</v>
      </c>
      <c r="H1238">
        <v>2021</v>
      </c>
      <c r="I1238" t="s">
        <v>77</v>
      </c>
      <c r="J1238">
        <v>2023</v>
      </c>
      <c r="K1238">
        <v>2</v>
      </c>
      <c r="L1238">
        <v>1449.43</v>
      </c>
      <c r="M1238" t="s">
        <v>3649</v>
      </c>
      <c r="N1238" t="s">
        <v>6122</v>
      </c>
      <c r="O1238" t="s">
        <v>6310</v>
      </c>
    </row>
    <row r="1239" spans="1:15" x14ac:dyDescent="0.25">
      <c r="A1239">
        <v>1274</v>
      </c>
      <c r="B1239" t="s">
        <v>4116</v>
      </c>
      <c r="C1239" t="s">
        <v>4349</v>
      </c>
      <c r="D1239" t="s">
        <v>25</v>
      </c>
      <c r="E1239" t="s">
        <v>31</v>
      </c>
      <c r="F1239" t="s">
        <v>15</v>
      </c>
      <c r="G1239" t="s">
        <v>16</v>
      </c>
      <c r="H1239">
        <v>2023</v>
      </c>
      <c r="I1239" t="s">
        <v>17</v>
      </c>
      <c r="J1239">
        <v>2025</v>
      </c>
      <c r="K1239">
        <v>2</v>
      </c>
      <c r="L1239">
        <v>2735.63</v>
      </c>
      <c r="M1239" t="s">
        <v>3652</v>
      </c>
      <c r="N1239" t="s">
        <v>6123</v>
      </c>
      <c r="O1239" t="s">
        <v>6309</v>
      </c>
    </row>
    <row r="1240" spans="1:15" x14ac:dyDescent="0.25">
      <c r="A1240">
        <v>1275</v>
      </c>
      <c r="B1240" t="s">
        <v>4703</v>
      </c>
      <c r="C1240" t="s">
        <v>5690</v>
      </c>
      <c r="D1240" t="s">
        <v>47</v>
      </c>
      <c r="E1240" t="s">
        <v>26</v>
      </c>
      <c r="F1240" t="s">
        <v>15</v>
      </c>
      <c r="G1240" t="s">
        <v>16</v>
      </c>
      <c r="H1240">
        <v>2020</v>
      </c>
      <c r="I1240" t="s">
        <v>17</v>
      </c>
      <c r="J1240">
        <v>2025</v>
      </c>
      <c r="K1240">
        <v>5</v>
      </c>
      <c r="L1240">
        <v>1105.0899999999999</v>
      </c>
      <c r="M1240" t="s">
        <v>3655</v>
      </c>
      <c r="N1240" t="s">
        <v>6124</v>
      </c>
      <c r="O1240" t="s">
        <v>6310</v>
      </c>
    </row>
    <row r="1241" spans="1:15" x14ac:dyDescent="0.25">
      <c r="A1241">
        <v>1276</v>
      </c>
      <c r="B1241" t="s">
        <v>4568</v>
      </c>
      <c r="C1241" t="s">
        <v>4328</v>
      </c>
      <c r="D1241" t="s">
        <v>25</v>
      </c>
      <c r="E1241" t="s">
        <v>26</v>
      </c>
      <c r="F1241" t="s">
        <v>15</v>
      </c>
      <c r="G1241" t="s">
        <v>22</v>
      </c>
      <c r="H1241">
        <v>2021</v>
      </c>
      <c r="I1241" t="s">
        <v>17</v>
      </c>
      <c r="J1241">
        <v>2025</v>
      </c>
      <c r="K1241">
        <v>4</v>
      </c>
      <c r="L1241">
        <v>1499.54</v>
      </c>
      <c r="M1241" t="s">
        <v>3658</v>
      </c>
      <c r="N1241" t="s">
        <v>6125</v>
      </c>
      <c r="O1241" t="s">
        <v>6310</v>
      </c>
    </row>
    <row r="1242" spans="1:15" x14ac:dyDescent="0.25">
      <c r="A1242">
        <v>1277</v>
      </c>
      <c r="B1242" t="s">
        <v>4360</v>
      </c>
      <c r="C1242" t="s">
        <v>6126</v>
      </c>
      <c r="D1242" t="s">
        <v>25</v>
      </c>
      <c r="E1242" t="s">
        <v>54</v>
      </c>
      <c r="F1242" t="s">
        <v>15</v>
      </c>
      <c r="G1242" t="s">
        <v>27</v>
      </c>
      <c r="H1242">
        <v>2018</v>
      </c>
      <c r="I1242" t="s">
        <v>17</v>
      </c>
      <c r="J1242">
        <v>2025</v>
      </c>
      <c r="K1242">
        <v>7</v>
      </c>
      <c r="L1242">
        <v>2079.36</v>
      </c>
      <c r="M1242" t="s">
        <v>3661</v>
      </c>
      <c r="N1242" t="s">
        <v>6127</v>
      </c>
      <c r="O1242" t="s">
        <v>6309</v>
      </c>
    </row>
    <row r="1243" spans="1:15" x14ac:dyDescent="0.25">
      <c r="A1243">
        <v>1278</v>
      </c>
      <c r="B1243" t="s">
        <v>4241</v>
      </c>
      <c r="C1243" t="s">
        <v>4641</v>
      </c>
      <c r="D1243" t="s">
        <v>21</v>
      </c>
      <c r="E1243" t="s">
        <v>40</v>
      </c>
      <c r="F1243" t="s">
        <v>15</v>
      </c>
      <c r="G1243" t="s">
        <v>16</v>
      </c>
      <c r="H1243">
        <v>2019</v>
      </c>
      <c r="I1243" t="s">
        <v>17</v>
      </c>
      <c r="J1243">
        <v>2025</v>
      </c>
      <c r="K1243">
        <v>6</v>
      </c>
      <c r="L1243">
        <v>1852.89</v>
      </c>
      <c r="M1243" t="s">
        <v>3664</v>
      </c>
      <c r="N1243" t="s">
        <v>6128</v>
      </c>
      <c r="O1243" t="s">
        <v>6310</v>
      </c>
    </row>
    <row r="1244" spans="1:15" x14ac:dyDescent="0.25">
      <c r="A1244">
        <v>1279</v>
      </c>
      <c r="B1244" t="s">
        <v>5674</v>
      </c>
      <c r="C1244" t="s">
        <v>6003</v>
      </c>
      <c r="D1244" t="s">
        <v>76</v>
      </c>
      <c r="E1244" t="s">
        <v>26</v>
      </c>
      <c r="F1244" t="s">
        <v>32</v>
      </c>
      <c r="G1244" t="s">
        <v>22</v>
      </c>
      <c r="H1244">
        <v>2018</v>
      </c>
      <c r="I1244" t="s">
        <v>17</v>
      </c>
      <c r="J1244">
        <v>2025</v>
      </c>
      <c r="K1244">
        <v>7</v>
      </c>
      <c r="L1244">
        <v>3248.41</v>
      </c>
      <c r="M1244" t="s">
        <v>3667</v>
      </c>
      <c r="N1244" t="s">
        <v>6129</v>
      </c>
      <c r="O1244" t="s">
        <v>6308</v>
      </c>
    </row>
    <row r="1245" spans="1:15" x14ac:dyDescent="0.25">
      <c r="A1245">
        <v>1280</v>
      </c>
      <c r="B1245" t="s">
        <v>4127</v>
      </c>
      <c r="C1245" t="s">
        <v>4542</v>
      </c>
      <c r="D1245" t="s">
        <v>25</v>
      </c>
      <c r="E1245" t="s">
        <v>26</v>
      </c>
      <c r="F1245" t="s">
        <v>32</v>
      </c>
      <c r="G1245" t="s">
        <v>22</v>
      </c>
      <c r="H1245">
        <v>2020</v>
      </c>
      <c r="I1245" t="s">
        <v>17</v>
      </c>
      <c r="J1245">
        <v>2025</v>
      </c>
      <c r="K1245">
        <v>5</v>
      </c>
      <c r="L1245">
        <v>4951.6400000000003</v>
      </c>
      <c r="M1245" t="s">
        <v>3670</v>
      </c>
      <c r="N1245" t="s">
        <v>6130</v>
      </c>
      <c r="O1245" t="s">
        <v>6312</v>
      </c>
    </row>
    <row r="1246" spans="1:15" x14ac:dyDescent="0.25">
      <c r="A1246">
        <v>1281</v>
      </c>
      <c r="B1246" t="s">
        <v>4677</v>
      </c>
      <c r="C1246" t="s">
        <v>4181</v>
      </c>
      <c r="D1246" t="s">
        <v>76</v>
      </c>
      <c r="E1246" t="s">
        <v>14</v>
      </c>
      <c r="F1246" t="s">
        <v>32</v>
      </c>
      <c r="G1246" t="s">
        <v>16</v>
      </c>
      <c r="H1246">
        <v>2020</v>
      </c>
      <c r="I1246" t="s">
        <v>17</v>
      </c>
      <c r="J1246">
        <v>2025</v>
      </c>
      <c r="K1246">
        <v>5</v>
      </c>
      <c r="L1246">
        <v>4393.59</v>
      </c>
      <c r="M1246" t="s">
        <v>3673</v>
      </c>
      <c r="N1246" t="s">
        <v>6131</v>
      </c>
      <c r="O1246" t="s">
        <v>6312</v>
      </c>
    </row>
    <row r="1247" spans="1:15" x14ac:dyDescent="0.25">
      <c r="A1247">
        <v>1282</v>
      </c>
      <c r="B1247" t="s">
        <v>4058</v>
      </c>
      <c r="C1247" t="s">
        <v>4542</v>
      </c>
      <c r="D1247" t="s">
        <v>47</v>
      </c>
      <c r="E1247" t="s">
        <v>26</v>
      </c>
      <c r="F1247" t="s">
        <v>32</v>
      </c>
      <c r="G1247" t="s">
        <v>27</v>
      </c>
      <c r="H1247">
        <v>2016</v>
      </c>
      <c r="I1247" t="s">
        <v>17</v>
      </c>
      <c r="J1247">
        <v>2025</v>
      </c>
      <c r="K1247">
        <v>9</v>
      </c>
      <c r="L1247">
        <v>3367.18</v>
      </c>
      <c r="M1247" t="s">
        <v>3676</v>
      </c>
      <c r="N1247" t="s">
        <v>6132</v>
      </c>
      <c r="O1247" t="s">
        <v>6308</v>
      </c>
    </row>
    <row r="1248" spans="1:15" x14ac:dyDescent="0.25">
      <c r="A1248">
        <v>1283</v>
      </c>
      <c r="B1248" t="s">
        <v>4032</v>
      </c>
      <c r="C1248" t="s">
        <v>6133</v>
      </c>
      <c r="D1248" t="s">
        <v>25</v>
      </c>
      <c r="E1248" t="s">
        <v>14</v>
      </c>
      <c r="F1248" t="s">
        <v>15</v>
      </c>
      <c r="G1248" t="s">
        <v>16</v>
      </c>
      <c r="H1248">
        <v>2023</v>
      </c>
      <c r="I1248" t="s">
        <v>17</v>
      </c>
      <c r="J1248">
        <v>2025</v>
      </c>
      <c r="K1248">
        <v>2</v>
      </c>
      <c r="L1248">
        <v>3471.07</v>
      </c>
      <c r="M1248" t="s">
        <v>3679</v>
      </c>
      <c r="N1248" t="s">
        <v>6134</v>
      </c>
      <c r="O1248" t="s">
        <v>6308</v>
      </c>
    </row>
    <row r="1249" spans="1:15" x14ac:dyDescent="0.25">
      <c r="A1249">
        <v>1284</v>
      </c>
      <c r="B1249" t="s">
        <v>4422</v>
      </c>
      <c r="C1249" t="s">
        <v>4397</v>
      </c>
      <c r="D1249" t="s">
        <v>60</v>
      </c>
      <c r="E1249" t="s">
        <v>31</v>
      </c>
      <c r="F1249" t="s">
        <v>32</v>
      </c>
      <c r="G1249" t="s">
        <v>27</v>
      </c>
      <c r="H1249">
        <v>2021</v>
      </c>
      <c r="I1249" t="s">
        <v>17</v>
      </c>
      <c r="J1249">
        <v>2025</v>
      </c>
      <c r="K1249">
        <v>4</v>
      </c>
      <c r="L1249">
        <v>1958.35</v>
      </c>
      <c r="M1249" t="s">
        <v>3682</v>
      </c>
      <c r="N1249" t="s">
        <v>6135</v>
      </c>
      <c r="O1249" t="s">
        <v>6310</v>
      </c>
    </row>
    <row r="1250" spans="1:15" x14ac:dyDescent="0.25">
      <c r="A1250">
        <v>1285</v>
      </c>
      <c r="B1250" t="s">
        <v>4979</v>
      </c>
      <c r="C1250" t="s">
        <v>5332</v>
      </c>
      <c r="D1250" t="s">
        <v>25</v>
      </c>
      <c r="E1250" t="s">
        <v>26</v>
      </c>
      <c r="F1250" t="s">
        <v>32</v>
      </c>
      <c r="G1250" t="s">
        <v>27</v>
      </c>
      <c r="H1250">
        <v>2019</v>
      </c>
      <c r="I1250" t="s">
        <v>17</v>
      </c>
      <c r="J1250">
        <v>2025</v>
      </c>
      <c r="K1250">
        <v>6</v>
      </c>
      <c r="L1250">
        <v>2027.08</v>
      </c>
      <c r="M1250" t="s">
        <v>3685</v>
      </c>
      <c r="N1250" t="s">
        <v>6136</v>
      </c>
      <c r="O1250" t="s">
        <v>6309</v>
      </c>
    </row>
    <row r="1251" spans="1:15" x14ac:dyDescent="0.25">
      <c r="A1251">
        <v>1286</v>
      </c>
      <c r="B1251" t="s">
        <v>4080</v>
      </c>
      <c r="C1251" t="s">
        <v>6137</v>
      </c>
      <c r="D1251" t="s">
        <v>47</v>
      </c>
      <c r="E1251" t="s">
        <v>54</v>
      </c>
      <c r="F1251" t="s">
        <v>32</v>
      </c>
      <c r="G1251" t="s">
        <v>27</v>
      </c>
      <c r="H1251">
        <v>2023</v>
      </c>
      <c r="I1251" t="s">
        <v>17</v>
      </c>
      <c r="J1251">
        <v>2025</v>
      </c>
      <c r="K1251">
        <v>2</v>
      </c>
      <c r="L1251">
        <v>3497.57</v>
      </c>
      <c r="M1251" t="s">
        <v>3688</v>
      </c>
      <c r="N1251" t="s">
        <v>6138</v>
      </c>
      <c r="O1251" t="s">
        <v>6308</v>
      </c>
    </row>
    <row r="1252" spans="1:15" x14ac:dyDescent="0.25">
      <c r="A1252">
        <v>1287</v>
      </c>
      <c r="B1252" t="s">
        <v>4848</v>
      </c>
      <c r="C1252" t="s">
        <v>4153</v>
      </c>
      <c r="D1252" t="s">
        <v>21</v>
      </c>
      <c r="E1252" t="s">
        <v>26</v>
      </c>
      <c r="F1252" t="s">
        <v>32</v>
      </c>
      <c r="G1252" t="s">
        <v>27</v>
      </c>
      <c r="H1252">
        <v>2022</v>
      </c>
      <c r="I1252" t="s">
        <v>17</v>
      </c>
      <c r="J1252">
        <v>2025</v>
      </c>
      <c r="K1252">
        <v>3</v>
      </c>
      <c r="L1252">
        <v>1377.74</v>
      </c>
      <c r="M1252" t="s">
        <v>3691</v>
      </c>
      <c r="N1252" t="s">
        <v>6139</v>
      </c>
      <c r="O1252" t="s">
        <v>6310</v>
      </c>
    </row>
    <row r="1253" spans="1:15" x14ac:dyDescent="0.25">
      <c r="A1253">
        <v>1288</v>
      </c>
      <c r="B1253" t="s">
        <v>6140</v>
      </c>
      <c r="C1253" t="s">
        <v>6141</v>
      </c>
      <c r="D1253" t="s">
        <v>13</v>
      </c>
      <c r="E1253" t="s">
        <v>54</v>
      </c>
      <c r="F1253" t="s">
        <v>15</v>
      </c>
      <c r="G1253" t="s">
        <v>27</v>
      </c>
      <c r="H1253">
        <v>2018</v>
      </c>
      <c r="I1253" t="s">
        <v>17</v>
      </c>
      <c r="J1253">
        <v>2025</v>
      </c>
      <c r="K1253">
        <v>7</v>
      </c>
      <c r="L1253">
        <v>3059.19</v>
      </c>
      <c r="M1253" t="s">
        <v>3694</v>
      </c>
      <c r="N1253" t="s">
        <v>6142</v>
      </c>
      <c r="O1253" t="s">
        <v>6308</v>
      </c>
    </row>
    <row r="1254" spans="1:15" x14ac:dyDescent="0.25">
      <c r="A1254">
        <v>1289</v>
      </c>
      <c r="B1254" t="s">
        <v>6143</v>
      </c>
      <c r="C1254" t="s">
        <v>5725</v>
      </c>
      <c r="D1254" t="s">
        <v>25</v>
      </c>
      <c r="E1254" t="s">
        <v>40</v>
      </c>
      <c r="F1254" t="s">
        <v>15</v>
      </c>
      <c r="G1254" t="s">
        <v>27</v>
      </c>
      <c r="H1254">
        <v>2024</v>
      </c>
      <c r="I1254" t="s">
        <v>17</v>
      </c>
      <c r="J1254">
        <v>2025</v>
      </c>
      <c r="K1254">
        <v>1</v>
      </c>
      <c r="L1254">
        <v>4742.3500000000004</v>
      </c>
      <c r="M1254" t="s">
        <v>3697</v>
      </c>
      <c r="N1254" t="s">
        <v>6144</v>
      </c>
      <c r="O1254" t="s">
        <v>6312</v>
      </c>
    </row>
    <row r="1255" spans="1:15" x14ac:dyDescent="0.25">
      <c r="A1255">
        <v>1290</v>
      </c>
      <c r="B1255" t="s">
        <v>4127</v>
      </c>
      <c r="C1255" t="s">
        <v>6145</v>
      </c>
      <c r="D1255" t="s">
        <v>25</v>
      </c>
      <c r="E1255" t="s">
        <v>26</v>
      </c>
      <c r="F1255" t="s">
        <v>32</v>
      </c>
      <c r="G1255" t="s">
        <v>22</v>
      </c>
      <c r="H1255">
        <v>2022</v>
      </c>
      <c r="I1255" t="s">
        <v>17</v>
      </c>
      <c r="J1255">
        <v>2025</v>
      </c>
      <c r="K1255">
        <v>3</v>
      </c>
      <c r="L1255">
        <v>4531.79</v>
      </c>
      <c r="M1255" t="s">
        <v>3700</v>
      </c>
      <c r="N1255" t="s">
        <v>6146</v>
      </c>
      <c r="O1255" t="s">
        <v>6312</v>
      </c>
    </row>
    <row r="1256" spans="1:15" x14ac:dyDescent="0.25">
      <c r="A1256">
        <v>1291</v>
      </c>
      <c r="B1256" t="s">
        <v>4174</v>
      </c>
      <c r="C1256" t="s">
        <v>6147</v>
      </c>
      <c r="D1256" t="s">
        <v>76</v>
      </c>
      <c r="E1256" t="s">
        <v>14</v>
      </c>
      <c r="F1256" t="s">
        <v>15</v>
      </c>
      <c r="G1256" t="s">
        <v>27</v>
      </c>
      <c r="H1256">
        <v>2022</v>
      </c>
      <c r="I1256" t="s">
        <v>17</v>
      </c>
      <c r="J1256">
        <v>2025</v>
      </c>
      <c r="K1256">
        <v>3</v>
      </c>
      <c r="L1256">
        <v>4918.2299999999996</v>
      </c>
      <c r="M1256" t="s">
        <v>3703</v>
      </c>
      <c r="N1256" t="s">
        <v>6148</v>
      </c>
      <c r="O1256" t="s">
        <v>6312</v>
      </c>
    </row>
    <row r="1257" spans="1:15" x14ac:dyDescent="0.25">
      <c r="A1257">
        <v>1292</v>
      </c>
      <c r="B1257" t="s">
        <v>6149</v>
      </c>
      <c r="C1257" t="s">
        <v>5569</v>
      </c>
      <c r="D1257" t="s">
        <v>76</v>
      </c>
      <c r="E1257" t="s">
        <v>40</v>
      </c>
      <c r="F1257" t="s">
        <v>15</v>
      </c>
      <c r="G1257" t="s">
        <v>22</v>
      </c>
      <c r="H1257">
        <v>2016</v>
      </c>
      <c r="I1257" t="s">
        <v>17</v>
      </c>
      <c r="J1257">
        <v>2025</v>
      </c>
      <c r="K1257">
        <v>9</v>
      </c>
      <c r="L1257">
        <v>3330.48</v>
      </c>
      <c r="M1257" t="s">
        <v>3706</v>
      </c>
      <c r="N1257" t="s">
        <v>6150</v>
      </c>
      <c r="O1257" t="s">
        <v>6308</v>
      </c>
    </row>
    <row r="1258" spans="1:15" x14ac:dyDescent="0.25">
      <c r="A1258">
        <v>1294</v>
      </c>
      <c r="B1258" t="s">
        <v>4141</v>
      </c>
      <c r="C1258" t="s">
        <v>6151</v>
      </c>
      <c r="D1258" t="s">
        <v>47</v>
      </c>
      <c r="E1258" t="s">
        <v>40</v>
      </c>
      <c r="F1258" t="s">
        <v>32</v>
      </c>
      <c r="G1258" t="s">
        <v>16</v>
      </c>
      <c r="H1258">
        <v>2020</v>
      </c>
      <c r="I1258" t="s">
        <v>17</v>
      </c>
      <c r="J1258">
        <v>2025</v>
      </c>
      <c r="K1258">
        <v>5</v>
      </c>
      <c r="L1258">
        <v>3846.25</v>
      </c>
      <c r="M1258" t="s">
        <v>3711</v>
      </c>
      <c r="N1258" t="s">
        <v>6152</v>
      </c>
      <c r="O1258" t="s">
        <v>6308</v>
      </c>
    </row>
    <row r="1259" spans="1:15" x14ac:dyDescent="0.25">
      <c r="A1259">
        <v>1295</v>
      </c>
      <c r="B1259" t="s">
        <v>4910</v>
      </c>
      <c r="C1259" t="s">
        <v>5098</v>
      </c>
      <c r="D1259" t="s">
        <v>60</v>
      </c>
      <c r="E1259" t="s">
        <v>54</v>
      </c>
      <c r="F1259" t="s">
        <v>32</v>
      </c>
      <c r="G1259" t="s">
        <v>16</v>
      </c>
      <c r="H1259">
        <v>2020</v>
      </c>
      <c r="I1259" t="s">
        <v>17</v>
      </c>
      <c r="J1259">
        <v>2025</v>
      </c>
      <c r="K1259">
        <v>5</v>
      </c>
      <c r="L1259">
        <v>3166.28</v>
      </c>
      <c r="M1259" t="s">
        <v>3714</v>
      </c>
      <c r="N1259" t="s">
        <v>6153</v>
      </c>
      <c r="O1259" t="s">
        <v>6308</v>
      </c>
    </row>
    <row r="1260" spans="1:15" x14ac:dyDescent="0.25">
      <c r="A1260">
        <v>1296</v>
      </c>
      <c r="B1260" t="s">
        <v>5199</v>
      </c>
      <c r="C1260" t="s">
        <v>5233</v>
      </c>
      <c r="D1260" t="s">
        <v>13</v>
      </c>
      <c r="E1260" t="s">
        <v>40</v>
      </c>
      <c r="F1260" t="s">
        <v>32</v>
      </c>
      <c r="G1260" t="s">
        <v>16</v>
      </c>
      <c r="H1260">
        <v>2019</v>
      </c>
      <c r="I1260" t="s">
        <v>17</v>
      </c>
      <c r="J1260">
        <v>2025</v>
      </c>
      <c r="K1260">
        <v>6</v>
      </c>
      <c r="L1260">
        <v>4493.1099999999997</v>
      </c>
      <c r="M1260" t="s">
        <v>3716</v>
      </c>
      <c r="N1260" t="s">
        <v>6154</v>
      </c>
      <c r="O1260" t="s">
        <v>6312</v>
      </c>
    </row>
    <row r="1261" spans="1:15" x14ac:dyDescent="0.25">
      <c r="A1261">
        <v>1297</v>
      </c>
      <c r="B1261" t="s">
        <v>4848</v>
      </c>
      <c r="C1261" t="s">
        <v>6155</v>
      </c>
      <c r="D1261" t="s">
        <v>13</v>
      </c>
      <c r="E1261" t="s">
        <v>54</v>
      </c>
      <c r="F1261" t="s">
        <v>15</v>
      </c>
      <c r="G1261" t="s">
        <v>22</v>
      </c>
      <c r="H1261">
        <v>2020</v>
      </c>
      <c r="I1261" t="s">
        <v>17</v>
      </c>
      <c r="J1261">
        <v>2025</v>
      </c>
      <c r="K1261">
        <v>5</v>
      </c>
      <c r="L1261">
        <v>4016.3</v>
      </c>
      <c r="M1261" t="s">
        <v>3719</v>
      </c>
      <c r="N1261" t="s">
        <v>6156</v>
      </c>
      <c r="O1261" t="s">
        <v>6312</v>
      </c>
    </row>
    <row r="1262" spans="1:15" x14ac:dyDescent="0.25">
      <c r="A1262">
        <v>1298</v>
      </c>
      <c r="B1262" t="s">
        <v>4828</v>
      </c>
      <c r="C1262" t="s">
        <v>4380</v>
      </c>
      <c r="D1262" t="s">
        <v>13</v>
      </c>
      <c r="E1262" t="s">
        <v>14</v>
      </c>
      <c r="F1262" t="s">
        <v>15</v>
      </c>
      <c r="G1262" t="s">
        <v>16</v>
      </c>
      <c r="H1262">
        <v>2022</v>
      </c>
      <c r="I1262" t="s">
        <v>17</v>
      </c>
      <c r="J1262">
        <v>2025</v>
      </c>
      <c r="K1262">
        <v>3</v>
      </c>
      <c r="L1262">
        <v>2735.36</v>
      </c>
      <c r="M1262" t="s">
        <v>3722</v>
      </c>
      <c r="N1262" t="s">
        <v>6157</v>
      </c>
      <c r="O1262" t="s">
        <v>6309</v>
      </c>
    </row>
    <row r="1263" spans="1:15" x14ac:dyDescent="0.25">
      <c r="A1263">
        <v>1299</v>
      </c>
      <c r="B1263" t="s">
        <v>4141</v>
      </c>
      <c r="C1263" t="s">
        <v>4035</v>
      </c>
      <c r="D1263" t="s">
        <v>13</v>
      </c>
      <c r="E1263" t="s">
        <v>40</v>
      </c>
      <c r="F1263" t="s">
        <v>15</v>
      </c>
      <c r="G1263" t="s">
        <v>27</v>
      </c>
      <c r="H1263">
        <v>2023</v>
      </c>
      <c r="I1263" t="s">
        <v>17</v>
      </c>
      <c r="J1263">
        <v>2025</v>
      </c>
      <c r="K1263">
        <v>2</v>
      </c>
      <c r="L1263">
        <v>2506.0100000000002</v>
      </c>
      <c r="M1263" t="s">
        <v>3725</v>
      </c>
      <c r="N1263" t="s">
        <v>6158</v>
      </c>
      <c r="O1263" t="s">
        <v>6309</v>
      </c>
    </row>
    <row r="1264" spans="1:15" x14ac:dyDescent="0.25">
      <c r="A1264">
        <v>1300</v>
      </c>
      <c r="B1264" t="s">
        <v>4288</v>
      </c>
      <c r="C1264" t="s">
        <v>4266</v>
      </c>
      <c r="D1264" t="s">
        <v>21</v>
      </c>
      <c r="E1264" t="s">
        <v>54</v>
      </c>
      <c r="F1264" t="s">
        <v>32</v>
      </c>
      <c r="G1264" t="s">
        <v>27</v>
      </c>
      <c r="H1264">
        <v>2016</v>
      </c>
      <c r="I1264" t="s">
        <v>17</v>
      </c>
      <c r="J1264">
        <v>2025</v>
      </c>
      <c r="K1264">
        <v>9</v>
      </c>
      <c r="L1264">
        <v>4758.37</v>
      </c>
      <c r="M1264" t="s">
        <v>3728</v>
      </c>
      <c r="N1264" t="s">
        <v>6159</v>
      </c>
      <c r="O1264" t="s">
        <v>6312</v>
      </c>
    </row>
    <row r="1265" spans="1:15" x14ac:dyDescent="0.25">
      <c r="A1265">
        <v>1301</v>
      </c>
      <c r="B1265" t="s">
        <v>4897</v>
      </c>
      <c r="C1265" t="s">
        <v>4732</v>
      </c>
      <c r="D1265" t="s">
        <v>60</v>
      </c>
      <c r="E1265" t="s">
        <v>31</v>
      </c>
      <c r="F1265" t="s">
        <v>15</v>
      </c>
      <c r="G1265" t="s">
        <v>16</v>
      </c>
      <c r="H1265">
        <v>2019</v>
      </c>
      <c r="I1265" t="s">
        <v>17</v>
      </c>
      <c r="J1265">
        <v>2025</v>
      </c>
      <c r="K1265">
        <v>6</v>
      </c>
      <c r="L1265">
        <v>2166.0300000000002</v>
      </c>
      <c r="M1265" t="s">
        <v>3731</v>
      </c>
      <c r="N1265" t="s">
        <v>6160</v>
      </c>
      <c r="O1265" t="s">
        <v>6309</v>
      </c>
    </row>
    <row r="1266" spans="1:15" x14ac:dyDescent="0.25">
      <c r="A1266">
        <v>1302</v>
      </c>
      <c r="B1266" t="s">
        <v>5222</v>
      </c>
      <c r="C1266" t="s">
        <v>6161</v>
      </c>
      <c r="D1266" t="s">
        <v>21</v>
      </c>
      <c r="E1266" t="s">
        <v>14</v>
      </c>
      <c r="F1266" t="s">
        <v>15</v>
      </c>
      <c r="G1266" t="s">
        <v>27</v>
      </c>
      <c r="H1266">
        <v>2017</v>
      </c>
      <c r="I1266" t="s">
        <v>17</v>
      </c>
      <c r="J1266">
        <v>2025</v>
      </c>
      <c r="K1266">
        <v>8</v>
      </c>
      <c r="L1266">
        <v>3091.42</v>
      </c>
      <c r="M1266" t="s">
        <v>3734</v>
      </c>
      <c r="N1266" t="s">
        <v>6162</v>
      </c>
      <c r="O1266" t="s">
        <v>6308</v>
      </c>
    </row>
    <row r="1267" spans="1:15" x14ac:dyDescent="0.25">
      <c r="A1267">
        <v>1303</v>
      </c>
      <c r="B1267" t="s">
        <v>4029</v>
      </c>
      <c r="C1267" t="s">
        <v>4292</v>
      </c>
      <c r="D1267" t="s">
        <v>47</v>
      </c>
      <c r="E1267" t="s">
        <v>31</v>
      </c>
      <c r="F1267" t="s">
        <v>32</v>
      </c>
      <c r="G1267" t="s">
        <v>27</v>
      </c>
      <c r="H1267">
        <v>2016</v>
      </c>
      <c r="I1267" t="s">
        <v>17</v>
      </c>
      <c r="J1267">
        <v>2025</v>
      </c>
      <c r="K1267">
        <v>9</v>
      </c>
      <c r="L1267">
        <v>2441.3000000000002</v>
      </c>
      <c r="M1267" t="s">
        <v>3737</v>
      </c>
      <c r="N1267" t="s">
        <v>6163</v>
      </c>
      <c r="O1267" t="s">
        <v>6309</v>
      </c>
    </row>
    <row r="1268" spans="1:15" x14ac:dyDescent="0.25">
      <c r="A1268">
        <v>1304</v>
      </c>
      <c r="B1268" t="s">
        <v>4959</v>
      </c>
      <c r="C1268" t="s">
        <v>4056</v>
      </c>
      <c r="D1268" t="s">
        <v>47</v>
      </c>
      <c r="E1268" t="s">
        <v>14</v>
      </c>
      <c r="F1268" t="s">
        <v>32</v>
      </c>
      <c r="G1268" t="s">
        <v>16</v>
      </c>
      <c r="H1268">
        <v>2018</v>
      </c>
      <c r="I1268" t="s">
        <v>17</v>
      </c>
      <c r="J1268">
        <v>2025</v>
      </c>
      <c r="K1268">
        <v>7</v>
      </c>
      <c r="L1268">
        <v>3033.73</v>
      </c>
      <c r="M1268" t="s">
        <v>3740</v>
      </c>
      <c r="N1268" t="s">
        <v>6164</v>
      </c>
      <c r="O1268" t="s">
        <v>6308</v>
      </c>
    </row>
    <row r="1269" spans="1:15" x14ac:dyDescent="0.25">
      <c r="A1269">
        <v>1305</v>
      </c>
      <c r="B1269" t="s">
        <v>4204</v>
      </c>
      <c r="C1269" t="s">
        <v>6165</v>
      </c>
      <c r="D1269" t="s">
        <v>60</v>
      </c>
      <c r="E1269" t="s">
        <v>31</v>
      </c>
      <c r="F1269" t="s">
        <v>32</v>
      </c>
      <c r="G1269" t="s">
        <v>27</v>
      </c>
      <c r="H1269">
        <v>2018</v>
      </c>
      <c r="I1269" t="s">
        <v>17</v>
      </c>
      <c r="J1269">
        <v>2025</v>
      </c>
      <c r="K1269">
        <v>7</v>
      </c>
      <c r="L1269">
        <v>2218.39</v>
      </c>
      <c r="M1269" t="s">
        <v>3743</v>
      </c>
      <c r="N1269" t="s">
        <v>6166</v>
      </c>
      <c r="O1269" t="s">
        <v>6309</v>
      </c>
    </row>
    <row r="1270" spans="1:15" x14ac:dyDescent="0.25">
      <c r="A1270">
        <v>1306</v>
      </c>
      <c r="B1270" t="s">
        <v>5413</v>
      </c>
      <c r="C1270" t="s">
        <v>4714</v>
      </c>
      <c r="D1270" t="s">
        <v>76</v>
      </c>
      <c r="E1270" t="s">
        <v>31</v>
      </c>
      <c r="F1270" t="s">
        <v>15</v>
      </c>
      <c r="G1270" t="s">
        <v>22</v>
      </c>
      <c r="H1270">
        <v>2017</v>
      </c>
      <c r="I1270" t="s">
        <v>17</v>
      </c>
      <c r="J1270">
        <v>2025</v>
      </c>
      <c r="K1270">
        <v>8</v>
      </c>
      <c r="L1270">
        <v>1672.02</v>
      </c>
      <c r="M1270" t="s">
        <v>3746</v>
      </c>
      <c r="N1270" t="s">
        <v>6167</v>
      </c>
      <c r="O1270" t="s">
        <v>6310</v>
      </c>
    </row>
    <row r="1271" spans="1:15" x14ac:dyDescent="0.25">
      <c r="A1271">
        <v>1307</v>
      </c>
      <c r="B1271" t="s">
        <v>4127</v>
      </c>
      <c r="C1271" t="s">
        <v>6168</v>
      </c>
      <c r="D1271" t="s">
        <v>25</v>
      </c>
      <c r="E1271" t="s">
        <v>54</v>
      </c>
      <c r="F1271" t="s">
        <v>15</v>
      </c>
      <c r="G1271" t="s">
        <v>22</v>
      </c>
      <c r="H1271">
        <v>2022</v>
      </c>
      <c r="I1271" t="s">
        <v>17</v>
      </c>
      <c r="J1271">
        <v>2025</v>
      </c>
      <c r="K1271">
        <v>3</v>
      </c>
      <c r="L1271">
        <v>3162.62</v>
      </c>
      <c r="M1271" t="s">
        <v>3749</v>
      </c>
      <c r="N1271" t="s">
        <v>6169</v>
      </c>
      <c r="O1271" t="s">
        <v>6308</v>
      </c>
    </row>
    <row r="1272" spans="1:15" x14ac:dyDescent="0.25">
      <c r="A1272">
        <v>1308</v>
      </c>
      <c r="B1272" t="s">
        <v>5473</v>
      </c>
      <c r="C1272" t="s">
        <v>4313</v>
      </c>
      <c r="D1272" t="s">
        <v>47</v>
      </c>
      <c r="E1272" t="s">
        <v>40</v>
      </c>
      <c r="F1272" t="s">
        <v>15</v>
      </c>
      <c r="G1272" t="s">
        <v>27</v>
      </c>
      <c r="H1272">
        <v>2020</v>
      </c>
      <c r="I1272" t="s">
        <v>17</v>
      </c>
      <c r="J1272">
        <v>2025</v>
      </c>
      <c r="K1272">
        <v>5</v>
      </c>
      <c r="L1272">
        <v>2101.69</v>
      </c>
      <c r="M1272" t="s">
        <v>3752</v>
      </c>
      <c r="N1272" t="s">
        <v>6170</v>
      </c>
      <c r="O1272" t="s">
        <v>6309</v>
      </c>
    </row>
    <row r="1273" spans="1:15" x14ac:dyDescent="0.25">
      <c r="A1273">
        <v>1309</v>
      </c>
      <c r="B1273" t="s">
        <v>5000</v>
      </c>
      <c r="C1273" t="s">
        <v>6171</v>
      </c>
      <c r="D1273" t="s">
        <v>25</v>
      </c>
      <c r="E1273" t="s">
        <v>54</v>
      </c>
      <c r="F1273" t="s">
        <v>15</v>
      </c>
      <c r="G1273" t="s">
        <v>16</v>
      </c>
      <c r="H1273">
        <v>2022</v>
      </c>
      <c r="I1273" t="s">
        <v>17</v>
      </c>
      <c r="J1273">
        <v>2025</v>
      </c>
      <c r="K1273">
        <v>3</v>
      </c>
      <c r="L1273">
        <v>1868.08</v>
      </c>
      <c r="M1273" t="s">
        <v>3754</v>
      </c>
      <c r="N1273" t="s">
        <v>6172</v>
      </c>
      <c r="O1273" t="s">
        <v>6310</v>
      </c>
    </row>
    <row r="1274" spans="1:15" x14ac:dyDescent="0.25">
      <c r="A1274">
        <v>1310</v>
      </c>
      <c r="B1274" t="s">
        <v>4127</v>
      </c>
      <c r="C1274" t="s">
        <v>5069</v>
      </c>
      <c r="D1274" t="s">
        <v>60</v>
      </c>
      <c r="E1274" t="s">
        <v>14</v>
      </c>
      <c r="F1274" t="s">
        <v>32</v>
      </c>
      <c r="G1274" t="s">
        <v>22</v>
      </c>
      <c r="H1274">
        <v>2022</v>
      </c>
      <c r="I1274" t="s">
        <v>17</v>
      </c>
      <c r="J1274">
        <v>2025</v>
      </c>
      <c r="K1274">
        <v>3</v>
      </c>
      <c r="L1274">
        <v>1408.86</v>
      </c>
      <c r="M1274" t="s">
        <v>3757</v>
      </c>
      <c r="N1274" t="s">
        <v>6173</v>
      </c>
      <c r="O1274" t="s">
        <v>6310</v>
      </c>
    </row>
    <row r="1275" spans="1:15" x14ac:dyDescent="0.25">
      <c r="A1275">
        <v>1311</v>
      </c>
      <c r="B1275" t="s">
        <v>4116</v>
      </c>
      <c r="C1275" t="s">
        <v>6174</v>
      </c>
      <c r="D1275" t="s">
        <v>47</v>
      </c>
      <c r="E1275" t="s">
        <v>31</v>
      </c>
      <c r="F1275" t="s">
        <v>32</v>
      </c>
      <c r="G1275" t="s">
        <v>16</v>
      </c>
      <c r="H1275">
        <v>2016</v>
      </c>
      <c r="I1275" t="s">
        <v>17</v>
      </c>
      <c r="J1275">
        <v>2025</v>
      </c>
      <c r="K1275">
        <v>9</v>
      </c>
      <c r="L1275">
        <v>1364.74</v>
      </c>
      <c r="M1275" t="s">
        <v>3760</v>
      </c>
      <c r="N1275" t="s">
        <v>6175</v>
      </c>
      <c r="O1275" t="s">
        <v>6310</v>
      </c>
    </row>
    <row r="1276" spans="1:15" x14ac:dyDescent="0.25">
      <c r="A1276">
        <v>1313</v>
      </c>
      <c r="B1276" t="s">
        <v>4121</v>
      </c>
      <c r="C1276" t="s">
        <v>6176</v>
      </c>
      <c r="D1276" t="s">
        <v>47</v>
      </c>
      <c r="E1276" t="s">
        <v>14</v>
      </c>
      <c r="F1276" t="s">
        <v>15</v>
      </c>
      <c r="G1276" t="s">
        <v>27</v>
      </c>
      <c r="H1276">
        <v>2020</v>
      </c>
      <c r="I1276" t="s">
        <v>298</v>
      </c>
      <c r="J1276">
        <v>2024</v>
      </c>
      <c r="K1276">
        <v>4</v>
      </c>
      <c r="L1276">
        <v>2383.31</v>
      </c>
      <c r="M1276" t="s">
        <v>3765</v>
      </c>
      <c r="N1276" t="s">
        <v>6177</v>
      </c>
      <c r="O1276" t="s">
        <v>6309</v>
      </c>
    </row>
    <row r="1277" spans="1:15" x14ac:dyDescent="0.25">
      <c r="A1277">
        <v>1314</v>
      </c>
      <c r="B1277" t="s">
        <v>4055</v>
      </c>
      <c r="C1277" t="s">
        <v>4993</v>
      </c>
      <c r="D1277" t="s">
        <v>21</v>
      </c>
      <c r="E1277" t="s">
        <v>54</v>
      </c>
      <c r="F1277" t="s">
        <v>15</v>
      </c>
      <c r="G1277" t="s">
        <v>27</v>
      </c>
      <c r="H1277">
        <v>2021</v>
      </c>
      <c r="I1277" t="s">
        <v>298</v>
      </c>
      <c r="J1277">
        <v>2024</v>
      </c>
      <c r="K1277">
        <v>3</v>
      </c>
      <c r="L1277">
        <v>3343.52</v>
      </c>
      <c r="M1277" t="s">
        <v>3768</v>
      </c>
      <c r="N1277" t="s">
        <v>6178</v>
      </c>
      <c r="O1277" t="s">
        <v>6308</v>
      </c>
    </row>
    <row r="1278" spans="1:15" x14ac:dyDescent="0.25">
      <c r="A1278">
        <v>1315</v>
      </c>
      <c r="B1278" t="s">
        <v>4288</v>
      </c>
      <c r="C1278" t="s">
        <v>5139</v>
      </c>
      <c r="D1278" t="s">
        <v>25</v>
      </c>
      <c r="E1278" t="s">
        <v>26</v>
      </c>
      <c r="F1278" t="s">
        <v>32</v>
      </c>
      <c r="G1278" t="s">
        <v>27</v>
      </c>
      <c r="H1278">
        <v>2019</v>
      </c>
      <c r="I1278" t="s">
        <v>298</v>
      </c>
      <c r="J1278">
        <v>2022</v>
      </c>
      <c r="K1278">
        <v>3</v>
      </c>
      <c r="L1278">
        <v>1334.17</v>
      </c>
      <c r="M1278" t="s">
        <v>3771</v>
      </c>
      <c r="N1278" t="s">
        <v>6179</v>
      </c>
      <c r="O1278" t="s">
        <v>6310</v>
      </c>
    </row>
    <row r="1279" spans="1:15" x14ac:dyDescent="0.25">
      <c r="A1279">
        <v>1316</v>
      </c>
      <c r="B1279" t="s">
        <v>5384</v>
      </c>
      <c r="C1279" t="s">
        <v>6168</v>
      </c>
      <c r="D1279" t="s">
        <v>76</v>
      </c>
      <c r="E1279" t="s">
        <v>31</v>
      </c>
      <c r="F1279" t="s">
        <v>32</v>
      </c>
      <c r="G1279" t="s">
        <v>22</v>
      </c>
      <c r="H1279">
        <v>2022</v>
      </c>
      <c r="I1279" t="s">
        <v>17</v>
      </c>
      <c r="J1279">
        <v>2025</v>
      </c>
      <c r="K1279">
        <v>3</v>
      </c>
      <c r="L1279">
        <v>4794.82</v>
      </c>
      <c r="M1279" t="s">
        <v>3774</v>
      </c>
      <c r="N1279" t="s">
        <v>6180</v>
      </c>
      <c r="O1279" t="s">
        <v>6312</v>
      </c>
    </row>
    <row r="1280" spans="1:15" x14ac:dyDescent="0.25">
      <c r="A1280">
        <v>1317</v>
      </c>
      <c r="B1280" t="s">
        <v>4174</v>
      </c>
      <c r="C1280" t="s">
        <v>6110</v>
      </c>
      <c r="D1280" t="s">
        <v>47</v>
      </c>
      <c r="E1280" t="s">
        <v>31</v>
      </c>
      <c r="F1280" t="s">
        <v>32</v>
      </c>
      <c r="G1280" t="s">
        <v>27</v>
      </c>
      <c r="H1280">
        <v>2023</v>
      </c>
      <c r="I1280" t="s">
        <v>17</v>
      </c>
      <c r="J1280">
        <v>2025</v>
      </c>
      <c r="K1280">
        <v>2</v>
      </c>
      <c r="L1280">
        <v>2245.7600000000002</v>
      </c>
      <c r="M1280" t="s">
        <v>3777</v>
      </c>
      <c r="N1280" t="s">
        <v>6181</v>
      </c>
      <c r="O1280" t="s">
        <v>6309</v>
      </c>
    </row>
    <row r="1281" spans="1:15" x14ac:dyDescent="0.25">
      <c r="A1281">
        <v>1318</v>
      </c>
      <c r="B1281" t="s">
        <v>4518</v>
      </c>
      <c r="C1281" t="s">
        <v>4735</v>
      </c>
      <c r="D1281" t="s">
        <v>21</v>
      </c>
      <c r="E1281" t="s">
        <v>54</v>
      </c>
      <c r="F1281" t="s">
        <v>32</v>
      </c>
      <c r="G1281" t="s">
        <v>16</v>
      </c>
      <c r="H1281">
        <v>2023</v>
      </c>
      <c r="I1281" t="s">
        <v>17</v>
      </c>
      <c r="J1281">
        <v>2025</v>
      </c>
      <c r="K1281">
        <v>2</v>
      </c>
      <c r="L1281">
        <v>1697.69</v>
      </c>
      <c r="M1281" t="s">
        <v>3780</v>
      </c>
      <c r="N1281" t="s">
        <v>6182</v>
      </c>
      <c r="O1281" t="s">
        <v>6310</v>
      </c>
    </row>
    <row r="1282" spans="1:15" x14ac:dyDescent="0.25">
      <c r="A1282">
        <v>1319</v>
      </c>
      <c r="B1282" t="s">
        <v>4568</v>
      </c>
      <c r="C1282" t="s">
        <v>4191</v>
      </c>
      <c r="D1282" t="s">
        <v>60</v>
      </c>
      <c r="E1282" t="s">
        <v>26</v>
      </c>
      <c r="F1282" t="s">
        <v>32</v>
      </c>
      <c r="G1282" t="s">
        <v>22</v>
      </c>
      <c r="H1282">
        <v>2022</v>
      </c>
      <c r="I1282" t="s">
        <v>17</v>
      </c>
      <c r="J1282">
        <v>2025</v>
      </c>
      <c r="K1282">
        <v>3</v>
      </c>
      <c r="L1282">
        <v>4316.42</v>
      </c>
      <c r="M1282" t="s">
        <v>3783</v>
      </c>
      <c r="N1282" t="s">
        <v>6183</v>
      </c>
      <c r="O1282" t="s">
        <v>6312</v>
      </c>
    </row>
    <row r="1283" spans="1:15" x14ac:dyDescent="0.25">
      <c r="A1283">
        <v>1320</v>
      </c>
      <c r="B1283" t="s">
        <v>6184</v>
      </c>
      <c r="C1283" t="s">
        <v>4065</v>
      </c>
      <c r="D1283" t="s">
        <v>21</v>
      </c>
      <c r="E1283" t="s">
        <v>26</v>
      </c>
      <c r="F1283" t="s">
        <v>32</v>
      </c>
      <c r="G1283" t="s">
        <v>16</v>
      </c>
      <c r="H1283">
        <v>2024</v>
      </c>
      <c r="I1283" t="s">
        <v>17</v>
      </c>
      <c r="J1283">
        <v>2025</v>
      </c>
      <c r="K1283">
        <v>1</v>
      </c>
      <c r="L1283">
        <v>4600.9799999999996</v>
      </c>
      <c r="M1283" t="s">
        <v>3786</v>
      </c>
      <c r="N1283" t="s">
        <v>6185</v>
      </c>
      <c r="O1283" t="s">
        <v>6312</v>
      </c>
    </row>
    <row r="1284" spans="1:15" x14ac:dyDescent="0.25">
      <c r="A1284">
        <v>1321</v>
      </c>
      <c r="B1284" t="s">
        <v>4163</v>
      </c>
      <c r="C1284" t="s">
        <v>4316</v>
      </c>
      <c r="D1284" t="s">
        <v>25</v>
      </c>
      <c r="E1284" t="s">
        <v>14</v>
      </c>
      <c r="F1284" t="s">
        <v>15</v>
      </c>
      <c r="G1284" t="s">
        <v>27</v>
      </c>
      <c r="H1284">
        <v>2022</v>
      </c>
      <c r="I1284" t="s">
        <v>77</v>
      </c>
      <c r="J1284">
        <v>2023</v>
      </c>
      <c r="K1284">
        <v>1</v>
      </c>
      <c r="L1284">
        <v>4134.6499999999996</v>
      </c>
      <c r="M1284" t="s">
        <v>3789</v>
      </c>
      <c r="N1284" t="s">
        <v>6186</v>
      </c>
      <c r="O1284" t="s">
        <v>6312</v>
      </c>
    </row>
    <row r="1285" spans="1:15" x14ac:dyDescent="0.25">
      <c r="A1285">
        <v>1322</v>
      </c>
      <c r="B1285" t="s">
        <v>4089</v>
      </c>
      <c r="C1285" t="s">
        <v>6187</v>
      </c>
      <c r="D1285" t="s">
        <v>21</v>
      </c>
      <c r="E1285" t="s">
        <v>54</v>
      </c>
      <c r="F1285" t="s">
        <v>32</v>
      </c>
      <c r="G1285" t="s">
        <v>22</v>
      </c>
      <c r="H1285">
        <v>2018</v>
      </c>
      <c r="I1285" t="s">
        <v>17</v>
      </c>
      <c r="J1285">
        <v>2025</v>
      </c>
      <c r="K1285">
        <v>7</v>
      </c>
      <c r="L1285">
        <v>1032.1600000000001</v>
      </c>
      <c r="M1285" t="s">
        <v>3792</v>
      </c>
      <c r="N1285" t="s">
        <v>6188</v>
      </c>
      <c r="O1285" t="s">
        <v>6310</v>
      </c>
    </row>
    <row r="1286" spans="1:15" x14ac:dyDescent="0.25">
      <c r="A1286">
        <v>1323</v>
      </c>
      <c r="B1286" t="s">
        <v>4193</v>
      </c>
      <c r="C1286" t="s">
        <v>4144</v>
      </c>
      <c r="D1286" t="s">
        <v>76</v>
      </c>
      <c r="E1286" t="s">
        <v>31</v>
      </c>
      <c r="F1286" t="s">
        <v>15</v>
      </c>
      <c r="G1286" t="s">
        <v>16</v>
      </c>
      <c r="H1286">
        <v>2018</v>
      </c>
      <c r="I1286" t="s">
        <v>17</v>
      </c>
      <c r="J1286">
        <v>2025</v>
      </c>
      <c r="K1286">
        <v>7</v>
      </c>
      <c r="L1286">
        <v>1034.2</v>
      </c>
      <c r="M1286" t="s">
        <v>3795</v>
      </c>
      <c r="N1286" t="s">
        <v>6189</v>
      </c>
      <c r="O1286" t="s">
        <v>6310</v>
      </c>
    </row>
    <row r="1287" spans="1:15" x14ac:dyDescent="0.25">
      <c r="A1287">
        <v>1324</v>
      </c>
      <c r="B1287" t="s">
        <v>4292</v>
      </c>
      <c r="C1287" t="s">
        <v>6190</v>
      </c>
      <c r="D1287" t="s">
        <v>60</v>
      </c>
      <c r="E1287" t="s">
        <v>31</v>
      </c>
      <c r="F1287" t="s">
        <v>15</v>
      </c>
      <c r="G1287" t="s">
        <v>22</v>
      </c>
      <c r="H1287">
        <v>2023</v>
      </c>
      <c r="I1287" t="s">
        <v>17</v>
      </c>
      <c r="J1287">
        <v>2025</v>
      </c>
      <c r="K1287">
        <v>2</v>
      </c>
      <c r="L1287">
        <v>4705.6400000000003</v>
      </c>
      <c r="M1287" t="s">
        <v>3798</v>
      </c>
      <c r="N1287" t="s">
        <v>6191</v>
      </c>
      <c r="O1287" t="s">
        <v>6312</v>
      </c>
    </row>
    <row r="1288" spans="1:15" x14ac:dyDescent="0.25">
      <c r="A1288">
        <v>1325</v>
      </c>
      <c r="B1288" t="s">
        <v>4133</v>
      </c>
      <c r="C1288" t="s">
        <v>5046</v>
      </c>
      <c r="D1288" t="s">
        <v>13</v>
      </c>
      <c r="E1288" t="s">
        <v>26</v>
      </c>
      <c r="F1288" t="s">
        <v>32</v>
      </c>
      <c r="G1288" t="s">
        <v>16</v>
      </c>
      <c r="H1288">
        <v>2019</v>
      </c>
      <c r="I1288" t="s">
        <v>17</v>
      </c>
      <c r="J1288">
        <v>2025</v>
      </c>
      <c r="K1288">
        <v>6</v>
      </c>
      <c r="L1288">
        <v>3179.52</v>
      </c>
      <c r="M1288" t="s">
        <v>3801</v>
      </c>
      <c r="N1288" t="s">
        <v>6192</v>
      </c>
      <c r="O1288" t="s">
        <v>6308</v>
      </c>
    </row>
    <row r="1289" spans="1:15" x14ac:dyDescent="0.25">
      <c r="A1289">
        <v>1326</v>
      </c>
      <c r="B1289" t="s">
        <v>4297</v>
      </c>
      <c r="C1289" t="s">
        <v>4701</v>
      </c>
      <c r="D1289" t="s">
        <v>25</v>
      </c>
      <c r="E1289" t="s">
        <v>26</v>
      </c>
      <c r="F1289" t="s">
        <v>15</v>
      </c>
      <c r="G1289" t="s">
        <v>27</v>
      </c>
      <c r="H1289">
        <v>2021</v>
      </c>
      <c r="I1289" t="s">
        <v>17</v>
      </c>
      <c r="J1289">
        <v>2025</v>
      </c>
      <c r="K1289">
        <v>4</v>
      </c>
      <c r="L1289">
        <v>4162.55</v>
      </c>
      <c r="M1289" t="s">
        <v>3804</v>
      </c>
      <c r="N1289" t="s">
        <v>6193</v>
      </c>
      <c r="O1289" t="s">
        <v>6312</v>
      </c>
    </row>
    <row r="1290" spans="1:15" x14ac:dyDescent="0.25">
      <c r="A1290">
        <v>1327</v>
      </c>
      <c r="B1290" t="s">
        <v>5011</v>
      </c>
      <c r="C1290" t="s">
        <v>4183</v>
      </c>
      <c r="D1290" t="s">
        <v>60</v>
      </c>
      <c r="E1290" t="s">
        <v>54</v>
      </c>
      <c r="F1290" t="s">
        <v>15</v>
      </c>
      <c r="G1290" t="s">
        <v>22</v>
      </c>
      <c r="H1290">
        <v>2020</v>
      </c>
      <c r="I1290" t="s">
        <v>77</v>
      </c>
      <c r="J1290">
        <v>2025</v>
      </c>
      <c r="K1290">
        <v>5</v>
      </c>
      <c r="L1290">
        <v>1817.79</v>
      </c>
      <c r="M1290" t="s">
        <v>3807</v>
      </c>
      <c r="N1290" t="s">
        <v>6194</v>
      </c>
      <c r="O1290" t="s">
        <v>6310</v>
      </c>
    </row>
    <row r="1291" spans="1:15" x14ac:dyDescent="0.25">
      <c r="A1291">
        <v>1328</v>
      </c>
      <c r="B1291" t="s">
        <v>4674</v>
      </c>
      <c r="C1291" t="s">
        <v>6195</v>
      </c>
      <c r="D1291" t="s">
        <v>47</v>
      </c>
      <c r="E1291" t="s">
        <v>31</v>
      </c>
      <c r="F1291" t="s">
        <v>32</v>
      </c>
      <c r="G1291" t="s">
        <v>27</v>
      </c>
      <c r="H1291">
        <v>2021</v>
      </c>
      <c r="I1291" t="s">
        <v>17</v>
      </c>
      <c r="J1291">
        <v>2025</v>
      </c>
      <c r="K1291">
        <v>4</v>
      </c>
      <c r="L1291">
        <v>1338.6</v>
      </c>
      <c r="M1291" t="s">
        <v>3810</v>
      </c>
      <c r="N1291" t="s">
        <v>6196</v>
      </c>
      <c r="O1291" t="s">
        <v>6310</v>
      </c>
    </row>
    <row r="1292" spans="1:15" x14ac:dyDescent="0.25">
      <c r="A1292">
        <v>1329</v>
      </c>
      <c r="B1292" t="s">
        <v>4515</v>
      </c>
      <c r="C1292" t="s">
        <v>5544</v>
      </c>
      <c r="D1292" t="s">
        <v>21</v>
      </c>
      <c r="E1292" t="s">
        <v>14</v>
      </c>
      <c r="F1292" t="s">
        <v>15</v>
      </c>
      <c r="G1292" t="s">
        <v>27</v>
      </c>
      <c r="H1292">
        <v>2018</v>
      </c>
      <c r="I1292" t="s">
        <v>17</v>
      </c>
      <c r="J1292">
        <v>2025</v>
      </c>
      <c r="K1292">
        <v>7</v>
      </c>
      <c r="L1292">
        <v>2405.04</v>
      </c>
      <c r="M1292" t="s">
        <v>3813</v>
      </c>
      <c r="N1292" t="s">
        <v>6197</v>
      </c>
      <c r="O1292" t="s">
        <v>6309</v>
      </c>
    </row>
    <row r="1293" spans="1:15" x14ac:dyDescent="0.25">
      <c r="A1293">
        <v>1330</v>
      </c>
      <c r="B1293" t="s">
        <v>4163</v>
      </c>
      <c r="C1293" t="s">
        <v>4630</v>
      </c>
      <c r="D1293" t="s">
        <v>76</v>
      </c>
      <c r="E1293" t="s">
        <v>54</v>
      </c>
      <c r="F1293" t="s">
        <v>32</v>
      </c>
      <c r="G1293" t="s">
        <v>22</v>
      </c>
      <c r="H1293">
        <v>2015</v>
      </c>
      <c r="I1293" t="s">
        <v>17</v>
      </c>
      <c r="J1293">
        <v>2025</v>
      </c>
      <c r="K1293">
        <v>10</v>
      </c>
      <c r="L1293">
        <v>2042.2</v>
      </c>
      <c r="M1293" t="s">
        <v>3816</v>
      </c>
      <c r="N1293" t="s">
        <v>6198</v>
      </c>
      <c r="O1293" t="s">
        <v>6309</v>
      </c>
    </row>
    <row r="1294" spans="1:15" x14ac:dyDescent="0.25">
      <c r="A1294">
        <v>1332</v>
      </c>
      <c r="B1294" t="s">
        <v>4586</v>
      </c>
      <c r="C1294" t="s">
        <v>4947</v>
      </c>
      <c r="D1294" t="s">
        <v>25</v>
      </c>
      <c r="E1294" t="s">
        <v>40</v>
      </c>
      <c r="F1294" t="s">
        <v>32</v>
      </c>
      <c r="G1294" t="s">
        <v>27</v>
      </c>
      <c r="H1294">
        <v>2016</v>
      </c>
      <c r="I1294" t="s">
        <v>17</v>
      </c>
      <c r="J1294">
        <v>2025</v>
      </c>
      <c r="K1294">
        <v>9</v>
      </c>
      <c r="L1294">
        <v>3995.71</v>
      </c>
      <c r="M1294" t="s">
        <v>3821</v>
      </c>
      <c r="N1294" t="s">
        <v>4025</v>
      </c>
      <c r="O1294" t="s">
        <v>6308</v>
      </c>
    </row>
    <row r="1295" spans="1:15" x14ac:dyDescent="0.25">
      <c r="A1295">
        <v>1333</v>
      </c>
      <c r="B1295" t="s">
        <v>5793</v>
      </c>
      <c r="C1295" t="s">
        <v>5742</v>
      </c>
      <c r="D1295" t="s">
        <v>47</v>
      </c>
      <c r="E1295" t="s">
        <v>14</v>
      </c>
      <c r="F1295" t="s">
        <v>32</v>
      </c>
      <c r="G1295" t="s">
        <v>22</v>
      </c>
      <c r="H1295">
        <v>2021</v>
      </c>
      <c r="I1295" t="s">
        <v>17</v>
      </c>
      <c r="J1295">
        <v>2025</v>
      </c>
      <c r="K1295">
        <v>4</v>
      </c>
      <c r="L1295">
        <v>1061.6400000000001</v>
      </c>
      <c r="M1295" t="s">
        <v>3823</v>
      </c>
      <c r="N1295" t="s">
        <v>6199</v>
      </c>
      <c r="O1295" t="s">
        <v>6310</v>
      </c>
    </row>
    <row r="1296" spans="1:15" x14ac:dyDescent="0.25">
      <c r="A1296">
        <v>1334</v>
      </c>
      <c r="B1296" t="s">
        <v>6200</v>
      </c>
      <c r="C1296" t="s">
        <v>4618</v>
      </c>
      <c r="D1296" t="s">
        <v>13</v>
      </c>
      <c r="E1296" t="s">
        <v>40</v>
      </c>
      <c r="F1296" t="s">
        <v>15</v>
      </c>
      <c r="G1296" t="s">
        <v>16</v>
      </c>
      <c r="H1296">
        <v>2023</v>
      </c>
      <c r="I1296" t="s">
        <v>17</v>
      </c>
      <c r="J1296">
        <v>2025</v>
      </c>
      <c r="K1296">
        <v>2</v>
      </c>
      <c r="L1296">
        <v>1046.52</v>
      </c>
      <c r="M1296" t="s">
        <v>3826</v>
      </c>
      <c r="N1296" t="s">
        <v>6201</v>
      </c>
      <c r="O1296" t="s">
        <v>6310</v>
      </c>
    </row>
    <row r="1297" spans="1:15" x14ac:dyDescent="0.25">
      <c r="A1297">
        <v>1335</v>
      </c>
      <c r="B1297" t="s">
        <v>4249</v>
      </c>
      <c r="C1297" t="s">
        <v>4793</v>
      </c>
      <c r="D1297" t="s">
        <v>47</v>
      </c>
      <c r="E1297" t="s">
        <v>31</v>
      </c>
      <c r="F1297" t="s">
        <v>32</v>
      </c>
      <c r="G1297" t="s">
        <v>16</v>
      </c>
      <c r="H1297">
        <v>2022</v>
      </c>
      <c r="I1297" t="s">
        <v>17</v>
      </c>
      <c r="J1297">
        <v>2025</v>
      </c>
      <c r="K1297">
        <v>3</v>
      </c>
      <c r="L1297">
        <v>1802.48</v>
      </c>
      <c r="M1297" t="s">
        <v>3828</v>
      </c>
      <c r="N1297" t="s">
        <v>6202</v>
      </c>
      <c r="O1297" t="s">
        <v>6310</v>
      </c>
    </row>
    <row r="1298" spans="1:15" x14ac:dyDescent="0.25">
      <c r="A1298">
        <v>1336</v>
      </c>
      <c r="B1298" t="s">
        <v>5864</v>
      </c>
      <c r="C1298" t="s">
        <v>4144</v>
      </c>
      <c r="D1298" t="s">
        <v>13</v>
      </c>
      <c r="E1298" t="s">
        <v>40</v>
      </c>
      <c r="F1298" t="s">
        <v>15</v>
      </c>
      <c r="G1298" t="s">
        <v>16</v>
      </c>
      <c r="H1298">
        <v>2020</v>
      </c>
      <c r="I1298" t="s">
        <v>17</v>
      </c>
      <c r="J1298">
        <v>2025</v>
      </c>
      <c r="K1298">
        <v>5</v>
      </c>
      <c r="L1298">
        <v>2992.59</v>
      </c>
      <c r="M1298" t="s">
        <v>3831</v>
      </c>
      <c r="N1298" t="s">
        <v>6203</v>
      </c>
      <c r="O1298" t="s">
        <v>6309</v>
      </c>
    </row>
    <row r="1299" spans="1:15" x14ac:dyDescent="0.25">
      <c r="A1299">
        <v>1337</v>
      </c>
      <c r="B1299" t="s">
        <v>4717</v>
      </c>
      <c r="C1299" t="s">
        <v>4425</v>
      </c>
      <c r="D1299" t="s">
        <v>13</v>
      </c>
      <c r="E1299" t="s">
        <v>26</v>
      </c>
      <c r="F1299" t="s">
        <v>32</v>
      </c>
      <c r="G1299" t="s">
        <v>22</v>
      </c>
      <c r="H1299">
        <v>2021</v>
      </c>
      <c r="I1299" t="s">
        <v>17</v>
      </c>
      <c r="J1299">
        <v>2025</v>
      </c>
      <c r="K1299">
        <v>4</v>
      </c>
      <c r="L1299">
        <v>3782.03</v>
      </c>
      <c r="M1299" t="s">
        <v>3833</v>
      </c>
      <c r="N1299" t="s">
        <v>6204</v>
      </c>
      <c r="O1299" t="s">
        <v>6308</v>
      </c>
    </row>
    <row r="1300" spans="1:15" x14ac:dyDescent="0.25">
      <c r="A1300">
        <v>1338</v>
      </c>
      <c r="B1300" t="s">
        <v>6205</v>
      </c>
      <c r="C1300" t="s">
        <v>4076</v>
      </c>
      <c r="D1300" t="s">
        <v>47</v>
      </c>
      <c r="E1300" t="s">
        <v>40</v>
      </c>
      <c r="F1300" t="s">
        <v>32</v>
      </c>
      <c r="G1300" t="s">
        <v>27</v>
      </c>
      <c r="H1300">
        <v>2022</v>
      </c>
      <c r="I1300" t="s">
        <v>17</v>
      </c>
      <c r="J1300">
        <v>2025</v>
      </c>
      <c r="K1300">
        <v>3</v>
      </c>
      <c r="L1300">
        <v>4956.3599999999997</v>
      </c>
      <c r="M1300" t="s">
        <v>3836</v>
      </c>
      <c r="N1300" t="s">
        <v>6206</v>
      </c>
      <c r="O1300" t="s">
        <v>6312</v>
      </c>
    </row>
    <row r="1301" spans="1:15" x14ac:dyDescent="0.25">
      <c r="A1301">
        <v>1339</v>
      </c>
      <c r="B1301" t="s">
        <v>4649</v>
      </c>
      <c r="C1301" t="s">
        <v>4244</v>
      </c>
      <c r="D1301" t="s">
        <v>60</v>
      </c>
      <c r="E1301" t="s">
        <v>26</v>
      </c>
      <c r="F1301" t="s">
        <v>15</v>
      </c>
      <c r="G1301" t="s">
        <v>16</v>
      </c>
      <c r="H1301">
        <v>2024</v>
      </c>
      <c r="I1301" t="s">
        <v>17</v>
      </c>
      <c r="J1301">
        <v>2025</v>
      </c>
      <c r="K1301">
        <v>1</v>
      </c>
      <c r="L1301">
        <v>3183.81</v>
      </c>
      <c r="M1301" t="s">
        <v>3839</v>
      </c>
      <c r="N1301" t="s">
        <v>6207</v>
      </c>
      <c r="O1301" t="s">
        <v>6308</v>
      </c>
    </row>
    <row r="1302" spans="1:15" x14ac:dyDescent="0.25">
      <c r="A1302">
        <v>1340</v>
      </c>
      <c r="B1302" t="s">
        <v>4089</v>
      </c>
      <c r="C1302" t="s">
        <v>5139</v>
      </c>
      <c r="D1302" t="s">
        <v>13</v>
      </c>
      <c r="E1302" t="s">
        <v>40</v>
      </c>
      <c r="F1302" t="s">
        <v>32</v>
      </c>
      <c r="G1302" t="s">
        <v>27</v>
      </c>
      <c r="H1302">
        <v>2020</v>
      </c>
      <c r="I1302" t="s">
        <v>17</v>
      </c>
      <c r="J1302">
        <v>2025</v>
      </c>
      <c r="K1302">
        <v>5</v>
      </c>
      <c r="L1302">
        <v>3664.29</v>
      </c>
      <c r="M1302" t="s">
        <v>3842</v>
      </c>
      <c r="N1302" t="s">
        <v>6208</v>
      </c>
      <c r="O1302" t="s">
        <v>6308</v>
      </c>
    </row>
    <row r="1303" spans="1:15" x14ac:dyDescent="0.25">
      <c r="A1303">
        <v>1341</v>
      </c>
      <c r="B1303" t="s">
        <v>5247</v>
      </c>
      <c r="C1303" t="s">
        <v>6009</v>
      </c>
      <c r="D1303" t="s">
        <v>76</v>
      </c>
      <c r="E1303" t="s">
        <v>31</v>
      </c>
      <c r="F1303" t="s">
        <v>15</v>
      </c>
      <c r="G1303" t="s">
        <v>27</v>
      </c>
      <c r="H1303">
        <v>2022</v>
      </c>
      <c r="I1303" t="s">
        <v>77</v>
      </c>
      <c r="J1303">
        <v>2023</v>
      </c>
      <c r="K1303">
        <v>1</v>
      </c>
      <c r="L1303">
        <v>3336.97</v>
      </c>
      <c r="M1303" t="s">
        <v>3845</v>
      </c>
      <c r="N1303" t="s">
        <v>6209</v>
      </c>
      <c r="O1303" t="s">
        <v>6308</v>
      </c>
    </row>
    <row r="1304" spans="1:15" x14ac:dyDescent="0.25">
      <c r="A1304">
        <v>1342</v>
      </c>
      <c r="B1304" t="s">
        <v>4897</v>
      </c>
      <c r="C1304" t="s">
        <v>4181</v>
      </c>
      <c r="D1304" t="s">
        <v>21</v>
      </c>
      <c r="E1304" t="s">
        <v>26</v>
      </c>
      <c r="F1304" t="s">
        <v>32</v>
      </c>
      <c r="G1304" t="s">
        <v>22</v>
      </c>
      <c r="H1304">
        <v>2017</v>
      </c>
      <c r="I1304" t="s">
        <v>17</v>
      </c>
      <c r="J1304">
        <v>2025</v>
      </c>
      <c r="K1304">
        <v>8</v>
      </c>
      <c r="L1304">
        <v>1366.1</v>
      </c>
      <c r="M1304" t="s">
        <v>3848</v>
      </c>
      <c r="N1304" t="s">
        <v>6210</v>
      </c>
      <c r="O1304" t="s">
        <v>6310</v>
      </c>
    </row>
    <row r="1305" spans="1:15" x14ac:dyDescent="0.25">
      <c r="A1305">
        <v>1343</v>
      </c>
      <c r="B1305" t="s">
        <v>6110</v>
      </c>
      <c r="C1305" t="s">
        <v>5372</v>
      </c>
      <c r="D1305" t="s">
        <v>21</v>
      </c>
      <c r="E1305" t="s">
        <v>40</v>
      </c>
      <c r="F1305" t="s">
        <v>15</v>
      </c>
      <c r="G1305" t="s">
        <v>22</v>
      </c>
      <c r="H1305">
        <v>2018</v>
      </c>
      <c r="I1305" t="s">
        <v>17</v>
      </c>
      <c r="J1305">
        <v>2025</v>
      </c>
      <c r="K1305">
        <v>7</v>
      </c>
      <c r="L1305">
        <v>4584.7299999999996</v>
      </c>
      <c r="M1305" t="s">
        <v>3851</v>
      </c>
      <c r="N1305" t="s">
        <v>6211</v>
      </c>
      <c r="O1305" t="s">
        <v>6312</v>
      </c>
    </row>
    <row r="1306" spans="1:15" x14ac:dyDescent="0.25">
      <c r="A1306">
        <v>1344</v>
      </c>
      <c r="B1306" t="s">
        <v>6212</v>
      </c>
      <c r="C1306" t="s">
        <v>5280</v>
      </c>
      <c r="D1306" t="s">
        <v>76</v>
      </c>
      <c r="E1306" t="s">
        <v>54</v>
      </c>
      <c r="F1306" t="s">
        <v>15</v>
      </c>
      <c r="G1306" t="s">
        <v>16</v>
      </c>
      <c r="H1306">
        <v>2019</v>
      </c>
      <c r="I1306" t="s">
        <v>17</v>
      </c>
      <c r="J1306">
        <v>2025</v>
      </c>
      <c r="K1306">
        <v>6</v>
      </c>
      <c r="L1306">
        <v>3868.17</v>
      </c>
      <c r="M1306" t="s">
        <v>3854</v>
      </c>
      <c r="N1306" t="s">
        <v>6213</v>
      </c>
      <c r="O1306" t="s">
        <v>6308</v>
      </c>
    </row>
    <row r="1307" spans="1:15" x14ac:dyDescent="0.25">
      <c r="A1307">
        <v>1345</v>
      </c>
      <c r="B1307" t="s">
        <v>4586</v>
      </c>
      <c r="C1307" t="s">
        <v>4239</v>
      </c>
      <c r="D1307" t="s">
        <v>76</v>
      </c>
      <c r="E1307" t="s">
        <v>26</v>
      </c>
      <c r="F1307" t="s">
        <v>15</v>
      </c>
      <c r="G1307" t="s">
        <v>22</v>
      </c>
      <c r="H1307">
        <v>2018</v>
      </c>
      <c r="I1307" t="s">
        <v>17</v>
      </c>
      <c r="J1307">
        <v>2025</v>
      </c>
      <c r="K1307">
        <v>7</v>
      </c>
      <c r="L1307">
        <v>2389.4</v>
      </c>
      <c r="M1307" t="s">
        <v>3857</v>
      </c>
      <c r="N1307" t="s">
        <v>6214</v>
      </c>
      <c r="O1307" t="s">
        <v>6309</v>
      </c>
    </row>
    <row r="1308" spans="1:15" x14ac:dyDescent="0.25">
      <c r="A1308">
        <v>1346</v>
      </c>
      <c r="B1308" t="s">
        <v>4236</v>
      </c>
      <c r="C1308" t="s">
        <v>4796</v>
      </c>
      <c r="D1308" t="s">
        <v>60</v>
      </c>
      <c r="E1308" t="s">
        <v>26</v>
      </c>
      <c r="F1308" t="s">
        <v>15</v>
      </c>
      <c r="G1308" t="s">
        <v>27</v>
      </c>
      <c r="H1308">
        <v>2023</v>
      </c>
      <c r="I1308" t="s">
        <v>17</v>
      </c>
      <c r="J1308">
        <v>2025</v>
      </c>
      <c r="K1308">
        <v>2</v>
      </c>
      <c r="L1308">
        <v>3819.49</v>
      </c>
      <c r="M1308" t="s">
        <v>3860</v>
      </c>
      <c r="N1308" t="s">
        <v>6215</v>
      </c>
      <c r="O1308" t="s">
        <v>6308</v>
      </c>
    </row>
    <row r="1309" spans="1:15" x14ac:dyDescent="0.25">
      <c r="A1309">
        <v>1347</v>
      </c>
      <c r="B1309" t="s">
        <v>5113</v>
      </c>
      <c r="C1309" t="s">
        <v>4311</v>
      </c>
      <c r="D1309" t="s">
        <v>21</v>
      </c>
      <c r="E1309" t="s">
        <v>26</v>
      </c>
      <c r="F1309" t="s">
        <v>32</v>
      </c>
      <c r="G1309" t="s">
        <v>27</v>
      </c>
      <c r="H1309">
        <v>2020</v>
      </c>
      <c r="I1309" t="s">
        <v>17</v>
      </c>
      <c r="J1309">
        <v>2025</v>
      </c>
      <c r="K1309">
        <v>5</v>
      </c>
      <c r="L1309">
        <v>2426.7199999999998</v>
      </c>
      <c r="M1309" t="s">
        <v>3863</v>
      </c>
      <c r="N1309" t="s">
        <v>6216</v>
      </c>
      <c r="O1309" t="s">
        <v>6309</v>
      </c>
    </row>
    <row r="1310" spans="1:15" x14ac:dyDescent="0.25">
      <c r="A1310">
        <v>1348</v>
      </c>
      <c r="B1310" t="s">
        <v>4403</v>
      </c>
      <c r="C1310" t="s">
        <v>5925</v>
      </c>
      <c r="D1310" t="s">
        <v>13</v>
      </c>
      <c r="E1310" t="s">
        <v>26</v>
      </c>
      <c r="F1310" t="s">
        <v>32</v>
      </c>
      <c r="G1310" t="s">
        <v>16</v>
      </c>
      <c r="H1310">
        <v>2019</v>
      </c>
      <c r="I1310" t="s">
        <v>17</v>
      </c>
      <c r="J1310">
        <v>2025</v>
      </c>
      <c r="K1310">
        <v>6</v>
      </c>
      <c r="L1310">
        <v>3705.36</v>
      </c>
      <c r="M1310" t="s">
        <v>3866</v>
      </c>
      <c r="N1310" t="s">
        <v>6217</v>
      </c>
      <c r="O1310" t="s">
        <v>6308</v>
      </c>
    </row>
    <row r="1311" spans="1:15" x14ac:dyDescent="0.25">
      <c r="A1311">
        <v>1349</v>
      </c>
      <c r="B1311" t="s">
        <v>4116</v>
      </c>
      <c r="C1311" t="s">
        <v>5836</v>
      </c>
      <c r="D1311" t="s">
        <v>25</v>
      </c>
      <c r="E1311" t="s">
        <v>26</v>
      </c>
      <c r="F1311" t="s">
        <v>32</v>
      </c>
      <c r="G1311" t="s">
        <v>27</v>
      </c>
      <c r="H1311">
        <v>2016</v>
      </c>
      <c r="I1311" t="s">
        <v>17</v>
      </c>
      <c r="J1311">
        <v>2025</v>
      </c>
      <c r="K1311">
        <v>9</v>
      </c>
      <c r="L1311">
        <v>1771.83</v>
      </c>
      <c r="M1311" t="s">
        <v>3869</v>
      </c>
      <c r="N1311" t="s">
        <v>6218</v>
      </c>
      <c r="O1311" t="s">
        <v>6310</v>
      </c>
    </row>
    <row r="1312" spans="1:15" x14ac:dyDescent="0.25">
      <c r="A1312">
        <v>1350</v>
      </c>
      <c r="B1312" t="s">
        <v>6219</v>
      </c>
      <c r="C1312" t="s">
        <v>5851</v>
      </c>
      <c r="D1312" t="s">
        <v>25</v>
      </c>
      <c r="E1312" t="s">
        <v>26</v>
      </c>
      <c r="F1312" t="s">
        <v>15</v>
      </c>
      <c r="G1312" t="s">
        <v>16</v>
      </c>
      <c r="H1312">
        <v>2019</v>
      </c>
      <c r="I1312" t="s">
        <v>17</v>
      </c>
      <c r="J1312">
        <v>2025</v>
      </c>
      <c r="K1312">
        <v>6</v>
      </c>
      <c r="L1312">
        <v>2567.02</v>
      </c>
      <c r="M1312" t="s">
        <v>3872</v>
      </c>
      <c r="N1312" t="s">
        <v>6220</v>
      </c>
      <c r="O1312" t="s">
        <v>6309</v>
      </c>
    </row>
    <row r="1313" spans="1:15" x14ac:dyDescent="0.25">
      <c r="A1313">
        <v>1351</v>
      </c>
      <c r="B1313" t="s">
        <v>4116</v>
      </c>
      <c r="C1313" t="s">
        <v>4286</v>
      </c>
      <c r="D1313" t="s">
        <v>76</v>
      </c>
      <c r="E1313" t="s">
        <v>31</v>
      </c>
      <c r="F1313" t="s">
        <v>32</v>
      </c>
      <c r="G1313" t="s">
        <v>22</v>
      </c>
      <c r="H1313">
        <v>2019</v>
      </c>
      <c r="I1313" t="s">
        <v>17</v>
      </c>
      <c r="J1313">
        <v>2025</v>
      </c>
      <c r="K1313">
        <v>6</v>
      </c>
      <c r="L1313">
        <v>4168.29</v>
      </c>
      <c r="M1313" t="s">
        <v>3874</v>
      </c>
      <c r="N1313" t="s">
        <v>6221</v>
      </c>
      <c r="O1313" t="s">
        <v>6312</v>
      </c>
    </row>
    <row r="1314" spans="1:15" x14ac:dyDescent="0.25">
      <c r="A1314">
        <v>1352</v>
      </c>
      <c r="B1314" t="s">
        <v>4731</v>
      </c>
      <c r="C1314" t="s">
        <v>6222</v>
      </c>
      <c r="D1314" t="s">
        <v>47</v>
      </c>
      <c r="E1314" t="s">
        <v>40</v>
      </c>
      <c r="F1314" t="s">
        <v>15</v>
      </c>
      <c r="G1314" t="s">
        <v>16</v>
      </c>
      <c r="H1314">
        <v>2018</v>
      </c>
      <c r="I1314" t="s">
        <v>17</v>
      </c>
      <c r="J1314">
        <v>2025</v>
      </c>
      <c r="K1314">
        <v>7</v>
      </c>
      <c r="L1314">
        <v>3040.37</v>
      </c>
      <c r="M1314" t="s">
        <v>3877</v>
      </c>
      <c r="N1314" t="s">
        <v>6223</v>
      </c>
      <c r="O1314" t="s">
        <v>6308</v>
      </c>
    </row>
    <row r="1315" spans="1:15" x14ac:dyDescent="0.25">
      <c r="A1315">
        <v>1353</v>
      </c>
      <c r="B1315" t="s">
        <v>4877</v>
      </c>
      <c r="C1315" t="s">
        <v>5499</v>
      </c>
      <c r="D1315" t="s">
        <v>47</v>
      </c>
      <c r="E1315" t="s">
        <v>14</v>
      </c>
      <c r="F1315" t="s">
        <v>32</v>
      </c>
      <c r="G1315" t="s">
        <v>27</v>
      </c>
      <c r="H1315">
        <v>2022</v>
      </c>
      <c r="I1315" t="s">
        <v>17</v>
      </c>
      <c r="J1315">
        <v>2025</v>
      </c>
      <c r="K1315">
        <v>3</v>
      </c>
      <c r="L1315">
        <v>1977.02</v>
      </c>
      <c r="M1315" t="s">
        <v>3880</v>
      </c>
      <c r="N1315" t="s">
        <v>6224</v>
      </c>
      <c r="O1315" t="s">
        <v>6310</v>
      </c>
    </row>
    <row r="1316" spans="1:15" x14ac:dyDescent="0.25">
      <c r="A1316">
        <v>1354</v>
      </c>
      <c r="B1316" t="s">
        <v>4848</v>
      </c>
      <c r="C1316" t="s">
        <v>6225</v>
      </c>
      <c r="D1316" t="s">
        <v>60</v>
      </c>
      <c r="E1316" t="s">
        <v>54</v>
      </c>
      <c r="F1316" t="s">
        <v>32</v>
      </c>
      <c r="G1316" t="s">
        <v>16</v>
      </c>
      <c r="H1316">
        <v>2023</v>
      </c>
      <c r="I1316" t="s">
        <v>77</v>
      </c>
      <c r="J1316">
        <v>2024</v>
      </c>
      <c r="K1316">
        <v>1</v>
      </c>
      <c r="L1316">
        <v>3689.7</v>
      </c>
      <c r="M1316" t="s">
        <v>3883</v>
      </c>
      <c r="N1316" t="s">
        <v>6226</v>
      </c>
      <c r="O1316" t="s">
        <v>6308</v>
      </c>
    </row>
    <row r="1317" spans="1:15" x14ac:dyDescent="0.25">
      <c r="A1317">
        <v>1355</v>
      </c>
      <c r="B1317" t="s">
        <v>4163</v>
      </c>
      <c r="C1317" t="s">
        <v>4390</v>
      </c>
      <c r="D1317" t="s">
        <v>21</v>
      </c>
      <c r="E1317" t="s">
        <v>40</v>
      </c>
      <c r="F1317" t="s">
        <v>15</v>
      </c>
      <c r="G1317" t="s">
        <v>16</v>
      </c>
      <c r="H1317">
        <v>2019</v>
      </c>
      <c r="I1317" t="s">
        <v>17</v>
      </c>
      <c r="J1317">
        <v>2025</v>
      </c>
      <c r="K1317">
        <v>6</v>
      </c>
      <c r="L1317">
        <v>3211.21</v>
      </c>
      <c r="M1317" t="s">
        <v>3886</v>
      </c>
      <c r="N1317" t="s">
        <v>6227</v>
      </c>
      <c r="O1317" t="s">
        <v>6308</v>
      </c>
    </row>
    <row r="1318" spans="1:15" x14ac:dyDescent="0.25">
      <c r="A1318">
        <v>1356</v>
      </c>
      <c r="B1318" t="s">
        <v>4052</v>
      </c>
      <c r="C1318" t="s">
        <v>4928</v>
      </c>
      <c r="D1318" t="s">
        <v>47</v>
      </c>
      <c r="E1318" t="s">
        <v>54</v>
      </c>
      <c r="F1318" t="s">
        <v>32</v>
      </c>
      <c r="G1318" t="s">
        <v>27</v>
      </c>
      <c r="H1318">
        <v>2021</v>
      </c>
      <c r="I1318" t="s">
        <v>17</v>
      </c>
      <c r="J1318">
        <v>2025</v>
      </c>
      <c r="K1318">
        <v>4</v>
      </c>
      <c r="L1318">
        <v>4585.09</v>
      </c>
      <c r="M1318" t="s">
        <v>3889</v>
      </c>
      <c r="N1318" t="s">
        <v>6228</v>
      </c>
      <c r="O1318" t="s">
        <v>6312</v>
      </c>
    </row>
    <row r="1319" spans="1:15" x14ac:dyDescent="0.25">
      <c r="A1319">
        <v>1357</v>
      </c>
      <c r="B1319" t="s">
        <v>4067</v>
      </c>
      <c r="C1319" t="s">
        <v>5318</v>
      </c>
      <c r="D1319" t="s">
        <v>13</v>
      </c>
      <c r="E1319" t="s">
        <v>14</v>
      </c>
      <c r="F1319" t="s">
        <v>15</v>
      </c>
      <c r="G1319" t="s">
        <v>16</v>
      </c>
      <c r="H1319">
        <v>2022</v>
      </c>
      <c r="I1319" t="s">
        <v>17</v>
      </c>
      <c r="J1319">
        <v>2025</v>
      </c>
      <c r="K1319">
        <v>3</v>
      </c>
      <c r="L1319">
        <v>2839.14</v>
      </c>
      <c r="M1319" t="s">
        <v>3892</v>
      </c>
      <c r="N1319" t="s">
        <v>6229</v>
      </c>
      <c r="O1319" t="s">
        <v>6309</v>
      </c>
    </row>
    <row r="1320" spans="1:15" x14ac:dyDescent="0.25">
      <c r="A1320">
        <v>1358</v>
      </c>
      <c r="B1320" t="s">
        <v>4288</v>
      </c>
      <c r="C1320" t="s">
        <v>4650</v>
      </c>
      <c r="D1320" t="s">
        <v>21</v>
      </c>
      <c r="E1320" t="s">
        <v>54</v>
      </c>
      <c r="F1320" t="s">
        <v>32</v>
      </c>
      <c r="G1320" t="s">
        <v>22</v>
      </c>
      <c r="H1320">
        <v>2016</v>
      </c>
      <c r="I1320" t="s">
        <v>17</v>
      </c>
      <c r="J1320">
        <v>2025</v>
      </c>
      <c r="K1320">
        <v>9</v>
      </c>
      <c r="L1320">
        <v>1845.11</v>
      </c>
      <c r="M1320" t="s">
        <v>3895</v>
      </c>
      <c r="N1320" t="s">
        <v>6230</v>
      </c>
      <c r="O1320" t="s">
        <v>6310</v>
      </c>
    </row>
    <row r="1321" spans="1:15" x14ac:dyDescent="0.25">
      <c r="A1321">
        <v>1359</v>
      </c>
      <c r="B1321" t="s">
        <v>4437</v>
      </c>
      <c r="C1321" t="s">
        <v>4767</v>
      </c>
      <c r="D1321" t="s">
        <v>76</v>
      </c>
      <c r="E1321" t="s">
        <v>54</v>
      </c>
      <c r="F1321" t="s">
        <v>32</v>
      </c>
      <c r="G1321" t="s">
        <v>16</v>
      </c>
      <c r="H1321">
        <v>2020</v>
      </c>
      <c r="I1321" t="s">
        <v>17</v>
      </c>
      <c r="J1321">
        <v>2025</v>
      </c>
      <c r="K1321">
        <v>5</v>
      </c>
      <c r="L1321">
        <v>2873.97</v>
      </c>
      <c r="M1321" t="s">
        <v>3898</v>
      </c>
      <c r="N1321" t="s">
        <v>6231</v>
      </c>
      <c r="O1321" t="s">
        <v>6309</v>
      </c>
    </row>
    <row r="1322" spans="1:15" x14ac:dyDescent="0.25">
      <c r="A1322">
        <v>1360</v>
      </c>
      <c r="B1322" t="s">
        <v>4193</v>
      </c>
      <c r="C1322" t="s">
        <v>4183</v>
      </c>
      <c r="D1322" t="s">
        <v>76</v>
      </c>
      <c r="E1322" t="s">
        <v>54</v>
      </c>
      <c r="F1322" t="s">
        <v>32</v>
      </c>
      <c r="G1322" t="s">
        <v>27</v>
      </c>
      <c r="H1322">
        <v>2023</v>
      </c>
      <c r="I1322" t="s">
        <v>17</v>
      </c>
      <c r="J1322">
        <v>2025</v>
      </c>
      <c r="K1322">
        <v>2</v>
      </c>
      <c r="L1322">
        <v>3606.42</v>
      </c>
      <c r="M1322" t="s">
        <v>3901</v>
      </c>
      <c r="N1322" t="s">
        <v>6232</v>
      </c>
      <c r="O1322" t="s">
        <v>6308</v>
      </c>
    </row>
    <row r="1323" spans="1:15" x14ac:dyDescent="0.25">
      <c r="A1323">
        <v>1361</v>
      </c>
      <c r="B1323" t="s">
        <v>4196</v>
      </c>
      <c r="C1323" t="s">
        <v>6233</v>
      </c>
      <c r="D1323" t="s">
        <v>21</v>
      </c>
      <c r="E1323" t="s">
        <v>40</v>
      </c>
      <c r="F1323" t="s">
        <v>15</v>
      </c>
      <c r="G1323" t="s">
        <v>27</v>
      </c>
      <c r="H1323">
        <v>2015</v>
      </c>
      <c r="I1323" t="s">
        <v>17</v>
      </c>
      <c r="J1323">
        <v>2025</v>
      </c>
      <c r="K1323">
        <v>10</v>
      </c>
      <c r="L1323">
        <v>3517.16</v>
      </c>
      <c r="M1323" t="s">
        <v>3903</v>
      </c>
      <c r="N1323" t="s">
        <v>6234</v>
      </c>
      <c r="O1323" t="s">
        <v>6308</v>
      </c>
    </row>
    <row r="1324" spans="1:15" x14ac:dyDescent="0.25">
      <c r="A1324">
        <v>1362</v>
      </c>
      <c r="B1324" t="s">
        <v>4133</v>
      </c>
      <c r="C1324" t="s">
        <v>5191</v>
      </c>
      <c r="D1324" t="s">
        <v>13</v>
      </c>
      <c r="E1324" t="s">
        <v>14</v>
      </c>
      <c r="F1324" t="s">
        <v>15</v>
      </c>
      <c r="G1324" t="s">
        <v>16</v>
      </c>
      <c r="H1324">
        <v>2023</v>
      </c>
      <c r="I1324" t="s">
        <v>17</v>
      </c>
      <c r="J1324">
        <v>2025</v>
      </c>
      <c r="K1324">
        <v>2</v>
      </c>
      <c r="L1324">
        <v>3866.27</v>
      </c>
      <c r="M1324" t="s">
        <v>3906</v>
      </c>
      <c r="N1324" t="s">
        <v>6235</v>
      </c>
      <c r="O1324" t="s">
        <v>6308</v>
      </c>
    </row>
    <row r="1325" spans="1:15" x14ac:dyDescent="0.25">
      <c r="A1325">
        <v>1363</v>
      </c>
      <c r="B1325" t="s">
        <v>4783</v>
      </c>
      <c r="C1325" t="s">
        <v>5410</v>
      </c>
      <c r="D1325" t="s">
        <v>13</v>
      </c>
      <c r="E1325" t="s">
        <v>26</v>
      </c>
      <c r="F1325" t="s">
        <v>15</v>
      </c>
      <c r="G1325" t="s">
        <v>22</v>
      </c>
      <c r="H1325">
        <v>2019</v>
      </c>
      <c r="I1325" t="s">
        <v>17</v>
      </c>
      <c r="J1325">
        <v>2025</v>
      </c>
      <c r="K1325">
        <v>6</v>
      </c>
      <c r="L1325">
        <v>3122.15</v>
      </c>
      <c r="M1325" t="s">
        <v>3909</v>
      </c>
      <c r="N1325" t="s">
        <v>6236</v>
      </c>
      <c r="O1325" t="s">
        <v>6308</v>
      </c>
    </row>
    <row r="1326" spans="1:15" x14ac:dyDescent="0.25">
      <c r="A1326">
        <v>1364</v>
      </c>
      <c r="B1326" t="s">
        <v>4537</v>
      </c>
      <c r="C1326" t="s">
        <v>4397</v>
      </c>
      <c r="D1326" t="s">
        <v>76</v>
      </c>
      <c r="E1326" t="s">
        <v>31</v>
      </c>
      <c r="F1326" t="s">
        <v>15</v>
      </c>
      <c r="G1326" t="s">
        <v>22</v>
      </c>
      <c r="H1326">
        <v>2019</v>
      </c>
      <c r="I1326" t="s">
        <v>17</v>
      </c>
      <c r="J1326">
        <v>2025</v>
      </c>
      <c r="K1326">
        <v>6</v>
      </c>
      <c r="L1326">
        <v>1143.53</v>
      </c>
      <c r="M1326" t="s">
        <v>3911</v>
      </c>
      <c r="N1326" t="s">
        <v>6237</v>
      </c>
      <c r="O1326" t="s">
        <v>6310</v>
      </c>
    </row>
    <row r="1327" spans="1:15" x14ac:dyDescent="0.25">
      <c r="A1327">
        <v>1365</v>
      </c>
      <c r="B1327" t="s">
        <v>4446</v>
      </c>
      <c r="C1327" t="s">
        <v>4817</v>
      </c>
      <c r="D1327" t="s">
        <v>47</v>
      </c>
      <c r="E1327" t="s">
        <v>31</v>
      </c>
      <c r="F1327" t="s">
        <v>15</v>
      </c>
      <c r="G1327" t="s">
        <v>22</v>
      </c>
      <c r="H1327">
        <v>2020</v>
      </c>
      <c r="I1327" t="s">
        <v>17</v>
      </c>
      <c r="J1327">
        <v>2025</v>
      </c>
      <c r="K1327">
        <v>5</v>
      </c>
      <c r="L1327">
        <v>1229.69</v>
      </c>
      <c r="M1327" t="s">
        <v>3914</v>
      </c>
      <c r="N1327" t="s">
        <v>6238</v>
      </c>
      <c r="O1327" t="s">
        <v>6310</v>
      </c>
    </row>
    <row r="1328" spans="1:15" x14ac:dyDescent="0.25">
      <c r="A1328">
        <v>1366</v>
      </c>
      <c r="B1328" t="s">
        <v>4227</v>
      </c>
      <c r="C1328" t="s">
        <v>4286</v>
      </c>
      <c r="D1328" t="s">
        <v>13</v>
      </c>
      <c r="E1328" t="s">
        <v>54</v>
      </c>
      <c r="F1328" t="s">
        <v>32</v>
      </c>
      <c r="G1328" t="s">
        <v>27</v>
      </c>
      <c r="H1328">
        <v>2017</v>
      </c>
      <c r="I1328" t="s">
        <v>17</v>
      </c>
      <c r="J1328">
        <v>2025</v>
      </c>
      <c r="K1328">
        <v>8</v>
      </c>
      <c r="L1328">
        <v>4479.43</v>
      </c>
      <c r="M1328" t="s">
        <v>3917</v>
      </c>
      <c r="N1328" t="s">
        <v>6239</v>
      </c>
      <c r="O1328" t="s">
        <v>6312</v>
      </c>
    </row>
    <row r="1329" spans="1:15" x14ac:dyDescent="0.25">
      <c r="A1329">
        <v>1367</v>
      </c>
      <c r="B1329" t="s">
        <v>4649</v>
      </c>
      <c r="C1329" t="s">
        <v>5427</v>
      </c>
      <c r="D1329" t="s">
        <v>21</v>
      </c>
      <c r="E1329" t="s">
        <v>26</v>
      </c>
      <c r="F1329" t="s">
        <v>32</v>
      </c>
      <c r="G1329" t="s">
        <v>27</v>
      </c>
      <c r="H1329">
        <v>2022</v>
      </c>
      <c r="I1329" t="s">
        <v>17</v>
      </c>
      <c r="J1329">
        <v>2025</v>
      </c>
      <c r="K1329">
        <v>3</v>
      </c>
      <c r="L1329">
        <v>1404.39</v>
      </c>
      <c r="M1329" t="s">
        <v>3920</v>
      </c>
      <c r="N1329" t="s">
        <v>6240</v>
      </c>
      <c r="O1329" t="s">
        <v>6310</v>
      </c>
    </row>
    <row r="1330" spans="1:15" x14ac:dyDescent="0.25">
      <c r="A1330">
        <v>1368</v>
      </c>
      <c r="B1330" t="s">
        <v>4055</v>
      </c>
      <c r="C1330" t="s">
        <v>6241</v>
      </c>
      <c r="D1330" t="s">
        <v>76</v>
      </c>
      <c r="E1330" t="s">
        <v>40</v>
      </c>
      <c r="F1330" t="s">
        <v>32</v>
      </c>
      <c r="G1330" t="s">
        <v>16</v>
      </c>
      <c r="H1330">
        <v>2022</v>
      </c>
      <c r="I1330" t="s">
        <v>77</v>
      </c>
      <c r="J1330">
        <v>2022</v>
      </c>
      <c r="K1330">
        <v>0</v>
      </c>
      <c r="L1330">
        <v>4980.37</v>
      </c>
      <c r="M1330" t="s">
        <v>3923</v>
      </c>
      <c r="N1330" t="s">
        <v>6242</v>
      </c>
      <c r="O1330" t="s">
        <v>6312</v>
      </c>
    </row>
    <row r="1331" spans="1:15" x14ac:dyDescent="0.25">
      <c r="A1331">
        <v>1369</v>
      </c>
      <c r="B1331" t="s">
        <v>4707</v>
      </c>
      <c r="C1331" t="s">
        <v>6243</v>
      </c>
      <c r="D1331" t="s">
        <v>13</v>
      </c>
      <c r="E1331" t="s">
        <v>31</v>
      </c>
      <c r="F1331" t="s">
        <v>32</v>
      </c>
      <c r="G1331" t="s">
        <v>16</v>
      </c>
      <c r="H1331">
        <v>2019</v>
      </c>
      <c r="I1331" t="s">
        <v>17</v>
      </c>
      <c r="J1331">
        <v>2025</v>
      </c>
      <c r="K1331">
        <v>6</v>
      </c>
      <c r="L1331">
        <v>3935.86</v>
      </c>
      <c r="M1331" t="s">
        <v>3926</v>
      </c>
      <c r="N1331" t="s">
        <v>6244</v>
      </c>
      <c r="O1331" t="s">
        <v>6308</v>
      </c>
    </row>
    <row r="1332" spans="1:15" x14ac:dyDescent="0.25">
      <c r="A1332">
        <v>1370</v>
      </c>
      <c r="B1332" t="s">
        <v>5254</v>
      </c>
      <c r="C1332" t="s">
        <v>4230</v>
      </c>
      <c r="D1332" t="s">
        <v>21</v>
      </c>
      <c r="E1332" t="s">
        <v>31</v>
      </c>
      <c r="F1332" t="s">
        <v>32</v>
      </c>
      <c r="G1332" t="s">
        <v>27</v>
      </c>
      <c r="H1332">
        <v>2023</v>
      </c>
      <c r="I1332" t="s">
        <v>17</v>
      </c>
      <c r="J1332">
        <v>2025</v>
      </c>
      <c r="K1332">
        <v>2</v>
      </c>
      <c r="L1332">
        <v>4812.97</v>
      </c>
      <c r="M1332" t="s">
        <v>3929</v>
      </c>
      <c r="N1332" t="s">
        <v>6245</v>
      </c>
      <c r="O1332" t="s">
        <v>6312</v>
      </c>
    </row>
    <row r="1333" spans="1:15" x14ac:dyDescent="0.25">
      <c r="A1333">
        <v>1371</v>
      </c>
      <c r="B1333" t="s">
        <v>4751</v>
      </c>
      <c r="C1333" t="s">
        <v>5104</v>
      </c>
      <c r="D1333" t="s">
        <v>47</v>
      </c>
      <c r="E1333" t="s">
        <v>40</v>
      </c>
      <c r="F1333" t="s">
        <v>32</v>
      </c>
      <c r="G1333" t="s">
        <v>22</v>
      </c>
      <c r="H1333">
        <v>2017</v>
      </c>
      <c r="I1333" t="s">
        <v>17</v>
      </c>
      <c r="J1333">
        <v>2025</v>
      </c>
      <c r="K1333">
        <v>8</v>
      </c>
      <c r="L1333">
        <v>2828.72</v>
      </c>
      <c r="M1333" t="s">
        <v>3932</v>
      </c>
      <c r="N1333" t="s">
        <v>6246</v>
      </c>
      <c r="O1333" t="s">
        <v>6309</v>
      </c>
    </row>
    <row r="1334" spans="1:15" x14ac:dyDescent="0.25">
      <c r="A1334">
        <v>1372</v>
      </c>
      <c r="B1334" t="s">
        <v>4294</v>
      </c>
      <c r="C1334" t="s">
        <v>5191</v>
      </c>
      <c r="D1334" t="s">
        <v>76</v>
      </c>
      <c r="E1334" t="s">
        <v>31</v>
      </c>
      <c r="F1334" t="s">
        <v>15</v>
      </c>
      <c r="G1334" t="s">
        <v>27</v>
      </c>
      <c r="H1334">
        <v>2023</v>
      </c>
      <c r="I1334" t="s">
        <v>17</v>
      </c>
      <c r="J1334">
        <v>2025</v>
      </c>
      <c r="K1334">
        <v>2</v>
      </c>
      <c r="L1334">
        <v>3570.58</v>
      </c>
      <c r="M1334" t="s">
        <v>3935</v>
      </c>
      <c r="N1334" t="s">
        <v>6247</v>
      </c>
      <c r="O1334" t="s">
        <v>6308</v>
      </c>
    </row>
    <row r="1335" spans="1:15" x14ac:dyDescent="0.25">
      <c r="A1335">
        <v>1373</v>
      </c>
      <c r="B1335" t="s">
        <v>4446</v>
      </c>
      <c r="C1335" t="s">
        <v>6248</v>
      </c>
      <c r="D1335" t="s">
        <v>76</v>
      </c>
      <c r="E1335" t="s">
        <v>40</v>
      </c>
      <c r="F1335" t="s">
        <v>15</v>
      </c>
      <c r="G1335" t="s">
        <v>27</v>
      </c>
      <c r="H1335">
        <v>2022</v>
      </c>
      <c r="I1335" t="s">
        <v>17</v>
      </c>
      <c r="J1335">
        <v>2025</v>
      </c>
      <c r="K1335">
        <v>3</v>
      </c>
      <c r="L1335">
        <v>2824.08</v>
      </c>
      <c r="M1335" t="s">
        <v>3938</v>
      </c>
      <c r="N1335" t="s">
        <v>6249</v>
      </c>
      <c r="O1335" t="s">
        <v>6309</v>
      </c>
    </row>
    <row r="1336" spans="1:15" x14ac:dyDescent="0.25">
      <c r="A1336">
        <v>1374</v>
      </c>
      <c r="B1336" t="s">
        <v>5413</v>
      </c>
      <c r="C1336" t="s">
        <v>4658</v>
      </c>
      <c r="D1336" t="s">
        <v>47</v>
      </c>
      <c r="E1336" t="s">
        <v>31</v>
      </c>
      <c r="F1336" t="s">
        <v>15</v>
      </c>
      <c r="G1336" t="s">
        <v>22</v>
      </c>
      <c r="H1336">
        <v>2017</v>
      </c>
      <c r="I1336" t="s">
        <v>17</v>
      </c>
      <c r="J1336">
        <v>2025</v>
      </c>
      <c r="K1336">
        <v>8</v>
      </c>
      <c r="L1336">
        <v>2693.28</v>
      </c>
      <c r="M1336" t="s">
        <v>3940</v>
      </c>
      <c r="N1336" t="s">
        <v>6250</v>
      </c>
      <c r="O1336" t="s">
        <v>6309</v>
      </c>
    </row>
    <row r="1337" spans="1:15" x14ac:dyDescent="0.25">
      <c r="A1337">
        <v>1375</v>
      </c>
      <c r="B1337" t="s">
        <v>4070</v>
      </c>
      <c r="C1337" t="s">
        <v>5235</v>
      </c>
      <c r="D1337" t="s">
        <v>76</v>
      </c>
      <c r="E1337" t="s">
        <v>14</v>
      </c>
      <c r="F1337" t="s">
        <v>32</v>
      </c>
      <c r="G1337" t="s">
        <v>27</v>
      </c>
      <c r="H1337">
        <v>2016</v>
      </c>
      <c r="I1337" t="s">
        <v>17</v>
      </c>
      <c r="J1337">
        <v>2025</v>
      </c>
      <c r="K1337">
        <v>9</v>
      </c>
      <c r="L1337">
        <v>2166.75</v>
      </c>
      <c r="M1337" t="s">
        <v>3943</v>
      </c>
      <c r="N1337" t="s">
        <v>6251</v>
      </c>
      <c r="O1337" t="s">
        <v>6309</v>
      </c>
    </row>
    <row r="1338" spans="1:15" x14ac:dyDescent="0.25">
      <c r="A1338">
        <v>1376</v>
      </c>
      <c r="B1338" t="s">
        <v>5272</v>
      </c>
      <c r="C1338" t="s">
        <v>4966</v>
      </c>
      <c r="D1338" t="s">
        <v>47</v>
      </c>
      <c r="E1338" t="s">
        <v>40</v>
      </c>
      <c r="F1338" t="s">
        <v>15</v>
      </c>
      <c r="G1338" t="s">
        <v>16</v>
      </c>
      <c r="H1338">
        <v>2021</v>
      </c>
      <c r="I1338" t="s">
        <v>77</v>
      </c>
      <c r="J1338">
        <v>2021</v>
      </c>
      <c r="K1338">
        <v>0</v>
      </c>
      <c r="L1338">
        <v>3339.52</v>
      </c>
      <c r="M1338" t="s">
        <v>3946</v>
      </c>
      <c r="N1338" t="s">
        <v>6252</v>
      </c>
      <c r="O1338" t="s">
        <v>6308</v>
      </c>
    </row>
    <row r="1339" spans="1:15" x14ac:dyDescent="0.25">
      <c r="A1339">
        <v>1377</v>
      </c>
      <c r="B1339" t="s">
        <v>4133</v>
      </c>
      <c r="C1339" t="s">
        <v>4313</v>
      </c>
      <c r="D1339" t="s">
        <v>13</v>
      </c>
      <c r="E1339" t="s">
        <v>26</v>
      </c>
      <c r="F1339" t="s">
        <v>32</v>
      </c>
      <c r="G1339" t="s">
        <v>27</v>
      </c>
      <c r="H1339">
        <v>2019</v>
      </c>
      <c r="I1339" t="s">
        <v>17</v>
      </c>
      <c r="J1339">
        <v>2025</v>
      </c>
      <c r="K1339">
        <v>6</v>
      </c>
      <c r="L1339">
        <v>3887.44</v>
      </c>
      <c r="M1339" t="s">
        <v>3949</v>
      </c>
      <c r="N1339" t="s">
        <v>6253</v>
      </c>
      <c r="O1339" t="s">
        <v>6308</v>
      </c>
    </row>
    <row r="1340" spans="1:15" x14ac:dyDescent="0.25">
      <c r="A1340">
        <v>1378</v>
      </c>
      <c r="B1340" t="s">
        <v>4568</v>
      </c>
      <c r="C1340" t="s">
        <v>5569</v>
      </c>
      <c r="D1340" t="s">
        <v>76</v>
      </c>
      <c r="E1340" t="s">
        <v>54</v>
      </c>
      <c r="F1340" t="s">
        <v>15</v>
      </c>
      <c r="G1340" t="s">
        <v>27</v>
      </c>
      <c r="H1340">
        <v>2016</v>
      </c>
      <c r="I1340" t="s">
        <v>17</v>
      </c>
      <c r="J1340">
        <v>2025</v>
      </c>
      <c r="K1340">
        <v>9</v>
      </c>
      <c r="L1340">
        <v>977.97</v>
      </c>
      <c r="M1340" t="s">
        <v>3952</v>
      </c>
      <c r="N1340" t="s">
        <v>6254</v>
      </c>
      <c r="O1340" t="s">
        <v>6311</v>
      </c>
    </row>
    <row r="1341" spans="1:15" x14ac:dyDescent="0.25">
      <c r="A1341">
        <v>1379</v>
      </c>
      <c r="B1341" t="s">
        <v>4635</v>
      </c>
      <c r="C1341" t="s">
        <v>4170</v>
      </c>
      <c r="D1341" t="s">
        <v>21</v>
      </c>
      <c r="E1341" t="s">
        <v>31</v>
      </c>
      <c r="F1341" t="s">
        <v>32</v>
      </c>
      <c r="G1341" t="s">
        <v>22</v>
      </c>
      <c r="H1341">
        <v>2021</v>
      </c>
      <c r="I1341" t="s">
        <v>17</v>
      </c>
      <c r="J1341">
        <v>2025</v>
      </c>
      <c r="K1341">
        <v>4</v>
      </c>
      <c r="L1341">
        <v>1817.56</v>
      </c>
      <c r="M1341" t="s">
        <v>3955</v>
      </c>
      <c r="N1341" t="s">
        <v>6255</v>
      </c>
      <c r="O1341" t="s">
        <v>6310</v>
      </c>
    </row>
    <row r="1342" spans="1:15" x14ac:dyDescent="0.25">
      <c r="A1342">
        <v>1380</v>
      </c>
      <c r="B1342" t="s">
        <v>4098</v>
      </c>
      <c r="C1342" t="s">
        <v>4247</v>
      </c>
      <c r="D1342" t="s">
        <v>21</v>
      </c>
      <c r="E1342" t="s">
        <v>40</v>
      </c>
      <c r="F1342" t="s">
        <v>15</v>
      </c>
      <c r="G1342" t="s">
        <v>27</v>
      </c>
      <c r="H1342">
        <v>2021</v>
      </c>
      <c r="I1342" t="s">
        <v>17</v>
      </c>
      <c r="J1342">
        <v>2025</v>
      </c>
      <c r="K1342">
        <v>4</v>
      </c>
      <c r="L1342">
        <v>3684.94</v>
      </c>
      <c r="M1342" t="s">
        <v>3958</v>
      </c>
      <c r="N1342" t="s">
        <v>6256</v>
      </c>
      <c r="O1342" t="s">
        <v>6308</v>
      </c>
    </row>
    <row r="1343" spans="1:15" x14ac:dyDescent="0.25">
      <c r="A1343">
        <v>1381</v>
      </c>
      <c r="B1343" t="s">
        <v>5639</v>
      </c>
      <c r="C1343" t="s">
        <v>6257</v>
      </c>
      <c r="D1343" t="s">
        <v>21</v>
      </c>
      <c r="E1343" t="s">
        <v>31</v>
      </c>
      <c r="F1343" t="s">
        <v>15</v>
      </c>
      <c r="G1343" t="s">
        <v>22</v>
      </c>
      <c r="H1343">
        <v>2022</v>
      </c>
      <c r="I1343" t="s">
        <v>17</v>
      </c>
      <c r="J1343">
        <v>2025</v>
      </c>
      <c r="K1343">
        <v>3</v>
      </c>
      <c r="L1343">
        <v>1417.77</v>
      </c>
      <c r="M1343" t="s">
        <v>3961</v>
      </c>
      <c r="N1343" t="s">
        <v>6258</v>
      </c>
      <c r="O1343" t="s">
        <v>6310</v>
      </c>
    </row>
    <row r="1344" spans="1:15" x14ac:dyDescent="0.25">
      <c r="A1344">
        <v>1382</v>
      </c>
      <c r="B1344" t="s">
        <v>4059</v>
      </c>
      <c r="C1344" t="s">
        <v>6259</v>
      </c>
      <c r="D1344" t="s">
        <v>21</v>
      </c>
      <c r="E1344" t="s">
        <v>26</v>
      </c>
      <c r="F1344" t="s">
        <v>15</v>
      </c>
      <c r="G1344" t="s">
        <v>16</v>
      </c>
      <c r="H1344">
        <v>2022</v>
      </c>
      <c r="I1344" t="s">
        <v>17</v>
      </c>
      <c r="J1344">
        <v>2025</v>
      </c>
      <c r="K1344">
        <v>3</v>
      </c>
      <c r="L1344">
        <v>2274.81</v>
      </c>
      <c r="M1344" t="s">
        <v>3964</v>
      </c>
      <c r="N1344" t="s">
        <v>6260</v>
      </c>
      <c r="O1344" t="s">
        <v>6309</v>
      </c>
    </row>
    <row r="1345" spans="1:15" x14ac:dyDescent="0.25">
      <c r="A1345">
        <v>1383</v>
      </c>
      <c r="B1345" t="s">
        <v>5639</v>
      </c>
      <c r="C1345" t="s">
        <v>4516</v>
      </c>
      <c r="D1345" t="s">
        <v>76</v>
      </c>
      <c r="E1345" t="s">
        <v>14</v>
      </c>
      <c r="F1345" t="s">
        <v>32</v>
      </c>
      <c r="G1345" t="s">
        <v>27</v>
      </c>
      <c r="H1345">
        <v>2024</v>
      </c>
      <c r="I1345" t="s">
        <v>17</v>
      </c>
      <c r="J1345">
        <v>2025</v>
      </c>
      <c r="K1345">
        <v>1</v>
      </c>
      <c r="L1345">
        <v>4712.97</v>
      </c>
      <c r="M1345" t="s">
        <v>3967</v>
      </c>
      <c r="N1345" t="s">
        <v>6261</v>
      </c>
      <c r="O1345" t="s">
        <v>6312</v>
      </c>
    </row>
    <row r="1346" spans="1:15" x14ac:dyDescent="0.25">
      <c r="A1346">
        <v>1384</v>
      </c>
      <c r="B1346" t="s">
        <v>4342</v>
      </c>
      <c r="C1346" t="s">
        <v>4234</v>
      </c>
      <c r="D1346" t="s">
        <v>21</v>
      </c>
      <c r="E1346" t="s">
        <v>26</v>
      </c>
      <c r="F1346" t="s">
        <v>15</v>
      </c>
      <c r="G1346" t="s">
        <v>27</v>
      </c>
      <c r="H1346">
        <v>2017</v>
      </c>
      <c r="I1346" t="s">
        <v>17</v>
      </c>
      <c r="J1346">
        <v>2025</v>
      </c>
      <c r="K1346">
        <v>8</v>
      </c>
      <c r="L1346">
        <v>872.21</v>
      </c>
      <c r="M1346" t="s">
        <v>3970</v>
      </c>
      <c r="N1346" t="s">
        <v>6262</v>
      </c>
      <c r="O1346" t="s">
        <v>6311</v>
      </c>
    </row>
    <row r="1347" spans="1:15" x14ac:dyDescent="0.25">
      <c r="A1347">
        <v>1385</v>
      </c>
      <c r="B1347" t="s">
        <v>5217</v>
      </c>
      <c r="C1347" t="s">
        <v>4266</v>
      </c>
      <c r="D1347" t="s">
        <v>76</v>
      </c>
      <c r="E1347" t="s">
        <v>40</v>
      </c>
      <c r="F1347" t="s">
        <v>15</v>
      </c>
      <c r="G1347" t="s">
        <v>16</v>
      </c>
      <c r="H1347">
        <v>2018</v>
      </c>
      <c r="I1347" t="s">
        <v>17</v>
      </c>
      <c r="J1347">
        <v>2025</v>
      </c>
      <c r="K1347">
        <v>7</v>
      </c>
      <c r="L1347">
        <v>3873.56</v>
      </c>
      <c r="M1347" t="s">
        <v>3973</v>
      </c>
      <c r="N1347" t="s">
        <v>6263</v>
      </c>
      <c r="O1347" t="s">
        <v>6308</v>
      </c>
    </row>
    <row r="1348" spans="1:15" x14ac:dyDescent="0.25">
      <c r="A1348">
        <v>1386</v>
      </c>
      <c r="B1348" t="s">
        <v>4625</v>
      </c>
      <c r="C1348" t="s">
        <v>6264</v>
      </c>
      <c r="D1348" t="s">
        <v>60</v>
      </c>
      <c r="E1348" t="s">
        <v>26</v>
      </c>
      <c r="F1348" t="s">
        <v>32</v>
      </c>
      <c r="G1348" t="s">
        <v>16</v>
      </c>
      <c r="H1348">
        <v>2019</v>
      </c>
      <c r="I1348" t="s">
        <v>17</v>
      </c>
      <c r="J1348">
        <v>2025</v>
      </c>
      <c r="K1348">
        <v>6</v>
      </c>
      <c r="L1348">
        <v>2981.63</v>
      </c>
      <c r="M1348" t="s">
        <v>3976</v>
      </c>
      <c r="N1348" t="s">
        <v>6265</v>
      </c>
      <c r="O1348" t="s">
        <v>6309</v>
      </c>
    </row>
    <row r="1349" spans="1:15" x14ac:dyDescent="0.25">
      <c r="A1349">
        <v>1387</v>
      </c>
      <c r="B1349" t="s">
        <v>4344</v>
      </c>
      <c r="C1349" t="s">
        <v>4530</v>
      </c>
      <c r="D1349" t="s">
        <v>25</v>
      </c>
      <c r="E1349" t="s">
        <v>14</v>
      </c>
      <c r="F1349" t="s">
        <v>32</v>
      </c>
      <c r="G1349" t="s">
        <v>27</v>
      </c>
      <c r="H1349">
        <v>2018</v>
      </c>
      <c r="I1349" t="s">
        <v>17</v>
      </c>
      <c r="J1349">
        <v>2025</v>
      </c>
      <c r="K1349">
        <v>7</v>
      </c>
      <c r="L1349">
        <v>1425.73</v>
      </c>
      <c r="M1349" t="s">
        <v>3979</v>
      </c>
      <c r="N1349" t="s">
        <v>6266</v>
      </c>
      <c r="O1349" t="s">
        <v>6310</v>
      </c>
    </row>
    <row r="1350" spans="1:15" x14ac:dyDescent="0.25">
      <c r="A1350">
        <v>1388</v>
      </c>
      <c r="B1350" t="s">
        <v>4272</v>
      </c>
      <c r="C1350" t="s">
        <v>4591</v>
      </c>
      <c r="D1350" t="s">
        <v>13</v>
      </c>
      <c r="E1350" t="s">
        <v>31</v>
      </c>
      <c r="F1350" t="s">
        <v>32</v>
      </c>
      <c r="G1350" t="s">
        <v>27</v>
      </c>
      <c r="H1350">
        <v>2018</v>
      </c>
      <c r="I1350" t="s">
        <v>77</v>
      </c>
      <c r="J1350">
        <v>2020</v>
      </c>
      <c r="K1350">
        <v>2</v>
      </c>
      <c r="L1350">
        <v>3129.01</v>
      </c>
      <c r="M1350" t="s">
        <v>3982</v>
      </c>
      <c r="N1350" t="s">
        <v>6267</v>
      </c>
      <c r="O1350" t="s">
        <v>6308</v>
      </c>
    </row>
    <row r="1351" spans="1:15" x14ac:dyDescent="0.25">
      <c r="A1351">
        <v>1389</v>
      </c>
      <c r="B1351" t="s">
        <v>5032</v>
      </c>
      <c r="C1351" t="s">
        <v>4364</v>
      </c>
      <c r="D1351" t="s">
        <v>47</v>
      </c>
      <c r="E1351" t="s">
        <v>54</v>
      </c>
      <c r="F1351" t="s">
        <v>32</v>
      </c>
      <c r="G1351" t="s">
        <v>27</v>
      </c>
      <c r="H1351">
        <v>2023</v>
      </c>
      <c r="I1351" t="s">
        <v>17</v>
      </c>
      <c r="J1351">
        <v>2025</v>
      </c>
      <c r="K1351">
        <v>2</v>
      </c>
      <c r="L1351">
        <v>2953.17</v>
      </c>
      <c r="M1351" t="s">
        <v>3984</v>
      </c>
      <c r="N1351" t="s">
        <v>6268</v>
      </c>
      <c r="O1351" t="s">
        <v>6309</v>
      </c>
    </row>
    <row r="1352" spans="1:15" x14ac:dyDescent="0.25">
      <c r="A1352">
        <v>1390</v>
      </c>
      <c r="B1352" t="s">
        <v>6269</v>
      </c>
      <c r="C1352" t="s">
        <v>4484</v>
      </c>
      <c r="D1352" t="s">
        <v>76</v>
      </c>
      <c r="E1352" t="s">
        <v>31</v>
      </c>
      <c r="F1352" t="s">
        <v>32</v>
      </c>
      <c r="G1352" t="s">
        <v>27</v>
      </c>
      <c r="H1352">
        <v>2016</v>
      </c>
      <c r="I1352" t="s">
        <v>17</v>
      </c>
      <c r="J1352">
        <v>2025</v>
      </c>
      <c r="K1352">
        <v>9</v>
      </c>
      <c r="L1352">
        <v>1217.54</v>
      </c>
      <c r="M1352" t="s">
        <v>3986</v>
      </c>
      <c r="N1352" t="s">
        <v>6270</v>
      </c>
      <c r="O1352" t="s">
        <v>6310</v>
      </c>
    </row>
    <row r="1353" spans="1:15" x14ac:dyDescent="0.25">
      <c r="A1353">
        <v>1391</v>
      </c>
      <c r="B1353" t="s">
        <v>4568</v>
      </c>
      <c r="C1353" t="s">
        <v>4672</v>
      </c>
      <c r="D1353" t="s">
        <v>47</v>
      </c>
      <c r="E1353" t="s">
        <v>54</v>
      </c>
      <c r="F1353" t="s">
        <v>32</v>
      </c>
      <c r="G1353" t="s">
        <v>16</v>
      </c>
      <c r="H1353">
        <v>2019</v>
      </c>
      <c r="I1353" t="s">
        <v>17</v>
      </c>
      <c r="J1353">
        <v>2025</v>
      </c>
      <c r="K1353">
        <v>6</v>
      </c>
      <c r="L1353">
        <v>3852.34</v>
      </c>
      <c r="M1353" t="s">
        <v>3988</v>
      </c>
      <c r="N1353" t="s">
        <v>6271</v>
      </c>
      <c r="O1353" t="s">
        <v>6308</v>
      </c>
    </row>
    <row r="1354" spans="1:15" x14ac:dyDescent="0.25">
      <c r="A1354">
        <v>1392</v>
      </c>
      <c r="B1354" t="s">
        <v>5080</v>
      </c>
      <c r="C1354" t="s">
        <v>6272</v>
      </c>
      <c r="D1354" t="s">
        <v>60</v>
      </c>
      <c r="E1354" t="s">
        <v>26</v>
      </c>
      <c r="F1354" t="s">
        <v>15</v>
      </c>
      <c r="G1354" t="s">
        <v>27</v>
      </c>
      <c r="H1354">
        <v>2022</v>
      </c>
      <c r="I1354" t="s">
        <v>17</v>
      </c>
      <c r="J1354">
        <v>2025</v>
      </c>
      <c r="K1354">
        <v>3</v>
      </c>
      <c r="L1354">
        <v>2790.53</v>
      </c>
      <c r="M1354" t="s">
        <v>3991</v>
      </c>
      <c r="N1354" t="s">
        <v>6273</v>
      </c>
      <c r="O1354" t="s">
        <v>6309</v>
      </c>
    </row>
    <row r="1355" spans="1:15" x14ac:dyDescent="0.25">
      <c r="A1355">
        <v>1393</v>
      </c>
      <c r="B1355" t="s">
        <v>5000</v>
      </c>
      <c r="C1355" t="s">
        <v>4056</v>
      </c>
      <c r="D1355" t="s">
        <v>21</v>
      </c>
      <c r="E1355" t="s">
        <v>14</v>
      </c>
      <c r="F1355" t="s">
        <v>32</v>
      </c>
      <c r="G1355" t="s">
        <v>27</v>
      </c>
      <c r="H1355">
        <v>2020</v>
      </c>
      <c r="I1355" t="s">
        <v>298</v>
      </c>
      <c r="J1355">
        <v>2021</v>
      </c>
      <c r="K1355">
        <v>1</v>
      </c>
      <c r="L1355">
        <v>900.95</v>
      </c>
      <c r="M1355" t="s">
        <v>3993</v>
      </c>
      <c r="N1355" t="s">
        <v>6274</v>
      </c>
      <c r="O1355" t="s">
        <v>6311</v>
      </c>
    </row>
    <row r="1356" spans="1:15" x14ac:dyDescent="0.25">
      <c r="A1356">
        <v>1394</v>
      </c>
      <c r="B1356" t="s">
        <v>4707</v>
      </c>
      <c r="C1356" t="s">
        <v>6275</v>
      </c>
      <c r="D1356" t="s">
        <v>25</v>
      </c>
      <c r="E1356" t="s">
        <v>40</v>
      </c>
      <c r="F1356" t="s">
        <v>32</v>
      </c>
      <c r="G1356" t="s">
        <v>22</v>
      </c>
      <c r="H1356">
        <v>2022</v>
      </c>
      <c r="I1356" t="s">
        <v>17</v>
      </c>
      <c r="J1356">
        <v>2025</v>
      </c>
      <c r="K1356">
        <v>3</v>
      </c>
      <c r="L1356">
        <v>2546.5</v>
      </c>
      <c r="M1356" t="s">
        <v>3996</v>
      </c>
      <c r="N1356" t="s">
        <v>6276</v>
      </c>
      <c r="O1356" t="s">
        <v>6309</v>
      </c>
    </row>
    <row r="1357" spans="1:15" x14ac:dyDescent="0.25">
      <c r="A1357">
        <v>1396</v>
      </c>
      <c r="B1357" t="s">
        <v>6277</v>
      </c>
      <c r="C1357" t="s">
        <v>6278</v>
      </c>
      <c r="D1357" t="s">
        <v>13</v>
      </c>
      <c r="E1357" t="s">
        <v>54</v>
      </c>
      <c r="F1357" t="s">
        <v>15</v>
      </c>
      <c r="G1357" t="s">
        <v>27</v>
      </c>
      <c r="H1357">
        <v>2022</v>
      </c>
      <c r="I1357" t="s">
        <v>17</v>
      </c>
      <c r="J1357">
        <v>2025</v>
      </c>
      <c r="K1357">
        <v>3</v>
      </c>
      <c r="L1357">
        <v>2689.49</v>
      </c>
      <c r="M1357" t="s">
        <v>4001</v>
      </c>
      <c r="N1357" t="s">
        <v>6279</v>
      </c>
      <c r="O1357" t="s">
        <v>6309</v>
      </c>
    </row>
    <row r="1358" spans="1:15" x14ac:dyDescent="0.25">
      <c r="A1358">
        <v>1397</v>
      </c>
      <c r="B1358" t="s">
        <v>6280</v>
      </c>
      <c r="C1358" t="s">
        <v>4148</v>
      </c>
      <c r="D1358" t="s">
        <v>76</v>
      </c>
      <c r="E1358" t="s">
        <v>31</v>
      </c>
      <c r="F1358" t="s">
        <v>15</v>
      </c>
      <c r="G1358" t="s">
        <v>22</v>
      </c>
      <c r="H1358">
        <v>2024</v>
      </c>
      <c r="I1358" t="s">
        <v>17</v>
      </c>
      <c r="J1358">
        <v>2025</v>
      </c>
      <c r="K1358">
        <v>1</v>
      </c>
      <c r="L1358">
        <v>4009.36</v>
      </c>
      <c r="M1358" t="s">
        <v>4004</v>
      </c>
      <c r="N1358" t="s">
        <v>6281</v>
      </c>
      <c r="O1358" t="s">
        <v>6312</v>
      </c>
    </row>
    <row r="1359" spans="1:15" x14ac:dyDescent="0.25">
      <c r="A1359">
        <v>1398</v>
      </c>
      <c r="B1359" t="s">
        <v>5497</v>
      </c>
      <c r="C1359" t="s">
        <v>4119</v>
      </c>
      <c r="D1359" t="s">
        <v>21</v>
      </c>
      <c r="E1359" t="s">
        <v>54</v>
      </c>
      <c r="F1359" t="s">
        <v>15</v>
      </c>
      <c r="G1359" t="s">
        <v>16</v>
      </c>
      <c r="H1359">
        <v>2017</v>
      </c>
      <c r="I1359" t="s">
        <v>17</v>
      </c>
      <c r="J1359">
        <v>2025</v>
      </c>
      <c r="K1359">
        <v>8</v>
      </c>
      <c r="L1359">
        <v>1702.68</v>
      </c>
      <c r="M1359" t="s">
        <v>4007</v>
      </c>
      <c r="N1359" t="s">
        <v>6282</v>
      </c>
      <c r="O1359" t="s">
        <v>6310</v>
      </c>
    </row>
    <row r="1360" spans="1:15" x14ac:dyDescent="0.25">
      <c r="A1360">
        <v>1399</v>
      </c>
      <c r="B1360" t="s">
        <v>4127</v>
      </c>
      <c r="C1360" t="s">
        <v>6283</v>
      </c>
      <c r="D1360" t="s">
        <v>21</v>
      </c>
      <c r="E1360" t="s">
        <v>31</v>
      </c>
      <c r="F1360" t="s">
        <v>32</v>
      </c>
      <c r="G1360" t="s">
        <v>27</v>
      </c>
      <c r="H1360">
        <v>2018</v>
      </c>
      <c r="I1360" t="s">
        <v>17</v>
      </c>
      <c r="J1360">
        <v>2025</v>
      </c>
      <c r="K1360">
        <v>7</v>
      </c>
      <c r="L1360">
        <v>1452.8</v>
      </c>
      <c r="M1360" t="s">
        <v>4010</v>
      </c>
      <c r="N1360" t="s">
        <v>6284</v>
      </c>
      <c r="O1360" t="s">
        <v>6310</v>
      </c>
    </row>
    <row r="1361" spans="1:15" x14ac:dyDescent="0.25">
      <c r="A1361">
        <v>1400</v>
      </c>
      <c r="B1361" t="s">
        <v>4368</v>
      </c>
      <c r="C1361" t="s">
        <v>4841</v>
      </c>
      <c r="D1361" t="s">
        <v>25</v>
      </c>
      <c r="E1361" t="s">
        <v>31</v>
      </c>
      <c r="F1361" t="s">
        <v>32</v>
      </c>
      <c r="G1361" t="s">
        <v>22</v>
      </c>
      <c r="H1361">
        <v>2020</v>
      </c>
      <c r="I1361" t="s">
        <v>17</v>
      </c>
      <c r="J1361">
        <v>2025</v>
      </c>
      <c r="K1361">
        <v>5</v>
      </c>
      <c r="L1361">
        <v>3433.25</v>
      </c>
      <c r="M1361" t="s">
        <v>4013</v>
      </c>
      <c r="N1361" t="s">
        <v>6285</v>
      </c>
      <c r="O1361" t="s">
        <v>6308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8FB1D-21D1-4F2B-BB67-07D952A1D019}">
  <dimension ref="A2:G156"/>
  <sheetViews>
    <sheetView topLeftCell="A7" workbookViewId="0">
      <selection activeCell="O122" sqref="O122"/>
    </sheetView>
  </sheetViews>
  <sheetFormatPr defaultRowHeight="15" x14ac:dyDescent="0.25"/>
  <cols>
    <col min="1" max="1" width="17.28515625" bestFit="1" customWidth="1"/>
    <col min="2" max="2" width="20" bestFit="1" customWidth="1"/>
    <col min="3" max="3" width="16.28515625" bestFit="1" customWidth="1"/>
    <col min="4" max="4" width="9.140625" bestFit="1" customWidth="1"/>
    <col min="5" max="6" width="11.28515625" bestFit="1" customWidth="1"/>
    <col min="7" max="7" width="5.5703125" bestFit="1" customWidth="1"/>
  </cols>
  <sheetData>
    <row r="2" spans="1:5" x14ac:dyDescent="0.25">
      <c r="A2" s="17" t="s">
        <v>6315</v>
      </c>
    </row>
    <row r="3" spans="1:5" x14ac:dyDescent="0.25">
      <c r="A3" s="18" t="s">
        <v>6316</v>
      </c>
      <c r="B3" s="3" t="s">
        <v>6291</v>
      </c>
      <c r="C3" t="s">
        <v>6293</v>
      </c>
      <c r="D3" t="s">
        <v>6295</v>
      </c>
      <c r="E3" t="s">
        <v>6296</v>
      </c>
    </row>
    <row r="4" spans="1:5" x14ac:dyDescent="0.25">
      <c r="B4" s="4" t="s">
        <v>17</v>
      </c>
      <c r="C4">
        <v>1171</v>
      </c>
      <c r="D4" s="15">
        <v>2848.4553031596879</v>
      </c>
      <c r="E4" s="5">
        <v>5.4961571306575578</v>
      </c>
    </row>
    <row r="5" spans="1:5" x14ac:dyDescent="0.25">
      <c r="B5" s="4" t="s">
        <v>77</v>
      </c>
      <c r="C5">
        <v>103</v>
      </c>
      <c r="D5" s="15">
        <v>3053.2047572815532</v>
      </c>
      <c r="E5" s="5">
        <v>2.5728155339805827</v>
      </c>
    </row>
    <row r="6" spans="1:5" x14ac:dyDescent="0.25">
      <c r="B6" s="4" t="s">
        <v>298</v>
      </c>
      <c r="C6">
        <v>86</v>
      </c>
      <c r="D6" s="15">
        <v>3057.0970930232556</v>
      </c>
      <c r="E6" s="5">
        <v>2.6627906976744184</v>
      </c>
    </row>
    <row r="7" spans="1:5" x14ac:dyDescent="0.25">
      <c r="B7" s="4" t="s">
        <v>6292</v>
      </c>
      <c r="C7">
        <v>1360</v>
      </c>
      <c r="D7" s="15">
        <v>2877.1555882352918</v>
      </c>
      <c r="E7" s="5">
        <v>5.0955882352941178</v>
      </c>
    </row>
    <row r="9" spans="1:5" x14ac:dyDescent="0.25">
      <c r="A9" s="18" t="s">
        <v>6317</v>
      </c>
      <c r="B9" s="3" t="s">
        <v>6291</v>
      </c>
      <c r="C9" t="s">
        <v>6293</v>
      </c>
    </row>
    <row r="10" spans="1:5" x14ac:dyDescent="0.25">
      <c r="B10" s="4" t="s">
        <v>15</v>
      </c>
      <c r="C10">
        <v>686</v>
      </c>
    </row>
    <row r="11" spans="1:5" x14ac:dyDescent="0.25">
      <c r="B11" s="4" t="s">
        <v>32</v>
      </c>
      <c r="C11">
        <v>674</v>
      </c>
    </row>
    <row r="12" spans="1:5" x14ac:dyDescent="0.25">
      <c r="B12" s="4" t="s">
        <v>6292</v>
      </c>
      <c r="C12">
        <v>1360</v>
      </c>
    </row>
    <row r="13" spans="1:5" x14ac:dyDescent="0.25">
      <c r="B13" s="4"/>
    </row>
    <row r="14" spans="1:5" ht="14.25" customHeight="1" x14ac:dyDescent="0.25">
      <c r="B14" s="19" t="s">
        <v>6319</v>
      </c>
    </row>
    <row r="15" spans="1:5" x14ac:dyDescent="0.25">
      <c r="A15" s="17" t="s">
        <v>6318</v>
      </c>
      <c r="B15" s="3" t="s">
        <v>6291</v>
      </c>
      <c r="C15" t="s">
        <v>6293</v>
      </c>
    </row>
    <row r="16" spans="1:5" x14ac:dyDescent="0.25">
      <c r="B16" s="4">
        <v>2015</v>
      </c>
      <c r="C16" s="8">
        <v>74</v>
      </c>
    </row>
    <row r="17" spans="1:3" x14ac:dyDescent="0.25">
      <c r="B17" s="4">
        <v>2016</v>
      </c>
      <c r="C17" s="8">
        <v>164</v>
      </c>
    </row>
    <row r="18" spans="1:3" x14ac:dyDescent="0.25">
      <c r="B18" s="4">
        <v>2017</v>
      </c>
      <c r="C18" s="8">
        <v>134</v>
      </c>
    </row>
    <row r="19" spans="1:3" x14ac:dyDescent="0.25">
      <c r="B19" s="4">
        <v>2018</v>
      </c>
      <c r="C19" s="8">
        <v>159</v>
      </c>
    </row>
    <row r="20" spans="1:3" x14ac:dyDescent="0.25">
      <c r="B20" s="4">
        <v>2019</v>
      </c>
      <c r="C20" s="8">
        <v>137</v>
      </c>
    </row>
    <row r="21" spans="1:3" x14ac:dyDescent="0.25">
      <c r="B21" s="4">
        <v>2020</v>
      </c>
      <c r="C21" s="8">
        <v>158</v>
      </c>
    </row>
    <row r="22" spans="1:3" x14ac:dyDescent="0.25">
      <c r="B22" s="4">
        <v>2021</v>
      </c>
      <c r="C22" s="8">
        <v>138</v>
      </c>
    </row>
    <row r="23" spans="1:3" x14ac:dyDescent="0.25">
      <c r="B23" s="4">
        <v>2022</v>
      </c>
      <c r="C23" s="8">
        <v>170</v>
      </c>
    </row>
    <row r="24" spans="1:3" x14ac:dyDescent="0.25">
      <c r="B24" s="4">
        <v>2023</v>
      </c>
      <c r="C24" s="8">
        <v>155</v>
      </c>
    </row>
    <row r="25" spans="1:3" x14ac:dyDescent="0.25">
      <c r="B25" s="4">
        <v>2024</v>
      </c>
      <c r="C25" s="8">
        <v>71</v>
      </c>
    </row>
    <row r="26" spans="1:3" x14ac:dyDescent="0.25">
      <c r="B26" s="4" t="s">
        <v>6292</v>
      </c>
      <c r="C26" s="8">
        <v>1360</v>
      </c>
    </row>
    <row r="27" spans="1:3" x14ac:dyDescent="0.25">
      <c r="B27" s="4"/>
      <c r="C27" s="8"/>
    </row>
    <row r="28" spans="1:3" x14ac:dyDescent="0.25">
      <c r="B28" s="20" t="s">
        <v>6321</v>
      </c>
    </row>
    <row r="29" spans="1:3" x14ac:dyDescent="0.25">
      <c r="A29" s="17" t="s">
        <v>6320</v>
      </c>
      <c r="B29" s="3" t="s">
        <v>6291</v>
      </c>
      <c r="C29" t="s">
        <v>6293</v>
      </c>
    </row>
    <row r="30" spans="1:3" x14ac:dyDescent="0.25">
      <c r="B30" s="4">
        <v>2016</v>
      </c>
      <c r="C30" s="8">
        <v>2</v>
      </c>
    </row>
    <row r="31" spans="1:3" x14ac:dyDescent="0.25">
      <c r="B31" s="4">
        <v>2017</v>
      </c>
      <c r="C31" s="8">
        <v>4</v>
      </c>
    </row>
    <row r="32" spans="1:3" x14ac:dyDescent="0.25">
      <c r="B32" s="4">
        <v>2018</v>
      </c>
      <c r="C32" s="8">
        <v>12</v>
      </c>
    </row>
    <row r="33" spans="1:4" x14ac:dyDescent="0.25">
      <c r="B33" s="4">
        <v>2019</v>
      </c>
      <c r="C33" s="8">
        <v>14</v>
      </c>
    </row>
    <row r="34" spans="1:4" x14ac:dyDescent="0.25">
      <c r="B34" s="4">
        <v>2020</v>
      </c>
      <c r="C34" s="8">
        <v>11</v>
      </c>
    </row>
    <row r="35" spans="1:4" x14ac:dyDescent="0.25">
      <c r="B35" s="4">
        <v>2021</v>
      </c>
      <c r="C35" s="8">
        <v>14</v>
      </c>
    </row>
    <row r="36" spans="1:4" x14ac:dyDescent="0.25">
      <c r="B36" s="4">
        <v>2022</v>
      </c>
      <c r="C36" s="8">
        <v>24</v>
      </c>
    </row>
    <row r="37" spans="1:4" x14ac:dyDescent="0.25">
      <c r="B37" s="4">
        <v>2023</v>
      </c>
      <c r="C37" s="8">
        <v>42</v>
      </c>
    </row>
    <row r="38" spans="1:4" x14ac:dyDescent="0.25">
      <c r="B38" s="4">
        <v>2024</v>
      </c>
      <c r="C38" s="8">
        <v>41</v>
      </c>
    </row>
    <row r="39" spans="1:4" x14ac:dyDescent="0.25">
      <c r="B39" s="4">
        <v>2025</v>
      </c>
      <c r="C39" s="8">
        <v>1196</v>
      </c>
    </row>
    <row r="40" spans="1:4" x14ac:dyDescent="0.25">
      <c r="B40" s="4" t="s">
        <v>6292</v>
      </c>
      <c r="C40" s="8">
        <v>1360</v>
      </c>
    </row>
    <row r="42" spans="1:4" x14ac:dyDescent="0.25">
      <c r="B42" s="17" t="s">
        <v>6323</v>
      </c>
    </row>
    <row r="43" spans="1:4" x14ac:dyDescent="0.25">
      <c r="A43" s="17" t="s">
        <v>6322</v>
      </c>
      <c r="B43" s="3" t="s">
        <v>6291</v>
      </c>
      <c r="C43" t="s">
        <v>6304</v>
      </c>
      <c r="D43" t="s">
        <v>6305</v>
      </c>
    </row>
    <row r="44" spans="1:4" x14ac:dyDescent="0.25">
      <c r="B44" s="4">
        <v>2015</v>
      </c>
      <c r="C44">
        <v>74</v>
      </c>
      <c r="D44">
        <v>0</v>
      </c>
    </row>
    <row r="45" spans="1:4" x14ac:dyDescent="0.25">
      <c r="B45" s="4">
        <v>2016</v>
      </c>
      <c r="C45">
        <v>164</v>
      </c>
      <c r="D45">
        <v>2</v>
      </c>
    </row>
    <row r="46" spans="1:4" x14ac:dyDescent="0.25">
      <c r="B46" s="4">
        <v>2017</v>
      </c>
      <c r="C46">
        <v>134</v>
      </c>
      <c r="D46">
        <v>4</v>
      </c>
    </row>
    <row r="47" spans="1:4" x14ac:dyDescent="0.25">
      <c r="B47" s="4">
        <v>2018</v>
      </c>
      <c r="C47">
        <v>159</v>
      </c>
      <c r="D47">
        <v>12</v>
      </c>
    </row>
    <row r="48" spans="1:4" x14ac:dyDescent="0.25">
      <c r="B48" s="4">
        <v>2019</v>
      </c>
      <c r="C48">
        <v>137</v>
      </c>
      <c r="D48">
        <v>14</v>
      </c>
    </row>
    <row r="49" spans="1:4" x14ac:dyDescent="0.25">
      <c r="B49" s="4">
        <v>2020</v>
      </c>
      <c r="C49">
        <v>158</v>
      </c>
      <c r="D49">
        <v>11</v>
      </c>
    </row>
    <row r="50" spans="1:4" x14ac:dyDescent="0.25">
      <c r="B50" s="4">
        <v>2021</v>
      </c>
      <c r="C50">
        <v>138</v>
      </c>
      <c r="D50">
        <v>14</v>
      </c>
    </row>
    <row r="51" spans="1:4" x14ac:dyDescent="0.25">
      <c r="B51" s="4">
        <v>2022</v>
      </c>
      <c r="C51">
        <v>170</v>
      </c>
      <c r="D51">
        <v>24</v>
      </c>
    </row>
    <row r="52" spans="1:4" x14ac:dyDescent="0.25">
      <c r="B52" s="4">
        <v>2023</v>
      </c>
      <c r="C52">
        <v>155</v>
      </c>
      <c r="D52">
        <v>42</v>
      </c>
    </row>
    <row r="53" spans="1:4" x14ac:dyDescent="0.25">
      <c r="B53" s="4">
        <v>2024</v>
      </c>
      <c r="C53">
        <v>71</v>
      </c>
      <c r="D53">
        <v>41</v>
      </c>
    </row>
    <row r="54" spans="1:4" x14ac:dyDescent="0.25">
      <c r="B54" s="4">
        <v>2025</v>
      </c>
      <c r="C54">
        <v>0</v>
      </c>
      <c r="D54">
        <v>1196</v>
      </c>
    </row>
    <row r="55" spans="1:4" x14ac:dyDescent="0.25">
      <c r="B55" s="4" t="s">
        <v>6292</v>
      </c>
      <c r="C55">
        <v>1360</v>
      </c>
      <c r="D55">
        <v>1360</v>
      </c>
    </row>
    <row r="56" spans="1:4" x14ac:dyDescent="0.25">
      <c r="B56" s="4"/>
    </row>
    <row r="57" spans="1:4" x14ac:dyDescent="0.25">
      <c r="B57" s="17" t="s">
        <v>6325</v>
      </c>
    </row>
    <row r="58" spans="1:4" x14ac:dyDescent="0.25">
      <c r="A58" s="17" t="s">
        <v>6324</v>
      </c>
      <c r="B58" s="3" t="s">
        <v>6295</v>
      </c>
      <c r="C58" s="3" t="s">
        <v>6297</v>
      </c>
    </row>
    <row r="59" spans="1:4" x14ac:dyDescent="0.25">
      <c r="B59" s="3" t="s">
        <v>6291</v>
      </c>
      <c r="C59" t="s">
        <v>15</v>
      </c>
      <c r="D59" t="s">
        <v>32</v>
      </c>
    </row>
    <row r="60" spans="1:4" x14ac:dyDescent="0.25">
      <c r="B60" s="4" t="s">
        <v>76</v>
      </c>
      <c r="C60" s="5">
        <v>2812.44076923077</v>
      </c>
      <c r="D60" s="5">
        <v>2941.7772321428565</v>
      </c>
    </row>
    <row r="61" spans="1:4" x14ac:dyDescent="0.25">
      <c r="B61" s="4" t="s">
        <v>60</v>
      </c>
      <c r="C61" s="5">
        <v>2970.5003389830531</v>
      </c>
      <c r="D61" s="5">
        <v>2701.2484166666673</v>
      </c>
    </row>
    <row r="62" spans="1:4" x14ac:dyDescent="0.25">
      <c r="B62" s="4" t="s">
        <v>47</v>
      </c>
      <c r="C62" s="5">
        <v>2870.6078813559334</v>
      </c>
      <c r="D62" s="5">
        <v>2909.5673684210528</v>
      </c>
    </row>
    <row r="63" spans="1:4" x14ac:dyDescent="0.25">
      <c r="B63" s="4" t="s">
        <v>21</v>
      </c>
      <c r="C63" s="5">
        <v>2862.0363636363631</v>
      </c>
      <c r="D63" s="5">
        <v>2806.7432608695658</v>
      </c>
    </row>
    <row r="64" spans="1:4" x14ac:dyDescent="0.25">
      <c r="B64" s="4" t="s">
        <v>25</v>
      </c>
      <c r="C64" s="5">
        <v>2891.3074489795913</v>
      </c>
      <c r="D64" s="5">
        <v>2653.2431428571422</v>
      </c>
    </row>
    <row r="65" spans="1:5" x14ac:dyDescent="0.25">
      <c r="B65" s="4" t="s">
        <v>13</v>
      </c>
      <c r="C65" s="5">
        <v>3074.5119642857144</v>
      </c>
      <c r="D65" s="5">
        <v>3019.0520535714281</v>
      </c>
    </row>
    <row r="66" spans="1:5" x14ac:dyDescent="0.25">
      <c r="B66" s="4" t="s">
        <v>6292</v>
      </c>
      <c r="C66" s="5">
        <v>2911.6407288629757</v>
      </c>
      <c r="D66" s="5">
        <v>2842.056468842733</v>
      </c>
    </row>
    <row r="67" spans="1:5" x14ac:dyDescent="0.25">
      <c r="B67" s="4"/>
      <c r="C67" s="5"/>
      <c r="D67" s="5"/>
    </row>
    <row r="68" spans="1:5" x14ac:dyDescent="0.25">
      <c r="B68" s="19" t="s">
        <v>6327</v>
      </c>
    </row>
    <row r="69" spans="1:5" x14ac:dyDescent="0.25">
      <c r="A69" s="17" t="s">
        <v>6326</v>
      </c>
      <c r="B69" s="3" t="s">
        <v>6291</v>
      </c>
      <c r="C69" t="s">
        <v>6296</v>
      </c>
    </row>
    <row r="70" spans="1:5" x14ac:dyDescent="0.25">
      <c r="B70" s="4" t="s">
        <v>76</v>
      </c>
      <c r="C70" s="5">
        <v>5.1198347107438016</v>
      </c>
    </row>
    <row r="71" spans="1:5" x14ac:dyDescent="0.25">
      <c r="B71" s="4" t="s">
        <v>60</v>
      </c>
      <c r="C71" s="5">
        <v>5.1008403361344534</v>
      </c>
    </row>
    <row r="72" spans="1:5" x14ac:dyDescent="0.25">
      <c r="B72" s="4" t="s">
        <v>47</v>
      </c>
      <c r="C72" s="5">
        <v>5.0876494023904382</v>
      </c>
    </row>
    <row r="73" spans="1:5" x14ac:dyDescent="0.25">
      <c r="B73" s="4" t="s">
        <v>21</v>
      </c>
      <c r="C73" s="5">
        <v>4.8811881188118811</v>
      </c>
    </row>
    <row r="74" spans="1:5" x14ac:dyDescent="0.25">
      <c r="B74" s="4" t="s">
        <v>25</v>
      </c>
      <c r="C74" s="5">
        <v>5.3349753694581281</v>
      </c>
    </row>
    <row r="75" spans="1:5" x14ac:dyDescent="0.25">
      <c r="B75" s="4" t="s">
        <v>13</v>
      </c>
      <c r="C75" s="5">
        <v>5.0491071428571432</v>
      </c>
    </row>
    <row r="76" spans="1:5" x14ac:dyDescent="0.25">
      <c r="B76" s="4" t="s">
        <v>6292</v>
      </c>
      <c r="C76" s="5">
        <v>5.0955882352941178</v>
      </c>
    </row>
    <row r="78" spans="1:5" x14ac:dyDescent="0.25">
      <c r="B78" s="19" t="s">
        <v>6329</v>
      </c>
    </row>
    <row r="79" spans="1:5" x14ac:dyDescent="0.25">
      <c r="A79" s="17" t="s">
        <v>6328</v>
      </c>
      <c r="B79" s="3" t="s">
        <v>6293</v>
      </c>
      <c r="C79" s="3" t="s">
        <v>6297</v>
      </c>
    </row>
    <row r="80" spans="1:5" x14ac:dyDescent="0.25">
      <c r="B80" s="3" t="s">
        <v>6291</v>
      </c>
      <c r="C80" t="s">
        <v>17</v>
      </c>
      <c r="D80" t="s">
        <v>77</v>
      </c>
      <c r="E80" t="s">
        <v>298</v>
      </c>
    </row>
    <row r="81" spans="1:5" x14ac:dyDescent="0.25">
      <c r="B81" s="4" t="s">
        <v>22</v>
      </c>
      <c r="C81" s="8">
        <v>397</v>
      </c>
      <c r="D81" s="8">
        <v>29</v>
      </c>
      <c r="E81" s="8">
        <v>25</v>
      </c>
    </row>
    <row r="82" spans="1:5" x14ac:dyDescent="0.25">
      <c r="B82" s="4" t="s">
        <v>16</v>
      </c>
      <c r="C82" s="8">
        <v>379</v>
      </c>
      <c r="D82" s="8">
        <v>38</v>
      </c>
      <c r="E82" s="8">
        <v>26</v>
      </c>
    </row>
    <row r="83" spans="1:5" x14ac:dyDescent="0.25">
      <c r="B83" s="4" t="s">
        <v>27</v>
      </c>
      <c r="C83" s="8">
        <v>395</v>
      </c>
      <c r="D83" s="8">
        <v>36</v>
      </c>
      <c r="E83" s="8">
        <v>35</v>
      </c>
    </row>
    <row r="84" spans="1:5" x14ac:dyDescent="0.25">
      <c r="B84" s="4" t="s">
        <v>6292</v>
      </c>
      <c r="C84" s="8">
        <v>1171</v>
      </c>
      <c r="D84" s="8">
        <v>103</v>
      </c>
      <c r="E84" s="8">
        <v>86</v>
      </c>
    </row>
    <row r="86" spans="1:5" x14ac:dyDescent="0.25">
      <c r="B86" s="17" t="s">
        <v>6331</v>
      </c>
    </row>
    <row r="87" spans="1:5" x14ac:dyDescent="0.25">
      <c r="A87" s="17" t="s">
        <v>6330</v>
      </c>
      <c r="B87" s="3" t="s">
        <v>6291</v>
      </c>
      <c r="C87" t="s">
        <v>6294</v>
      </c>
    </row>
    <row r="88" spans="1:5" x14ac:dyDescent="0.25">
      <c r="B88" s="4" t="s">
        <v>76</v>
      </c>
      <c r="C88" s="5">
        <v>695096.35000000033</v>
      </c>
    </row>
    <row r="89" spans="1:5" x14ac:dyDescent="0.25">
      <c r="B89" s="4" t="s">
        <v>60</v>
      </c>
      <c r="C89" s="5">
        <v>674668.85000000009</v>
      </c>
    </row>
    <row r="90" spans="1:5" x14ac:dyDescent="0.25">
      <c r="B90" s="4" t="s">
        <v>47</v>
      </c>
      <c r="C90" s="5">
        <v>725704.19000000029</v>
      </c>
    </row>
    <row r="91" spans="1:5" x14ac:dyDescent="0.25">
      <c r="B91" s="4" t="s">
        <v>21</v>
      </c>
      <c r="C91" s="5">
        <v>573044.37999999966</v>
      </c>
    </row>
    <row r="92" spans="1:5" x14ac:dyDescent="0.25">
      <c r="B92" s="4" t="s">
        <v>25</v>
      </c>
      <c r="C92" s="5">
        <v>561938.66000000015</v>
      </c>
    </row>
    <row r="93" spans="1:5" x14ac:dyDescent="0.25">
      <c r="B93" s="4" t="s">
        <v>13</v>
      </c>
      <c r="C93" s="5">
        <v>682479.17000000051</v>
      </c>
    </row>
    <row r="94" spans="1:5" x14ac:dyDescent="0.25">
      <c r="B94" s="4" t="s">
        <v>6292</v>
      </c>
      <c r="C94" s="5">
        <v>3912931.600000001</v>
      </c>
    </row>
    <row r="96" spans="1:5" x14ac:dyDescent="0.25">
      <c r="B96" s="17" t="s">
        <v>6332</v>
      </c>
    </row>
    <row r="97" spans="1:3" x14ac:dyDescent="0.25">
      <c r="A97" s="17" t="s">
        <v>6335</v>
      </c>
      <c r="B97" s="3" t="s">
        <v>6291</v>
      </c>
      <c r="C97" t="s">
        <v>6293</v>
      </c>
    </row>
    <row r="98" spans="1:3" x14ac:dyDescent="0.25">
      <c r="B98" s="4" t="s">
        <v>22</v>
      </c>
      <c r="C98" s="8">
        <v>451</v>
      </c>
    </row>
    <row r="99" spans="1:3" x14ac:dyDescent="0.25">
      <c r="B99" s="4" t="s">
        <v>16</v>
      </c>
      <c r="C99" s="8">
        <v>443</v>
      </c>
    </row>
    <row r="100" spans="1:3" x14ac:dyDescent="0.25">
      <c r="B100" s="4" t="s">
        <v>27</v>
      </c>
      <c r="C100" s="8">
        <v>466</v>
      </c>
    </row>
    <row r="101" spans="1:3" x14ac:dyDescent="0.25">
      <c r="B101" s="4" t="s">
        <v>6292</v>
      </c>
      <c r="C101" s="8">
        <v>1360</v>
      </c>
    </row>
    <row r="102" spans="1:3" x14ac:dyDescent="0.25">
      <c r="B102" s="4"/>
      <c r="C102" s="8"/>
    </row>
    <row r="103" spans="1:3" x14ac:dyDescent="0.25">
      <c r="B103" s="4"/>
      <c r="C103" s="8"/>
    </row>
    <row r="104" spans="1:3" x14ac:dyDescent="0.25">
      <c r="B104" s="17" t="s">
        <v>6334</v>
      </c>
    </row>
    <row r="105" spans="1:3" x14ac:dyDescent="0.25">
      <c r="A105" s="17" t="s">
        <v>6333</v>
      </c>
      <c r="B105" s="3" t="s">
        <v>6291</v>
      </c>
      <c r="C105" t="s">
        <v>6294</v>
      </c>
    </row>
    <row r="106" spans="1:3" x14ac:dyDescent="0.25">
      <c r="B106" s="4" t="s">
        <v>47</v>
      </c>
      <c r="C106" s="5">
        <v>725704.19000000029</v>
      </c>
    </row>
    <row r="107" spans="1:3" x14ac:dyDescent="0.25">
      <c r="B107" s="4" t="s">
        <v>76</v>
      </c>
      <c r="C107" s="5">
        <v>695096.35000000033</v>
      </c>
    </row>
    <row r="108" spans="1:3" x14ac:dyDescent="0.25">
      <c r="B108" s="4" t="s">
        <v>13</v>
      </c>
      <c r="C108" s="5">
        <v>682479.17000000051</v>
      </c>
    </row>
    <row r="109" spans="1:3" x14ac:dyDescent="0.25">
      <c r="B109" s="4" t="s">
        <v>60</v>
      </c>
      <c r="C109" s="5">
        <v>674668.85000000009</v>
      </c>
    </row>
    <row r="110" spans="1:3" x14ac:dyDescent="0.25">
      <c r="B110" s="4" t="s">
        <v>21</v>
      </c>
      <c r="C110" s="5">
        <v>573044.37999999966</v>
      </c>
    </row>
    <row r="111" spans="1:3" x14ac:dyDescent="0.25">
      <c r="B111" s="4" t="s">
        <v>25</v>
      </c>
      <c r="C111" s="5">
        <v>561938.66000000015</v>
      </c>
    </row>
    <row r="112" spans="1:3" x14ac:dyDescent="0.25">
      <c r="B112" s="4" t="s">
        <v>6292</v>
      </c>
      <c r="C112" s="5">
        <v>3912931.600000001</v>
      </c>
    </row>
    <row r="114" spans="1:5" x14ac:dyDescent="0.25">
      <c r="B114" s="17" t="s">
        <v>6337</v>
      </c>
    </row>
    <row r="115" spans="1:5" x14ac:dyDescent="0.25">
      <c r="A115" s="17" t="s">
        <v>6336</v>
      </c>
      <c r="B115" s="3" t="s">
        <v>6293</v>
      </c>
      <c r="C115" s="3" t="s">
        <v>6297</v>
      </c>
    </row>
    <row r="116" spans="1:5" x14ac:dyDescent="0.25">
      <c r="B116" s="3" t="s">
        <v>6291</v>
      </c>
      <c r="C116" t="s">
        <v>15</v>
      </c>
      <c r="D116" t="s">
        <v>32</v>
      </c>
    </row>
    <row r="117" spans="1:5" x14ac:dyDescent="0.25">
      <c r="B117" s="4" t="s">
        <v>76</v>
      </c>
      <c r="C117" s="8">
        <v>130</v>
      </c>
      <c r="D117" s="8">
        <v>112</v>
      </c>
    </row>
    <row r="118" spans="1:5" x14ac:dyDescent="0.25">
      <c r="B118" s="4" t="s">
        <v>60</v>
      </c>
      <c r="C118" s="8">
        <v>118</v>
      </c>
      <c r="D118" s="8">
        <v>120</v>
      </c>
    </row>
    <row r="119" spans="1:5" x14ac:dyDescent="0.25">
      <c r="B119" s="4" t="s">
        <v>47</v>
      </c>
      <c r="C119" s="8">
        <v>118</v>
      </c>
      <c r="D119" s="8">
        <v>133</v>
      </c>
    </row>
    <row r="120" spans="1:5" x14ac:dyDescent="0.25">
      <c r="B120" s="4" t="s">
        <v>21</v>
      </c>
      <c r="C120" s="8">
        <v>110</v>
      </c>
      <c r="D120" s="8">
        <v>92</v>
      </c>
    </row>
    <row r="121" spans="1:5" x14ac:dyDescent="0.25">
      <c r="B121" s="4" t="s">
        <v>25</v>
      </c>
      <c r="C121" s="8">
        <v>98</v>
      </c>
      <c r="D121" s="8">
        <v>105</v>
      </c>
    </row>
    <row r="122" spans="1:5" x14ac:dyDescent="0.25">
      <c r="B122" s="4" t="s">
        <v>13</v>
      </c>
      <c r="C122" s="8">
        <v>112</v>
      </c>
      <c r="D122" s="8">
        <v>112</v>
      </c>
    </row>
    <row r="123" spans="1:5" x14ac:dyDescent="0.25">
      <c r="B123" s="4" t="s">
        <v>6292</v>
      </c>
      <c r="C123" s="8">
        <v>686</v>
      </c>
      <c r="D123" s="8">
        <v>674</v>
      </c>
    </row>
    <row r="124" spans="1:5" x14ac:dyDescent="0.25">
      <c r="B124" s="4"/>
      <c r="C124" s="8"/>
      <c r="D124" s="8"/>
    </row>
    <row r="125" spans="1:5" x14ac:dyDescent="0.25">
      <c r="B125" s="4"/>
      <c r="C125" s="8"/>
      <c r="D125" s="8"/>
    </row>
    <row r="126" spans="1:5" x14ac:dyDescent="0.25">
      <c r="B126" s="17" t="s">
        <v>6306</v>
      </c>
    </row>
    <row r="127" spans="1:5" x14ac:dyDescent="0.25">
      <c r="A127" s="17" t="s">
        <v>6338</v>
      </c>
      <c r="B127" s="3" t="s">
        <v>6293</v>
      </c>
      <c r="C127" s="3" t="s">
        <v>6297</v>
      </c>
    </row>
    <row r="128" spans="1:5" x14ac:dyDescent="0.25">
      <c r="B128" s="3" t="s">
        <v>6291</v>
      </c>
      <c r="C128" t="s">
        <v>17</v>
      </c>
      <c r="D128" t="s">
        <v>77</v>
      </c>
      <c r="E128" t="s">
        <v>298</v>
      </c>
    </row>
    <row r="129" spans="1:7" x14ac:dyDescent="0.25">
      <c r="B129" s="4" t="s">
        <v>76</v>
      </c>
      <c r="C129" s="8">
        <v>212</v>
      </c>
      <c r="D129" s="8">
        <v>19</v>
      </c>
      <c r="E129" s="8">
        <v>11</v>
      </c>
    </row>
    <row r="130" spans="1:7" x14ac:dyDescent="0.25">
      <c r="B130" s="4" t="s">
        <v>60</v>
      </c>
      <c r="C130" s="8">
        <v>206</v>
      </c>
      <c r="D130" s="8">
        <v>20</v>
      </c>
      <c r="E130" s="8">
        <v>12</v>
      </c>
    </row>
    <row r="131" spans="1:7" x14ac:dyDescent="0.25">
      <c r="B131" s="4" t="s">
        <v>47</v>
      </c>
      <c r="C131" s="8">
        <v>211</v>
      </c>
      <c r="D131" s="8">
        <v>22</v>
      </c>
      <c r="E131" s="8">
        <v>18</v>
      </c>
    </row>
    <row r="132" spans="1:7" x14ac:dyDescent="0.25">
      <c r="B132" s="4" t="s">
        <v>21</v>
      </c>
      <c r="C132" s="8">
        <v>169</v>
      </c>
      <c r="D132" s="8">
        <v>19</v>
      </c>
      <c r="E132" s="8">
        <v>14</v>
      </c>
    </row>
    <row r="133" spans="1:7" x14ac:dyDescent="0.25">
      <c r="B133" s="4" t="s">
        <v>25</v>
      </c>
      <c r="C133" s="8">
        <v>176</v>
      </c>
      <c r="D133" s="8">
        <v>14</v>
      </c>
      <c r="E133" s="8">
        <v>13</v>
      </c>
    </row>
    <row r="134" spans="1:7" x14ac:dyDescent="0.25">
      <c r="B134" s="4" t="s">
        <v>13</v>
      </c>
      <c r="C134" s="8">
        <v>197</v>
      </c>
      <c r="D134" s="8">
        <v>9</v>
      </c>
      <c r="E134" s="8">
        <v>18</v>
      </c>
    </row>
    <row r="135" spans="1:7" x14ac:dyDescent="0.25">
      <c r="B135" s="4" t="s">
        <v>6292</v>
      </c>
      <c r="C135" s="8">
        <v>1171</v>
      </c>
      <c r="D135" s="8">
        <v>103</v>
      </c>
      <c r="E135" s="8">
        <v>86</v>
      </c>
    </row>
    <row r="136" spans="1:7" x14ac:dyDescent="0.25">
      <c r="B136" s="4"/>
      <c r="C136" s="8"/>
      <c r="D136" s="8"/>
      <c r="E136" s="8"/>
      <c r="F136" s="8"/>
      <c r="G136" s="10"/>
    </row>
    <row r="137" spans="1:7" x14ac:dyDescent="0.25">
      <c r="A137" s="17" t="s">
        <v>6340</v>
      </c>
      <c r="B137" s="17" t="s">
        <v>6339</v>
      </c>
    </row>
    <row r="138" spans="1:7" x14ac:dyDescent="0.25">
      <c r="B138" s="3" t="s">
        <v>6294</v>
      </c>
      <c r="C138" s="3" t="s">
        <v>6297</v>
      </c>
    </row>
    <row r="139" spans="1:7" x14ac:dyDescent="0.25">
      <c r="B139" s="3" t="s">
        <v>6291</v>
      </c>
      <c r="C139" t="s">
        <v>17</v>
      </c>
      <c r="D139" t="s">
        <v>77</v>
      </c>
      <c r="E139" t="s">
        <v>298</v>
      </c>
    </row>
    <row r="140" spans="1:7" x14ac:dyDescent="0.25">
      <c r="B140" s="4" t="s">
        <v>6311</v>
      </c>
      <c r="C140" s="8">
        <v>56642.12</v>
      </c>
      <c r="D140" s="8">
        <v>2762.63</v>
      </c>
      <c r="E140" s="8">
        <v>900.95</v>
      </c>
    </row>
    <row r="141" spans="1:7" x14ac:dyDescent="0.25">
      <c r="B141" s="4" t="s">
        <v>6310</v>
      </c>
      <c r="C141" s="8">
        <v>415000.55000000028</v>
      </c>
      <c r="D141" s="8">
        <v>34778.61</v>
      </c>
      <c r="E141" s="8">
        <v>27629.1</v>
      </c>
    </row>
    <row r="142" spans="1:7" x14ac:dyDescent="0.25">
      <c r="B142" s="4" t="s">
        <v>6309</v>
      </c>
      <c r="C142" s="8">
        <v>745110.80999999971</v>
      </c>
      <c r="D142" s="8">
        <v>49889.049999999996</v>
      </c>
      <c r="E142" s="8">
        <v>59304.689999999995</v>
      </c>
    </row>
    <row r="143" spans="1:7" x14ac:dyDescent="0.25">
      <c r="B143" s="4" t="s">
        <v>6308</v>
      </c>
      <c r="C143" s="8">
        <v>988408.8600000001</v>
      </c>
      <c r="D143" s="8">
        <v>99819.86</v>
      </c>
      <c r="E143" s="8">
        <v>74447.91</v>
      </c>
    </row>
    <row r="144" spans="1:7" x14ac:dyDescent="0.25">
      <c r="B144" s="4" t="s">
        <v>6312</v>
      </c>
      <c r="C144" s="8">
        <v>1130378.8200000005</v>
      </c>
      <c r="D144" s="8">
        <v>127229.93999999999</v>
      </c>
      <c r="E144" s="8">
        <v>100627.7</v>
      </c>
    </row>
    <row r="145" spans="1:6" x14ac:dyDescent="0.25">
      <c r="B145" s="4" t="s">
        <v>6292</v>
      </c>
      <c r="C145" s="8">
        <v>3335541.16</v>
      </c>
      <c r="D145" s="8">
        <v>314480.08999999997</v>
      </c>
      <c r="E145" s="8">
        <v>262910.34999999998</v>
      </c>
    </row>
    <row r="148" spans="1:6" x14ac:dyDescent="0.25">
      <c r="A148" s="17" t="s">
        <v>6341</v>
      </c>
      <c r="B148" s="3" t="s">
        <v>6293</v>
      </c>
      <c r="C148" s="3" t="s">
        <v>6297</v>
      </c>
    </row>
    <row r="149" spans="1:6" x14ac:dyDescent="0.25">
      <c r="B149" s="3" t="s">
        <v>6291</v>
      </c>
      <c r="C149" t="s">
        <v>17</v>
      </c>
      <c r="D149" t="s">
        <v>77</v>
      </c>
      <c r="E149" t="s">
        <v>298</v>
      </c>
      <c r="F149" t="s">
        <v>6292</v>
      </c>
    </row>
    <row r="150" spans="1:6" x14ac:dyDescent="0.25">
      <c r="B150" s="4" t="s">
        <v>76</v>
      </c>
      <c r="C150" s="21">
        <v>0.15588235294117647</v>
      </c>
      <c r="D150" s="21">
        <v>1.3970588235294118E-2</v>
      </c>
      <c r="E150" s="21">
        <v>8.0882352941176478E-3</v>
      </c>
      <c r="F150" s="21">
        <v>0.17794117647058824</v>
      </c>
    </row>
    <row r="151" spans="1:6" x14ac:dyDescent="0.25">
      <c r="B151" s="4" t="s">
        <v>60</v>
      </c>
      <c r="C151" s="21">
        <v>0.15147058823529411</v>
      </c>
      <c r="D151" s="21">
        <v>1.4705882352941176E-2</v>
      </c>
      <c r="E151" s="21">
        <v>8.8235294117647058E-3</v>
      </c>
      <c r="F151" s="21">
        <v>0.17499999999999999</v>
      </c>
    </row>
    <row r="152" spans="1:6" x14ac:dyDescent="0.25">
      <c r="B152" s="4" t="s">
        <v>47</v>
      </c>
      <c r="C152" s="21">
        <v>0.15514705882352942</v>
      </c>
      <c r="D152" s="21">
        <v>1.6176470588235296E-2</v>
      </c>
      <c r="E152" s="21">
        <v>1.3235294117647059E-2</v>
      </c>
      <c r="F152" s="21">
        <v>0.18455882352941178</v>
      </c>
    </row>
    <row r="153" spans="1:6" x14ac:dyDescent="0.25">
      <c r="B153" s="4" t="s">
        <v>21</v>
      </c>
      <c r="C153" s="21">
        <v>0.12426470588235294</v>
      </c>
      <c r="D153" s="21">
        <v>1.3970588235294118E-2</v>
      </c>
      <c r="E153" s="21">
        <v>1.0294117647058823E-2</v>
      </c>
      <c r="F153" s="21">
        <v>0.14852941176470588</v>
      </c>
    </row>
    <row r="154" spans="1:6" x14ac:dyDescent="0.25">
      <c r="B154" s="4" t="s">
        <v>25</v>
      </c>
      <c r="C154" s="21">
        <v>0.12941176470588237</v>
      </c>
      <c r="D154" s="21">
        <v>1.0294117647058823E-2</v>
      </c>
      <c r="E154" s="21">
        <v>9.5588235294117654E-3</v>
      </c>
      <c r="F154" s="21">
        <v>0.14926470588235294</v>
      </c>
    </row>
    <row r="155" spans="1:6" x14ac:dyDescent="0.25">
      <c r="B155" s="4" t="s">
        <v>13</v>
      </c>
      <c r="C155" s="21">
        <v>0.1448529411764706</v>
      </c>
      <c r="D155" s="21">
        <v>6.6176470588235293E-3</v>
      </c>
      <c r="E155" s="21">
        <v>1.3235294117647059E-2</v>
      </c>
      <c r="F155" s="21">
        <v>0.16470588235294117</v>
      </c>
    </row>
    <row r="156" spans="1:6" x14ac:dyDescent="0.25">
      <c r="B156" s="4" t="s">
        <v>6292</v>
      </c>
      <c r="C156" s="21">
        <v>0.86102941176470593</v>
      </c>
      <c r="D156" s="21">
        <v>7.5735294117647053E-2</v>
      </c>
      <c r="E156" s="21">
        <v>6.3235294117647056E-2</v>
      </c>
      <c r="F156" s="21">
        <v>1</v>
      </c>
    </row>
  </sheetData>
  <pageMargins left="0.7" right="0.7" top="0.75" bottom="0.75" header="0.3" footer="0.3"/>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7E070-1DDD-4756-A663-B13F607FE233}">
  <dimension ref="A1:C12"/>
  <sheetViews>
    <sheetView workbookViewId="0">
      <selection activeCell="G16" sqref="G16"/>
    </sheetView>
  </sheetViews>
  <sheetFormatPr defaultColWidth="17" defaultRowHeight="15" x14ac:dyDescent="0.25"/>
  <cols>
    <col min="1" max="3" width="13.140625" customWidth="1"/>
  </cols>
  <sheetData>
    <row r="1" spans="1:3" x14ac:dyDescent="0.25">
      <c r="A1" t="s">
        <v>6301</v>
      </c>
      <c r="B1" t="s">
        <v>6302</v>
      </c>
      <c r="C1" t="s">
        <v>6303</v>
      </c>
    </row>
    <row r="2" spans="1:3" x14ac:dyDescent="0.25">
      <c r="A2">
        <v>2015</v>
      </c>
      <c r="B2">
        <v>74</v>
      </c>
      <c r="C2">
        <v>0</v>
      </c>
    </row>
    <row r="3" spans="1:3" x14ac:dyDescent="0.25">
      <c r="A3">
        <v>2016</v>
      </c>
      <c r="B3">
        <v>164</v>
      </c>
      <c r="C3">
        <v>2</v>
      </c>
    </row>
    <row r="4" spans="1:3" x14ac:dyDescent="0.25">
      <c r="A4">
        <v>2017</v>
      </c>
      <c r="B4">
        <v>134</v>
      </c>
      <c r="C4">
        <v>4</v>
      </c>
    </row>
    <row r="5" spans="1:3" x14ac:dyDescent="0.25">
      <c r="A5">
        <v>2018</v>
      </c>
      <c r="B5">
        <v>159</v>
      </c>
      <c r="C5">
        <v>12</v>
      </c>
    </row>
    <row r="6" spans="1:3" x14ac:dyDescent="0.25">
      <c r="A6">
        <v>2019</v>
      </c>
      <c r="B6">
        <v>137</v>
      </c>
      <c r="C6">
        <v>14</v>
      </c>
    </row>
    <row r="7" spans="1:3" x14ac:dyDescent="0.25">
      <c r="A7">
        <v>2020</v>
      </c>
      <c r="B7">
        <v>158</v>
      </c>
      <c r="C7">
        <v>11</v>
      </c>
    </row>
    <row r="8" spans="1:3" x14ac:dyDescent="0.25">
      <c r="A8">
        <v>2021</v>
      </c>
      <c r="B8">
        <v>138</v>
      </c>
      <c r="C8">
        <v>14</v>
      </c>
    </row>
    <row r="9" spans="1:3" x14ac:dyDescent="0.25">
      <c r="A9">
        <v>2022</v>
      </c>
      <c r="B9">
        <v>170</v>
      </c>
      <c r="C9">
        <v>24</v>
      </c>
    </row>
    <row r="10" spans="1:3" x14ac:dyDescent="0.25">
      <c r="A10">
        <v>2023</v>
      </c>
      <c r="B10">
        <v>155</v>
      </c>
      <c r="C10">
        <v>42</v>
      </c>
    </row>
    <row r="11" spans="1:3" x14ac:dyDescent="0.25">
      <c r="A11">
        <v>2024</v>
      </c>
      <c r="B11">
        <v>71</v>
      </c>
      <c r="C11">
        <v>41</v>
      </c>
    </row>
    <row r="12" spans="1:3" x14ac:dyDescent="0.25">
      <c r="A12">
        <v>2025</v>
      </c>
      <c r="B12">
        <v>0</v>
      </c>
      <c r="C12">
        <v>1196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9B898-BDC3-484F-A29D-D20378EF1455}">
  <dimension ref="A1:I241"/>
  <sheetViews>
    <sheetView workbookViewId="0">
      <selection activeCell="G18" sqref="G18"/>
    </sheetView>
  </sheetViews>
  <sheetFormatPr defaultRowHeight="15" x14ac:dyDescent="0.25"/>
  <cols>
    <col min="1" max="1" width="11.5703125" bestFit="1" customWidth="1"/>
    <col min="2" max="2" width="19.140625" bestFit="1" customWidth="1"/>
    <col min="5" max="5" width="11.7109375" customWidth="1"/>
    <col min="6" max="6" width="19.5703125" bestFit="1" customWidth="1"/>
    <col min="8" max="8" width="11.5703125" bestFit="1" customWidth="1"/>
    <col min="9" max="9" width="24" bestFit="1" customWidth="1"/>
  </cols>
  <sheetData>
    <row r="1" spans="1:9" x14ac:dyDescent="0.25">
      <c r="A1" s="17" t="s">
        <v>6342</v>
      </c>
      <c r="B1" s="17" t="s">
        <v>6343</v>
      </c>
      <c r="E1" s="17" t="s">
        <v>6344</v>
      </c>
      <c r="F1" s="17" t="s">
        <v>6343</v>
      </c>
      <c r="H1" s="17" t="s">
        <v>6345</v>
      </c>
    </row>
    <row r="2" spans="1:9" x14ac:dyDescent="0.25">
      <c r="B2" t="s">
        <v>59</v>
      </c>
      <c r="F2" t="s">
        <v>3477</v>
      </c>
      <c r="I2" t="s">
        <v>6346</v>
      </c>
    </row>
    <row r="3" spans="1:9" x14ac:dyDescent="0.25">
      <c r="B3" t="s">
        <v>63</v>
      </c>
      <c r="F3" t="s">
        <v>24</v>
      </c>
    </row>
    <row r="4" spans="1:9" x14ac:dyDescent="0.25">
      <c r="B4" t="s">
        <v>66</v>
      </c>
      <c r="F4" t="s">
        <v>30</v>
      </c>
    </row>
    <row r="5" spans="1:9" x14ac:dyDescent="0.25">
      <c r="B5" t="s">
        <v>72</v>
      </c>
      <c r="F5" t="s">
        <v>35</v>
      </c>
    </row>
    <row r="6" spans="1:9" x14ac:dyDescent="0.25">
      <c r="B6" t="s">
        <v>99</v>
      </c>
      <c r="F6" t="s">
        <v>39</v>
      </c>
    </row>
    <row r="7" spans="1:9" x14ac:dyDescent="0.25">
      <c r="B7" t="s">
        <v>114</v>
      </c>
      <c r="F7" t="s">
        <v>43</v>
      </c>
    </row>
    <row r="8" spans="1:9" x14ac:dyDescent="0.25">
      <c r="B8" t="s">
        <v>140</v>
      </c>
      <c r="F8" t="s">
        <v>50</v>
      </c>
    </row>
    <row r="9" spans="1:9" x14ac:dyDescent="0.25">
      <c r="B9" t="s">
        <v>164</v>
      </c>
      <c r="F9" t="s">
        <v>53</v>
      </c>
    </row>
    <row r="10" spans="1:9" x14ac:dyDescent="0.25">
      <c r="B10" t="s">
        <v>199</v>
      </c>
      <c r="F10" t="s">
        <v>105</v>
      </c>
    </row>
    <row r="11" spans="1:9" x14ac:dyDescent="0.25">
      <c r="B11" t="s">
        <v>214</v>
      </c>
      <c r="F11" t="s">
        <v>146</v>
      </c>
    </row>
    <row r="12" spans="1:9" x14ac:dyDescent="0.25">
      <c r="B12" t="s">
        <v>223</v>
      </c>
      <c r="F12" t="s">
        <v>172</v>
      </c>
    </row>
    <row r="13" spans="1:9" x14ac:dyDescent="0.25">
      <c r="B13" t="s">
        <v>244</v>
      </c>
      <c r="F13" t="s">
        <v>175</v>
      </c>
    </row>
    <row r="14" spans="1:9" x14ac:dyDescent="0.25">
      <c r="B14" t="s">
        <v>263</v>
      </c>
      <c r="F14" t="s">
        <v>220</v>
      </c>
    </row>
    <row r="15" spans="1:9" x14ac:dyDescent="0.25">
      <c r="B15" t="s">
        <v>266</v>
      </c>
      <c r="F15" t="s">
        <v>238</v>
      </c>
    </row>
    <row r="16" spans="1:9" x14ac:dyDescent="0.25">
      <c r="B16" t="s">
        <v>277</v>
      </c>
      <c r="F16" t="s">
        <v>292</v>
      </c>
    </row>
    <row r="17" spans="2:6" x14ac:dyDescent="0.25">
      <c r="B17" t="s">
        <v>283</v>
      </c>
      <c r="F17" t="s">
        <v>356</v>
      </c>
    </row>
    <row r="18" spans="2:6" x14ac:dyDescent="0.25">
      <c r="B18" t="s">
        <v>292</v>
      </c>
      <c r="F18" t="s">
        <v>371</v>
      </c>
    </row>
    <row r="19" spans="2:6" x14ac:dyDescent="0.25">
      <c r="B19" t="s">
        <v>304</v>
      </c>
      <c r="F19" t="s">
        <v>406</v>
      </c>
    </row>
    <row r="20" spans="2:6" x14ac:dyDescent="0.25">
      <c r="B20" t="s">
        <v>318</v>
      </c>
      <c r="F20" t="s">
        <v>434</v>
      </c>
    </row>
    <row r="21" spans="2:6" x14ac:dyDescent="0.25">
      <c r="B21" t="s">
        <v>339</v>
      </c>
      <c r="F21" t="s">
        <v>461</v>
      </c>
    </row>
    <row r="22" spans="2:6" x14ac:dyDescent="0.25">
      <c r="B22" t="s">
        <v>350</v>
      </c>
      <c r="F22" t="s">
        <v>536</v>
      </c>
    </row>
    <row r="23" spans="2:6" x14ac:dyDescent="0.25">
      <c r="B23" t="s">
        <v>353</v>
      </c>
      <c r="F23" t="s">
        <v>578</v>
      </c>
    </row>
    <row r="24" spans="2:6" x14ac:dyDescent="0.25">
      <c r="B24" t="s">
        <v>368</v>
      </c>
      <c r="F24" t="s">
        <v>581</v>
      </c>
    </row>
    <row r="25" spans="2:6" x14ac:dyDescent="0.25">
      <c r="B25" t="s">
        <v>394</v>
      </c>
      <c r="F25" t="s">
        <v>589</v>
      </c>
    </row>
    <row r="26" spans="2:6" x14ac:dyDescent="0.25">
      <c r="B26" t="s">
        <v>406</v>
      </c>
      <c r="F26" t="s">
        <v>607</v>
      </c>
    </row>
    <row r="27" spans="2:6" x14ac:dyDescent="0.25">
      <c r="B27" t="s">
        <v>413</v>
      </c>
      <c r="F27" t="s">
        <v>610</v>
      </c>
    </row>
    <row r="28" spans="2:6" x14ac:dyDescent="0.25">
      <c r="B28" t="s">
        <v>439</v>
      </c>
      <c r="F28" t="s">
        <v>675</v>
      </c>
    </row>
    <row r="29" spans="2:6" x14ac:dyDescent="0.25">
      <c r="B29" t="s">
        <v>449</v>
      </c>
      <c r="F29" t="s">
        <v>330</v>
      </c>
    </row>
    <row r="30" spans="2:6" x14ac:dyDescent="0.25">
      <c r="B30" t="s">
        <v>475</v>
      </c>
      <c r="F30" t="s">
        <v>696</v>
      </c>
    </row>
    <row r="31" spans="2:6" x14ac:dyDescent="0.25">
      <c r="B31" t="s">
        <v>481</v>
      </c>
      <c r="F31" t="s">
        <v>699</v>
      </c>
    </row>
    <row r="32" spans="2:6" x14ac:dyDescent="0.25">
      <c r="B32" t="s">
        <v>484</v>
      </c>
      <c r="F32" t="s">
        <v>710</v>
      </c>
    </row>
    <row r="33" spans="2:6" x14ac:dyDescent="0.25">
      <c r="B33" t="s">
        <v>528</v>
      </c>
      <c r="F33" t="s">
        <v>716</v>
      </c>
    </row>
    <row r="34" spans="2:6" x14ac:dyDescent="0.25">
      <c r="B34" t="s">
        <v>536</v>
      </c>
      <c r="F34" t="s">
        <v>719</v>
      </c>
    </row>
    <row r="35" spans="2:6" x14ac:dyDescent="0.25">
      <c r="B35" t="s">
        <v>578</v>
      </c>
      <c r="F35" t="s">
        <v>730</v>
      </c>
    </row>
    <row r="36" spans="2:6" x14ac:dyDescent="0.25">
      <c r="B36" t="s">
        <v>589</v>
      </c>
      <c r="F36" t="s">
        <v>751</v>
      </c>
    </row>
    <row r="37" spans="2:6" x14ac:dyDescent="0.25">
      <c r="B37" t="s">
        <v>612</v>
      </c>
      <c r="F37" t="s">
        <v>754</v>
      </c>
    </row>
    <row r="38" spans="2:6" x14ac:dyDescent="0.25">
      <c r="B38" t="s">
        <v>615</v>
      </c>
      <c r="F38" t="s">
        <v>768</v>
      </c>
    </row>
    <row r="39" spans="2:6" x14ac:dyDescent="0.25">
      <c r="B39" t="s">
        <v>660</v>
      </c>
      <c r="F39" t="s">
        <v>773</v>
      </c>
    </row>
    <row r="40" spans="2:6" x14ac:dyDescent="0.25">
      <c r="B40" t="s">
        <v>679</v>
      </c>
      <c r="F40" t="s">
        <v>785</v>
      </c>
    </row>
    <row r="41" spans="2:6" x14ac:dyDescent="0.25">
      <c r="B41" t="s">
        <v>713</v>
      </c>
      <c r="F41" t="s">
        <v>818</v>
      </c>
    </row>
    <row r="42" spans="2:6" x14ac:dyDescent="0.25">
      <c r="B42" t="s">
        <v>719</v>
      </c>
      <c r="F42" t="s">
        <v>841</v>
      </c>
    </row>
    <row r="43" spans="2:6" x14ac:dyDescent="0.25">
      <c r="B43" t="s">
        <v>733</v>
      </c>
      <c r="F43" t="s">
        <v>867</v>
      </c>
    </row>
    <row r="44" spans="2:6" x14ac:dyDescent="0.25">
      <c r="B44" t="s">
        <v>754</v>
      </c>
      <c r="F44" t="s">
        <v>881</v>
      </c>
    </row>
    <row r="45" spans="2:6" x14ac:dyDescent="0.25">
      <c r="B45" t="s">
        <v>768</v>
      </c>
      <c r="F45" t="s">
        <v>889</v>
      </c>
    </row>
    <row r="46" spans="2:6" x14ac:dyDescent="0.25">
      <c r="B46" t="s">
        <v>770</v>
      </c>
      <c r="F46" t="s">
        <v>892</v>
      </c>
    </row>
    <row r="47" spans="2:6" x14ac:dyDescent="0.25">
      <c r="B47" t="s">
        <v>776</v>
      </c>
      <c r="F47" t="s">
        <v>901</v>
      </c>
    </row>
    <row r="48" spans="2:6" x14ac:dyDescent="0.25">
      <c r="B48" t="s">
        <v>807</v>
      </c>
      <c r="F48" t="s">
        <v>904</v>
      </c>
    </row>
    <row r="49" spans="2:6" x14ac:dyDescent="0.25">
      <c r="B49" t="s">
        <v>46</v>
      </c>
      <c r="F49" t="s">
        <v>925</v>
      </c>
    </row>
    <row r="50" spans="2:6" x14ac:dyDescent="0.25">
      <c r="B50" t="s">
        <v>876</v>
      </c>
      <c r="F50" t="s">
        <v>938</v>
      </c>
    </row>
    <row r="51" spans="2:6" x14ac:dyDescent="0.25">
      <c r="B51" t="s">
        <v>928</v>
      </c>
      <c r="F51" t="s">
        <v>950</v>
      </c>
    </row>
    <row r="52" spans="2:6" x14ac:dyDescent="0.25">
      <c r="B52" t="s">
        <v>933</v>
      </c>
      <c r="F52" t="s">
        <v>977</v>
      </c>
    </row>
    <row r="53" spans="2:6" x14ac:dyDescent="0.25">
      <c r="B53" t="s">
        <v>941</v>
      </c>
      <c r="F53" t="s">
        <v>1008</v>
      </c>
    </row>
    <row r="54" spans="2:6" x14ac:dyDescent="0.25">
      <c r="B54" t="s">
        <v>977</v>
      </c>
      <c r="F54" t="s">
        <v>1095</v>
      </c>
    </row>
    <row r="55" spans="2:6" x14ac:dyDescent="0.25">
      <c r="B55" t="s">
        <v>1029</v>
      </c>
      <c r="F55" t="s">
        <v>1135</v>
      </c>
    </row>
    <row r="56" spans="2:6" x14ac:dyDescent="0.25">
      <c r="B56" t="s">
        <v>1051</v>
      </c>
      <c r="F56" t="s">
        <v>1141</v>
      </c>
    </row>
    <row r="57" spans="2:6" x14ac:dyDescent="0.25">
      <c r="B57" t="s">
        <v>1054</v>
      </c>
      <c r="F57" t="s">
        <v>1144</v>
      </c>
    </row>
    <row r="58" spans="2:6" x14ac:dyDescent="0.25">
      <c r="B58" t="s">
        <v>1071</v>
      </c>
      <c r="F58" t="s">
        <v>1146</v>
      </c>
    </row>
    <row r="59" spans="2:6" x14ac:dyDescent="0.25">
      <c r="B59" t="s">
        <v>1074</v>
      </c>
      <c r="F59" t="s">
        <v>1154</v>
      </c>
    </row>
    <row r="60" spans="2:6" x14ac:dyDescent="0.25">
      <c r="B60" t="s">
        <v>1100</v>
      </c>
      <c r="F60" t="s">
        <v>1160</v>
      </c>
    </row>
    <row r="61" spans="2:6" x14ac:dyDescent="0.25">
      <c r="B61" t="s">
        <v>1108</v>
      </c>
      <c r="F61" t="s">
        <v>1183</v>
      </c>
    </row>
    <row r="62" spans="2:6" x14ac:dyDescent="0.25">
      <c r="B62" t="s">
        <v>1141</v>
      </c>
      <c r="F62" t="s">
        <v>1189</v>
      </c>
    </row>
    <row r="63" spans="2:6" x14ac:dyDescent="0.25">
      <c r="B63" t="s">
        <v>1149</v>
      </c>
      <c r="F63" t="s">
        <v>1198</v>
      </c>
    </row>
    <row r="64" spans="2:6" x14ac:dyDescent="0.25">
      <c r="B64" t="s">
        <v>1174</v>
      </c>
      <c r="F64" t="s">
        <v>1238</v>
      </c>
    </row>
    <row r="65" spans="2:6" x14ac:dyDescent="0.25">
      <c r="B65" t="s">
        <v>1189</v>
      </c>
      <c r="F65" t="s">
        <v>1274</v>
      </c>
    </row>
    <row r="66" spans="2:6" x14ac:dyDescent="0.25">
      <c r="B66" t="s">
        <v>1192</v>
      </c>
      <c r="F66" t="s">
        <v>1312</v>
      </c>
    </row>
    <row r="67" spans="2:6" x14ac:dyDescent="0.25">
      <c r="B67" t="s">
        <v>1198</v>
      </c>
      <c r="F67" t="s">
        <v>1315</v>
      </c>
    </row>
    <row r="68" spans="2:6" x14ac:dyDescent="0.25">
      <c r="B68" t="s">
        <v>1258</v>
      </c>
      <c r="F68" t="s">
        <v>1321</v>
      </c>
    </row>
    <row r="69" spans="2:6" x14ac:dyDescent="0.25">
      <c r="B69" t="s">
        <v>1277</v>
      </c>
      <c r="F69" t="s">
        <v>1341</v>
      </c>
    </row>
    <row r="70" spans="2:6" x14ac:dyDescent="0.25">
      <c r="B70" t="s">
        <v>1304</v>
      </c>
      <c r="F70" t="s">
        <v>1392</v>
      </c>
    </row>
    <row r="71" spans="2:6" x14ac:dyDescent="0.25">
      <c r="B71" t="s">
        <v>1318</v>
      </c>
      <c r="F71" t="s">
        <v>1478</v>
      </c>
    </row>
    <row r="72" spans="2:6" x14ac:dyDescent="0.25">
      <c r="B72" t="s">
        <v>1365</v>
      </c>
      <c r="F72" t="s">
        <v>1492</v>
      </c>
    </row>
    <row r="73" spans="2:6" x14ac:dyDescent="0.25">
      <c r="B73" t="s">
        <v>1377</v>
      </c>
      <c r="F73" t="s">
        <v>1503</v>
      </c>
    </row>
    <row r="74" spans="2:6" x14ac:dyDescent="0.25">
      <c r="B74" t="s">
        <v>1383</v>
      </c>
      <c r="F74" t="s">
        <v>1529</v>
      </c>
    </row>
    <row r="75" spans="2:6" x14ac:dyDescent="0.25">
      <c r="B75" t="s">
        <v>1386</v>
      </c>
      <c r="F75" t="s">
        <v>1538</v>
      </c>
    </row>
    <row r="76" spans="2:6" x14ac:dyDescent="0.25">
      <c r="B76" t="s">
        <v>1409</v>
      </c>
      <c r="F76" t="s">
        <v>1559</v>
      </c>
    </row>
    <row r="77" spans="2:6" x14ac:dyDescent="0.25">
      <c r="B77" t="s">
        <v>1415</v>
      </c>
      <c r="F77" t="s">
        <v>1568</v>
      </c>
    </row>
    <row r="78" spans="2:6" x14ac:dyDescent="0.25">
      <c r="B78" t="s">
        <v>1444</v>
      </c>
      <c r="F78" t="s">
        <v>1611</v>
      </c>
    </row>
    <row r="79" spans="2:6" x14ac:dyDescent="0.25">
      <c r="B79" t="s">
        <v>1456</v>
      </c>
      <c r="F79" t="s">
        <v>1614</v>
      </c>
    </row>
    <row r="80" spans="2:6" x14ac:dyDescent="0.25">
      <c r="B80" t="s">
        <v>1472</v>
      </c>
      <c r="F80" t="s">
        <v>1659</v>
      </c>
    </row>
    <row r="81" spans="2:6" x14ac:dyDescent="0.25">
      <c r="B81" t="s">
        <v>1475</v>
      </c>
      <c r="F81" t="s">
        <v>1665</v>
      </c>
    </row>
    <row r="82" spans="2:6" x14ac:dyDescent="0.25">
      <c r="B82" t="s">
        <v>1492</v>
      </c>
      <c r="F82" t="s">
        <v>1682</v>
      </c>
    </row>
    <row r="83" spans="2:6" x14ac:dyDescent="0.25">
      <c r="B83" t="s">
        <v>1500</v>
      </c>
      <c r="F83" t="s">
        <v>1715</v>
      </c>
    </row>
    <row r="84" spans="2:6" x14ac:dyDescent="0.25">
      <c r="B84" t="s">
        <v>1503</v>
      </c>
      <c r="F84" t="s">
        <v>1731</v>
      </c>
    </row>
    <row r="85" spans="2:6" x14ac:dyDescent="0.25">
      <c r="B85" t="s">
        <v>1506</v>
      </c>
      <c r="F85" t="s">
        <v>1771</v>
      </c>
    </row>
    <row r="86" spans="2:6" x14ac:dyDescent="0.25">
      <c r="B86" t="s">
        <v>1518</v>
      </c>
      <c r="F86" t="s">
        <v>1799</v>
      </c>
    </row>
    <row r="87" spans="2:6" x14ac:dyDescent="0.25">
      <c r="B87" t="s">
        <v>1523</v>
      </c>
      <c r="F87" t="s">
        <v>1809</v>
      </c>
    </row>
    <row r="88" spans="2:6" x14ac:dyDescent="0.25">
      <c r="B88" t="s">
        <v>1529</v>
      </c>
      <c r="F88" t="s">
        <v>1822</v>
      </c>
    </row>
    <row r="89" spans="2:6" x14ac:dyDescent="0.25">
      <c r="B89" t="s">
        <v>1540</v>
      </c>
      <c r="F89" t="s">
        <v>1828</v>
      </c>
    </row>
    <row r="90" spans="2:6" x14ac:dyDescent="0.25">
      <c r="B90" t="s">
        <v>1549</v>
      </c>
      <c r="F90" t="s">
        <v>1872</v>
      </c>
    </row>
    <row r="91" spans="2:6" x14ac:dyDescent="0.25">
      <c r="B91" t="s">
        <v>1568</v>
      </c>
      <c r="F91" t="s">
        <v>1890</v>
      </c>
    </row>
    <row r="92" spans="2:6" x14ac:dyDescent="0.25">
      <c r="B92" t="s">
        <v>1579</v>
      </c>
      <c r="F92" t="s">
        <v>1914</v>
      </c>
    </row>
    <row r="93" spans="2:6" x14ac:dyDescent="0.25">
      <c r="B93" t="s">
        <v>1591</v>
      </c>
      <c r="F93" t="s">
        <v>1917</v>
      </c>
    </row>
    <row r="94" spans="2:6" x14ac:dyDescent="0.25">
      <c r="B94" t="s">
        <v>1597</v>
      </c>
      <c r="F94" t="s">
        <v>1949</v>
      </c>
    </row>
    <row r="95" spans="2:6" x14ac:dyDescent="0.25">
      <c r="B95" t="s">
        <v>1611</v>
      </c>
      <c r="F95" t="s">
        <v>1954</v>
      </c>
    </row>
    <row r="96" spans="2:6" x14ac:dyDescent="0.25">
      <c r="B96" t="s">
        <v>1622</v>
      </c>
      <c r="F96" t="s">
        <v>1973</v>
      </c>
    </row>
    <row r="97" spans="2:6" x14ac:dyDescent="0.25">
      <c r="B97" t="s">
        <v>1631</v>
      </c>
      <c r="F97" t="s">
        <v>1988</v>
      </c>
    </row>
    <row r="98" spans="2:6" x14ac:dyDescent="0.25">
      <c r="B98" t="s">
        <v>1684</v>
      </c>
      <c r="F98" t="s">
        <v>2005</v>
      </c>
    </row>
    <row r="99" spans="2:6" x14ac:dyDescent="0.25">
      <c r="B99" t="s">
        <v>1693</v>
      </c>
      <c r="F99" t="s">
        <v>2008</v>
      </c>
    </row>
    <row r="100" spans="2:6" x14ac:dyDescent="0.25">
      <c r="B100" t="s">
        <v>1698</v>
      </c>
      <c r="F100" t="s">
        <v>2032</v>
      </c>
    </row>
    <row r="101" spans="2:6" x14ac:dyDescent="0.25">
      <c r="B101" t="s">
        <v>1731</v>
      </c>
      <c r="F101" t="s">
        <v>2060</v>
      </c>
    </row>
    <row r="102" spans="2:6" x14ac:dyDescent="0.25">
      <c r="B102" t="s">
        <v>1743</v>
      </c>
      <c r="F102" t="s">
        <v>2063</v>
      </c>
    </row>
    <row r="103" spans="2:6" x14ac:dyDescent="0.25">
      <c r="B103" t="s">
        <v>1757</v>
      </c>
      <c r="F103" t="s">
        <v>2078</v>
      </c>
    </row>
    <row r="104" spans="2:6" x14ac:dyDescent="0.25">
      <c r="B104" t="s">
        <v>1782</v>
      </c>
      <c r="F104" t="s">
        <v>2089</v>
      </c>
    </row>
    <row r="105" spans="2:6" x14ac:dyDescent="0.25">
      <c r="B105" t="s">
        <v>1802</v>
      </c>
      <c r="F105" t="s">
        <v>2092</v>
      </c>
    </row>
    <row r="106" spans="2:6" x14ac:dyDescent="0.25">
      <c r="B106" t="s">
        <v>1807</v>
      </c>
      <c r="F106" t="s">
        <v>2095</v>
      </c>
    </row>
    <row r="107" spans="2:6" x14ac:dyDescent="0.25">
      <c r="B107" t="s">
        <v>1825</v>
      </c>
      <c r="F107" t="s">
        <v>2098</v>
      </c>
    </row>
    <row r="108" spans="2:6" x14ac:dyDescent="0.25">
      <c r="B108" t="s">
        <v>1854</v>
      </c>
      <c r="F108" t="s">
        <v>2110</v>
      </c>
    </row>
    <row r="109" spans="2:6" x14ac:dyDescent="0.25">
      <c r="B109" t="s">
        <v>1860</v>
      </c>
      <c r="F109" t="s">
        <v>2283</v>
      </c>
    </row>
    <row r="110" spans="2:6" x14ac:dyDescent="0.25">
      <c r="B110" t="s">
        <v>1869</v>
      </c>
      <c r="F110" t="s">
        <v>2333</v>
      </c>
    </row>
    <row r="111" spans="2:6" x14ac:dyDescent="0.25">
      <c r="B111" t="s">
        <v>1881</v>
      </c>
      <c r="F111" t="s">
        <v>2345</v>
      </c>
    </row>
    <row r="112" spans="2:6" x14ac:dyDescent="0.25">
      <c r="B112" t="s">
        <v>1896</v>
      </c>
      <c r="F112" t="s">
        <v>2381</v>
      </c>
    </row>
    <row r="113" spans="2:6" x14ac:dyDescent="0.25">
      <c r="B113" t="s">
        <v>1917</v>
      </c>
      <c r="F113" t="s">
        <v>2399</v>
      </c>
    </row>
    <row r="114" spans="2:6" x14ac:dyDescent="0.25">
      <c r="B114" t="s">
        <v>1946</v>
      </c>
      <c r="F114" t="s">
        <v>2414</v>
      </c>
    </row>
    <row r="115" spans="2:6" x14ac:dyDescent="0.25">
      <c r="B115" t="s">
        <v>1954</v>
      </c>
      <c r="F115" t="s">
        <v>2422</v>
      </c>
    </row>
    <row r="116" spans="2:6" x14ac:dyDescent="0.25">
      <c r="B116" t="s">
        <v>1968</v>
      </c>
      <c r="F116" t="s">
        <v>2427</v>
      </c>
    </row>
    <row r="117" spans="2:6" x14ac:dyDescent="0.25">
      <c r="B117" t="s">
        <v>1971</v>
      </c>
      <c r="F117" t="s">
        <v>2433</v>
      </c>
    </row>
    <row r="118" spans="2:6" x14ac:dyDescent="0.25">
      <c r="B118" t="s">
        <v>1976</v>
      </c>
      <c r="F118" t="s">
        <v>2463</v>
      </c>
    </row>
    <row r="119" spans="2:6" x14ac:dyDescent="0.25">
      <c r="B119" t="s">
        <v>2002</v>
      </c>
      <c r="F119" t="s">
        <v>2524</v>
      </c>
    </row>
    <row r="120" spans="2:6" x14ac:dyDescent="0.25">
      <c r="B120" t="s">
        <v>2037</v>
      </c>
      <c r="F120" t="s">
        <v>2547</v>
      </c>
    </row>
    <row r="121" spans="2:6" x14ac:dyDescent="0.25">
      <c r="B121" t="s">
        <v>2040</v>
      </c>
      <c r="F121" t="s">
        <v>2561</v>
      </c>
    </row>
    <row r="122" spans="2:6" x14ac:dyDescent="0.25">
      <c r="B122" t="s">
        <v>2055</v>
      </c>
      <c r="F122" t="s">
        <v>2598</v>
      </c>
    </row>
    <row r="123" spans="2:6" x14ac:dyDescent="0.25">
      <c r="B123" t="s">
        <v>2060</v>
      </c>
      <c r="F123" t="s">
        <v>2606</v>
      </c>
    </row>
    <row r="124" spans="2:6" x14ac:dyDescent="0.25">
      <c r="B124" t="s">
        <v>2069</v>
      </c>
      <c r="F124" t="s">
        <v>2609</v>
      </c>
    </row>
    <row r="125" spans="2:6" x14ac:dyDescent="0.25">
      <c r="B125" t="s">
        <v>2075</v>
      </c>
      <c r="F125" t="s">
        <v>2611</v>
      </c>
    </row>
    <row r="126" spans="2:6" x14ac:dyDescent="0.25">
      <c r="B126" t="s">
        <v>2095</v>
      </c>
      <c r="F126" t="s">
        <v>2629</v>
      </c>
    </row>
    <row r="127" spans="2:6" x14ac:dyDescent="0.25">
      <c r="B127" t="s">
        <v>2098</v>
      </c>
      <c r="F127" t="s">
        <v>2635</v>
      </c>
    </row>
    <row r="128" spans="2:6" x14ac:dyDescent="0.25">
      <c r="B128" t="s">
        <v>2110</v>
      </c>
      <c r="F128" t="s">
        <v>2646</v>
      </c>
    </row>
    <row r="129" spans="2:6" x14ac:dyDescent="0.25">
      <c r="B129" t="s">
        <v>2116</v>
      </c>
      <c r="F129" t="s">
        <v>2663</v>
      </c>
    </row>
    <row r="130" spans="2:6" x14ac:dyDescent="0.25">
      <c r="B130" t="s">
        <v>2144</v>
      </c>
      <c r="F130" t="s">
        <v>2683</v>
      </c>
    </row>
    <row r="131" spans="2:6" x14ac:dyDescent="0.25">
      <c r="B131" t="s">
        <v>2162</v>
      </c>
      <c r="F131" t="s">
        <v>2691</v>
      </c>
    </row>
    <row r="132" spans="2:6" x14ac:dyDescent="0.25">
      <c r="B132" t="s">
        <v>2184</v>
      </c>
      <c r="F132" t="s">
        <v>2696</v>
      </c>
    </row>
    <row r="133" spans="2:6" x14ac:dyDescent="0.25">
      <c r="B133" t="s">
        <v>2190</v>
      </c>
      <c r="F133" t="s">
        <v>2704</v>
      </c>
    </row>
    <row r="134" spans="2:6" x14ac:dyDescent="0.25">
      <c r="B134" t="s">
        <v>2204</v>
      </c>
      <c r="F134" t="s">
        <v>2729</v>
      </c>
    </row>
    <row r="135" spans="2:6" x14ac:dyDescent="0.25">
      <c r="B135" t="s">
        <v>2206</v>
      </c>
      <c r="F135" t="s">
        <v>2741</v>
      </c>
    </row>
    <row r="136" spans="2:6" x14ac:dyDescent="0.25">
      <c r="B136" t="s">
        <v>2255</v>
      </c>
      <c r="F136" t="s">
        <v>2759</v>
      </c>
    </row>
    <row r="137" spans="2:6" x14ac:dyDescent="0.25">
      <c r="B137" t="s">
        <v>2274</v>
      </c>
      <c r="F137" t="s">
        <v>2780</v>
      </c>
    </row>
    <row r="138" spans="2:6" x14ac:dyDescent="0.25">
      <c r="B138" t="s">
        <v>2289</v>
      </c>
      <c r="F138" t="s">
        <v>2792</v>
      </c>
    </row>
    <row r="139" spans="2:6" x14ac:dyDescent="0.25">
      <c r="B139" t="s">
        <v>2318</v>
      </c>
      <c r="F139" t="s">
        <v>2821</v>
      </c>
    </row>
    <row r="140" spans="2:6" x14ac:dyDescent="0.25">
      <c r="B140" t="s">
        <v>2324</v>
      </c>
      <c r="F140" t="s">
        <v>2837</v>
      </c>
    </row>
    <row r="141" spans="2:6" x14ac:dyDescent="0.25">
      <c r="B141" t="s">
        <v>2345</v>
      </c>
      <c r="F141" t="s">
        <v>2849</v>
      </c>
    </row>
    <row r="142" spans="2:6" x14ac:dyDescent="0.25">
      <c r="B142" t="s">
        <v>2384</v>
      </c>
      <c r="F142" t="s">
        <v>2864</v>
      </c>
    </row>
    <row r="143" spans="2:6" x14ac:dyDescent="0.25">
      <c r="B143" t="s">
        <v>2402</v>
      </c>
      <c r="F143" t="s">
        <v>2879</v>
      </c>
    </row>
    <row r="144" spans="2:6" x14ac:dyDescent="0.25">
      <c r="B144" t="s">
        <v>2405</v>
      </c>
      <c r="F144" t="s">
        <v>2882</v>
      </c>
    </row>
    <row r="145" spans="2:6" x14ac:dyDescent="0.25">
      <c r="B145" t="s">
        <v>2420</v>
      </c>
      <c r="F145" t="s">
        <v>2910</v>
      </c>
    </row>
    <row r="146" spans="2:6" x14ac:dyDescent="0.25">
      <c r="B146" t="s">
        <v>2441</v>
      </c>
      <c r="F146" t="s">
        <v>2916</v>
      </c>
    </row>
    <row r="147" spans="2:6" x14ac:dyDescent="0.25">
      <c r="B147" t="s">
        <v>2474</v>
      </c>
      <c r="F147" t="s">
        <v>2925</v>
      </c>
    </row>
    <row r="148" spans="2:6" x14ac:dyDescent="0.25">
      <c r="B148" t="s">
        <v>2497</v>
      </c>
      <c r="F148" t="s">
        <v>2937</v>
      </c>
    </row>
    <row r="149" spans="2:6" x14ac:dyDescent="0.25">
      <c r="B149" t="s">
        <v>2500</v>
      </c>
      <c r="F149" t="s">
        <v>2943</v>
      </c>
    </row>
    <row r="150" spans="2:6" x14ac:dyDescent="0.25">
      <c r="B150" t="s">
        <v>2503</v>
      </c>
      <c r="F150" t="s">
        <v>2970</v>
      </c>
    </row>
    <row r="151" spans="2:6" x14ac:dyDescent="0.25">
      <c r="B151" t="s">
        <v>2515</v>
      </c>
      <c r="F151" t="s">
        <v>2973</v>
      </c>
    </row>
    <row r="152" spans="2:6" x14ac:dyDescent="0.25">
      <c r="B152" t="s">
        <v>2524</v>
      </c>
      <c r="F152" t="s">
        <v>3022</v>
      </c>
    </row>
    <row r="153" spans="2:6" x14ac:dyDescent="0.25">
      <c r="B153" t="s">
        <v>2541</v>
      </c>
      <c r="F153" t="s">
        <v>3025</v>
      </c>
    </row>
    <row r="154" spans="2:6" x14ac:dyDescent="0.25">
      <c r="B154" t="s">
        <v>2558</v>
      </c>
      <c r="F154" t="s">
        <v>3042</v>
      </c>
    </row>
    <row r="155" spans="2:6" x14ac:dyDescent="0.25">
      <c r="B155" t="s">
        <v>2561</v>
      </c>
      <c r="F155" t="s">
        <v>3045</v>
      </c>
    </row>
    <row r="156" spans="2:6" x14ac:dyDescent="0.25">
      <c r="B156" t="s">
        <v>2589</v>
      </c>
      <c r="F156" t="s">
        <v>3062</v>
      </c>
    </row>
    <row r="157" spans="2:6" x14ac:dyDescent="0.25">
      <c r="B157" t="s">
        <v>2629</v>
      </c>
      <c r="F157" t="s">
        <v>3097</v>
      </c>
    </row>
    <row r="158" spans="2:6" x14ac:dyDescent="0.25">
      <c r="B158" t="s">
        <v>2632</v>
      </c>
      <c r="F158" t="s">
        <v>3173</v>
      </c>
    </row>
    <row r="159" spans="2:6" x14ac:dyDescent="0.25">
      <c r="B159" t="s">
        <v>2644</v>
      </c>
      <c r="F159" t="s">
        <v>1923</v>
      </c>
    </row>
    <row r="160" spans="2:6" x14ac:dyDescent="0.25">
      <c r="B160" t="s">
        <v>2663</v>
      </c>
      <c r="F160" t="s">
        <v>3229</v>
      </c>
    </row>
    <row r="161" spans="2:6" x14ac:dyDescent="0.25">
      <c r="B161" t="s">
        <v>2699</v>
      </c>
      <c r="F161" t="s">
        <v>3238</v>
      </c>
    </row>
    <row r="162" spans="2:6" x14ac:dyDescent="0.25">
      <c r="B162" t="s">
        <v>2717</v>
      </c>
      <c r="F162" t="s">
        <v>3261</v>
      </c>
    </row>
    <row r="163" spans="2:6" x14ac:dyDescent="0.25">
      <c r="B163" t="s">
        <v>2732</v>
      </c>
      <c r="F163" t="s">
        <v>3264</v>
      </c>
    </row>
    <row r="164" spans="2:6" x14ac:dyDescent="0.25">
      <c r="B164" t="s">
        <v>2735</v>
      </c>
      <c r="F164" t="s">
        <v>3284</v>
      </c>
    </row>
    <row r="165" spans="2:6" x14ac:dyDescent="0.25">
      <c r="B165" t="s">
        <v>2738</v>
      </c>
      <c r="F165" t="s">
        <v>3298</v>
      </c>
    </row>
    <row r="166" spans="2:6" x14ac:dyDescent="0.25">
      <c r="B166" t="s">
        <v>2744</v>
      </c>
      <c r="F166" t="s">
        <v>3379</v>
      </c>
    </row>
    <row r="167" spans="2:6" x14ac:dyDescent="0.25">
      <c r="B167" t="s">
        <v>2753</v>
      </c>
      <c r="F167" t="s">
        <v>3388</v>
      </c>
    </row>
    <row r="168" spans="2:6" x14ac:dyDescent="0.25">
      <c r="B168" t="s">
        <v>2789</v>
      </c>
      <c r="F168" t="s">
        <v>3391</v>
      </c>
    </row>
    <row r="169" spans="2:6" x14ac:dyDescent="0.25">
      <c r="B169" t="s">
        <v>2797</v>
      </c>
      <c r="F169" t="s">
        <v>3429</v>
      </c>
    </row>
    <row r="170" spans="2:6" x14ac:dyDescent="0.25">
      <c r="B170" t="s">
        <v>2806</v>
      </c>
      <c r="F170" t="s">
        <v>3451</v>
      </c>
    </row>
    <row r="171" spans="2:6" x14ac:dyDescent="0.25">
      <c r="B171" t="s">
        <v>2812</v>
      </c>
      <c r="F171" t="s">
        <v>3468</v>
      </c>
    </row>
    <row r="172" spans="2:6" x14ac:dyDescent="0.25">
      <c r="B172" t="s">
        <v>2815</v>
      </c>
      <c r="F172" t="s">
        <v>3524</v>
      </c>
    </row>
    <row r="173" spans="2:6" x14ac:dyDescent="0.25">
      <c r="B173" t="s">
        <v>2846</v>
      </c>
      <c r="F173" t="s">
        <v>3548</v>
      </c>
    </row>
    <row r="174" spans="2:6" x14ac:dyDescent="0.25">
      <c r="B174" t="s">
        <v>2852</v>
      </c>
      <c r="F174" t="s">
        <v>3616</v>
      </c>
    </row>
    <row r="175" spans="2:6" x14ac:dyDescent="0.25">
      <c r="B175" t="s">
        <v>2879</v>
      </c>
      <c r="F175" t="s">
        <v>3622</v>
      </c>
    </row>
    <row r="176" spans="2:6" x14ac:dyDescent="0.25">
      <c r="B176" t="s">
        <v>2905</v>
      </c>
      <c r="F176" t="s">
        <v>3645</v>
      </c>
    </row>
    <row r="177" spans="2:6" x14ac:dyDescent="0.25">
      <c r="B177" t="s">
        <v>2907</v>
      </c>
      <c r="F177" t="s">
        <v>3660</v>
      </c>
    </row>
    <row r="178" spans="2:6" x14ac:dyDescent="0.25">
      <c r="B178" t="s">
        <v>2910</v>
      </c>
      <c r="F178" t="s">
        <v>3684</v>
      </c>
    </row>
    <row r="179" spans="2:6" x14ac:dyDescent="0.25">
      <c r="B179" t="s">
        <v>2913</v>
      </c>
      <c r="F179" t="s">
        <v>713</v>
      </c>
    </row>
    <row r="180" spans="2:6" x14ac:dyDescent="0.25">
      <c r="B180" t="s">
        <v>2937</v>
      </c>
      <c r="F180" t="s">
        <v>3715</v>
      </c>
    </row>
    <row r="181" spans="2:6" x14ac:dyDescent="0.25">
      <c r="B181" t="s">
        <v>2975</v>
      </c>
      <c r="F181" t="s">
        <v>3800</v>
      </c>
    </row>
    <row r="182" spans="2:6" x14ac:dyDescent="0.25">
      <c r="B182" t="s">
        <v>2978</v>
      </c>
      <c r="F182" t="s">
        <v>3820</v>
      </c>
    </row>
    <row r="183" spans="2:6" x14ac:dyDescent="0.25">
      <c r="B183" t="s">
        <v>2986</v>
      </c>
      <c r="F183" t="s">
        <v>3865</v>
      </c>
    </row>
    <row r="184" spans="2:6" x14ac:dyDescent="0.25">
      <c r="B184" t="s">
        <v>3000</v>
      </c>
      <c r="F184" t="s">
        <v>3868</v>
      </c>
    </row>
    <row r="185" spans="2:6" x14ac:dyDescent="0.25">
      <c r="B185" t="s">
        <v>3022</v>
      </c>
      <c r="F185" t="s">
        <v>3871</v>
      </c>
    </row>
    <row r="186" spans="2:6" x14ac:dyDescent="0.25">
      <c r="B186" t="s">
        <v>3028</v>
      </c>
      <c r="F186" t="s">
        <v>3908</v>
      </c>
    </row>
    <row r="187" spans="2:6" x14ac:dyDescent="0.25">
      <c r="B187" t="s">
        <v>2762</v>
      </c>
      <c r="F187" t="s">
        <v>3916</v>
      </c>
    </row>
    <row r="188" spans="2:6" x14ac:dyDescent="0.25">
      <c r="B188" t="s">
        <v>3039</v>
      </c>
      <c r="F188" t="s">
        <v>3925</v>
      </c>
    </row>
    <row r="189" spans="2:6" x14ac:dyDescent="0.25">
      <c r="B189" t="s">
        <v>3042</v>
      </c>
      <c r="F189" t="s">
        <v>3948</v>
      </c>
    </row>
    <row r="190" spans="2:6" x14ac:dyDescent="0.25">
      <c r="B190" t="s">
        <v>3051</v>
      </c>
      <c r="F190" t="s">
        <v>3978</v>
      </c>
    </row>
    <row r="191" spans="2:6" x14ac:dyDescent="0.25">
      <c r="B191" t="s">
        <v>3100</v>
      </c>
    </row>
    <row r="192" spans="2:6" x14ac:dyDescent="0.25">
      <c r="B192" t="s">
        <v>3115</v>
      </c>
    </row>
    <row r="193" spans="2:2" x14ac:dyDescent="0.25">
      <c r="B193" t="s">
        <v>3121</v>
      </c>
    </row>
    <row r="194" spans="2:2" x14ac:dyDescent="0.25">
      <c r="B194" t="s">
        <v>3124</v>
      </c>
    </row>
    <row r="195" spans="2:2" x14ac:dyDescent="0.25">
      <c r="B195" t="s">
        <v>3138</v>
      </c>
    </row>
    <row r="196" spans="2:2" x14ac:dyDescent="0.25">
      <c r="B196" t="s">
        <v>3141</v>
      </c>
    </row>
    <row r="197" spans="2:2" x14ac:dyDescent="0.25">
      <c r="B197" t="s">
        <v>3150</v>
      </c>
    </row>
    <row r="198" spans="2:2" x14ac:dyDescent="0.25">
      <c r="B198" t="s">
        <v>3195</v>
      </c>
    </row>
    <row r="199" spans="2:2" x14ac:dyDescent="0.25">
      <c r="B199" t="s">
        <v>3211</v>
      </c>
    </row>
    <row r="200" spans="2:2" x14ac:dyDescent="0.25">
      <c r="B200" t="s">
        <v>3220</v>
      </c>
    </row>
    <row r="201" spans="2:2" x14ac:dyDescent="0.25">
      <c r="B201" t="s">
        <v>3226</v>
      </c>
    </row>
    <row r="202" spans="2:2" x14ac:dyDescent="0.25">
      <c r="B202" t="s">
        <v>3255</v>
      </c>
    </row>
    <row r="203" spans="2:2" x14ac:dyDescent="0.25">
      <c r="B203" t="s">
        <v>3276</v>
      </c>
    </row>
    <row r="204" spans="2:2" x14ac:dyDescent="0.25">
      <c r="B204" t="s">
        <v>3309</v>
      </c>
    </row>
    <row r="205" spans="2:2" x14ac:dyDescent="0.25">
      <c r="B205" t="s">
        <v>3329</v>
      </c>
    </row>
    <row r="206" spans="2:2" x14ac:dyDescent="0.25">
      <c r="B206" t="s">
        <v>3332</v>
      </c>
    </row>
    <row r="207" spans="2:2" x14ac:dyDescent="0.25">
      <c r="B207" t="s">
        <v>3391</v>
      </c>
    </row>
    <row r="208" spans="2:2" x14ac:dyDescent="0.25">
      <c r="B208" t="s">
        <v>3402</v>
      </c>
    </row>
    <row r="209" spans="2:2" x14ac:dyDescent="0.25">
      <c r="B209" t="s">
        <v>3405</v>
      </c>
    </row>
    <row r="210" spans="2:2" x14ac:dyDescent="0.25">
      <c r="B210" t="s">
        <v>3411</v>
      </c>
    </row>
    <row r="211" spans="2:2" x14ac:dyDescent="0.25">
      <c r="B211" t="s">
        <v>3447</v>
      </c>
    </row>
    <row r="212" spans="2:2" x14ac:dyDescent="0.25">
      <c r="B212" t="s">
        <v>3465</v>
      </c>
    </row>
    <row r="213" spans="2:2" x14ac:dyDescent="0.25">
      <c r="B213" t="s">
        <v>3471</v>
      </c>
    </row>
    <row r="214" spans="2:2" x14ac:dyDescent="0.25">
      <c r="B214" t="s">
        <v>3477</v>
      </c>
    </row>
    <row r="215" spans="2:2" x14ac:dyDescent="0.25">
      <c r="B215" t="s">
        <v>3485</v>
      </c>
    </row>
    <row r="216" spans="2:2" x14ac:dyDescent="0.25">
      <c r="B216" t="s">
        <v>3545</v>
      </c>
    </row>
    <row r="217" spans="2:2" x14ac:dyDescent="0.25">
      <c r="B217" t="s">
        <v>3589</v>
      </c>
    </row>
    <row r="218" spans="2:2" x14ac:dyDescent="0.25">
      <c r="B218" t="s">
        <v>3608</v>
      </c>
    </row>
    <row r="219" spans="2:2" x14ac:dyDescent="0.25">
      <c r="B219" t="s">
        <v>3634</v>
      </c>
    </row>
    <row r="220" spans="2:2" x14ac:dyDescent="0.25">
      <c r="B220" t="s">
        <v>3643</v>
      </c>
    </row>
    <row r="221" spans="2:2" x14ac:dyDescent="0.25">
      <c r="B221" t="s">
        <v>3669</v>
      </c>
    </row>
    <row r="222" spans="2:2" x14ac:dyDescent="0.25">
      <c r="B222" t="s">
        <v>3672</v>
      </c>
    </row>
    <row r="223" spans="2:2" x14ac:dyDescent="0.25">
      <c r="B223" t="s">
        <v>3696</v>
      </c>
    </row>
    <row r="224" spans="2:2" x14ac:dyDescent="0.25">
      <c r="B224" t="s">
        <v>3699</v>
      </c>
    </row>
    <row r="225" spans="2:2" x14ac:dyDescent="0.25">
      <c r="B225" t="s">
        <v>3702</v>
      </c>
    </row>
    <row r="226" spans="2:2" x14ac:dyDescent="0.25">
      <c r="B226" t="s">
        <v>3715</v>
      </c>
    </row>
    <row r="227" spans="2:2" x14ac:dyDescent="0.25">
      <c r="B227" t="s">
        <v>3718</v>
      </c>
    </row>
    <row r="228" spans="2:2" x14ac:dyDescent="0.25">
      <c r="B228" t="s">
        <v>3727</v>
      </c>
    </row>
    <row r="229" spans="2:2" x14ac:dyDescent="0.25">
      <c r="B229" t="s">
        <v>3773</v>
      </c>
    </row>
    <row r="230" spans="2:2" x14ac:dyDescent="0.25">
      <c r="B230" t="s">
        <v>3782</v>
      </c>
    </row>
    <row r="231" spans="2:2" x14ac:dyDescent="0.25">
      <c r="B231" t="s">
        <v>3785</v>
      </c>
    </row>
    <row r="232" spans="2:2" x14ac:dyDescent="0.25">
      <c r="B232" t="s">
        <v>3797</v>
      </c>
    </row>
    <row r="233" spans="2:2" x14ac:dyDescent="0.25">
      <c r="B233" t="s">
        <v>3803</v>
      </c>
    </row>
    <row r="234" spans="2:2" x14ac:dyDescent="0.25">
      <c r="B234" t="s">
        <v>3835</v>
      </c>
    </row>
    <row r="235" spans="2:2" x14ac:dyDescent="0.25">
      <c r="B235" t="s">
        <v>3850</v>
      </c>
    </row>
    <row r="236" spans="2:2" x14ac:dyDescent="0.25">
      <c r="B236" t="s">
        <v>3873</v>
      </c>
    </row>
    <row r="237" spans="2:2" x14ac:dyDescent="0.25">
      <c r="B237" t="s">
        <v>3888</v>
      </c>
    </row>
    <row r="238" spans="2:2" x14ac:dyDescent="0.25">
      <c r="B238" t="s">
        <v>3916</v>
      </c>
    </row>
    <row r="239" spans="2:2" x14ac:dyDescent="0.25">
      <c r="B239" t="s">
        <v>3928</v>
      </c>
    </row>
    <row r="240" spans="2:2" x14ac:dyDescent="0.25">
      <c r="B240" t="s">
        <v>3966</v>
      </c>
    </row>
    <row r="241" spans="2:2" x14ac:dyDescent="0.25">
      <c r="B241" t="s">
        <v>4003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75A6C-50C5-4C9E-B262-0623315884F5}">
  <dimension ref="A1:F241"/>
  <sheetViews>
    <sheetView workbookViewId="0">
      <selection activeCell="C1" activeCellId="1" sqref="B1:B1048576 C1:C1048576"/>
    </sheetView>
  </sheetViews>
  <sheetFormatPr defaultRowHeight="15" x14ac:dyDescent="0.25"/>
  <cols>
    <col min="1" max="1" width="14" bestFit="1" customWidth="1"/>
    <col min="2" max="2" width="12.42578125" bestFit="1" customWidth="1"/>
    <col min="3" max="3" width="12" bestFit="1" customWidth="1"/>
    <col min="4" max="4" width="11" bestFit="1" customWidth="1"/>
    <col min="5" max="5" width="8.7109375" bestFit="1" customWidth="1"/>
    <col min="6" max="6" width="16.28515625" bestFit="1" customWidth="1"/>
  </cols>
  <sheetData>
    <row r="1" spans="1:6" x14ac:dyDescent="0.25">
      <c r="A1" t="s">
        <v>0</v>
      </c>
      <c r="B1" t="s">
        <v>4015</v>
      </c>
      <c r="C1" t="s">
        <v>4016</v>
      </c>
      <c r="D1" t="s">
        <v>4017</v>
      </c>
      <c r="E1" t="s">
        <v>7</v>
      </c>
      <c r="F1" t="s">
        <v>9</v>
      </c>
    </row>
    <row r="2" spans="1:6" x14ac:dyDescent="0.25">
      <c r="A2">
        <v>13</v>
      </c>
      <c r="B2" t="s">
        <v>4055</v>
      </c>
      <c r="C2" t="s">
        <v>4056</v>
      </c>
      <c r="D2">
        <v>2021</v>
      </c>
      <c r="E2" t="s">
        <v>17</v>
      </c>
      <c r="F2">
        <v>4414.43</v>
      </c>
    </row>
    <row r="3" spans="1:6" x14ac:dyDescent="0.25">
      <c r="A3">
        <v>14</v>
      </c>
      <c r="B3" t="s">
        <v>4058</v>
      </c>
      <c r="C3" t="s">
        <v>4059</v>
      </c>
      <c r="D3">
        <v>2022</v>
      </c>
      <c r="E3" t="s">
        <v>17</v>
      </c>
      <c r="F3">
        <v>4597.2</v>
      </c>
    </row>
    <row r="4" spans="1:6" x14ac:dyDescent="0.25">
      <c r="A4">
        <v>15</v>
      </c>
      <c r="B4" t="s">
        <v>4061</v>
      </c>
      <c r="C4" t="s">
        <v>4062</v>
      </c>
      <c r="D4">
        <v>2019</v>
      </c>
      <c r="E4" t="s">
        <v>17</v>
      </c>
      <c r="F4">
        <v>4780.05</v>
      </c>
    </row>
    <row r="5" spans="1:6" x14ac:dyDescent="0.25">
      <c r="A5">
        <v>17</v>
      </c>
      <c r="B5" t="s">
        <v>4067</v>
      </c>
      <c r="C5" t="s">
        <v>4068</v>
      </c>
      <c r="D5">
        <v>2021</v>
      </c>
      <c r="E5" t="s">
        <v>17</v>
      </c>
      <c r="F5">
        <v>4332.13</v>
      </c>
    </row>
    <row r="6" spans="1:6" x14ac:dyDescent="0.25">
      <c r="A6">
        <v>26</v>
      </c>
      <c r="B6" t="s">
        <v>4089</v>
      </c>
      <c r="C6" t="s">
        <v>4090</v>
      </c>
      <c r="D6">
        <v>2022</v>
      </c>
      <c r="E6" t="s">
        <v>17</v>
      </c>
      <c r="F6">
        <v>4377.84</v>
      </c>
    </row>
    <row r="7" spans="1:6" x14ac:dyDescent="0.25">
      <c r="A7">
        <v>31</v>
      </c>
      <c r="B7" t="s">
        <v>4103</v>
      </c>
      <c r="C7" t="s">
        <v>4090</v>
      </c>
      <c r="D7">
        <v>2023</v>
      </c>
      <c r="E7" t="s">
        <v>17</v>
      </c>
      <c r="F7">
        <v>4713.4399999999996</v>
      </c>
    </row>
    <row r="8" spans="1:6" x14ac:dyDescent="0.25">
      <c r="A8">
        <v>40</v>
      </c>
      <c r="B8" t="s">
        <v>4124</v>
      </c>
      <c r="C8" t="s">
        <v>4125</v>
      </c>
      <c r="D8">
        <v>2020</v>
      </c>
      <c r="E8" t="s">
        <v>17</v>
      </c>
      <c r="F8">
        <v>4307.16</v>
      </c>
    </row>
    <row r="9" spans="1:6" x14ac:dyDescent="0.25">
      <c r="A9">
        <v>48</v>
      </c>
      <c r="B9" t="s">
        <v>4133</v>
      </c>
      <c r="C9" t="s">
        <v>4146</v>
      </c>
      <c r="D9">
        <v>2023</v>
      </c>
      <c r="E9" t="s">
        <v>17</v>
      </c>
      <c r="F9">
        <v>4091.23</v>
      </c>
    </row>
    <row r="10" spans="1:6" x14ac:dyDescent="0.25">
      <c r="A10">
        <v>60</v>
      </c>
      <c r="B10" t="s">
        <v>4177</v>
      </c>
      <c r="C10" t="s">
        <v>4178</v>
      </c>
      <c r="D10">
        <v>2019</v>
      </c>
      <c r="E10" t="s">
        <v>17</v>
      </c>
      <c r="F10">
        <v>4072.48</v>
      </c>
    </row>
    <row r="11" spans="1:6" x14ac:dyDescent="0.25">
      <c r="A11">
        <v>65</v>
      </c>
      <c r="B11" t="s">
        <v>4190</v>
      </c>
      <c r="C11" t="s">
        <v>4191</v>
      </c>
      <c r="D11">
        <v>2021</v>
      </c>
      <c r="E11" t="s">
        <v>17</v>
      </c>
      <c r="F11">
        <v>4984.67</v>
      </c>
    </row>
    <row r="12" spans="1:6" x14ac:dyDescent="0.25">
      <c r="A12">
        <v>68</v>
      </c>
      <c r="B12" t="s">
        <v>4199</v>
      </c>
      <c r="C12" t="s">
        <v>4200</v>
      </c>
      <c r="D12">
        <v>2021</v>
      </c>
      <c r="E12" t="s">
        <v>17</v>
      </c>
      <c r="F12">
        <v>4749.6499999999996</v>
      </c>
    </row>
    <row r="13" spans="1:6" x14ac:dyDescent="0.25">
      <c r="A13">
        <v>76</v>
      </c>
      <c r="B13" t="s">
        <v>4215</v>
      </c>
      <c r="C13" t="s">
        <v>4053</v>
      </c>
      <c r="D13">
        <v>2017</v>
      </c>
      <c r="E13" t="s">
        <v>17</v>
      </c>
      <c r="F13">
        <v>4593.92</v>
      </c>
    </row>
    <row r="14" spans="1:6" x14ac:dyDescent="0.25">
      <c r="A14">
        <v>83</v>
      </c>
      <c r="B14" t="s">
        <v>4229</v>
      </c>
      <c r="C14" t="s">
        <v>4230</v>
      </c>
      <c r="D14">
        <v>2020</v>
      </c>
      <c r="E14" t="s">
        <v>17</v>
      </c>
      <c r="F14">
        <v>4516.4799999999996</v>
      </c>
    </row>
    <row r="15" spans="1:6" x14ac:dyDescent="0.25">
      <c r="A15">
        <v>84</v>
      </c>
      <c r="B15" t="s">
        <v>4232</v>
      </c>
      <c r="C15" t="s">
        <v>4035</v>
      </c>
      <c r="D15">
        <v>2021</v>
      </c>
      <c r="E15" t="s">
        <v>17</v>
      </c>
      <c r="F15">
        <v>4627.3500000000004</v>
      </c>
    </row>
    <row r="16" spans="1:6" x14ac:dyDescent="0.25">
      <c r="A16">
        <v>88</v>
      </c>
      <c r="B16" t="s">
        <v>4241</v>
      </c>
      <c r="C16" t="s">
        <v>4242</v>
      </c>
      <c r="D16">
        <v>2019</v>
      </c>
      <c r="E16" t="s">
        <v>17</v>
      </c>
      <c r="F16">
        <v>4161.3</v>
      </c>
    </row>
    <row r="17" spans="1:6" x14ac:dyDescent="0.25">
      <c r="A17">
        <v>90</v>
      </c>
      <c r="B17" t="s">
        <v>4238</v>
      </c>
      <c r="C17" t="s">
        <v>4247</v>
      </c>
      <c r="D17">
        <v>2020</v>
      </c>
      <c r="E17" t="s">
        <v>17</v>
      </c>
      <c r="F17">
        <v>4019.23</v>
      </c>
    </row>
    <row r="18" spans="1:6" x14ac:dyDescent="0.25">
      <c r="A18">
        <v>93</v>
      </c>
      <c r="B18" t="s">
        <v>4254</v>
      </c>
      <c r="C18" t="s">
        <v>4255</v>
      </c>
      <c r="D18">
        <v>2017</v>
      </c>
      <c r="E18" t="s">
        <v>17</v>
      </c>
      <c r="F18">
        <v>4932.18</v>
      </c>
    </row>
    <row r="19" spans="1:6" x14ac:dyDescent="0.25">
      <c r="A19">
        <v>97</v>
      </c>
      <c r="B19" t="s">
        <v>4118</v>
      </c>
      <c r="C19" t="s">
        <v>4263</v>
      </c>
      <c r="D19">
        <v>2016</v>
      </c>
      <c r="E19" t="s">
        <v>17</v>
      </c>
      <c r="F19">
        <v>4541.3599999999997</v>
      </c>
    </row>
    <row r="20" spans="1:6" x14ac:dyDescent="0.25">
      <c r="A20">
        <v>102</v>
      </c>
      <c r="B20" t="s">
        <v>4274</v>
      </c>
      <c r="C20" t="s">
        <v>4275</v>
      </c>
      <c r="D20">
        <v>2021</v>
      </c>
      <c r="E20" t="s">
        <v>17</v>
      </c>
      <c r="F20">
        <v>4055.98</v>
      </c>
    </row>
    <row r="21" spans="1:6" x14ac:dyDescent="0.25">
      <c r="A21">
        <v>109</v>
      </c>
      <c r="B21" t="s">
        <v>4291</v>
      </c>
      <c r="C21" t="s">
        <v>4292</v>
      </c>
      <c r="D21">
        <v>2022</v>
      </c>
      <c r="E21" t="s">
        <v>17</v>
      </c>
      <c r="F21">
        <v>4900.63</v>
      </c>
    </row>
    <row r="22" spans="1:6" x14ac:dyDescent="0.25">
      <c r="A22">
        <v>113</v>
      </c>
      <c r="B22" t="s">
        <v>4299</v>
      </c>
      <c r="C22" t="s">
        <v>4300</v>
      </c>
      <c r="D22">
        <v>2020</v>
      </c>
      <c r="E22" t="s">
        <v>17</v>
      </c>
      <c r="F22">
        <v>4588.01</v>
      </c>
    </row>
    <row r="23" spans="1:6" x14ac:dyDescent="0.25">
      <c r="A23">
        <v>114</v>
      </c>
      <c r="B23" t="s">
        <v>4302</v>
      </c>
      <c r="C23" t="s">
        <v>4303</v>
      </c>
      <c r="D23">
        <v>2021</v>
      </c>
      <c r="E23" t="s">
        <v>17</v>
      </c>
      <c r="F23">
        <v>4313.42</v>
      </c>
    </row>
    <row r="24" spans="1:6" x14ac:dyDescent="0.25">
      <c r="A24">
        <v>119</v>
      </c>
      <c r="B24" t="s">
        <v>4055</v>
      </c>
      <c r="C24" t="s">
        <v>4313</v>
      </c>
      <c r="D24">
        <v>2018</v>
      </c>
      <c r="E24" t="s">
        <v>17</v>
      </c>
      <c r="F24">
        <v>4846.8599999999997</v>
      </c>
    </row>
    <row r="25" spans="1:6" x14ac:dyDescent="0.25">
      <c r="A25">
        <v>128</v>
      </c>
      <c r="B25" t="s">
        <v>4331</v>
      </c>
      <c r="C25" t="s">
        <v>4332</v>
      </c>
      <c r="D25">
        <v>2023</v>
      </c>
      <c r="E25" t="s">
        <v>17</v>
      </c>
      <c r="F25">
        <v>4586.12</v>
      </c>
    </row>
    <row r="26" spans="1:6" x14ac:dyDescent="0.25">
      <c r="A26">
        <v>132</v>
      </c>
      <c r="B26" t="s">
        <v>4342</v>
      </c>
      <c r="C26" t="s">
        <v>4044</v>
      </c>
      <c r="D26">
        <v>2017</v>
      </c>
      <c r="E26" t="s">
        <v>17</v>
      </c>
      <c r="F26">
        <v>4415.92</v>
      </c>
    </row>
    <row r="27" spans="1:6" x14ac:dyDescent="0.25">
      <c r="A27">
        <v>135</v>
      </c>
      <c r="B27" t="s">
        <v>4348</v>
      </c>
      <c r="C27" t="s">
        <v>4349</v>
      </c>
      <c r="D27">
        <v>2020</v>
      </c>
      <c r="E27" t="s">
        <v>17</v>
      </c>
      <c r="F27">
        <v>4084.68</v>
      </c>
    </row>
    <row r="28" spans="1:6" x14ac:dyDescent="0.25">
      <c r="A28">
        <v>144</v>
      </c>
      <c r="B28" t="s">
        <v>4363</v>
      </c>
      <c r="C28" t="s">
        <v>4364</v>
      </c>
      <c r="D28">
        <v>2019</v>
      </c>
      <c r="E28" t="s">
        <v>17</v>
      </c>
      <c r="F28">
        <v>4490.9399999999996</v>
      </c>
    </row>
    <row r="29" spans="1:6" x14ac:dyDescent="0.25">
      <c r="A29">
        <v>148</v>
      </c>
      <c r="B29" t="s">
        <v>4368</v>
      </c>
      <c r="C29" t="s">
        <v>4369</v>
      </c>
      <c r="D29">
        <v>2018</v>
      </c>
      <c r="E29" t="s">
        <v>17</v>
      </c>
      <c r="F29">
        <v>4722.6000000000004</v>
      </c>
    </row>
    <row r="30" spans="1:6" x14ac:dyDescent="0.25">
      <c r="A30">
        <v>157</v>
      </c>
      <c r="B30" t="s">
        <v>4058</v>
      </c>
      <c r="C30" t="s">
        <v>4390</v>
      </c>
      <c r="D30">
        <v>2023</v>
      </c>
      <c r="E30" t="s">
        <v>17</v>
      </c>
      <c r="F30">
        <v>4949.46</v>
      </c>
    </row>
    <row r="31" spans="1:6" x14ac:dyDescent="0.25">
      <c r="A31">
        <v>159</v>
      </c>
      <c r="B31" t="s">
        <v>4163</v>
      </c>
      <c r="C31" t="s">
        <v>4395</v>
      </c>
      <c r="D31">
        <v>2019</v>
      </c>
      <c r="E31" t="s">
        <v>17</v>
      </c>
      <c r="F31">
        <v>4752.8599999999997</v>
      </c>
    </row>
    <row r="32" spans="1:6" x14ac:dyDescent="0.25">
      <c r="A32">
        <v>160</v>
      </c>
      <c r="B32" t="s">
        <v>4127</v>
      </c>
      <c r="C32" t="s">
        <v>4397</v>
      </c>
      <c r="D32">
        <v>2018</v>
      </c>
      <c r="E32" t="s">
        <v>17</v>
      </c>
      <c r="F32">
        <v>4055.49</v>
      </c>
    </row>
    <row r="33" spans="1:6" x14ac:dyDescent="0.25">
      <c r="A33">
        <v>176</v>
      </c>
      <c r="B33" t="s">
        <v>4187</v>
      </c>
      <c r="C33" t="s">
        <v>4432</v>
      </c>
      <c r="D33">
        <v>2023</v>
      </c>
      <c r="E33" t="s">
        <v>17</v>
      </c>
      <c r="F33">
        <v>4293.2700000000004</v>
      </c>
    </row>
    <row r="34" spans="1:6" x14ac:dyDescent="0.25">
      <c r="A34">
        <v>179</v>
      </c>
      <c r="B34" t="s">
        <v>4437</v>
      </c>
      <c r="C34" t="s">
        <v>4438</v>
      </c>
      <c r="D34">
        <v>2017</v>
      </c>
      <c r="E34" t="s">
        <v>17</v>
      </c>
      <c r="F34">
        <v>4873.6400000000003</v>
      </c>
    </row>
    <row r="35" spans="1:6" x14ac:dyDescent="0.25">
      <c r="A35">
        <v>195</v>
      </c>
      <c r="B35" t="s">
        <v>4470</v>
      </c>
      <c r="C35" t="s">
        <v>4090</v>
      </c>
      <c r="D35">
        <v>2019</v>
      </c>
      <c r="E35" t="s">
        <v>17</v>
      </c>
      <c r="F35">
        <v>4896.53</v>
      </c>
    </row>
    <row r="36" spans="1:6" x14ac:dyDescent="0.25">
      <c r="A36">
        <v>199</v>
      </c>
      <c r="B36" t="s">
        <v>4118</v>
      </c>
      <c r="C36" t="s">
        <v>4478</v>
      </c>
      <c r="D36">
        <v>2016</v>
      </c>
      <c r="E36" t="s">
        <v>17</v>
      </c>
      <c r="F36">
        <v>4030.14</v>
      </c>
    </row>
    <row r="37" spans="1:6" x14ac:dyDescent="0.25">
      <c r="A37">
        <v>207</v>
      </c>
      <c r="B37" t="s">
        <v>4492</v>
      </c>
      <c r="C37" t="s">
        <v>4493</v>
      </c>
      <c r="D37">
        <v>2021</v>
      </c>
      <c r="E37" t="s">
        <v>17</v>
      </c>
      <c r="F37">
        <v>4133.6400000000003</v>
      </c>
    </row>
    <row r="38" spans="1:6" x14ac:dyDescent="0.25">
      <c r="A38">
        <v>208</v>
      </c>
      <c r="B38" t="s">
        <v>4495</v>
      </c>
      <c r="C38" t="s">
        <v>4496</v>
      </c>
      <c r="D38">
        <v>2023</v>
      </c>
      <c r="E38" t="s">
        <v>17</v>
      </c>
      <c r="F38">
        <v>4869.6099999999997</v>
      </c>
    </row>
    <row r="39" spans="1:6" x14ac:dyDescent="0.25">
      <c r="A39">
        <v>224</v>
      </c>
      <c r="B39" t="s">
        <v>4399</v>
      </c>
      <c r="C39" t="s">
        <v>4531</v>
      </c>
      <c r="D39">
        <v>2021</v>
      </c>
      <c r="E39" t="s">
        <v>17</v>
      </c>
      <c r="F39">
        <v>4492.24</v>
      </c>
    </row>
    <row r="40" spans="1:6" x14ac:dyDescent="0.25">
      <c r="A40">
        <v>231</v>
      </c>
      <c r="B40" t="s">
        <v>4174</v>
      </c>
      <c r="C40" t="s">
        <v>4544</v>
      </c>
      <c r="D40">
        <v>2023</v>
      </c>
      <c r="E40" t="s">
        <v>17</v>
      </c>
      <c r="F40">
        <v>4111.46</v>
      </c>
    </row>
    <row r="41" spans="1:6" x14ac:dyDescent="0.25">
      <c r="A41">
        <v>243</v>
      </c>
      <c r="B41" t="s">
        <v>4565</v>
      </c>
      <c r="C41" t="s">
        <v>4566</v>
      </c>
      <c r="D41">
        <v>2018</v>
      </c>
      <c r="E41" t="s">
        <v>17</v>
      </c>
      <c r="F41">
        <v>4110.6099999999997</v>
      </c>
    </row>
    <row r="42" spans="1:6" x14ac:dyDescent="0.25">
      <c r="A42">
        <v>245</v>
      </c>
      <c r="B42" t="s">
        <v>4061</v>
      </c>
      <c r="C42" t="s">
        <v>4277</v>
      </c>
      <c r="D42">
        <v>2016</v>
      </c>
      <c r="E42" t="s">
        <v>17</v>
      </c>
      <c r="F42">
        <v>4172.45</v>
      </c>
    </row>
    <row r="43" spans="1:6" x14ac:dyDescent="0.25">
      <c r="A43">
        <v>250</v>
      </c>
      <c r="B43" t="s">
        <v>4580</v>
      </c>
      <c r="C43" t="s">
        <v>4181</v>
      </c>
      <c r="D43">
        <v>2024</v>
      </c>
      <c r="E43" t="s">
        <v>17</v>
      </c>
      <c r="F43">
        <v>4305.5200000000004</v>
      </c>
    </row>
    <row r="44" spans="1:6" x14ac:dyDescent="0.25">
      <c r="A44">
        <v>257</v>
      </c>
      <c r="B44" t="s">
        <v>4568</v>
      </c>
      <c r="C44" t="s">
        <v>4244</v>
      </c>
      <c r="D44">
        <v>2018</v>
      </c>
      <c r="E44" t="s">
        <v>17</v>
      </c>
      <c r="F44">
        <v>4109.49</v>
      </c>
    </row>
    <row r="45" spans="1:6" x14ac:dyDescent="0.25">
      <c r="A45">
        <v>262</v>
      </c>
      <c r="B45" t="s">
        <v>4037</v>
      </c>
      <c r="C45" t="s">
        <v>4401</v>
      </c>
      <c r="D45">
        <v>2018</v>
      </c>
      <c r="E45" t="s">
        <v>17</v>
      </c>
      <c r="F45">
        <v>4923.12</v>
      </c>
    </row>
    <row r="46" spans="1:6" x14ac:dyDescent="0.25">
      <c r="A46">
        <v>263</v>
      </c>
      <c r="B46" t="s">
        <v>4600</v>
      </c>
      <c r="C46" t="s">
        <v>4234</v>
      </c>
      <c r="D46">
        <v>2019</v>
      </c>
      <c r="E46" t="s">
        <v>17</v>
      </c>
      <c r="F46">
        <v>4978.1000000000004</v>
      </c>
    </row>
    <row r="47" spans="1:6" x14ac:dyDescent="0.25">
      <c r="A47">
        <v>265</v>
      </c>
      <c r="B47" t="s">
        <v>4603</v>
      </c>
      <c r="C47" t="s">
        <v>4200</v>
      </c>
      <c r="D47">
        <v>2024</v>
      </c>
      <c r="E47" t="s">
        <v>17</v>
      </c>
      <c r="F47">
        <v>4936.3900000000003</v>
      </c>
    </row>
    <row r="48" spans="1:6" x14ac:dyDescent="0.25">
      <c r="A48">
        <v>275</v>
      </c>
      <c r="B48" t="s">
        <v>4498</v>
      </c>
      <c r="C48" t="s">
        <v>4081</v>
      </c>
      <c r="D48">
        <v>2020</v>
      </c>
      <c r="E48" t="s">
        <v>17</v>
      </c>
      <c r="F48">
        <v>4122.87</v>
      </c>
    </row>
    <row r="49" spans="1:6" x14ac:dyDescent="0.25">
      <c r="A49">
        <v>285</v>
      </c>
      <c r="B49" t="s">
        <v>4043</v>
      </c>
      <c r="C49" t="s">
        <v>4044</v>
      </c>
      <c r="D49">
        <v>2016</v>
      </c>
      <c r="E49" t="s">
        <v>17</v>
      </c>
      <c r="F49">
        <v>4016.43</v>
      </c>
    </row>
    <row r="50" spans="1:6" x14ac:dyDescent="0.25">
      <c r="A50">
        <v>300</v>
      </c>
      <c r="B50" t="s">
        <v>4671</v>
      </c>
      <c r="C50" t="s">
        <v>4672</v>
      </c>
      <c r="D50">
        <v>2022</v>
      </c>
      <c r="E50" t="s">
        <v>17</v>
      </c>
      <c r="F50">
        <v>4982.2</v>
      </c>
    </row>
    <row r="51" spans="1:6" x14ac:dyDescent="0.25">
      <c r="A51">
        <v>318</v>
      </c>
      <c r="B51" t="s">
        <v>4707</v>
      </c>
      <c r="C51" t="s">
        <v>4154</v>
      </c>
      <c r="D51">
        <v>2016</v>
      </c>
      <c r="E51" t="s">
        <v>17</v>
      </c>
      <c r="F51">
        <v>4511.79</v>
      </c>
    </row>
    <row r="52" spans="1:6" x14ac:dyDescent="0.25">
      <c r="A52">
        <v>320</v>
      </c>
      <c r="B52" t="s">
        <v>4635</v>
      </c>
      <c r="C52" t="s">
        <v>4711</v>
      </c>
      <c r="D52">
        <v>2021</v>
      </c>
      <c r="E52" t="s">
        <v>17</v>
      </c>
      <c r="F52">
        <v>4839.83</v>
      </c>
    </row>
    <row r="53" spans="1:6" x14ac:dyDescent="0.25">
      <c r="A53">
        <v>323</v>
      </c>
      <c r="B53" t="s">
        <v>4169</v>
      </c>
      <c r="C53" t="s">
        <v>4313</v>
      </c>
      <c r="D53">
        <v>2017</v>
      </c>
      <c r="E53" t="s">
        <v>17</v>
      </c>
      <c r="F53">
        <v>4804.28</v>
      </c>
    </row>
    <row r="54" spans="1:6" x14ac:dyDescent="0.25">
      <c r="A54">
        <v>336</v>
      </c>
      <c r="B54" t="s">
        <v>4174</v>
      </c>
      <c r="C54" t="s">
        <v>4709</v>
      </c>
      <c r="D54">
        <v>2017</v>
      </c>
      <c r="E54" t="s">
        <v>17</v>
      </c>
      <c r="F54">
        <v>4272.99</v>
      </c>
    </row>
    <row r="55" spans="1:6" x14ac:dyDescent="0.25">
      <c r="A55">
        <v>354</v>
      </c>
      <c r="B55" t="s">
        <v>4406</v>
      </c>
      <c r="C55" t="s">
        <v>4499</v>
      </c>
      <c r="D55">
        <v>2022</v>
      </c>
      <c r="E55" t="s">
        <v>17</v>
      </c>
      <c r="F55">
        <v>4470.09</v>
      </c>
    </row>
    <row r="56" spans="1:6" x14ac:dyDescent="0.25">
      <c r="A56">
        <v>362</v>
      </c>
      <c r="B56" t="s">
        <v>4339</v>
      </c>
      <c r="C56" t="s">
        <v>4789</v>
      </c>
      <c r="D56">
        <v>2022</v>
      </c>
      <c r="E56" t="s">
        <v>17</v>
      </c>
      <c r="F56">
        <v>4767.1000000000004</v>
      </c>
    </row>
    <row r="57" spans="1:6" x14ac:dyDescent="0.25">
      <c r="A57">
        <v>363</v>
      </c>
      <c r="B57" t="s">
        <v>4791</v>
      </c>
      <c r="C57" t="s">
        <v>4081</v>
      </c>
      <c r="D57">
        <v>2020</v>
      </c>
      <c r="E57" t="s">
        <v>17</v>
      </c>
      <c r="F57">
        <v>4089.46</v>
      </c>
    </row>
    <row r="58" spans="1:6" x14ac:dyDescent="0.25">
      <c r="A58">
        <v>369</v>
      </c>
      <c r="B58" t="s">
        <v>4376</v>
      </c>
      <c r="C58" t="s">
        <v>4258</v>
      </c>
      <c r="D58">
        <v>2016</v>
      </c>
      <c r="E58" t="s">
        <v>17</v>
      </c>
      <c r="F58">
        <v>4047.88</v>
      </c>
    </row>
    <row r="59" spans="1:6" x14ac:dyDescent="0.25">
      <c r="A59">
        <v>370</v>
      </c>
      <c r="B59" t="s">
        <v>4348</v>
      </c>
      <c r="C59" t="s">
        <v>4804</v>
      </c>
      <c r="D59">
        <v>2023</v>
      </c>
      <c r="E59" t="s">
        <v>17</v>
      </c>
      <c r="F59">
        <v>4004.35</v>
      </c>
    </row>
    <row r="60" spans="1:6" x14ac:dyDescent="0.25">
      <c r="A60">
        <v>379</v>
      </c>
      <c r="B60" t="s">
        <v>4806</v>
      </c>
      <c r="C60" t="s">
        <v>4820</v>
      </c>
      <c r="D60">
        <v>2021</v>
      </c>
      <c r="E60" t="s">
        <v>17</v>
      </c>
      <c r="F60">
        <v>4387.13</v>
      </c>
    </row>
    <row r="61" spans="1:6" x14ac:dyDescent="0.25">
      <c r="A61">
        <v>382</v>
      </c>
      <c r="B61" t="s">
        <v>4825</v>
      </c>
      <c r="C61" t="s">
        <v>4826</v>
      </c>
      <c r="D61">
        <v>2020</v>
      </c>
      <c r="E61" t="s">
        <v>17</v>
      </c>
      <c r="F61">
        <v>4784.91</v>
      </c>
    </row>
    <row r="62" spans="1:6" x14ac:dyDescent="0.25">
      <c r="A62">
        <v>393</v>
      </c>
      <c r="B62" t="s">
        <v>4845</v>
      </c>
      <c r="C62" t="s">
        <v>4846</v>
      </c>
      <c r="D62">
        <v>2016</v>
      </c>
      <c r="E62" t="s">
        <v>17</v>
      </c>
      <c r="F62">
        <v>4371.7299999999996</v>
      </c>
    </row>
    <row r="63" spans="1:6" x14ac:dyDescent="0.25">
      <c r="A63">
        <v>396</v>
      </c>
      <c r="B63" t="s">
        <v>4061</v>
      </c>
      <c r="C63" t="s">
        <v>4170</v>
      </c>
      <c r="D63">
        <v>2019</v>
      </c>
      <c r="E63" t="s">
        <v>17</v>
      </c>
      <c r="F63">
        <v>4358.13</v>
      </c>
    </row>
    <row r="64" spans="1:6" x14ac:dyDescent="0.25">
      <c r="A64">
        <v>405</v>
      </c>
      <c r="B64" t="s">
        <v>4848</v>
      </c>
      <c r="C64" t="s">
        <v>4793</v>
      </c>
      <c r="D64">
        <v>2016</v>
      </c>
      <c r="E64" t="s">
        <v>17</v>
      </c>
      <c r="F64">
        <v>4601.3599999999997</v>
      </c>
    </row>
    <row r="65" spans="1:6" x14ac:dyDescent="0.25">
      <c r="A65">
        <v>410</v>
      </c>
      <c r="B65" t="s">
        <v>4873</v>
      </c>
      <c r="C65" t="s">
        <v>4658</v>
      </c>
      <c r="D65">
        <v>2019</v>
      </c>
      <c r="E65" t="s">
        <v>17</v>
      </c>
      <c r="F65">
        <v>4128.3999999999996</v>
      </c>
    </row>
    <row r="66" spans="1:6" x14ac:dyDescent="0.25">
      <c r="A66">
        <v>411</v>
      </c>
      <c r="B66" t="s">
        <v>4177</v>
      </c>
      <c r="C66" t="s">
        <v>4875</v>
      </c>
      <c r="D66">
        <v>2022</v>
      </c>
      <c r="E66" t="s">
        <v>17</v>
      </c>
      <c r="F66">
        <v>4797.91</v>
      </c>
    </row>
    <row r="67" spans="1:6" x14ac:dyDescent="0.25">
      <c r="A67">
        <v>413</v>
      </c>
      <c r="B67" t="s">
        <v>4032</v>
      </c>
      <c r="C67" t="s">
        <v>4395</v>
      </c>
      <c r="D67">
        <v>2016</v>
      </c>
      <c r="E67" t="s">
        <v>17</v>
      </c>
      <c r="F67">
        <v>4821.87</v>
      </c>
    </row>
    <row r="68" spans="1:6" x14ac:dyDescent="0.25">
      <c r="A68">
        <v>434</v>
      </c>
      <c r="B68" t="s">
        <v>4166</v>
      </c>
      <c r="C68" t="s">
        <v>4914</v>
      </c>
      <c r="D68">
        <v>2016</v>
      </c>
      <c r="E68" t="s">
        <v>17</v>
      </c>
      <c r="F68">
        <v>4020.1</v>
      </c>
    </row>
    <row r="69" spans="1:6" x14ac:dyDescent="0.25">
      <c r="A69">
        <v>441</v>
      </c>
      <c r="B69" t="s">
        <v>4925</v>
      </c>
      <c r="C69" t="s">
        <v>4926</v>
      </c>
      <c r="D69">
        <v>2020</v>
      </c>
      <c r="E69" t="s">
        <v>17</v>
      </c>
      <c r="F69">
        <v>4725.6400000000003</v>
      </c>
    </row>
    <row r="70" spans="1:6" x14ac:dyDescent="0.25">
      <c r="A70">
        <v>450</v>
      </c>
      <c r="B70" t="s">
        <v>4635</v>
      </c>
      <c r="C70" t="s">
        <v>4784</v>
      </c>
      <c r="D70">
        <v>2022</v>
      </c>
      <c r="E70" t="s">
        <v>17</v>
      </c>
      <c r="F70">
        <v>4532.91</v>
      </c>
    </row>
    <row r="71" spans="1:6" x14ac:dyDescent="0.25">
      <c r="A71">
        <v>455</v>
      </c>
      <c r="B71" t="s">
        <v>4605</v>
      </c>
      <c r="C71" t="s">
        <v>4252</v>
      </c>
      <c r="D71">
        <v>2021</v>
      </c>
      <c r="E71" t="s">
        <v>17</v>
      </c>
      <c r="F71">
        <v>4401.4399999999996</v>
      </c>
    </row>
    <row r="72" spans="1:6" x14ac:dyDescent="0.25">
      <c r="A72">
        <v>472</v>
      </c>
      <c r="B72" t="s">
        <v>4070</v>
      </c>
      <c r="C72" t="s">
        <v>4409</v>
      </c>
      <c r="D72">
        <v>2021</v>
      </c>
      <c r="E72" t="s">
        <v>17</v>
      </c>
      <c r="F72">
        <v>4729.7700000000004</v>
      </c>
    </row>
    <row r="73" spans="1:6" x14ac:dyDescent="0.25">
      <c r="A73">
        <v>476</v>
      </c>
      <c r="B73" t="s">
        <v>4979</v>
      </c>
      <c r="C73" t="s">
        <v>4980</v>
      </c>
      <c r="D73">
        <v>2020</v>
      </c>
      <c r="E73" t="s">
        <v>17</v>
      </c>
      <c r="F73">
        <v>4404.37</v>
      </c>
    </row>
    <row r="74" spans="1:6" x14ac:dyDescent="0.25">
      <c r="A74">
        <v>478</v>
      </c>
      <c r="B74" t="s">
        <v>4508</v>
      </c>
      <c r="C74" t="s">
        <v>4234</v>
      </c>
      <c r="D74">
        <v>2020</v>
      </c>
      <c r="E74" t="s">
        <v>17</v>
      </c>
      <c r="F74">
        <v>4712.82</v>
      </c>
    </row>
    <row r="75" spans="1:6" x14ac:dyDescent="0.25">
      <c r="A75">
        <v>479</v>
      </c>
      <c r="B75" t="s">
        <v>4985</v>
      </c>
      <c r="C75" t="s">
        <v>4986</v>
      </c>
      <c r="D75">
        <v>2022</v>
      </c>
      <c r="E75" t="s">
        <v>17</v>
      </c>
      <c r="F75">
        <v>4332.63</v>
      </c>
    </row>
    <row r="76" spans="1:6" x14ac:dyDescent="0.25">
      <c r="A76">
        <v>487</v>
      </c>
      <c r="B76" t="s">
        <v>4321</v>
      </c>
      <c r="C76" t="s">
        <v>4170</v>
      </c>
      <c r="D76">
        <v>2021</v>
      </c>
      <c r="E76" t="s">
        <v>17</v>
      </c>
      <c r="F76">
        <v>4642.41</v>
      </c>
    </row>
    <row r="77" spans="1:6" x14ac:dyDescent="0.25">
      <c r="A77">
        <v>489</v>
      </c>
      <c r="B77" t="s">
        <v>5005</v>
      </c>
      <c r="C77" t="s">
        <v>5006</v>
      </c>
      <c r="D77">
        <v>2023</v>
      </c>
      <c r="E77" t="s">
        <v>17</v>
      </c>
      <c r="F77">
        <v>4207.84</v>
      </c>
    </row>
    <row r="78" spans="1:6" x14ac:dyDescent="0.25">
      <c r="A78">
        <v>499</v>
      </c>
      <c r="B78" t="s">
        <v>4703</v>
      </c>
      <c r="C78" t="s">
        <v>4732</v>
      </c>
      <c r="D78">
        <v>2018</v>
      </c>
      <c r="E78" t="s">
        <v>17</v>
      </c>
      <c r="F78">
        <v>4365.7</v>
      </c>
    </row>
    <row r="79" spans="1:6" x14ac:dyDescent="0.25">
      <c r="A79">
        <v>503</v>
      </c>
      <c r="B79" t="s">
        <v>5011</v>
      </c>
      <c r="C79" t="s">
        <v>4170</v>
      </c>
      <c r="D79">
        <v>2016</v>
      </c>
      <c r="E79" t="s">
        <v>17</v>
      </c>
      <c r="F79">
        <v>4604.5</v>
      </c>
    </row>
    <row r="80" spans="1:6" x14ac:dyDescent="0.25">
      <c r="A80">
        <v>509</v>
      </c>
      <c r="B80" t="s">
        <v>5034</v>
      </c>
      <c r="C80" t="s">
        <v>4669</v>
      </c>
      <c r="D80">
        <v>2022</v>
      </c>
      <c r="E80" t="s">
        <v>17</v>
      </c>
      <c r="F80">
        <v>4997.9399999999996</v>
      </c>
    </row>
    <row r="81" spans="1:6" x14ac:dyDescent="0.25">
      <c r="A81">
        <v>510</v>
      </c>
      <c r="B81" t="s">
        <v>4032</v>
      </c>
      <c r="C81" t="s">
        <v>4519</v>
      </c>
      <c r="D81">
        <v>2024</v>
      </c>
      <c r="E81" t="s">
        <v>17</v>
      </c>
      <c r="F81">
        <v>4055.6</v>
      </c>
    </row>
    <row r="82" spans="1:6" x14ac:dyDescent="0.25">
      <c r="A82">
        <v>516</v>
      </c>
      <c r="B82" t="s">
        <v>5005</v>
      </c>
      <c r="C82" t="s">
        <v>4397</v>
      </c>
      <c r="D82">
        <v>2019</v>
      </c>
      <c r="E82" t="s">
        <v>17</v>
      </c>
      <c r="F82">
        <v>4686.87</v>
      </c>
    </row>
    <row r="83" spans="1:6" x14ac:dyDescent="0.25">
      <c r="A83">
        <v>519</v>
      </c>
      <c r="B83" t="s">
        <v>4751</v>
      </c>
      <c r="C83" t="s">
        <v>4258</v>
      </c>
      <c r="D83">
        <v>2021</v>
      </c>
      <c r="E83" t="s">
        <v>17</v>
      </c>
      <c r="F83">
        <v>4677.2</v>
      </c>
    </row>
    <row r="84" spans="1:6" x14ac:dyDescent="0.25">
      <c r="A84">
        <v>520</v>
      </c>
      <c r="B84" t="s">
        <v>4518</v>
      </c>
      <c r="C84" t="s">
        <v>5049</v>
      </c>
      <c r="D84">
        <v>2019</v>
      </c>
      <c r="E84" t="s">
        <v>17</v>
      </c>
      <c r="F84">
        <v>4857.8999999999996</v>
      </c>
    </row>
    <row r="85" spans="1:6" x14ac:dyDescent="0.25">
      <c r="A85">
        <v>521</v>
      </c>
      <c r="B85" t="s">
        <v>4544</v>
      </c>
      <c r="C85" t="s">
        <v>4488</v>
      </c>
      <c r="D85">
        <v>2020</v>
      </c>
      <c r="E85" t="s">
        <v>17</v>
      </c>
      <c r="F85">
        <v>4466.91</v>
      </c>
    </row>
    <row r="86" spans="1:6" x14ac:dyDescent="0.25">
      <c r="A86">
        <v>525</v>
      </c>
      <c r="B86" t="s">
        <v>5059</v>
      </c>
      <c r="C86" t="s">
        <v>5060</v>
      </c>
      <c r="D86">
        <v>2020</v>
      </c>
      <c r="E86" t="s">
        <v>17</v>
      </c>
      <c r="F86">
        <v>4889.04</v>
      </c>
    </row>
    <row r="87" spans="1:6" x14ac:dyDescent="0.25">
      <c r="A87">
        <v>527</v>
      </c>
      <c r="B87" t="s">
        <v>4339</v>
      </c>
      <c r="C87" t="s">
        <v>4993</v>
      </c>
      <c r="D87">
        <v>2022</v>
      </c>
      <c r="E87" t="s">
        <v>17</v>
      </c>
      <c r="F87">
        <v>4816.13</v>
      </c>
    </row>
    <row r="88" spans="1:6" x14ac:dyDescent="0.25">
      <c r="A88">
        <v>529</v>
      </c>
      <c r="B88" t="s">
        <v>4731</v>
      </c>
      <c r="C88" t="s">
        <v>4056</v>
      </c>
      <c r="D88">
        <v>2019</v>
      </c>
      <c r="E88" t="s">
        <v>17</v>
      </c>
      <c r="F88">
        <v>4366.26</v>
      </c>
    </row>
    <row r="89" spans="1:6" x14ac:dyDescent="0.25">
      <c r="A89">
        <v>533</v>
      </c>
      <c r="B89" t="s">
        <v>4300</v>
      </c>
      <c r="C89" t="s">
        <v>4292</v>
      </c>
      <c r="D89">
        <v>2017</v>
      </c>
      <c r="E89" t="s">
        <v>17</v>
      </c>
      <c r="F89">
        <v>4343.46</v>
      </c>
    </row>
    <row r="90" spans="1:6" x14ac:dyDescent="0.25">
      <c r="A90">
        <v>536</v>
      </c>
      <c r="B90" t="s">
        <v>4503</v>
      </c>
      <c r="C90" t="s">
        <v>4153</v>
      </c>
      <c r="D90">
        <v>2020</v>
      </c>
      <c r="E90" t="s">
        <v>17</v>
      </c>
      <c r="F90">
        <v>4951.59</v>
      </c>
    </row>
    <row r="91" spans="1:6" x14ac:dyDescent="0.25">
      <c r="A91">
        <v>542</v>
      </c>
      <c r="B91" t="s">
        <v>4823</v>
      </c>
      <c r="C91" t="s">
        <v>4266</v>
      </c>
      <c r="D91">
        <v>2016</v>
      </c>
      <c r="E91" t="s">
        <v>17</v>
      </c>
      <c r="F91">
        <v>4323.92</v>
      </c>
    </row>
    <row r="92" spans="1:6" x14ac:dyDescent="0.25">
      <c r="A92">
        <v>546</v>
      </c>
      <c r="B92" t="s">
        <v>4055</v>
      </c>
      <c r="C92" t="s">
        <v>4119</v>
      </c>
      <c r="D92">
        <v>2018</v>
      </c>
      <c r="E92" t="s">
        <v>17</v>
      </c>
      <c r="F92">
        <v>4329.37</v>
      </c>
    </row>
    <row r="93" spans="1:6" x14ac:dyDescent="0.25">
      <c r="A93">
        <v>550</v>
      </c>
      <c r="B93" t="s">
        <v>4032</v>
      </c>
      <c r="C93" t="s">
        <v>5098</v>
      </c>
      <c r="D93">
        <v>2018</v>
      </c>
      <c r="E93" t="s">
        <v>17</v>
      </c>
      <c r="F93">
        <v>4108.1099999999997</v>
      </c>
    </row>
    <row r="94" spans="1:6" x14ac:dyDescent="0.25">
      <c r="A94">
        <v>552</v>
      </c>
      <c r="B94" t="s">
        <v>5103</v>
      </c>
      <c r="C94" t="s">
        <v>5104</v>
      </c>
      <c r="D94">
        <v>2023</v>
      </c>
      <c r="E94" t="s">
        <v>17</v>
      </c>
      <c r="F94">
        <v>4007.23</v>
      </c>
    </row>
    <row r="95" spans="1:6" x14ac:dyDescent="0.25">
      <c r="A95">
        <v>557</v>
      </c>
      <c r="B95" t="s">
        <v>4403</v>
      </c>
      <c r="C95" t="s">
        <v>5111</v>
      </c>
      <c r="D95">
        <v>2018</v>
      </c>
      <c r="E95" t="s">
        <v>17</v>
      </c>
      <c r="F95">
        <v>4647.5200000000004</v>
      </c>
    </row>
    <row r="96" spans="1:6" x14ac:dyDescent="0.25">
      <c r="A96">
        <v>561</v>
      </c>
      <c r="B96" t="s">
        <v>5117</v>
      </c>
      <c r="C96" t="s">
        <v>5118</v>
      </c>
      <c r="D96">
        <v>2023</v>
      </c>
      <c r="E96" t="s">
        <v>17</v>
      </c>
      <c r="F96">
        <v>4831.74</v>
      </c>
    </row>
    <row r="97" spans="1:6" x14ac:dyDescent="0.25">
      <c r="A97">
        <v>564</v>
      </c>
      <c r="B97" t="s">
        <v>4678</v>
      </c>
      <c r="C97" t="s">
        <v>4496</v>
      </c>
      <c r="D97">
        <v>2019</v>
      </c>
      <c r="E97" t="s">
        <v>17</v>
      </c>
      <c r="F97">
        <v>4481.59</v>
      </c>
    </row>
    <row r="98" spans="1:6" x14ac:dyDescent="0.25">
      <c r="A98">
        <v>583</v>
      </c>
      <c r="B98" t="s">
        <v>4674</v>
      </c>
      <c r="C98" t="s">
        <v>4161</v>
      </c>
      <c r="D98">
        <v>2022</v>
      </c>
      <c r="E98" t="s">
        <v>17</v>
      </c>
      <c r="F98">
        <v>4084.37</v>
      </c>
    </row>
    <row r="99" spans="1:6" x14ac:dyDescent="0.25">
      <c r="A99">
        <v>586</v>
      </c>
      <c r="B99" t="s">
        <v>5113</v>
      </c>
      <c r="C99" t="s">
        <v>4481</v>
      </c>
      <c r="D99">
        <v>2016</v>
      </c>
      <c r="E99" t="s">
        <v>17</v>
      </c>
      <c r="F99">
        <v>4812.82</v>
      </c>
    </row>
    <row r="100" spans="1:6" x14ac:dyDescent="0.25">
      <c r="A100">
        <v>588</v>
      </c>
      <c r="B100" t="s">
        <v>4052</v>
      </c>
      <c r="C100" t="s">
        <v>5157</v>
      </c>
      <c r="D100">
        <v>2020</v>
      </c>
      <c r="E100" t="s">
        <v>17</v>
      </c>
      <c r="F100">
        <v>4008.92</v>
      </c>
    </row>
    <row r="101" spans="1:6" x14ac:dyDescent="0.25">
      <c r="A101">
        <v>600</v>
      </c>
      <c r="B101" t="s">
        <v>5177</v>
      </c>
      <c r="C101" t="s">
        <v>4289</v>
      </c>
      <c r="D101">
        <v>2018</v>
      </c>
      <c r="E101" t="s">
        <v>17</v>
      </c>
      <c r="F101">
        <v>4533.91</v>
      </c>
    </row>
    <row r="102" spans="1:6" x14ac:dyDescent="0.25">
      <c r="A102">
        <v>604</v>
      </c>
      <c r="B102" t="s">
        <v>4070</v>
      </c>
      <c r="C102" t="s">
        <v>4206</v>
      </c>
      <c r="D102">
        <v>2021</v>
      </c>
      <c r="E102" t="s">
        <v>17</v>
      </c>
      <c r="F102">
        <v>4460.87</v>
      </c>
    </row>
    <row r="103" spans="1:6" x14ac:dyDescent="0.25">
      <c r="A103">
        <v>609</v>
      </c>
      <c r="B103" t="s">
        <v>4521</v>
      </c>
      <c r="C103" t="s">
        <v>4200</v>
      </c>
      <c r="D103">
        <v>2016</v>
      </c>
      <c r="E103" t="s">
        <v>17</v>
      </c>
      <c r="F103">
        <v>4533.03</v>
      </c>
    </row>
    <row r="104" spans="1:6" x14ac:dyDescent="0.25">
      <c r="A104">
        <v>618</v>
      </c>
      <c r="B104" t="s">
        <v>4067</v>
      </c>
      <c r="C104" t="s">
        <v>4881</v>
      </c>
      <c r="D104">
        <v>2020</v>
      </c>
      <c r="E104" t="s">
        <v>17</v>
      </c>
      <c r="F104">
        <v>4347.09</v>
      </c>
    </row>
    <row r="105" spans="1:6" x14ac:dyDescent="0.25">
      <c r="A105">
        <v>625</v>
      </c>
      <c r="B105" t="s">
        <v>4703</v>
      </c>
      <c r="C105" t="s">
        <v>4698</v>
      </c>
      <c r="D105">
        <v>2024</v>
      </c>
      <c r="E105" t="s">
        <v>17</v>
      </c>
      <c r="F105">
        <v>4376.3900000000003</v>
      </c>
    </row>
    <row r="106" spans="1:6" x14ac:dyDescent="0.25">
      <c r="A106">
        <v>627</v>
      </c>
      <c r="B106" t="s">
        <v>4023</v>
      </c>
      <c r="C106" t="s">
        <v>5212</v>
      </c>
      <c r="D106">
        <v>2017</v>
      </c>
      <c r="E106" t="s">
        <v>17</v>
      </c>
      <c r="F106">
        <v>4319.7299999999996</v>
      </c>
    </row>
    <row r="107" spans="1:6" x14ac:dyDescent="0.25">
      <c r="A107">
        <v>634</v>
      </c>
      <c r="B107" t="s">
        <v>5222</v>
      </c>
      <c r="C107" t="s">
        <v>4501</v>
      </c>
      <c r="D107">
        <v>2021</v>
      </c>
      <c r="E107" t="s">
        <v>17</v>
      </c>
      <c r="F107">
        <v>4028.57</v>
      </c>
    </row>
    <row r="108" spans="1:6" x14ac:dyDescent="0.25">
      <c r="A108">
        <v>644</v>
      </c>
      <c r="B108" t="s">
        <v>4236</v>
      </c>
      <c r="C108" t="s">
        <v>4200</v>
      </c>
      <c r="D108">
        <v>2022</v>
      </c>
      <c r="E108" t="s">
        <v>17</v>
      </c>
      <c r="F108">
        <v>4981.32</v>
      </c>
    </row>
    <row r="109" spans="1:6" x14ac:dyDescent="0.25">
      <c r="A109">
        <v>646</v>
      </c>
      <c r="B109" t="s">
        <v>4127</v>
      </c>
      <c r="C109" t="s">
        <v>4112</v>
      </c>
      <c r="D109">
        <v>2017</v>
      </c>
      <c r="E109" t="s">
        <v>17</v>
      </c>
      <c r="F109">
        <v>4466.9399999999996</v>
      </c>
    </row>
    <row r="110" spans="1:6" x14ac:dyDescent="0.25">
      <c r="A110">
        <v>649</v>
      </c>
      <c r="B110" t="s">
        <v>4505</v>
      </c>
      <c r="C110" t="s">
        <v>5249</v>
      </c>
      <c r="D110">
        <v>2018</v>
      </c>
      <c r="E110" t="s">
        <v>17</v>
      </c>
      <c r="F110">
        <v>4336.18</v>
      </c>
    </row>
    <row r="111" spans="1:6" x14ac:dyDescent="0.25">
      <c r="A111">
        <v>653</v>
      </c>
      <c r="B111" t="s">
        <v>5256</v>
      </c>
      <c r="C111" t="s">
        <v>4838</v>
      </c>
      <c r="D111">
        <v>2018</v>
      </c>
      <c r="E111" t="s">
        <v>17</v>
      </c>
      <c r="F111">
        <v>4661.45</v>
      </c>
    </row>
    <row r="112" spans="1:6" x14ac:dyDescent="0.25">
      <c r="A112">
        <v>658</v>
      </c>
      <c r="B112" t="s">
        <v>4070</v>
      </c>
      <c r="C112" t="s">
        <v>4397</v>
      </c>
      <c r="D112">
        <v>2022</v>
      </c>
      <c r="E112" t="s">
        <v>17</v>
      </c>
      <c r="F112">
        <v>4458.46</v>
      </c>
    </row>
    <row r="113" spans="1:6" x14ac:dyDescent="0.25">
      <c r="A113">
        <v>665</v>
      </c>
      <c r="B113" t="s">
        <v>5272</v>
      </c>
      <c r="C113" t="s">
        <v>4053</v>
      </c>
      <c r="D113">
        <v>2018</v>
      </c>
      <c r="E113" t="s">
        <v>17</v>
      </c>
      <c r="F113">
        <v>4562.01</v>
      </c>
    </row>
    <row r="114" spans="1:6" x14ac:dyDescent="0.25">
      <c r="A114">
        <v>676</v>
      </c>
      <c r="B114" t="s">
        <v>4238</v>
      </c>
      <c r="C114" t="s">
        <v>5286</v>
      </c>
      <c r="D114">
        <v>2020</v>
      </c>
      <c r="E114" t="s">
        <v>17</v>
      </c>
      <c r="F114">
        <v>4104.3</v>
      </c>
    </row>
    <row r="115" spans="1:6" x14ac:dyDescent="0.25">
      <c r="A115">
        <v>679</v>
      </c>
      <c r="B115" t="s">
        <v>5291</v>
      </c>
      <c r="C115" t="s">
        <v>5292</v>
      </c>
      <c r="D115">
        <v>2019</v>
      </c>
      <c r="E115" t="s">
        <v>17</v>
      </c>
      <c r="F115">
        <v>4894.88</v>
      </c>
    </row>
    <row r="116" spans="1:6" x14ac:dyDescent="0.25">
      <c r="A116">
        <v>684</v>
      </c>
      <c r="B116" t="s">
        <v>4764</v>
      </c>
      <c r="C116" t="s">
        <v>4255</v>
      </c>
      <c r="D116">
        <v>2020</v>
      </c>
      <c r="E116" t="s">
        <v>17</v>
      </c>
      <c r="F116">
        <v>4528.7700000000004</v>
      </c>
    </row>
    <row r="117" spans="1:6" x14ac:dyDescent="0.25">
      <c r="A117">
        <v>685</v>
      </c>
      <c r="B117" t="s">
        <v>4118</v>
      </c>
      <c r="C117" t="s">
        <v>4030</v>
      </c>
      <c r="D117">
        <v>2022</v>
      </c>
      <c r="E117" t="s">
        <v>17</v>
      </c>
      <c r="F117">
        <v>4365.2299999999996</v>
      </c>
    </row>
    <row r="118" spans="1:6" x14ac:dyDescent="0.25">
      <c r="A118">
        <v>687</v>
      </c>
      <c r="B118" t="s">
        <v>4199</v>
      </c>
      <c r="C118" t="s">
        <v>4902</v>
      </c>
      <c r="D118">
        <v>2023</v>
      </c>
      <c r="E118" t="s">
        <v>17</v>
      </c>
      <c r="F118">
        <v>4232.04</v>
      </c>
    </row>
    <row r="119" spans="1:6" x14ac:dyDescent="0.25">
      <c r="A119">
        <v>696</v>
      </c>
      <c r="B119" t="s">
        <v>5317</v>
      </c>
      <c r="C119" t="s">
        <v>5318</v>
      </c>
      <c r="D119">
        <v>2023</v>
      </c>
      <c r="E119" t="s">
        <v>17</v>
      </c>
      <c r="F119">
        <v>4191.4799999999996</v>
      </c>
    </row>
    <row r="120" spans="1:6" x14ac:dyDescent="0.25">
      <c r="A120">
        <v>709</v>
      </c>
      <c r="B120" t="s">
        <v>5314</v>
      </c>
      <c r="C120" t="s">
        <v>5330</v>
      </c>
      <c r="D120">
        <v>2024</v>
      </c>
      <c r="E120" t="s">
        <v>17</v>
      </c>
      <c r="F120">
        <v>4778.5600000000004</v>
      </c>
    </row>
    <row r="121" spans="1:6" x14ac:dyDescent="0.25">
      <c r="A121">
        <v>710</v>
      </c>
      <c r="B121" t="s">
        <v>4734</v>
      </c>
      <c r="C121" t="s">
        <v>5332</v>
      </c>
      <c r="D121">
        <v>2018</v>
      </c>
      <c r="E121" t="s">
        <v>17</v>
      </c>
      <c r="F121">
        <v>4570.41</v>
      </c>
    </row>
    <row r="122" spans="1:6" x14ac:dyDescent="0.25">
      <c r="A122">
        <v>715</v>
      </c>
      <c r="B122" t="s">
        <v>5000</v>
      </c>
      <c r="C122" t="s">
        <v>5340</v>
      </c>
      <c r="D122">
        <v>2017</v>
      </c>
      <c r="E122" t="s">
        <v>17</v>
      </c>
      <c r="F122">
        <v>4259.1400000000003</v>
      </c>
    </row>
    <row r="123" spans="1:6" x14ac:dyDescent="0.25">
      <c r="A123">
        <v>717</v>
      </c>
      <c r="B123" t="s">
        <v>4318</v>
      </c>
      <c r="C123" t="s">
        <v>5344</v>
      </c>
      <c r="D123">
        <v>2018</v>
      </c>
      <c r="E123" t="s">
        <v>17</v>
      </c>
      <c r="F123">
        <v>4911.76</v>
      </c>
    </row>
    <row r="124" spans="1:6" x14ac:dyDescent="0.25">
      <c r="A124">
        <v>720</v>
      </c>
      <c r="B124" t="s">
        <v>4034</v>
      </c>
      <c r="C124" t="s">
        <v>5349</v>
      </c>
      <c r="D124">
        <v>2020</v>
      </c>
      <c r="E124" t="s">
        <v>17</v>
      </c>
      <c r="F124">
        <v>4617.7299999999996</v>
      </c>
    </row>
    <row r="125" spans="1:6" x14ac:dyDescent="0.25">
      <c r="A125">
        <v>722</v>
      </c>
      <c r="B125" t="s">
        <v>4208</v>
      </c>
      <c r="C125" t="s">
        <v>4053</v>
      </c>
      <c r="D125">
        <v>2020</v>
      </c>
      <c r="E125" t="s">
        <v>17</v>
      </c>
      <c r="F125">
        <v>4560.8999999999996</v>
      </c>
    </row>
    <row r="126" spans="1:6" x14ac:dyDescent="0.25">
      <c r="A126">
        <v>729</v>
      </c>
      <c r="B126" t="s">
        <v>5210</v>
      </c>
      <c r="C126" t="s">
        <v>5363</v>
      </c>
      <c r="D126">
        <v>2018</v>
      </c>
      <c r="E126" t="s">
        <v>17</v>
      </c>
      <c r="F126">
        <v>4623.87</v>
      </c>
    </row>
    <row r="127" spans="1:6" x14ac:dyDescent="0.25">
      <c r="A127">
        <v>730</v>
      </c>
      <c r="B127" t="s">
        <v>4118</v>
      </c>
      <c r="C127" t="s">
        <v>5365</v>
      </c>
      <c r="D127">
        <v>2019</v>
      </c>
      <c r="E127" t="s">
        <v>17</v>
      </c>
      <c r="F127">
        <v>4713.87</v>
      </c>
    </row>
    <row r="128" spans="1:6" x14ac:dyDescent="0.25">
      <c r="A128">
        <v>734</v>
      </c>
      <c r="B128" t="s">
        <v>4537</v>
      </c>
      <c r="C128" t="s">
        <v>5372</v>
      </c>
      <c r="D128">
        <v>2016</v>
      </c>
      <c r="E128" t="s">
        <v>17</v>
      </c>
      <c r="F128">
        <v>4183.16</v>
      </c>
    </row>
    <row r="129" spans="1:6" x14ac:dyDescent="0.25">
      <c r="A129">
        <v>736</v>
      </c>
      <c r="B129" t="s">
        <v>4233</v>
      </c>
      <c r="C129" t="s">
        <v>4170</v>
      </c>
      <c r="D129">
        <v>2018</v>
      </c>
      <c r="E129" t="s">
        <v>17</v>
      </c>
      <c r="F129">
        <v>4513.3</v>
      </c>
    </row>
    <row r="130" spans="1:6" x14ac:dyDescent="0.25">
      <c r="A130">
        <v>746</v>
      </c>
      <c r="B130" t="s">
        <v>4241</v>
      </c>
      <c r="C130" t="s">
        <v>5392</v>
      </c>
      <c r="D130">
        <v>2021</v>
      </c>
      <c r="E130" t="s">
        <v>17</v>
      </c>
      <c r="F130">
        <v>4404.3599999999997</v>
      </c>
    </row>
    <row r="131" spans="1:6" x14ac:dyDescent="0.25">
      <c r="A131">
        <v>752</v>
      </c>
      <c r="B131" t="s">
        <v>4518</v>
      </c>
      <c r="C131" t="s">
        <v>4397</v>
      </c>
      <c r="D131">
        <v>2024</v>
      </c>
      <c r="E131" t="s">
        <v>17</v>
      </c>
      <c r="F131">
        <v>4713.03</v>
      </c>
    </row>
    <row r="132" spans="1:6" x14ac:dyDescent="0.25">
      <c r="A132">
        <v>760</v>
      </c>
      <c r="B132" t="s">
        <v>4116</v>
      </c>
      <c r="C132" t="s">
        <v>4053</v>
      </c>
      <c r="D132">
        <v>2023</v>
      </c>
      <c r="E132" t="s">
        <v>17</v>
      </c>
      <c r="F132">
        <v>4397.7299999999996</v>
      </c>
    </row>
    <row r="133" spans="1:6" x14ac:dyDescent="0.25">
      <c r="A133">
        <v>762</v>
      </c>
      <c r="B133" t="s">
        <v>5032</v>
      </c>
      <c r="C133" t="s">
        <v>4749</v>
      </c>
      <c r="D133">
        <v>2020</v>
      </c>
      <c r="E133" t="s">
        <v>17</v>
      </c>
      <c r="F133">
        <v>4651.34</v>
      </c>
    </row>
    <row r="134" spans="1:6" x14ac:dyDescent="0.25">
      <c r="A134">
        <v>767</v>
      </c>
      <c r="B134" t="s">
        <v>4403</v>
      </c>
      <c r="C134" t="s">
        <v>5420</v>
      </c>
      <c r="D134">
        <v>2019</v>
      </c>
      <c r="E134" t="s">
        <v>17</v>
      </c>
      <c r="F134">
        <v>4177.13</v>
      </c>
    </row>
    <row r="135" spans="1:6" x14ac:dyDescent="0.25">
      <c r="A135">
        <v>768</v>
      </c>
      <c r="B135" t="s">
        <v>4294</v>
      </c>
      <c r="C135" t="s">
        <v>5421</v>
      </c>
      <c r="D135">
        <v>2016</v>
      </c>
      <c r="E135" t="s">
        <v>17</v>
      </c>
      <c r="F135">
        <v>4743.34</v>
      </c>
    </row>
    <row r="136" spans="1:6" x14ac:dyDescent="0.25">
      <c r="A136">
        <v>785</v>
      </c>
      <c r="B136" t="s">
        <v>4321</v>
      </c>
      <c r="C136" t="s">
        <v>5322</v>
      </c>
      <c r="D136">
        <v>2020</v>
      </c>
      <c r="E136" t="s">
        <v>17</v>
      </c>
      <c r="F136">
        <v>4572.76</v>
      </c>
    </row>
    <row r="137" spans="1:6" x14ac:dyDescent="0.25">
      <c r="A137">
        <v>792</v>
      </c>
      <c r="B137" t="s">
        <v>4043</v>
      </c>
      <c r="C137" t="s">
        <v>4289</v>
      </c>
      <c r="D137">
        <v>2022</v>
      </c>
      <c r="E137" t="s">
        <v>17</v>
      </c>
      <c r="F137">
        <v>4385.4399999999996</v>
      </c>
    </row>
    <row r="138" spans="1:6" x14ac:dyDescent="0.25">
      <c r="A138">
        <v>797</v>
      </c>
      <c r="B138" t="s">
        <v>4061</v>
      </c>
      <c r="C138" t="s">
        <v>5464</v>
      </c>
      <c r="D138">
        <v>2017</v>
      </c>
      <c r="E138" t="s">
        <v>17</v>
      </c>
      <c r="F138">
        <v>4002.49</v>
      </c>
    </row>
    <row r="139" spans="1:6" x14ac:dyDescent="0.25">
      <c r="A139">
        <v>807</v>
      </c>
      <c r="B139" t="s">
        <v>4484</v>
      </c>
      <c r="C139" t="s">
        <v>5480</v>
      </c>
      <c r="D139">
        <v>2024</v>
      </c>
      <c r="E139" t="s">
        <v>17</v>
      </c>
      <c r="F139">
        <v>4412.38</v>
      </c>
    </row>
    <row r="140" spans="1:6" x14ac:dyDescent="0.25">
      <c r="A140">
        <v>809</v>
      </c>
      <c r="B140" t="s">
        <v>5484</v>
      </c>
      <c r="C140" t="s">
        <v>4633</v>
      </c>
      <c r="D140">
        <v>2017</v>
      </c>
      <c r="E140" t="s">
        <v>17</v>
      </c>
      <c r="F140">
        <v>4753.97</v>
      </c>
    </row>
    <row r="141" spans="1:6" x14ac:dyDescent="0.25">
      <c r="A141">
        <v>816</v>
      </c>
      <c r="B141" t="s">
        <v>4133</v>
      </c>
      <c r="C141" t="s">
        <v>4591</v>
      </c>
      <c r="D141">
        <v>2016</v>
      </c>
      <c r="E141" t="s">
        <v>17</v>
      </c>
      <c r="F141">
        <v>4518.3</v>
      </c>
    </row>
    <row r="142" spans="1:6" x14ac:dyDescent="0.25">
      <c r="A142">
        <v>830</v>
      </c>
      <c r="B142" t="s">
        <v>4897</v>
      </c>
      <c r="C142" t="s">
        <v>4747</v>
      </c>
      <c r="D142">
        <v>2020</v>
      </c>
      <c r="E142" t="s">
        <v>17</v>
      </c>
      <c r="F142">
        <v>4697.17</v>
      </c>
    </row>
    <row r="143" spans="1:6" x14ac:dyDescent="0.25">
      <c r="A143">
        <v>836</v>
      </c>
      <c r="B143" t="s">
        <v>5522</v>
      </c>
      <c r="C143" t="s">
        <v>5082</v>
      </c>
      <c r="D143">
        <v>2016</v>
      </c>
      <c r="E143" t="s">
        <v>17</v>
      </c>
      <c r="F143">
        <v>4710.8999999999996</v>
      </c>
    </row>
    <row r="144" spans="1:6" x14ac:dyDescent="0.25">
      <c r="A144">
        <v>837</v>
      </c>
      <c r="B144" t="s">
        <v>5127</v>
      </c>
      <c r="C144" t="s">
        <v>4170</v>
      </c>
      <c r="D144">
        <v>2016</v>
      </c>
      <c r="E144" t="s">
        <v>17</v>
      </c>
      <c r="F144">
        <v>4213.47</v>
      </c>
    </row>
    <row r="145" spans="1:6" x14ac:dyDescent="0.25">
      <c r="A145">
        <v>843</v>
      </c>
      <c r="B145" t="s">
        <v>4163</v>
      </c>
      <c r="C145" t="s">
        <v>4397</v>
      </c>
      <c r="D145">
        <v>2016</v>
      </c>
      <c r="E145" t="s">
        <v>17</v>
      </c>
      <c r="F145">
        <v>4647.63</v>
      </c>
    </row>
    <row r="146" spans="1:6" x14ac:dyDescent="0.25">
      <c r="A146">
        <v>851</v>
      </c>
      <c r="B146" t="s">
        <v>4728</v>
      </c>
      <c r="C146" t="s">
        <v>5544</v>
      </c>
      <c r="D146">
        <v>2020</v>
      </c>
      <c r="E146" t="s">
        <v>17</v>
      </c>
      <c r="F146">
        <v>4387.5600000000004</v>
      </c>
    </row>
    <row r="147" spans="1:6" x14ac:dyDescent="0.25">
      <c r="A147">
        <v>862</v>
      </c>
      <c r="B147" t="s">
        <v>4734</v>
      </c>
      <c r="C147" t="s">
        <v>5169</v>
      </c>
      <c r="D147">
        <v>2018</v>
      </c>
      <c r="E147" t="s">
        <v>17</v>
      </c>
      <c r="F147">
        <v>4612.6099999999997</v>
      </c>
    </row>
    <row r="148" spans="1:6" x14ac:dyDescent="0.25">
      <c r="A148">
        <v>870</v>
      </c>
      <c r="B148" t="s">
        <v>4622</v>
      </c>
      <c r="C148" t="s">
        <v>5098</v>
      </c>
      <c r="D148">
        <v>2017</v>
      </c>
      <c r="E148" t="s">
        <v>17</v>
      </c>
      <c r="F148">
        <v>4205.72</v>
      </c>
    </row>
    <row r="149" spans="1:6" x14ac:dyDescent="0.25">
      <c r="A149">
        <v>871</v>
      </c>
      <c r="B149" t="s">
        <v>4092</v>
      </c>
      <c r="C149" t="s">
        <v>5573</v>
      </c>
      <c r="D149">
        <v>2016</v>
      </c>
      <c r="E149" t="s">
        <v>17</v>
      </c>
      <c r="F149">
        <v>4891.6099999999997</v>
      </c>
    </row>
    <row r="150" spans="1:6" x14ac:dyDescent="0.25">
      <c r="A150">
        <v>872</v>
      </c>
      <c r="B150" t="s">
        <v>4568</v>
      </c>
      <c r="C150" t="s">
        <v>4044</v>
      </c>
      <c r="D150">
        <v>2023</v>
      </c>
      <c r="E150" t="s">
        <v>17</v>
      </c>
      <c r="F150">
        <v>4356.07</v>
      </c>
    </row>
    <row r="151" spans="1:6" x14ac:dyDescent="0.25">
      <c r="A151">
        <v>876</v>
      </c>
      <c r="B151" t="s">
        <v>4508</v>
      </c>
      <c r="C151" t="s">
        <v>4966</v>
      </c>
      <c r="D151">
        <v>2019</v>
      </c>
      <c r="E151" t="s">
        <v>17</v>
      </c>
      <c r="F151">
        <v>4196.7</v>
      </c>
    </row>
    <row r="152" spans="1:6" x14ac:dyDescent="0.25">
      <c r="A152">
        <v>879</v>
      </c>
      <c r="B152" t="s">
        <v>5584</v>
      </c>
      <c r="C152" t="s">
        <v>4266</v>
      </c>
      <c r="D152">
        <v>2017</v>
      </c>
      <c r="E152" t="s">
        <v>17</v>
      </c>
      <c r="F152">
        <v>4431.42</v>
      </c>
    </row>
    <row r="153" spans="1:6" x14ac:dyDescent="0.25">
      <c r="A153">
        <v>886</v>
      </c>
      <c r="B153" t="s">
        <v>4193</v>
      </c>
      <c r="C153" t="s">
        <v>4982</v>
      </c>
      <c r="D153">
        <v>2016</v>
      </c>
      <c r="E153" t="s">
        <v>17</v>
      </c>
      <c r="F153">
        <v>4778.6099999999997</v>
      </c>
    </row>
    <row r="154" spans="1:6" x14ac:dyDescent="0.25">
      <c r="A154">
        <v>892</v>
      </c>
      <c r="B154" t="s">
        <v>5604</v>
      </c>
      <c r="C154" t="s">
        <v>5280</v>
      </c>
      <c r="D154">
        <v>2024</v>
      </c>
      <c r="E154" t="s">
        <v>17</v>
      </c>
      <c r="F154">
        <v>4210.6400000000003</v>
      </c>
    </row>
    <row r="155" spans="1:6" x14ac:dyDescent="0.25">
      <c r="A155">
        <v>893</v>
      </c>
      <c r="B155" t="s">
        <v>4854</v>
      </c>
      <c r="C155" t="s">
        <v>5482</v>
      </c>
      <c r="D155">
        <v>2016</v>
      </c>
      <c r="E155" t="s">
        <v>17</v>
      </c>
      <c r="F155">
        <v>4782.55</v>
      </c>
    </row>
    <row r="156" spans="1:6" x14ac:dyDescent="0.25">
      <c r="A156">
        <v>903</v>
      </c>
      <c r="B156" t="s">
        <v>4133</v>
      </c>
      <c r="C156" t="s">
        <v>4374</v>
      </c>
      <c r="D156">
        <v>2024</v>
      </c>
      <c r="E156" t="s">
        <v>17</v>
      </c>
      <c r="F156">
        <v>4690.1099999999997</v>
      </c>
    </row>
    <row r="157" spans="1:6" x14ac:dyDescent="0.25">
      <c r="A157">
        <v>917</v>
      </c>
      <c r="B157" t="s">
        <v>4238</v>
      </c>
      <c r="C157" t="s">
        <v>4030</v>
      </c>
      <c r="D157">
        <v>2017</v>
      </c>
      <c r="E157" t="s">
        <v>17</v>
      </c>
      <c r="F157">
        <v>4006.65</v>
      </c>
    </row>
    <row r="158" spans="1:6" x14ac:dyDescent="0.25">
      <c r="A158">
        <v>918</v>
      </c>
      <c r="B158" t="s">
        <v>4043</v>
      </c>
      <c r="C158" t="s">
        <v>4142</v>
      </c>
      <c r="D158">
        <v>2019</v>
      </c>
      <c r="E158" t="s">
        <v>17</v>
      </c>
      <c r="F158">
        <v>4029.86</v>
      </c>
    </row>
    <row r="159" spans="1:6" x14ac:dyDescent="0.25">
      <c r="A159">
        <v>922</v>
      </c>
      <c r="B159" t="s">
        <v>4244</v>
      </c>
      <c r="C159" t="s">
        <v>5650</v>
      </c>
      <c r="D159">
        <v>2023</v>
      </c>
      <c r="E159" t="s">
        <v>17</v>
      </c>
      <c r="F159">
        <v>4937.42</v>
      </c>
    </row>
    <row r="160" spans="1:6" x14ac:dyDescent="0.25">
      <c r="A160">
        <v>929</v>
      </c>
      <c r="B160" t="s">
        <v>5473</v>
      </c>
      <c r="C160" t="s">
        <v>4817</v>
      </c>
      <c r="D160">
        <v>2016</v>
      </c>
      <c r="E160" t="s">
        <v>17</v>
      </c>
      <c r="F160">
        <v>4643.62</v>
      </c>
    </row>
    <row r="161" spans="1:6" x14ac:dyDescent="0.25">
      <c r="A161">
        <v>942</v>
      </c>
      <c r="B161" t="s">
        <v>5674</v>
      </c>
      <c r="C161" t="s">
        <v>5330</v>
      </c>
      <c r="D161">
        <v>2023</v>
      </c>
      <c r="E161" t="s">
        <v>17</v>
      </c>
      <c r="F161">
        <v>4126.63</v>
      </c>
    </row>
    <row r="162" spans="1:6" x14ac:dyDescent="0.25">
      <c r="A162">
        <v>949</v>
      </c>
      <c r="B162" t="s">
        <v>5681</v>
      </c>
      <c r="C162" t="s">
        <v>4669</v>
      </c>
      <c r="D162">
        <v>2017</v>
      </c>
      <c r="E162" t="s">
        <v>17</v>
      </c>
      <c r="F162">
        <v>4463.6499999999996</v>
      </c>
    </row>
    <row r="163" spans="1:6" x14ac:dyDescent="0.25">
      <c r="A163">
        <v>954</v>
      </c>
      <c r="B163" t="s">
        <v>4196</v>
      </c>
      <c r="C163" t="s">
        <v>4065</v>
      </c>
      <c r="D163">
        <v>2023</v>
      </c>
      <c r="E163" t="s">
        <v>17</v>
      </c>
      <c r="F163">
        <v>4748.5</v>
      </c>
    </row>
    <row r="164" spans="1:6" x14ac:dyDescent="0.25">
      <c r="A164">
        <v>955</v>
      </c>
      <c r="B164" t="s">
        <v>4527</v>
      </c>
      <c r="C164" t="s">
        <v>5690</v>
      </c>
      <c r="D164">
        <v>2020</v>
      </c>
      <c r="E164" t="s">
        <v>17</v>
      </c>
      <c r="F164">
        <v>4876.78</v>
      </c>
    </row>
    <row r="165" spans="1:6" x14ac:dyDescent="0.25">
      <c r="A165">
        <v>956</v>
      </c>
      <c r="B165" t="s">
        <v>5692</v>
      </c>
      <c r="C165" t="s">
        <v>4181</v>
      </c>
      <c r="D165">
        <v>2022</v>
      </c>
      <c r="E165" t="s">
        <v>17</v>
      </c>
      <c r="F165">
        <v>4588.21</v>
      </c>
    </row>
    <row r="166" spans="1:6" x14ac:dyDescent="0.25">
      <c r="A166">
        <v>958</v>
      </c>
      <c r="B166" t="s">
        <v>4244</v>
      </c>
      <c r="C166" t="s">
        <v>4535</v>
      </c>
      <c r="D166">
        <v>2018</v>
      </c>
      <c r="E166" t="s">
        <v>17</v>
      </c>
      <c r="F166">
        <v>4914.7</v>
      </c>
    </row>
    <row r="167" spans="1:6" x14ac:dyDescent="0.25">
      <c r="A167">
        <v>961</v>
      </c>
      <c r="B167" t="s">
        <v>4979</v>
      </c>
      <c r="C167" t="s">
        <v>4256</v>
      </c>
      <c r="D167">
        <v>2022</v>
      </c>
      <c r="E167" t="s">
        <v>17</v>
      </c>
      <c r="F167">
        <v>4593.7299999999996</v>
      </c>
    </row>
    <row r="168" spans="1:6" x14ac:dyDescent="0.25">
      <c r="A168">
        <v>973</v>
      </c>
      <c r="B168" t="s">
        <v>5032</v>
      </c>
      <c r="C168" t="s">
        <v>4742</v>
      </c>
      <c r="D168">
        <v>2016</v>
      </c>
      <c r="E168" t="s">
        <v>17</v>
      </c>
      <c r="F168">
        <v>4889.8500000000004</v>
      </c>
    </row>
    <row r="169" spans="1:6" x14ac:dyDescent="0.25">
      <c r="A169">
        <v>976</v>
      </c>
      <c r="B169" t="s">
        <v>4299</v>
      </c>
      <c r="C169" t="s">
        <v>5719</v>
      </c>
      <c r="D169">
        <v>2016</v>
      </c>
      <c r="E169" t="s">
        <v>17</v>
      </c>
      <c r="F169">
        <v>4701.5200000000004</v>
      </c>
    </row>
    <row r="170" spans="1:6" x14ac:dyDescent="0.25">
      <c r="A170">
        <v>979</v>
      </c>
      <c r="B170" t="s">
        <v>4133</v>
      </c>
      <c r="C170" t="s">
        <v>5723</v>
      </c>
      <c r="D170">
        <v>2023</v>
      </c>
      <c r="E170" t="s">
        <v>17</v>
      </c>
      <c r="F170">
        <v>4474.53</v>
      </c>
    </row>
    <row r="171" spans="1:6" x14ac:dyDescent="0.25">
      <c r="A171">
        <v>981</v>
      </c>
      <c r="B171" t="s">
        <v>4644</v>
      </c>
      <c r="C171" t="s">
        <v>4170</v>
      </c>
      <c r="D171">
        <v>2023</v>
      </c>
      <c r="E171" t="s">
        <v>17</v>
      </c>
      <c r="F171">
        <v>4006.44</v>
      </c>
    </row>
    <row r="172" spans="1:6" x14ac:dyDescent="0.25">
      <c r="A172">
        <v>982</v>
      </c>
      <c r="B172" t="s">
        <v>4677</v>
      </c>
      <c r="C172" t="s">
        <v>5370</v>
      </c>
      <c r="D172">
        <v>2023</v>
      </c>
      <c r="E172" t="s">
        <v>17</v>
      </c>
      <c r="F172">
        <v>4126</v>
      </c>
    </row>
    <row r="173" spans="1:6" x14ac:dyDescent="0.25">
      <c r="A173">
        <v>993</v>
      </c>
      <c r="B173" t="s">
        <v>5741</v>
      </c>
      <c r="C173" t="s">
        <v>5742</v>
      </c>
      <c r="D173">
        <v>2016</v>
      </c>
      <c r="E173" t="s">
        <v>17</v>
      </c>
      <c r="F173">
        <v>4850.76</v>
      </c>
    </row>
    <row r="174" spans="1:6" x14ac:dyDescent="0.25">
      <c r="A174">
        <v>995</v>
      </c>
      <c r="B174" t="s">
        <v>4848</v>
      </c>
      <c r="C174" t="s">
        <v>5745</v>
      </c>
      <c r="D174">
        <v>2016</v>
      </c>
      <c r="E174" t="s">
        <v>17</v>
      </c>
      <c r="F174">
        <v>4017.25</v>
      </c>
    </row>
    <row r="175" spans="1:6" x14ac:dyDescent="0.25">
      <c r="A175">
        <v>1004</v>
      </c>
      <c r="B175" t="s">
        <v>5000</v>
      </c>
      <c r="C175" t="s">
        <v>5758</v>
      </c>
      <c r="D175">
        <v>2019</v>
      </c>
      <c r="E175" t="s">
        <v>17</v>
      </c>
      <c r="F175">
        <v>4624.12</v>
      </c>
    </row>
    <row r="176" spans="1:6" x14ac:dyDescent="0.25">
      <c r="A176">
        <v>1013</v>
      </c>
      <c r="B176" t="s">
        <v>5768</v>
      </c>
      <c r="C176" t="s">
        <v>5769</v>
      </c>
      <c r="D176">
        <v>2022</v>
      </c>
      <c r="E176" t="s">
        <v>17</v>
      </c>
      <c r="F176">
        <v>4276.96</v>
      </c>
    </row>
    <row r="177" spans="1:6" x14ac:dyDescent="0.25">
      <c r="A177">
        <v>1014</v>
      </c>
      <c r="B177" t="s">
        <v>4058</v>
      </c>
      <c r="C177" t="s">
        <v>5770</v>
      </c>
      <c r="D177">
        <v>2019</v>
      </c>
      <c r="E177" t="s">
        <v>17</v>
      </c>
      <c r="F177">
        <v>4403.67</v>
      </c>
    </row>
    <row r="178" spans="1:6" x14ac:dyDescent="0.25">
      <c r="A178">
        <v>1015</v>
      </c>
      <c r="B178" t="s">
        <v>4153</v>
      </c>
      <c r="C178" t="s">
        <v>5089</v>
      </c>
      <c r="D178">
        <v>2019</v>
      </c>
      <c r="E178" t="s">
        <v>17</v>
      </c>
      <c r="F178">
        <v>4292.51</v>
      </c>
    </row>
    <row r="179" spans="1:6" x14ac:dyDescent="0.25">
      <c r="A179">
        <v>1016</v>
      </c>
      <c r="B179" t="s">
        <v>4114</v>
      </c>
      <c r="C179" t="s">
        <v>5773</v>
      </c>
      <c r="D179">
        <v>2019</v>
      </c>
      <c r="E179" t="s">
        <v>17</v>
      </c>
      <c r="F179">
        <v>4517.51</v>
      </c>
    </row>
    <row r="180" spans="1:6" x14ac:dyDescent="0.25">
      <c r="A180">
        <v>1024</v>
      </c>
      <c r="B180" t="s">
        <v>4527</v>
      </c>
      <c r="C180" t="s">
        <v>4170</v>
      </c>
      <c r="D180">
        <v>2018</v>
      </c>
      <c r="E180" t="s">
        <v>17</v>
      </c>
      <c r="F180">
        <v>4962.72</v>
      </c>
    </row>
    <row r="181" spans="1:6" x14ac:dyDescent="0.25">
      <c r="A181">
        <v>1037</v>
      </c>
      <c r="B181" t="s">
        <v>4498</v>
      </c>
      <c r="C181" t="s">
        <v>4300</v>
      </c>
      <c r="D181">
        <v>2021</v>
      </c>
      <c r="E181" t="s">
        <v>17</v>
      </c>
      <c r="F181">
        <v>4162</v>
      </c>
    </row>
    <row r="182" spans="1:6" x14ac:dyDescent="0.25">
      <c r="A182">
        <v>1038</v>
      </c>
      <c r="B182" t="s">
        <v>4055</v>
      </c>
      <c r="C182" t="s">
        <v>5363</v>
      </c>
      <c r="D182">
        <v>2023</v>
      </c>
      <c r="E182" t="s">
        <v>17</v>
      </c>
      <c r="F182">
        <v>4853.6899999999996</v>
      </c>
    </row>
    <row r="183" spans="1:6" x14ac:dyDescent="0.25">
      <c r="A183">
        <v>1041</v>
      </c>
      <c r="B183" t="s">
        <v>5805</v>
      </c>
      <c r="C183" t="s">
        <v>4921</v>
      </c>
      <c r="D183">
        <v>2023</v>
      </c>
      <c r="E183" t="s">
        <v>17</v>
      </c>
      <c r="F183">
        <v>4355.0600000000004</v>
      </c>
    </row>
    <row r="184" spans="1:6" x14ac:dyDescent="0.25">
      <c r="A184">
        <v>1046</v>
      </c>
      <c r="B184" t="s">
        <v>4966</v>
      </c>
      <c r="C184" t="s">
        <v>4252</v>
      </c>
      <c r="D184">
        <v>2023</v>
      </c>
      <c r="E184" t="s">
        <v>17</v>
      </c>
      <c r="F184">
        <v>4912.47</v>
      </c>
    </row>
    <row r="185" spans="1:6" x14ac:dyDescent="0.25">
      <c r="A185">
        <v>1054</v>
      </c>
      <c r="B185" t="s">
        <v>4244</v>
      </c>
      <c r="C185" t="s">
        <v>5823</v>
      </c>
      <c r="D185">
        <v>2019</v>
      </c>
      <c r="E185" t="s">
        <v>17</v>
      </c>
      <c r="F185">
        <v>4946.68</v>
      </c>
    </row>
    <row r="186" spans="1:6" x14ac:dyDescent="0.25">
      <c r="A186">
        <v>1056</v>
      </c>
      <c r="B186" t="s">
        <v>4118</v>
      </c>
      <c r="C186" t="s">
        <v>4065</v>
      </c>
      <c r="D186">
        <v>2020</v>
      </c>
      <c r="E186" t="s">
        <v>17</v>
      </c>
      <c r="F186">
        <v>4878.09</v>
      </c>
    </row>
    <row r="187" spans="1:6" x14ac:dyDescent="0.25">
      <c r="A187">
        <v>1059</v>
      </c>
      <c r="B187" t="s">
        <v>4703</v>
      </c>
      <c r="C187" t="s">
        <v>4397</v>
      </c>
      <c r="D187">
        <v>2022</v>
      </c>
      <c r="E187" t="s">
        <v>17</v>
      </c>
      <c r="F187">
        <v>4387.25</v>
      </c>
    </row>
    <row r="188" spans="1:6" x14ac:dyDescent="0.25">
      <c r="A188">
        <v>1060</v>
      </c>
      <c r="B188" t="s">
        <v>4571</v>
      </c>
      <c r="C188" t="s">
        <v>4667</v>
      </c>
      <c r="D188">
        <v>2023</v>
      </c>
      <c r="E188" t="s">
        <v>17</v>
      </c>
      <c r="F188">
        <v>4517.6899999999996</v>
      </c>
    </row>
    <row r="189" spans="1:6" x14ac:dyDescent="0.25">
      <c r="A189">
        <v>1061</v>
      </c>
      <c r="B189" t="s">
        <v>4249</v>
      </c>
      <c r="C189" t="s">
        <v>5832</v>
      </c>
      <c r="D189">
        <v>2016</v>
      </c>
      <c r="E189" t="s">
        <v>17</v>
      </c>
      <c r="F189">
        <v>4976.54</v>
      </c>
    </row>
    <row r="190" spans="1:6" x14ac:dyDescent="0.25">
      <c r="A190">
        <v>1064</v>
      </c>
      <c r="B190" t="s">
        <v>5838</v>
      </c>
      <c r="C190" t="s">
        <v>5839</v>
      </c>
      <c r="D190">
        <v>2024</v>
      </c>
      <c r="E190" t="s">
        <v>17</v>
      </c>
      <c r="F190">
        <v>4188.03</v>
      </c>
    </row>
    <row r="191" spans="1:6" x14ac:dyDescent="0.25">
      <c r="A191">
        <v>1081</v>
      </c>
      <c r="B191" t="s">
        <v>5205</v>
      </c>
      <c r="C191" t="s">
        <v>5861</v>
      </c>
      <c r="D191">
        <v>2020</v>
      </c>
      <c r="E191" t="s">
        <v>17</v>
      </c>
      <c r="F191">
        <v>4235.3999999999996</v>
      </c>
    </row>
    <row r="192" spans="1:6" x14ac:dyDescent="0.25">
      <c r="A192">
        <v>1086</v>
      </c>
      <c r="B192" t="s">
        <v>4717</v>
      </c>
      <c r="C192" t="s">
        <v>5869</v>
      </c>
      <c r="D192">
        <v>2021</v>
      </c>
      <c r="E192" t="s">
        <v>17</v>
      </c>
      <c r="F192">
        <v>4222.6899999999996</v>
      </c>
    </row>
    <row r="193" spans="1:6" x14ac:dyDescent="0.25">
      <c r="A193">
        <v>1088</v>
      </c>
      <c r="B193" t="s">
        <v>5873</v>
      </c>
      <c r="C193" t="s">
        <v>5003</v>
      </c>
      <c r="D193">
        <v>2018</v>
      </c>
      <c r="E193" t="s">
        <v>17</v>
      </c>
      <c r="F193">
        <v>4453.41</v>
      </c>
    </row>
    <row r="194" spans="1:6" x14ac:dyDescent="0.25">
      <c r="A194">
        <v>1089</v>
      </c>
      <c r="B194" t="s">
        <v>5875</v>
      </c>
      <c r="C194" t="s">
        <v>5876</v>
      </c>
      <c r="D194">
        <v>2016</v>
      </c>
      <c r="E194" t="s">
        <v>17</v>
      </c>
      <c r="F194">
        <v>4698.8100000000004</v>
      </c>
    </row>
    <row r="195" spans="1:6" x14ac:dyDescent="0.25">
      <c r="A195">
        <v>1094</v>
      </c>
      <c r="B195" t="s">
        <v>4331</v>
      </c>
      <c r="C195" t="s">
        <v>4284</v>
      </c>
      <c r="D195">
        <v>2020</v>
      </c>
      <c r="E195" t="s">
        <v>17</v>
      </c>
      <c r="F195">
        <v>4330.43</v>
      </c>
    </row>
    <row r="196" spans="1:6" x14ac:dyDescent="0.25">
      <c r="A196">
        <v>1095</v>
      </c>
      <c r="B196" t="s">
        <v>5885</v>
      </c>
      <c r="C196" t="s">
        <v>5886</v>
      </c>
      <c r="D196">
        <v>2018</v>
      </c>
      <c r="E196" t="s">
        <v>17</v>
      </c>
      <c r="F196">
        <v>4742.8</v>
      </c>
    </row>
    <row r="197" spans="1:6" x14ac:dyDescent="0.25">
      <c r="A197">
        <v>1098</v>
      </c>
      <c r="B197" t="s">
        <v>4089</v>
      </c>
      <c r="C197" t="s">
        <v>5252</v>
      </c>
      <c r="D197">
        <v>2017</v>
      </c>
      <c r="E197" t="s">
        <v>17</v>
      </c>
      <c r="F197">
        <v>4866.63</v>
      </c>
    </row>
    <row r="198" spans="1:6" x14ac:dyDescent="0.25">
      <c r="A198">
        <v>1114</v>
      </c>
      <c r="B198" t="s">
        <v>4043</v>
      </c>
      <c r="C198" t="s">
        <v>4024</v>
      </c>
      <c r="D198">
        <v>2017</v>
      </c>
      <c r="E198" t="s">
        <v>17</v>
      </c>
      <c r="F198">
        <v>4566.7299999999996</v>
      </c>
    </row>
    <row r="199" spans="1:6" x14ac:dyDescent="0.25">
      <c r="A199">
        <v>1120</v>
      </c>
      <c r="B199" t="s">
        <v>4193</v>
      </c>
      <c r="C199" t="s">
        <v>4397</v>
      </c>
      <c r="D199">
        <v>2021</v>
      </c>
      <c r="E199" t="s">
        <v>17</v>
      </c>
      <c r="F199">
        <v>4571.08</v>
      </c>
    </row>
    <row r="200" spans="1:6" x14ac:dyDescent="0.25">
      <c r="A200">
        <v>1123</v>
      </c>
      <c r="B200" t="s">
        <v>4360</v>
      </c>
      <c r="C200" t="s">
        <v>5919</v>
      </c>
      <c r="D200">
        <v>2019</v>
      </c>
      <c r="E200" t="s">
        <v>17</v>
      </c>
      <c r="F200">
        <v>4160.83</v>
      </c>
    </row>
    <row r="201" spans="1:6" x14ac:dyDescent="0.25">
      <c r="A201">
        <v>1125</v>
      </c>
      <c r="B201" t="s">
        <v>5462</v>
      </c>
      <c r="C201" t="s">
        <v>5604</v>
      </c>
      <c r="D201">
        <v>2016</v>
      </c>
      <c r="E201" t="s">
        <v>17</v>
      </c>
      <c r="F201">
        <v>4431.32</v>
      </c>
    </row>
    <row r="202" spans="1:6" x14ac:dyDescent="0.25">
      <c r="A202">
        <v>1135</v>
      </c>
      <c r="B202" t="s">
        <v>4099</v>
      </c>
      <c r="C202" t="s">
        <v>5225</v>
      </c>
      <c r="D202">
        <v>2023</v>
      </c>
      <c r="E202" t="s">
        <v>17</v>
      </c>
      <c r="F202">
        <v>4831.8900000000003</v>
      </c>
    </row>
    <row r="203" spans="1:6" x14ac:dyDescent="0.25">
      <c r="A203">
        <v>1142</v>
      </c>
      <c r="B203" t="s">
        <v>5944</v>
      </c>
      <c r="C203" t="s">
        <v>5945</v>
      </c>
      <c r="D203">
        <v>2019</v>
      </c>
      <c r="E203" t="s">
        <v>17</v>
      </c>
      <c r="F203">
        <v>4597.7700000000004</v>
      </c>
    </row>
    <row r="204" spans="1:6" x14ac:dyDescent="0.25">
      <c r="A204">
        <v>1154</v>
      </c>
      <c r="B204" t="s">
        <v>4193</v>
      </c>
      <c r="C204" t="s">
        <v>5960</v>
      </c>
      <c r="D204">
        <v>2021</v>
      </c>
      <c r="E204" t="s">
        <v>17</v>
      </c>
      <c r="F204">
        <v>4002.68</v>
      </c>
    </row>
    <row r="205" spans="1:6" x14ac:dyDescent="0.25">
      <c r="A205">
        <v>1161</v>
      </c>
      <c r="B205" t="s">
        <v>4318</v>
      </c>
      <c r="C205" t="s">
        <v>4435</v>
      </c>
      <c r="D205">
        <v>2021</v>
      </c>
      <c r="E205" t="s">
        <v>17</v>
      </c>
      <c r="F205">
        <v>4885.32</v>
      </c>
    </row>
    <row r="206" spans="1:6" x14ac:dyDescent="0.25">
      <c r="A206">
        <v>1162</v>
      </c>
      <c r="B206" t="s">
        <v>4840</v>
      </c>
      <c r="C206" t="s">
        <v>4898</v>
      </c>
      <c r="D206">
        <v>2023</v>
      </c>
      <c r="E206" t="s">
        <v>17</v>
      </c>
      <c r="F206">
        <v>4880.07</v>
      </c>
    </row>
    <row r="207" spans="1:6" x14ac:dyDescent="0.25">
      <c r="A207">
        <v>1184</v>
      </c>
      <c r="B207" t="s">
        <v>5997</v>
      </c>
      <c r="C207" t="s">
        <v>4090</v>
      </c>
      <c r="D207">
        <v>2018</v>
      </c>
      <c r="E207" t="s">
        <v>17</v>
      </c>
      <c r="F207">
        <v>4898.66</v>
      </c>
    </row>
    <row r="208" spans="1:6" x14ac:dyDescent="0.25">
      <c r="A208">
        <v>1188</v>
      </c>
      <c r="B208" t="s">
        <v>4321</v>
      </c>
      <c r="C208" t="s">
        <v>6003</v>
      </c>
      <c r="D208">
        <v>2016</v>
      </c>
      <c r="E208" t="s">
        <v>17</v>
      </c>
      <c r="F208">
        <v>4328.72</v>
      </c>
    </row>
    <row r="209" spans="1:6" x14ac:dyDescent="0.25">
      <c r="A209">
        <v>1189</v>
      </c>
      <c r="B209" t="s">
        <v>6005</v>
      </c>
      <c r="C209" t="s">
        <v>4035</v>
      </c>
      <c r="D209">
        <v>2022</v>
      </c>
      <c r="E209" t="s">
        <v>17</v>
      </c>
      <c r="F209">
        <v>4934.4399999999996</v>
      </c>
    </row>
    <row r="210" spans="1:6" x14ac:dyDescent="0.25">
      <c r="A210">
        <v>1191</v>
      </c>
      <c r="B210" t="s">
        <v>4244</v>
      </c>
      <c r="C210" t="s">
        <v>6009</v>
      </c>
      <c r="D210">
        <v>2021</v>
      </c>
      <c r="E210" t="s">
        <v>17</v>
      </c>
      <c r="F210">
        <v>4060.56</v>
      </c>
    </row>
    <row r="211" spans="1:6" x14ac:dyDescent="0.25">
      <c r="A211">
        <v>1203</v>
      </c>
      <c r="B211" t="s">
        <v>5409</v>
      </c>
      <c r="C211" t="s">
        <v>6024</v>
      </c>
      <c r="D211">
        <v>2022</v>
      </c>
      <c r="E211" t="s">
        <v>17</v>
      </c>
      <c r="F211">
        <v>4402.43</v>
      </c>
    </row>
    <row r="212" spans="1:6" x14ac:dyDescent="0.25">
      <c r="A212">
        <v>1210</v>
      </c>
      <c r="B212" t="s">
        <v>4867</v>
      </c>
      <c r="C212" t="s">
        <v>6032</v>
      </c>
      <c r="D212">
        <v>2023</v>
      </c>
      <c r="E212" t="s">
        <v>17</v>
      </c>
      <c r="F212">
        <v>4273.3999999999996</v>
      </c>
    </row>
    <row r="213" spans="1:6" x14ac:dyDescent="0.25">
      <c r="A213">
        <v>1212</v>
      </c>
      <c r="B213" t="s">
        <v>4674</v>
      </c>
      <c r="C213" t="s">
        <v>4148</v>
      </c>
      <c r="D213">
        <v>2022</v>
      </c>
      <c r="E213" t="s">
        <v>17</v>
      </c>
      <c r="F213">
        <v>4107.3100000000004</v>
      </c>
    </row>
    <row r="214" spans="1:6" x14ac:dyDescent="0.25">
      <c r="A214">
        <v>1214</v>
      </c>
      <c r="B214" t="s">
        <v>4321</v>
      </c>
      <c r="C214" t="s">
        <v>4397</v>
      </c>
      <c r="D214">
        <v>2023</v>
      </c>
      <c r="E214" t="s">
        <v>17</v>
      </c>
      <c r="F214">
        <v>4014.14</v>
      </c>
    </row>
    <row r="215" spans="1:6" x14ac:dyDescent="0.25">
      <c r="A215">
        <v>1217</v>
      </c>
      <c r="B215" t="s">
        <v>4452</v>
      </c>
      <c r="C215" t="s">
        <v>6042</v>
      </c>
      <c r="D215">
        <v>2021</v>
      </c>
      <c r="E215" t="s">
        <v>17</v>
      </c>
      <c r="F215">
        <v>4241.99</v>
      </c>
    </row>
    <row r="216" spans="1:6" x14ac:dyDescent="0.25">
      <c r="A216">
        <v>1237</v>
      </c>
      <c r="B216" t="s">
        <v>4116</v>
      </c>
      <c r="C216" t="s">
        <v>6072</v>
      </c>
      <c r="D216">
        <v>2016</v>
      </c>
      <c r="E216" t="s">
        <v>17</v>
      </c>
      <c r="F216">
        <v>4155.41</v>
      </c>
    </row>
    <row r="217" spans="1:6" x14ac:dyDescent="0.25">
      <c r="A217">
        <v>1252</v>
      </c>
      <c r="B217" t="s">
        <v>4089</v>
      </c>
      <c r="C217" t="s">
        <v>6094</v>
      </c>
      <c r="D217">
        <v>2019</v>
      </c>
      <c r="E217" t="s">
        <v>17</v>
      </c>
      <c r="F217">
        <v>4920.57</v>
      </c>
    </row>
    <row r="218" spans="1:6" x14ac:dyDescent="0.25">
      <c r="A218">
        <v>1259</v>
      </c>
      <c r="B218" t="s">
        <v>4376</v>
      </c>
      <c r="C218" t="s">
        <v>4633</v>
      </c>
      <c r="D218">
        <v>2020</v>
      </c>
      <c r="E218" t="s">
        <v>17</v>
      </c>
      <c r="F218">
        <v>4599</v>
      </c>
    </row>
    <row r="219" spans="1:6" x14ac:dyDescent="0.25">
      <c r="A219">
        <v>1268</v>
      </c>
      <c r="B219" t="s">
        <v>4193</v>
      </c>
      <c r="C219" t="s">
        <v>4206</v>
      </c>
      <c r="D219">
        <v>2017</v>
      </c>
      <c r="E219" t="s">
        <v>17</v>
      </c>
      <c r="F219">
        <v>4975.05</v>
      </c>
    </row>
    <row r="220" spans="1:6" x14ac:dyDescent="0.25">
      <c r="A220">
        <v>1271</v>
      </c>
      <c r="B220" t="s">
        <v>4527</v>
      </c>
      <c r="C220" t="s">
        <v>5604</v>
      </c>
      <c r="D220">
        <v>2022</v>
      </c>
      <c r="E220" t="s">
        <v>17</v>
      </c>
      <c r="F220">
        <v>4700.87</v>
      </c>
    </row>
    <row r="221" spans="1:6" x14ac:dyDescent="0.25">
      <c r="A221">
        <v>1280</v>
      </c>
      <c r="B221" t="s">
        <v>4127</v>
      </c>
      <c r="C221" t="s">
        <v>4542</v>
      </c>
      <c r="D221">
        <v>2020</v>
      </c>
      <c r="E221" t="s">
        <v>17</v>
      </c>
      <c r="F221">
        <v>4951.6400000000003</v>
      </c>
    </row>
    <row r="222" spans="1:6" x14ac:dyDescent="0.25">
      <c r="A222">
        <v>1281</v>
      </c>
      <c r="B222" t="s">
        <v>4677</v>
      </c>
      <c r="C222" t="s">
        <v>4181</v>
      </c>
      <c r="D222">
        <v>2020</v>
      </c>
      <c r="E222" t="s">
        <v>17</v>
      </c>
      <c r="F222">
        <v>4393.59</v>
      </c>
    </row>
    <row r="223" spans="1:6" x14ac:dyDescent="0.25">
      <c r="A223">
        <v>1289</v>
      </c>
      <c r="B223" t="s">
        <v>6143</v>
      </c>
      <c r="C223" t="s">
        <v>5725</v>
      </c>
      <c r="D223">
        <v>2024</v>
      </c>
      <c r="E223" t="s">
        <v>17</v>
      </c>
      <c r="F223">
        <v>4742.3500000000004</v>
      </c>
    </row>
    <row r="224" spans="1:6" x14ac:dyDescent="0.25">
      <c r="A224">
        <v>1290</v>
      </c>
      <c r="B224" t="s">
        <v>4127</v>
      </c>
      <c r="C224" t="s">
        <v>6145</v>
      </c>
      <c r="D224">
        <v>2022</v>
      </c>
      <c r="E224" t="s">
        <v>17</v>
      </c>
      <c r="F224">
        <v>4531.79</v>
      </c>
    </row>
    <row r="225" spans="1:6" x14ac:dyDescent="0.25">
      <c r="A225">
        <v>1291</v>
      </c>
      <c r="B225" t="s">
        <v>4174</v>
      </c>
      <c r="C225" t="s">
        <v>6147</v>
      </c>
      <c r="D225">
        <v>2022</v>
      </c>
      <c r="E225" t="s">
        <v>17</v>
      </c>
      <c r="F225">
        <v>4918.2299999999996</v>
      </c>
    </row>
    <row r="226" spans="1:6" x14ac:dyDescent="0.25">
      <c r="A226">
        <v>1296</v>
      </c>
      <c r="B226" t="s">
        <v>5199</v>
      </c>
      <c r="C226" t="s">
        <v>5233</v>
      </c>
      <c r="D226">
        <v>2019</v>
      </c>
      <c r="E226" t="s">
        <v>17</v>
      </c>
      <c r="F226">
        <v>4493.1099999999997</v>
      </c>
    </row>
    <row r="227" spans="1:6" x14ac:dyDescent="0.25">
      <c r="A227">
        <v>1297</v>
      </c>
      <c r="B227" t="s">
        <v>4848</v>
      </c>
      <c r="C227" t="s">
        <v>6155</v>
      </c>
      <c r="D227">
        <v>2020</v>
      </c>
      <c r="E227" t="s">
        <v>17</v>
      </c>
      <c r="F227">
        <v>4016.3</v>
      </c>
    </row>
    <row r="228" spans="1:6" x14ac:dyDescent="0.25">
      <c r="A228">
        <v>1300</v>
      </c>
      <c r="B228" t="s">
        <v>4288</v>
      </c>
      <c r="C228" t="s">
        <v>4266</v>
      </c>
      <c r="D228">
        <v>2016</v>
      </c>
      <c r="E228" t="s">
        <v>17</v>
      </c>
      <c r="F228">
        <v>4758.37</v>
      </c>
    </row>
    <row r="229" spans="1:6" x14ac:dyDescent="0.25">
      <c r="A229">
        <v>1316</v>
      </c>
      <c r="B229" t="s">
        <v>5384</v>
      </c>
      <c r="C229" t="s">
        <v>6168</v>
      </c>
      <c r="D229">
        <v>2022</v>
      </c>
      <c r="E229" t="s">
        <v>17</v>
      </c>
      <c r="F229">
        <v>4794.82</v>
      </c>
    </row>
    <row r="230" spans="1:6" x14ac:dyDescent="0.25">
      <c r="A230">
        <v>1319</v>
      </c>
      <c r="B230" t="s">
        <v>4568</v>
      </c>
      <c r="C230" t="s">
        <v>4191</v>
      </c>
      <c r="D230">
        <v>2022</v>
      </c>
      <c r="E230" t="s">
        <v>17</v>
      </c>
      <c r="F230">
        <v>4316.42</v>
      </c>
    </row>
    <row r="231" spans="1:6" x14ac:dyDescent="0.25">
      <c r="A231">
        <v>1320</v>
      </c>
      <c r="B231" t="s">
        <v>6184</v>
      </c>
      <c r="C231" t="s">
        <v>4065</v>
      </c>
      <c r="D231">
        <v>2024</v>
      </c>
      <c r="E231" t="s">
        <v>17</v>
      </c>
      <c r="F231">
        <v>4600.9799999999996</v>
      </c>
    </row>
    <row r="232" spans="1:6" x14ac:dyDescent="0.25">
      <c r="A232">
        <v>1324</v>
      </c>
      <c r="B232" t="s">
        <v>4292</v>
      </c>
      <c r="C232" t="s">
        <v>6190</v>
      </c>
      <c r="D232">
        <v>2023</v>
      </c>
      <c r="E232" t="s">
        <v>17</v>
      </c>
      <c r="F232">
        <v>4705.6400000000003</v>
      </c>
    </row>
    <row r="233" spans="1:6" x14ac:dyDescent="0.25">
      <c r="A233">
        <v>1326</v>
      </c>
      <c r="B233" t="s">
        <v>4297</v>
      </c>
      <c r="C233" t="s">
        <v>4701</v>
      </c>
      <c r="D233">
        <v>2021</v>
      </c>
      <c r="E233" t="s">
        <v>17</v>
      </c>
      <c r="F233">
        <v>4162.55</v>
      </c>
    </row>
    <row r="234" spans="1:6" x14ac:dyDescent="0.25">
      <c r="A234">
        <v>1338</v>
      </c>
      <c r="B234" t="s">
        <v>6205</v>
      </c>
      <c r="C234" t="s">
        <v>4076</v>
      </c>
      <c r="D234">
        <v>2022</v>
      </c>
      <c r="E234" t="s">
        <v>17</v>
      </c>
      <c r="F234">
        <v>4956.3599999999997</v>
      </c>
    </row>
    <row r="235" spans="1:6" x14ac:dyDescent="0.25">
      <c r="A235">
        <v>1343</v>
      </c>
      <c r="B235" t="s">
        <v>6110</v>
      </c>
      <c r="C235" t="s">
        <v>5372</v>
      </c>
      <c r="D235">
        <v>2018</v>
      </c>
      <c r="E235" t="s">
        <v>17</v>
      </c>
      <c r="F235">
        <v>4584.7299999999996</v>
      </c>
    </row>
    <row r="236" spans="1:6" x14ac:dyDescent="0.25">
      <c r="A236">
        <v>1351</v>
      </c>
      <c r="B236" t="s">
        <v>4116</v>
      </c>
      <c r="C236" t="s">
        <v>4286</v>
      </c>
      <c r="D236">
        <v>2019</v>
      </c>
      <c r="E236" t="s">
        <v>17</v>
      </c>
      <c r="F236">
        <v>4168.29</v>
      </c>
    </row>
    <row r="237" spans="1:6" x14ac:dyDescent="0.25">
      <c r="A237">
        <v>1356</v>
      </c>
      <c r="B237" t="s">
        <v>4052</v>
      </c>
      <c r="C237" t="s">
        <v>4928</v>
      </c>
      <c r="D237">
        <v>2021</v>
      </c>
      <c r="E237" t="s">
        <v>17</v>
      </c>
      <c r="F237">
        <v>4585.09</v>
      </c>
    </row>
    <row r="238" spans="1:6" x14ac:dyDescent="0.25">
      <c r="A238">
        <v>1366</v>
      </c>
      <c r="B238" t="s">
        <v>4227</v>
      </c>
      <c r="C238" t="s">
        <v>4286</v>
      </c>
      <c r="D238">
        <v>2017</v>
      </c>
      <c r="E238" t="s">
        <v>17</v>
      </c>
      <c r="F238">
        <v>4479.43</v>
      </c>
    </row>
    <row r="239" spans="1:6" x14ac:dyDescent="0.25">
      <c r="A239">
        <v>1370</v>
      </c>
      <c r="B239" t="s">
        <v>5254</v>
      </c>
      <c r="C239" t="s">
        <v>4230</v>
      </c>
      <c r="D239">
        <v>2023</v>
      </c>
      <c r="E239" t="s">
        <v>17</v>
      </c>
      <c r="F239">
        <v>4812.97</v>
      </c>
    </row>
    <row r="240" spans="1:6" x14ac:dyDescent="0.25">
      <c r="A240">
        <v>1383</v>
      </c>
      <c r="B240" t="s">
        <v>5639</v>
      </c>
      <c r="C240" t="s">
        <v>4516</v>
      </c>
      <c r="D240">
        <v>2024</v>
      </c>
      <c r="E240" t="s">
        <v>17</v>
      </c>
      <c r="F240">
        <v>4712.97</v>
      </c>
    </row>
    <row r="241" spans="1:6" x14ac:dyDescent="0.25">
      <c r="A241">
        <v>1397</v>
      </c>
      <c r="B241" t="s">
        <v>6280</v>
      </c>
      <c r="C241" t="s">
        <v>4148</v>
      </c>
      <c r="D241">
        <v>2024</v>
      </c>
      <c r="E241" t="s">
        <v>17</v>
      </c>
      <c r="F241">
        <v>4009.36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B179F-F890-4DF6-A46D-FF0AEED46FF6}">
  <dimension ref="A1:F190"/>
  <sheetViews>
    <sheetView workbookViewId="0">
      <selection activeCell="C1" activeCellId="1" sqref="B1:B1048576 C1:C1048576"/>
    </sheetView>
  </sheetViews>
  <sheetFormatPr defaultRowHeight="15" x14ac:dyDescent="0.25"/>
  <cols>
    <col min="1" max="1" width="14" bestFit="1" customWidth="1"/>
    <col min="2" max="2" width="12.42578125" bestFit="1" customWidth="1"/>
    <col min="3" max="3" width="12" bestFit="1" customWidth="1"/>
    <col min="4" max="4" width="14" bestFit="1" customWidth="1"/>
    <col min="5" max="5" width="10.5703125" bestFit="1" customWidth="1"/>
    <col min="6" max="6" width="15.7109375" bestFit="1" customWidth="1"/>
  </cols>
  <sheetData>
    <row r="1" spans="1:6" x14ac:dyDescent="0.25">
      <c r="A1" t="s">
        <v>0</v>
      </c>
      <c r="B1" t="s">
        <v>4015</v>
      </c>
      <c r="C1" t="s">
        <v>4016</v>
      </c>
      <c r="D1" t="s">
        <v>2</v>
      </c>
      <c r="E1" t="s">
        <v>4018</v>
      </c>
      <c r="F1" t="s">
        <v>4019</v>
      </c>
    </row>
    <row r="2" spans="1:6" x14ac:dyDescent="0.25">
      <c r="A2">
        <v>1</v>
      </c>
      <c r="B2" t="s">
        <v>4020</v>
      </c>
      <c r="C2" t="s">
        <v>4021</v>
      </c>
      <c r="D2" t="s">
        <v>13</v>
      </c>
      <c r="E2">
        <v>2025</v>
      </c>
      <c r="F2">
        <v>8</v>
      </c>
    </row>
    <row r="3" spans="1:6" x14ac:dyDescent="0.25">
      <c r="A3">
        <v>3</v>
      </c>
      <c r="B3" t="s">
        <v>4026</v>
      </c>
      <c r="C3" t="s">
        <v>4027</v>
      </c>
      <c r="D3" t="s">
        <v>25</v>
      </c>
      <c r="E3">
        <v>2025</v>
      </c>
      <c r="F3">
        <v>9</v>
      </c>
    </row>
    <row r="4" spans="1:6" x14ac:dyDescent="0.25">
      <c r="A4">
        <v>4</v>
      </c>
      <c r="B4" t="s">
        <v>4029</v>
      </c>
      <c r="C4" t="s">
        <v>4030</v>
      </c>
      <c r="D4" t="s">
        <v>13</v>
      </c>
      <c r="E4">
        <v>2025</v>
      </c>
      <c r="F4">
        <v>6</v>
      </c>
    </row>
    <row r="5" spans="1:6" x14ac:dyDescent="0.25">
      <c r="A5">
        <v>5</v>
      </c>
      <c r="B5" t="s">
        <v>4032</v>
      </c>
      <c r="C5" t="s">
        <v>4033</v>
      </c>
      <c r="D5" t="s">
        <v>25</v>
      </c>
      <c r="E5">
        <v>2025</v>
      </c>
      <c r="F5">
        <v>9</v>
      </c>
    </row>
    <row r="6" spans="1:6" x14ac:dyDescent="0.25">
      <c r="A6">
        <v>7</v>
      </c>
      <c r="B6" t="s">
        <v>4037</v>
      </c>
      <c r="C6" t="s">
        <v>4038</v>
      </c>
      <c r="D6" t="s">
        <v>13</v>
      </c>
      <c r="E6">
        <v>2025</v>
      </c>
      <c r="F6">
        <v>9</v>
      </c>
    </row>
    <row r="7" spans="1:6" x14ac:dyDescent="0.25">
      <c r="A7">
        <v>8</v>
      </c>
      <c r="B7" t="s">
        <v>4040</v>
      </c>
      <c r="C7" t="s">
        <v>4041</v>
      </c>
      <c r="D7" t="s">
        <v>25</v>
      </c>
      <c r="E7">
        <v>2025</v>
      </c>
      <c r="F7">
        <v>8</v>
      </c>
    </row>
    <row r="8" spans="1:6" x14ac:dyDescent="0.25">
      <c r="A8">
        <v>10</v>
      </c>
      <c r="B8" t="s">
        <v>4046</v>
      </c>
      <c r="C8" t="s">
        <v>4047</v>
      </c>
      <c r="D8" t="s">
        <v>13</v>
      </c>
      <c r="E8">
        <v>2025</v>
      </c>
      <c r="F8">
        <v>6</v>
      </c>
    </row>
    <row r="9" spans="1:6" x14ac:dyDescent="0.25">
      <c r="A9">
        <v>11</v>
      </c>
      <c r="B9" t="s">
        <v>4049</v>
      </c>
      <c r="C9" t="s">
        <v>4050</v>
      </c>
      <c r="D9" t="s">
        <v>13</v>
      </c>
      <c r="E9">
        <v>2025</v>
      </c>
      <c r="F9">
        <v>8</v>
      </c>
    </row>
    <row r="10" spans="1:6" x14ac:dyDescent="0.25">
      <c r="A10">
        <v>28</v>
      </c>
      <c r="B10" t="s">
        <v>4095</v>
      </c>
      <c r="C10" t="s">
        <v>4096</v>
      </c>
      <c r="D10" t="s">
        <v>13</v>
      </c>
      <c r="E10">
        <v>2025</v>
      </c>
      <c r="F10">
        <v>7</v>
      </c>
    </row>
    <row r="11" spans="1:6" x14ac:dyDescent="0.25">
      <c r="A11">
        <v>42</v>
      </c>
      <c r="B11" t="s">
        <v>4130</v>
      </c>
      <c r="C11" t="s">
        <v>4131</v>
      </c>
      <c r="D11" t="s">
        <v>13</v>
      </c>
      <c r="E11">
        <v>2025</v>
      </c>
      <c r="F11">
        <v>8</v>
      </c>
    </row>
    <row r="12" spans="1:6" x14ac:dyDescent="0.25">
      <c r="A12">
        <v>51</v>
      </c>
      <c r="B12" t="s">
        <v>4153</v>
      </c>
      <c r="C12" t="s">
        <v>4154</v>
      </c>
      <c r="D12" t="s">
        <v>13</v>
      </c>
      <c r="E12">
        <v>2025</v>
      </c>
      <c r="F12">
        <v>9</v>
      </c>
    </row>
    <row r="13" spans="1:6" x14ac:dyDescent="0.25">
      <c r="A13">
        <v>52</v>
      </c>
      <c r="B13" t="s">
        <v>4156</v>
      </c>
      <c r="C13" t="s">
        <v>4081</v>
      </c>
      <c r="D13" t="s">
        <v>13</v>
      </c>
      <c r="E13">
        <v>2025</v>
      </c>
      <c r="F13">
        <v>10</v>
      </c>
    </row>
    <row r="14" spans="1:6" x14ac:dyDescent="0.25">
      <c r="A14">
        <v>67</v>
      </c>
      <c r="B14" t="s">
        <v>4196</v>
      </c>
      <c r="C14" t="s">
        <v>4197</v>
      </c>
      <c r="D14" t="s">
        <v>13</v>
      </c>
      <c r="E14">
        <v>2025</v>
      </c>
      <c r="F14">
        <v>7</v>
      </c>
    </row>
    <row r="15" spans="1:6" x14ac:dyDescent="0.25">
      <c r="A15">
        <v>74</v>
      </c>
      <c r="B15" t="s">
        <v>4169</v>
      </c>
      <c r="C15" t="s">
        <v>4211</v>
      </c>
      <c r="D15" t="s">
        <v>25</v>
      </c>
      <c r="E15">
        <v>2025</v>
      </c>
      <c r="F15">
        <v>7</v>
      </c>
    </row>
    <row r="16" spans="1:6" x14ac:dyDescent="0.25">
      <c r="A16">
        <v>93</v>
      </c>
      <c r="B16" t="s">
        <v>4254</v>
      </c>
      <c r="C16" t="s">
        <v>4255</v>
      </c>
      <c r="D16" t="s">
        <v>13</v>
      </c>
      <c r="E16">
        <v>2025</v>
      </c>
      <c r="F16">
        <v>8</v>
      </c>
    </row>
    <row r="17" spans="1:6" x14ac:dyDescent="0.25">
      <c r="A17">
        <v>115</v>
      </c>
      <c r="B17" t="s">
        <v>4305</v>
      </c>
      <c r="C17" t="s">
        <v>4300</v>
      </c>
      <c r="D17" t="s">
        <v>13</v>
      </c>
      <c r="E17">
        <v>2025</v>
      </c>
      <c r="F17">
        <v>6</v>
      </c>
    </row>
    <row r="18" spans="1:6" x14ac:dyDescent="0.25">
      <c r="A18">
        <v>120</v>
      </c>
      <c r="B18" t="s">
        <v>4315</v>
      </c>
      <c r="C18" t="s">
        <v>4316</v>
      </c>
      <c r="D18" t="s">
        <v>13</v>
      </c>
      <c r="E18">
        <v>2025</v>
      </c>
      <c r="F18">
        <v>9</v>
      </c>
    </row>
    <row r="19" spans="1:6" x14ac:dyDescent="0.25">
      <c r="A19">
        <v>132</v>
      </c>
      <c r="B19" t="s">
        <v>4342</v>
      </c>
      <c r="C19" t="s">
        <v>4044</v>
      </c>
      <c r="D19" t="s">
        <v>25</v>
      </c>
      <c r="E19">
        <v>2025</v>
      </c>
      <c r="F19">
        <v>8</v>
      </c>
    </row>
    <row r="20" spans="1:6" x14ac:dyDescent="0.25">
      <c r="A20">
        <v>142</v>
      </c>
      <c r="B20" t="s">
        <v>4297</v>
      </c>
      <c r="C20" t="s">
        <v>4313</v>
      </c>
      <c r="D20" t="s">
        <v>13</v>
      </c>
      <c r="E20">
        <v>2025</v>
      </c>
      <c r="F20">
        <v>8</v>
      </c>
    </row>
    <row r="21" spans="1:6" x14ac:dyDescent="0.25">
      <c r="A21">
        <v>152</v>
      </c>
      <c r="B21" t="s">
        <v>4379</v>
      </c>
      <c r="C21" t="s">
        <v>4380</v>
      </c>
      <c r="D21" t="s">
        <v>25</v>
      </c>
      <c r="E21">
        <v>2025</v>
      </c>
      <c r="F21">
        <v>9</v>
      </c>
    </row>
    <row r="22" spans="1:6" x14ac:dyDescent="0.25">
      <c r="A22">
        <v>179</v>
      </c>
      <c r="B22" t="s">
        <v>4437</v>
      </c>
      <c r="C22" t="s">
        <v>4438</v>
      </c>
      <c r="D22" t="s">
        <v>13</v>
      </c>
      <c r="E22">
        <v>2025</v>
      </c>
      <c r="F22">
        <v>8</v>
      </c>
    </row>
    <row r="23" spans="1:6" x14ac:dyDescent="0.25">
      <c r="A23">
        <v>195</v>
      </c>
      <c r="B23" t="s">
        <v>4470</v>
      </c>
      <c r="C23" t="s">
        <v>4090</v>
      </c>
      <c r="D23" t="s">
        <v>13</v>
      </c>
      <c r="E23">
        <v>2025</v>
      </c>
      <c r="F23">
        <v>6</v>
      </c>
    </row>
    <row r="24" spans="1:6" x14ac:dyDescent="0.25">
      <c r="A24">
        <v>196</v>
      </c>
      <c r="B24" t="s">
        <v>4472</v>
      </c>
      <c r="C24" t="s">
        <v>4232</v>
      </c>
      <c r="D24" t="s">
        <v>25</v>
      </c>
      <c r="E24">
        <v>2025</v>
      </c>
      <c r="F24">
        <v>6</v>
      </c>
    </row>
    <row r="25" spans="1:6" x14ac:dyDescent="0.25">
      <c r="A25">
        <v>199</v>
      </c>
      <c r="B25" t="s">
        <v>4118</v>
      </c>
      <c r="C25" t="s">
        <v>4478</v>
      </c>
      <c r="D25" t="s">
        <v>25</v>
      </c>
      <c r="E25">
        <v>2025</v>
      </c>
      <c r="F25">
        <v>9</v>
      </c>
    </row>
    <row r="26" spans="1:6" x14ac:dyDescent="0.25">
      <c r="A26">
        <v>205</v>
      </c>
      <c r="B26" t="s">
        <v>4220</v>
      </c>
      <c r="C26" t="s">
        <v>4146</v>
      </c>
      <c r="D26" t="s">
        <v>25</v>
      </c>
      <c r="E26">
        <v>2025</v>
      </c>
      <c r="F26">
        <v>7</v>
      </c>
    </row>
    <row r="27" spans="1:6" x14ac:dyDescent="0.25">
      <c r="A27">
        <v>206</v>
      </c>
      <c r="B27" t="s">
        <v>4233</v>
      </c>
      <c r="C27" t="s">
        <v>4427</v>
      </c>
      <c r="D27" t="s">
        <v>13</v>
      </c>
      <c r="E27">
        <v>2025</v>
      </c>
      <c r="F27">
        <v>6</v>
      </c>
    </row>
    <row r="28" spans="1:6" x14ac:dyDescent="0.25">
      <c r="A28">
        <v>229</v>
      </c>
      <c r="B28" t="s">
        <v>4244</v>
      </c>
      <c r="C28" t="s">
        <v>4542</v>
      </c>
      <c r="D28" t="s">
        <v>13</v>
      </c>
      <c r="E28">
        <v>2025</v>
      </c>
      <c r="F28">
        <v>10</v>
      </c>
    </row>
    <row r="29" spans="1:6" x14ac:dyDescent="0.25">
      <c r="A29">
        <v>235</v>
      </c>
      <c r="B29" t="s">
        <v>4551</v>
      </c>
      <c r="C29" t="s">
        <v>4552</v>
      </c>
      <c r="D29" t="s">
        <v>13</v>
      </c>
      <c r="E29">
        <v>2025</v>
      </c>
      <c r="F29">
        <v>6</v>
      </c>
    </row>
    <row r="30" spans="1:6" x14ac:dyDescent="0.25">
      <c r="A30">
        <v>237</v>
      </c>
      <c r="B30" t="s">
        <v>4238</v>
      </c>
      <c r="C30" t="s">
        <v>4164</v>
      </c>
      <c r="D30" t="s">
        <v>25</v>
      </c>
      <c r="E30">
        <v>2025</v>
      </c>
      <c r="F30">
        <v>7</v>
      </c>
    </row>
    <row r="31" spans="1:6" x14ac:dyDescent="0.25">
      <c r="A31">
        <v>238</v>
      </c>
      <c r="B31" t="s">
        <v>4556</v>
      </c>
      <c r="C31" t="s">
        <v>4557</v>
      </c>
      <c r="D31" t="s">
        <v>13</v>
      </c>
      <c r="E31">
        <v>2025</v>
      </c>
      <c r="F31">
        <v>9</v>
      </c>
    </row>
    <row r="32" spans="1:6" x14ac:dyDescent="0.25">
      <c r="A32">
        <v>242</v>
      </c>
      <c r="B32" t="s">
        <v>4108</v>
      </c>
      <c r="C32" t="s">
        <v>4242</v>
      </c>
      <c r="D32" t="s">
        <v>13</v>
      </c>
      <c r="E32">
        <v>2025</v>
      </c>
      <c r="F32">
        <v>6</v>
      </c>
    </row>
    <row r="33" spans="1:6" x14ac:dyDescent="0.25">
      <c r="A33">
        <v>244</v>
      </c>
      <c r="B33" t="s">
        <v>4568</v>
      </c>
      <c r="C33" t="s">
        <v>4313</v>
      </c>
      <c r="D33" t="s">
        <v>13</v>
      </c>
      <c r="E33">
        <v>2025</v>
      </c>
      <c r="F33">
        <v>9</v>
      </c>
    </row>
    <row r="34" spans="1:6" x14ac:dyDescent="0.25">
      <c r="A34">
        <v>245</v>
      </c>
      <c r="B34" t="s">
        <v>4061</v>
      </c>
      <c r="C34" t="s">
        <v>4277</v>
      </c>
      <c r="D34" t="s">
        <v>25</v>
      </c>
      <c r="E34">
        <v>2025</v>
      </c>
      <c r="F34">
        <v>9</v>
      </c>
    </row>
    <row r="35" spans="1:6" x14ac:dyDescent="0.25">
      <c r="A35">
        <v>249</v>
      </c>
      <c r="B35" t="s">
        <v>4174</v>
      </c>
      <c r="C35" t="s">
        <v>4578</v>
      </c>
      <c r="D35" t="s">
        <v>13</v>
      </c>
      <c r="E35">
        <v>2025</v>
      </c>
      <c r="F35">
        <v>7</v>
      </c>
    </row>
    <row r="36" spans="1:6" x14ac:dyDescent="0.25">
      <c r="A36">
        <v>256</v>
      </c>
      <c r="B36" t="s">
        <v>4399</v>
      </c>
      <c r="C36" t="s">
        <v>4591</v>
      </c>
      <c r="D36" t="s">
        <v>25</v>
      </c>
      <c r="E36">
        <v>2025</v>
      </c>
      <c r="F36">
        <v>7</v>
      </c>
    </row>
    <row r="37" spans="1:6" x14ac:dyDescent="0.25">
      <c r="A37">
        <v>257</v>
      </c>
      <c r="B37" t="s">
        <v>4568</v>
      </c>
      <c r="C37" t="s">
        <v>4244</v>
      </c>
      <c r="D37" t="s">
        <v>25</v>
      </c>
      <c r="E37">
        <v>2025</v>
      </c>
      <c r="F37">
        <v>7</v>
      </c>
    </row>
    <row r="38" spans="1:6" x14ac:dyDescent="0.25">
      <c r="A38">
        <v>262</v>
      </c>
      <c r="B38" t="s">
        <v>4037</v>
      </c>
      <c r="C38" t="s">
        <v>4401</v>
      </c>
      <c r="D38" t="s">
        <v>25</v>
      </c>
      <c r="E38">
        <v>2025</v>
      </c>
      <c r="F38">
        <v>7</v>
      </c>
    </row>
    <row r="39" spans="1:6" x14ac:dyDescent="0.25">
      <c r="A39">
        <v>264</v>
      </c>
      <c r="B39" t="s">
        <v>4571</v>
      </c>
      <c r="C39" t="s">
        <v>4474</v>
      </c>
      <c r="D39" t="s">
        <v>13</v>
      </c>
      <c r="E39">
        <v>2025</v>
      </c>
      <c r="F39">
        <v>8</v>
      </c>
    </row>
    <row r="40" spans="1:6" x14ac:dyDescent="0.25">
      <c r="A40">
        <v>268</v>
      </c>
      <c r="B40" t="s">
        <v>4058</v>
      </c>
      <c r="C40" t="s">
        <v>4609</v>
      </c>
      <c r="D40" t="s">
        <v>13</v>
      </c>
      <c r="E40">
        <v>2025</v>
      </c>
      <c r="F40">
        <v>7</v>
      </c>
    </row>
    <row r="41" spans="1:6" x14ac:dyDescent="0.25">
      <c r="A41">
        <v>280</v>
      </c>
      <c r="B41" t="s">
        <v>4116</v>
      </c>
      <c r="C41" t="s">
        <v>4633</v>
      </c>
      <c r="D41" t="s">
        <v>25</v>
      </c>
      <c r="E41">
        <v>2025</v>
      </c>
      <c r="F41">
        <v>9</v>
      </c>
    </row>
    <row r="42" spans="1:6" x14ac:dyDescent="0.25">
      <c r="A42">
        <v>288</v>
      </c>
      <c r="B42" t="s">
        <v>4649</v>
      </c>
      <c r="C42" t="s">
        <v>4650</v>
      </c>
      <c r="D42" t="s">
        <v>13</v>
      </c>
      <c r="E42">
        <v>2025</v>
      </c>
      <c r="F42">
        <v>8</v>
      </c>
    </row>
    <row r="43" spans="1:6" x14ac:dyDescent="0.25">
      <c r="A43">
        <v>297</v>
      </c>
      <c r="B43" t="s">
        <v>4081</v>
      </c>
      <c r="C43" t="s">
        <v>4665</v>
      </c>
      <c r="D43" t="s">
        <v>25</v>
      </c>
      <c r="E43">
        <v>2025</v>
      </c>
      <c r="F43">
        <v>7</v>
      </c>
    </row>
    <row r="44" spans="1:6" x14ac:dyDescent="0.25">
      <c r="A44">
        <v>302</v>
      </c>
      <c r="B44" t="s">
        <v>4677</v>
      </c>
      <c r="C44" t="s">
        <v>4409</v>
      </c>
      <c r="D44" t="s">
        <v>25</v>
      </c>
      <c r="E44">
        <v>2025</v>
      </c>
      <c r="F44">
        <v>6</v>
      </c>
    </row>
    <row r="45" spans="1:6" x14ac:dyDescent="0.25">
      <c r="A45">
        <v>305</v>
      </c>
      <c r="B45" t="s">
        <v>4108</v>
      </c>
      <c r="C45" t="s">
        <v>4170</v>
      </c>
      <c r="D45" t="s">
        <v>25</v>
      </c>
      <c r="E45">
        <v>2025</v>
      </c>
      <c r="F45">
        <v>8</v>
      </c>
    </row>
    <row r="46" spans="1:6" x14ac:dyDescent="0.25">
      <c r="A46">
        <v>306</v>
      </c>
      <c r="B46" t="s">
        <v>4368</v>
      </c>
      <c r="C46" t="s">
        <v>4366</v>
      </c>
      <c r="D46" t="s">
        <v>13</v>
      </c>
      <c r="E46">
        <v>2025</v>
      </c>
      <c r="F46">
        <v>9</v>
      </c>
    </row>
    <row r="47" spans="1:6" x14ac:dyDescent="0.25">
      <c r="A47">
        <v>309</v>
      </c>
      <c r="B47" t="s">
        <v>4687</v>
      </c>
      <c r="C47" t="s">
        <v>4688</v>
      </c>
      <c r="D47" t="s">
        <v>13</v>
      </c>
      <c r="E47">
        <v>2025</v>
      </c>
      <c r="F47">
        <v>6</v>
      </c>
    </row>
    <row r="48" spans="1:6" x14ac:dyDescent="0.25">
      <c r="A48">
        <v>310</v>
      </c>
      <c r="B48" t="s">
        <v>4690</v>
      </c>
      <c r="C48" t="s">
        <v>4289</v>
      </c>
      <c r="D48" t="s">
        <v>13</v>
      </c>
      <c r="E48">
        <v>2025</v>
      </c>
      <c r="F48">
        <v>10</v>
      </c>
    </row>
    <row r="49" spans="1:6" x14ac:dyDescent="0.25">
      <c r="A49">
        <v>317</v>
      </c>
      <c r="B49" t="s">
        <v>4169</v>
      </c>
      <c r="C49" t="s">
        <v>4705</v>
      </c>
      <c r="D49" t="s">
        <v>25</v>
      </c>
      <c r="E49">
        <v>2025</v>
      </c>
      <c r="F49">
        <v>8</v>
      </c>
    </row>
    <row r="50" spans="1:6" x14ac:dyDescent="0.25">
      <c r="A50">
        <v>322</v>
      </c>
      <c r="B50" t="s">
        <v>4422</v>
      </c>
      <c r="C50" t="s">
        <v>4714</v>
      </c>
      <c r="D50" t="s">
        <v>25</v>
      </c>
      <c r="E50">
        <v>2025</v>
      </c>
      <c r="F50">
        <v>10</v>
      </c>
    </row>
    <row r="51" spans="1:6" x14ac:dyDescent="0.25">
      <c r="A51">
        <v>326</v>
      </c>
      <c r="B51" t="s">
        <v>4537</v>
      </c>
      <c r="C51" t="s">
        <v>4530</v>
      </c>
      <c r="D51" t="s">
        <v>13</v>
      </c>
      <c r="E51">
        <v>2025</v>
      </c>
      <c r="F51">
        <v>7</v>
      </c>
    </row>
    <row r="52" spans="1:6" x14ac:dyDescent="0.25">
      <c r="A52">
        <v>336</v>
      </c>
      <c r="B52" t="s">
        <v>4174</v>
      </c>
      <c r="C52" t="s">
        <v>4709</v>
      </c>
      <c r="D52" t="s">
        <v>25</v>
      </c>
      <c r="E52">
        <v>2025</v>
      </c>
      <c r="F52">
        <v>8</v>
      </c>
    </row>
    <row r="53" spans="1:6" x14ac:dyDescent="0.25">
      <c r="A53">
        <v>347</v>
      </c>
      <c r="B53" t="s">
        <v>4649</v>
      </c>
      <c r="C53" t="s">
        <v>4543</v>
      </c>
      <c r="D53" t="s">
        <v>13</v>
      </c>
      <c r="E53">
        <v>2025</v>
      </c>
      <c r="F53">
        <v>8</v>
      </c>
    </row>
    <row r="54" spans="1:6" x14ac:dyDescent="0.25">
      <c r="A54">
        <v>377</v>
      </c>
      <c r="B54" t="s">
        <v>4043</v>
      </c>
      <c r="C54" t="s">
        <v>4817</v>
      </c>
      <c r="D54" t="s">
        <v>25</v>
      </c>
      <c r="E54">
        <v>2025</v>
      </c>
      <c r="F54">
        <v>9</v>
      </c>
    </row>
    <row r="55" spans="1:6" x14ac:dyDescent="0.25">
      <c r="A55">
        <v>391</v>
      </c>
      <c r="B55" t="s">
        <v>4180</v>
      </c>
      <c r="C55" t="s">
        <v>4435</v>
      </c>
      <c r="D55" t="s">
        <v>13</v>
      </c>
      <c r="E55">
        <v>2025</v>
      </c>
      <c r="F55">
        <v>8</v>
      </c>
    </row>
    <row r="56" spans="1:6" x14ac:dyDescent="0.25">
      <c r="A56">
        <v>393</v>
      </c>
      <c r="B56" t="s">
        <v>4845</v>
      </c>
      <c r="C56" t="s">
        <v>4846</v>
      </c>
      <c r="D56" t="s">
        <v>13</v>
      </c>
      <c r="E56">
        <v>2025</v>
      </c>
      <c r="F56">
        <v>9</v>
      </c>
    </row>
    <row r="57" spans="1:6" x14ac:dyDescent="0.25">
      <c r="A57">
        <v>394</v>
      </c>
      <c r="B57" t="s">
        <v>4070</v>
      </c>
      <c r="C57" t="s">
        <v>4597</v>
      </c>
      <c r="D57" t="s">
        <v>25</v>
      </c>
      <c r="E57">
        <v>2025</v>
      </c>
      <c r="F57">
        <v>8</v>
      </c>
    </row>
    <row r="58" spans="1:6" x14ac:dyDescent="0.25">
      <c r="A58">
        <v>395</v>
      </c>
      <c r="B58" t="s">
        <v>4848</v>
      </c>
      <c r="C58" t="s">
        <v>4650</v>
      </c>
      <c r="D58" t="s">
        <v>13</v>
      </c>
      <c r="E58">
        <v>2025</v>
      </c>
      <c r="F58">
        <v>7</v>
      </c>
    </row>
    <row r="59" spans="1:6" x14ac:dyDescent="0.25">
      <c r="A59">
        <v>398</v>
      </c>
      <c r="B59" t="s">
        <v>4440</v>
      </c>
      <c r="C59" t="s">
        <v>4258</v>
      </c>
      <c r="D59" t="s">
        <v>25</v>
      </c>
      <c r="E59">
        <v>2025</v>
      </c>
      <c r="F59">
        <v>9</v>
      </c>
    </row>
    <row r="60" spans="1:6" x14ac:dyDescent="0.25">
      <c r="A60">
        <v>400</v>
      </c>
      <c r="B60" t="s">
        <v>4856</v>
      </c>
      <c r="C60" t="s">
        <v>4244</v>
      </c>
      <c r="D60" t="s">
        <v>25</v>
      </c>
      <c r="E60">
        <v>2025</v>
      </c>
      <c r="F60">
        <v>8</v>
      </c>
    </row>
    <row r="61" spans="1:6" x14ac:dyDescent="0.25">
      <c r="A61">
        <v>408</v>
      </c>
      <c r="B61" t="s">
        <v>4116</v>
      </c>
      <c r="C61" t="s">
        <v>4380</v>
      </c>
      <c r="D61" t="s">
        <v>13</v>
      </c>
      <c r="E61">
        <v>2025</v>
      </c>
      <c r="F61">
        <v>6</v>
      </c>
    </row>
    <row r="62" spans="1:6" x14ac:dyDescent="0.25">
      <c r="A62">
        <v>410</v>
      </c>
      <c r="B62" t="s">
        <v>4873</v>
      </c>
      <c r="C62" t="s">
        <v>4658</v>
      </c>
      <c r="D62" t="s">
        <v>25</v>
      </c>
      <c r="E62">
        <v>2025</v>
      </c>
      <c r="F62">
        <v>6</v>
      </c>
    </row>
    <row r="63" spans="1:6" x14ac:dyDescent="0.25">
      <c r="A63">
        <v>413</v>
      </c>
      <c r="B63" t="s">
        <v>4032</v>
      </c>
      <c r="C63" t="s">
        <v>4395</v>
      </c>
      <c r="D63" t="s">
        <v>25</v>
      </c>
      <c r="E63">
        <v>2025</v>
      </c>
      <c r="F63">
        <v>9</v>
      </c>
    </row>
    <row r="64" spans="1:6" x14ac:dyDescent="0.25">
      <c r="A64">
        <v>427</v>
      </c>
      <c r="B64" t="s">
        <v>4193</v>
      </c>
      <c r="C64" t="s">
        <v>4905</v>
      </c>
      <c r="D64" t="s">
        <v>13</v>
      </c>
      <c r="E64">
        <v>2025</v>
      </c>
      <c r="F64">
        <v>8</v>
      </c>
    </row>
    <row r="65" spans="1:6" x14ac:dyDescent="0.25">
      <c r="A65">
        <v>440</v>
      </c>
      <c r="B65" t="s">
        <v>4026</v>
      </c>
      <c r="C65" t="s">
        <v>4286</v>
      </c>
      <c r="D65" t="s">
        <v>25</v>
      </c>
      <c r="E65">
        <v>2025</v>
      </c>
      <c r="F65">
        <v>8</v>
      </c>
    </row>
    <row r="66" spans="1:6" x14ac:dyDescent="0.25">
      <c r="A66">
        <v>453</v>
      </c>
      <c r="B66" t="s">
        <v>4360</v>
      </c>
      <c r="C66" t="s">
        <v>4945</v>
      </c>
      <c r="D66" t="s">
        <v>25</v>
      </c>
      <c r="E66">
        <v>2025</v>
      </c>
      <c r="F66">
        <v>7</v>
      </c>
    </row>
    <row r="67" spans="1:6" x14ac:dyDescent="0.25">
      <c r="A67">
        <v>454</v>
      </c>
      <c r="B67" t="s">
        <v>4910</v>
      </c>
      <c r="C67" t="s">
        <v>4947</v>
      </c>
      <c r="D67" t="s">
        <v>25</v>
      </c>
      <c r="E67">
        <v>2025</v>
      </c>
      <c r="F67">
        <v>8</v>
      </c>
    </row>
    <row r="68" spans="1:6" x14ac:dyDescent="0.25">
      <c r="A68">
        <v>456</v>
      </c>
      <c r="B68" t="s">
        <v>4950</v>
      </c>
      <c r="C68" t="s">
        <v>4481</v>
      </c>
      <c r="D68" t="s">
        <v>13</v>
      </c>
      <c r="E68">
        <v>2025</v>
      </c>
      <c r="F68">
        <v>9</v>
      </c>
    </row>
    <row r="69" spans="1:6" x14ac:dyDescent="0.25">
      <c r="A69">
        <v>463</v>
      </c>
      <c r="B69" t="s">
        <v>4806</v>
      </c>
      <c r="C69" t="s">
        <v>4523</v>
      </c>
      <c r="D69" t="s">
        <v>25</v>
      </c>
      <c r="E69">
        <v>2025</v>
      </c>
      <c r="F69">
        <v>9</v>
      </c>
    </row>
    <row r="70" spans="1:6" x14ac:dyDescent="0.25">
      <c r="A70">
        <v>481</v>
      </c>
      <c r="B70" t="s">
        <v>4990</v>
      </c>
      <c r="C70" t="s">
        <v>4531</v>
      </c>
      <c r="D70" t="s">
        <v>25</v>
      </c>
      <c r="E70">
        <v>2025</v>
      </c>
      <c r="F70">
        <v>8</v>
      </c>
    </row>
    <row r="71" spans="1:6" x14ac:dyDescent="0.25">
      <c r="A71">
        <v>511</v>
      </c>
      <c r="B71" t="s">
        <v>4869</v>
      </c>
      <c r="C71" t="s">
        <v>4397</v>
      </c>
      <c r="D71" t="s">
        <v>25</v>
      </c>
      <c r="E71">
        <v>2025</v>
      </c>
      <c r="F71">
        <v>10</v>
      </c>
    </row>
    <row r="72" spans="1:6" x14ac:dyDescent="0.25">
      <c r="A72">
        <v>516</v>
      </c>
      <c r="B72" t="s">
        <v>5005</v>
      </c>
      <c r="C72" t="s">
        <v>4397</v>
      </c>
      <c r="D72" t="s">
        <v>13</v>
      </c>
      <c r="E72">
        <v>2025</v>
      </c>
      <c r="F72">
        <v>6</v>
      </c>
    </row>
    <row r="73" spans="1:6" x14ac:dyDescent="0.25">
      <c r="A73">
        <v>520</v>
      </c>
      <c r="B73" t="s">
        <v>4518</v>
      </c>
      <c r="C73" t="s">
        <v>5049</v>
      </c>
      <c r="D73" t="s">
        <v>13</v>
      </c>
      <c r="E73">
        <v>2025</v>
      </c>
      <c r="F73">
        <v>6</v>
      </c>
    </row>
    <row r="74" spans="1:6" x14ac:dyDescent="0.25">
      <c r="A74">
        <v>529</v>
      </c>
      <c r="B74" t="s">
        <v>4731</v>
      </c>
      <c r="C74" t="s">
        <v>4056</v>
      </c>
      <c r="D74" t="s">
        <v>25</v>
      </c>
      <c r="E74">
        <v>2025</v>
      </c>
      <c r="F74">
        <v>6</v>
      </c>
    </row>
    <row r="75" spans="1:6" x14ac:dyDescent="0.25">
      <c r="A75">
        <v>532</v>
      </c>
      <c r="B75" t="s">
        <v>5000</v>
      </c>
      <c r="C75" t="s">
        <v>4328</v>
      </c>
      <c r="D75" t="s">
        <v>13</v>
      </c>
      <c r="E75">
        <v>2025</v>
      </c>
      <c r="F75">
        <v>7</v>
      </c>
    </row>
    <row r="76" spans="1:6" x14ac:dyDescent="0.25">
      <c r="A76">
        <v>539</v>
      </c>
      <c r="B76" t="s">
        <v>5080</v>
      </c>
      <c r="C76" t="s">
        <v>5015</v>
      </c>
      <c r="D76" t="s">
        <v>25</v>
      </c>
      <c r="E76">
        <v>2025</v>
      </c>
      <c r="F76">
        <v>10</v>
      </c>
    </row>
    <row r="77" spans="1:6" x14ac:dyDescent="0.25">
      <c r="A77">
        <v>542</v>
      </c>
      <c r="B77" t="s">
        <v>4823</v>
      </c>
      <c r="C77" t="s">
        <v>4266</v>
      </c>
      <c r="D77" t="s">
        <v>25</v>
      </c>
      <c r="E77">
        <v>2025</v>
      </c>
      <c r="F77">
        <v>9</v>
      </c>
    </row>
    <row r="78" spans="1:6" x14ac:dyDescent="0.25">
      <c r="A78">
        <v>557</v>
      </c>
      <c r="B78" t="s">
        <v>4403</v>
      </c>
      <c r="C78" t="s">
        <v>5111</v>
      </c>
      <c r="D78" t="s">
        <v>13</v>
      </c>
      <c r="E78">
        <v>2025</v>
      </c>
      <c r="F78">
        <v>7</v>
      </c>
    </row>
    <row r="79" spans="1:6" x14ac:dyDescent="0.25">
      <c r="A79">
        <v>558</v>
      </c>
      <c r="B79" t="s">
        <v>5113</v>
      </c>
      <c r="C79" t="s">
        <v>4024</v>
      </c>
      <c r="D79" t="s">
        <v>13</v>
      </c>
      <c r="E79">
        <v>2025</v>
      </c>
      <c r="F79">
        <v>7</v>
      </c>
    </row>
    <row r="80" spans="1:6" x14ac:dyDescent="0.25">
      <c r="A80">
        <v>574</v>
      </c>
      <c r="B80" t="s">
        <v>4505</v>
      </c>
      <c r="C80" t="s">
        <v>5139</v>
      </c>
      <c r="D80" t="s">
        <v>25</v>
      </c>
      <c r="E80">
        <v>2025</v>
      </c>
      <c r="F80">
        <v>10</v>
      </c>
    </row>
    <row r="81" spans="1:6" x14ac:dyDescent="0.25">
      <c r="A81">
        <v>576</v>
      </c>
      <c r="B81" t="s">
        <v>4384</v>
      </c>
      <c r="C81" t="s">
        <v>4878</v>
      </c>
      <c r="D81" t="s">
        <v>13</v>
      </c>
      <c r="E81">
        <v>2025</v>
      </c>
      <c r="F81">
        <v>8</v>
      </c>
    </row>
    <row r="82" spans="1:6" x14ac:dyDescent="0.25">
      <c r="A82">
        <v>582</v>
      </c>
      <c r="B82" t="s">
        <v>4092</v>
      </c>
      <c r="C82" t="s">
        <v>5149</v>
      </c>
      <c r="D82" t="s">
        <v>13</v>
      </c>
      <c r="E82">
        <v>2025</v>
      </c>
      <c r="F82">
        <v>8</v>
      </c>
    </row>
    <row r="83" spans="1:6" x14ac:dyDescent="0.25">
      <c r="A83">
        <v>594</v>
      </c>
      <c r="B83" t="s">
        <v>5011</v>
      </c>
      <c r="C83" t="s">
        <v>4820</v>
      </c>
      <c r="D83" t="s">
        <v>13</v>
      </c>
      <c r="E83">
        <v>2025</v>
      </c>
      <c r="F83">
        <v>6</v>
      </c>
    </row>
    <row r="84" spans="1:6" x14ac:dyDescent="0.25">
      <c r="A84">
        <v>600</v>
      </c>
      <c r="B84" t="s">
        <v>5177</v>
      </c>
      <c r="C84" t="s">
        <v>4289</v>
      </c>
      <c r="D84" t="s">
        <v>25</v>
      </c>
      <c r="E84">
        <v>2025</v>
      </c>
      <c r="F84">
        <v>7</v>
      </c>
    </row>
    <row r="85" spans="1:6" x14ac:dyDescent="0.25">
      <c r="A85">
        <v>614</v>
      </c>
      <c r="B85" t="s">
        <v>5000</v>
      </c>
      <c r="C85" t="s">
        <v>4838</v>
      </c>
      <c r="D85" t="s">
        <v>25</v>
      </c>
      <c r="E85">
        <v>2025</v>
      </c>
      <c r="F85">
        <v>8</v>
      </c>
    </row>
    <row r="86" spans="1:6" x14ac:dyDescent="0.25">
      <c r="A86">
        <v>624</v>
      </c>
      <c r="B86" t="s">
        <v>4703</v>
      </c>
      <c r="C86" t="s">
        <v>4875</v>
      </c>
      <c r="D86" t="s">
        <v>25</v>
      </c>
      <c r="E86">
        <v>2025</v>
      </c>
      <c r="F86">
        <v>7</v>
      </c>
    </row>
    <row r="87" spans="1:6" x14ac:dyDescent="0.25">
      <c r="A87">
        <v>628</v>
      </c>
      <c r="B87" t="s">
        <v>4392</v>
      </c>
      <c r="C87" t="s">
        <v>4170</v>
      </c>
      <c r="D87" t="s">
        <v>25</v>
      </c>
      <c r="E87">
        <v>2024</v>
      </c>
      <c r="F87">
        <v>8</v>
      </c>
    </row>
    <row r="88" spans="1:6" x14ac:dyDescent="0.25">
      <c r="A88">
        <v>633</v>
      </c>
      <c r="B88" t="s">
        <v>5219</v>
      </c>
      <c r="C88" t="s">
        <v>5220</v>
      </c>
      <c r="D88" t="s">
        <v>25</v>
      </c>
      <c r="E88">
        <v>2025</v>
      </c>
      <c r="F88">
        <v>6</v>
      </c>
    </row>
    <row r="89" spans="1:6" x14ac:dyDescent="0.25">
      <c r="A89">
        <v>635</v>
      </c>
      <c r="B89" t="s">
        <v>4856</v>
      </c>
      <c r="C89" t="s">
        <v>4455</v>
      </c>
      <c r="D89" t="s">
        <v>25</v>
      </c>
      <c r="E89">
        <v>2025</v>
      </c>
      <c r="F89">
        <v>6</v>
      </c>
    </row>
    <row r="90" spans="1:6" x14ac:dyDescent="0.25">
      <c r="A90">
        <v>650</v>
      </c>
      <c r="B90" t="s">
        <v>4546</v>
      </c>
      <c r="C90" t="s">
        <v>4397</v>
      </c>
      <c r="D90" t="s">
        <v>13</v>
      </c>
      <c r="E90">
        <v>2025</v>
      </c>
      <c r="F90">
        <v>8</v>
      </c>
    </row>
    <row r="91" spans="1:6" x14ac:dyDescent="0.25">
      <c r="A91">
        <v>656</v>
      </c>
      <c r="B91" t="s">
        <v>4153</v>
      </c>
      <c r="C91" t="s">
        <v>4289</v>
      </c>
      <c r="D91" t="s">
        <v>25</v>
      </c>
      <c r="E91">
        <v>2025</v>
      </c>
      <c r="F91">
        <v>9</v>
      </c>
    </row>
    <row r="92" spans="1:6" x14ac:dyDescent="0.25">
      <c r="A92">
        <v>664</v>
      </c>
      <c r="B92" t="s">
        <v>4032</v>
      </c>
      <c r="C92" t="s">
        <v>4450</v>
      </c>
      <c r="D92" t="s">
        <v>13</v>
      </c>
      <c r="E92">
        <v>2025</v>
      </c>
      <c r="F92">
        <v>7</v>
      </c>
    </row>
    <row r="93" spans="1:6" x14ac:dyDescent="0.25">
      <c r="A93">
        <v>665</v>
      </c>
      <c r="B93" t="s">
        <v>5272</v>
      </c>
      <c r="C93" t="s">
        <v>4053</v>
      </c>
      <c r="D93" t="s">
        <v>13</v>
      </c>
      <c r="E93">
        <v>2025</v>
      </c>
      <c r="F93">
        <v>7</v>
      </c>
    </row>
    <row r="94" spans="1:6" x14ac:dyDescent="0.25">
      <c r="A94">
        <v>677</v>
      </c>
      <c r="B94" t="s">
        <v>5288</v>
      </c>
      <c r="C94" t="s">
        <v>4181</v>
      </c>
      <c r="D94" t="s">
        <v>13</v>
      </c>
      <c r="E94">
        <v>2025</v>
      </c>
      <c r="F94">
        <v>7</v>
      </c>
    </row>
    <row r="95" spans="1:6" x14ac:dyDescent="0.25">
      <c r="A95">
        <v>679</v>
      </c>
      <c r="B95" t="s">
        <v>5291</v>
      </c>
      <c r="C95" t="s">
        <v>5292</v>
      </c>
      <c r="D95" t="s">
        <v>13</v>
      </c>
      <c r="E95">
        <v>2025</v>
      </c>
      <c r="F95">
        <v>6</v>
      </c>
    </row>
    <row r="96" spans="1:6" x14ac:dyDescent="0.25">
      <c r="A96">
        <v>686</v>
      </c>
      <c r="B96" t="s">
        <v>4118</v>
      </c>
      <c r="C96" t="s">
        <v>5303</v>
      </c>
      <c r="D96" t="s">
        <v>13</v>
      </c>
      <c r="E96">
        <v>2025</v>
      </c>
      <c r="F96">
        <v>8</v>
      </c>
    </row>
    <row r="97" spans="1:6" x14ac:dyDescent="0.25">
      <c r="A97">
        <v>691</v>
      </c>
      <c r="B97" t="s">
        <v>4133</v>
      </c>
      <c r="C97" t="s">
        <v>5309</v>
      </c>
      <c r="D97" t="s">
        <v>13</v>
      </c>
      <c r="E97">
        <v>2025</v>
      </c>
      <c r="F97">
        <v>6</v>
      </c>
    </row>
    <row r="98" spans="1:6" x14ac:dyDescent="0.25">
      <c r="A98">
        <v>697</v>
      </c>
      <c r="B98" t="s">
        <v>5314</v>
      </c>
      <c r="C98" t="s">
        <v>4244</v>
      </c>
      <c r="D98" t="s">
        <v>13</v>
      </c>
      <c r="E98">
        <v>2025</v>
      </c>
      <c r="F98">
        <v>8</v>
      </c>
    </row>
    <row r="99" spans="1:6" x14ac:dyDescent="0.25">
      <c r="A99">
        <v>698</v>
      </c>
      <c r="B99" t="s">
        <v>4635</v>
      </c>
      <c r="C99" t="s">
        <v>5029</v>
      </c>
      <c r="D99" t="s">
        <v>25</v>
      </c>
      <c r="E99">
        <v>2025</v>
      </c>
      <c r="F99">
        <v>7</v>
      </c>
    </row>
    <row r="100" spans="1:6" x14ac:dyDescent="0.25">
      <c r="A100">
        <v>707</v>
      </c>
      <c r="B100" t="s">
        <v>4556</v>
      </c>
      <c r="C100" t="s">
        <v>4292</v>
      </c>
      <c r="D100" t="s">
        <v>25</v>
      </c>
      <c r="E100">
        <v>2025</v>
      </c>
      <c r="F100">
        <v>10</v>
      </c>
    </row>
    <row r="101" spans="1:6" x14ac:dyDescent="0.25">
      <c r="A101">
        <v>717</v>
      </c>
      <c r="B101" t="s">
        <v>4318</v>
      </c>
      <c r="C101" t="s">
        <v>5344</v>
      </c>
      <c r="D101" t="s">
        <v>25</v>
      </c>
      <c r="E101">
        <v>2025</v>
      </c>
      <c r="F101">
        <v>7</v>
      </c>
    </row>
    <row r="102" spans="1:6" x14ac:dyDescent="0.25">
      <c r="A102">
        <v>718</v>
      </c>
      <c r="B102" t="s">
        <v>4690</v>
      </c>
      <c r="C102" t="s">
        <v>4411</v>
      </c>
      <c r="D102" t="s">
        <v>25</v>
      </c>
      <c r="E102">
        <v>2025</v>
      </c>
      <c r="F102">
        <v>9</v>
      </c>
    </row>
    <row r="103" spans="1:6" x14ac:dyDescent="0.25">
      <c r="A103">
        <v>723</v>
      </c>
      <c r="B103" t="s">
        <v>5353</v>
      </c>
      <c r="C103" t="s">
        <v>4499</v>
      </c>
      <c r="D103" t="s">
        <v>25</v>
      </c>
      <c r="E103">
        <v>2025</v>
      </c>
      <c r="F103">
        <v>7</v>
      </c>
    </row>
    <row r="104" spans="1:6" x14ac:dyDescent="0.25">
      <c r="A104">
        <v>727</v>
      </c>
      <c r="B104" t="s">
        <v>4244</v>
      </c>
      <c r="C104" t="s">
        <v>5358</v>
      </c>
      <c r="D104" t="s">
        <v>13</v>
      </c>
      <c r="E104">
        <v>2025</v>
      </c>
      <c r="F104">
        <v>7</v>
      </c>
    </row>
    <row r="105" spans="1:6" x14ac:dyDescent="0.25">
      <c r="A105">
        <v>728</v>
      </c>
      <c r="B105" t="s">
        <v>5360</v>
      </c>
      <c r="C105" t="s">
        <v>5361</v>
      </c>
      <c r="D105" t="s">
        <v>13</v>
      </c>
      <c r="E105">
        <v>2025</v>
      </c>
      <c r="F105">
        <v>7</v>
      </c>
    </row>
    <row r="106" spans="1:6" x14ac:dyDescent="0.25">
      <c r="A106">
        <v>729</v>
      </c>
      <c r="B106" t="s">
        <v>5210</v>
      </c>
      <c r="C106" t="s">
        <v>5363</v>
      </c>
      <c r="D106" t="s">
        <v>13</v>
      </c>
      <c r="E106">
        <v>2025</v>
      </c>
      <c r="F106">
        <v>7</v>
      </c>
    </row>
    <row r="107" spans="1:6" x14ac:dyDescent="0.25">
      <c r="A107">
        <v>730</v>
      </c>
      <c r="B107" t="s">
        <v>4118</v>
      </c>
      <c r="C107" t="s">
        <v>5365</v>
      </c>
      <c r="D107" t="s">
        <v>13</v>
      </c>
      <c r="E107">
        <v>2025</v>
      </c>
      <c r="F107">
        <v>6</v>
      </c>
    </row>
    <row r="108" spans="1:6" x14ac:dyDescent="0.25">
      <c r="A108">
        <v>734</v>
      </c>
      <c r="B108" t="s">
        <v>4537</v>
      </c>
      <c r="C108" t="s">
        <v>5372</v>
      </c>
      <c r="D108" t="s">
        <v>25</v>
      </c>
      <c r="E108">
        <v>2025</v>
      </c>
      <c r="F108">
        <v>9</v>
      </c>
    </row>
    <row r="109" spans="1:6" x14ac:dyDescent="0.25">
      <c r="A109">
        <v>795</v>
      </c>
      <c r="B109" t="s">
        <v>4339</v>
      </c>
      <c r="C109" t="s">
        <v>4170</v>
      </c>
      <c r="D109" t="s">
        <v>25</v>
      </c>
      <c r="E109">
        <v>2025</v>
      </c>
      <c r="F109">
        <v>6</v>
      </c>
    </row>
    <row r="110" spans="1:6" x14ac:dyDescent="0.25">
      <c r="A110">
        <v>812</v>
      </c>
      <c r="B110" t="s">
        <v>4854</v>
      </c>
      <c r="C110" t="s">
        <v>4289</v>
      </c>
      <c r="D110" t="s">
        <v>13</v>
      </c>
      <c r="E110">
        <v>2025</v>
      </c>
      <c r="F110">
        <v>9</v>
      </c>
    </row>
    <row r="111" spans="1:6" x14ac:dyDescent="0.25">
      <c r="A111">
        <v>816</v>
      </c>
      <c r="B111" t="s">
        <v>4133</v>
      </c>
      <c r="C111" t="s">
        <v>4591</v>
      </c>
      <c r="D111" t="s">
        <v>25</v>
      </c>
      <c r="E111">
        <v>2025</v>
      </c>
      <c r="F111">
        <v>9</v>
      </c>
    </row>
    <row r="112" spans="1:6" x14ac:dyDescent="0.25">
      <c r="A112">
        <v>829</v>
      </c>
      <c r="B112" t="s">
        <v>4897</v>
      </c>
      <c r="C112" t="s">
        <v>4035</v>
      </c>
      <c r="D112" t="s">
        <v>25</v>
      </c>
      <c r="E112">
        <v>2025</v>
      </c>
      <c r="F112">
        <v>8</v>
      </c>
    </row>
    <row r="113" spans="1:6" x14ac:dyDescent="0.25">
      <c r="A113">
        <v>835</v>
      </c>
      <c r="B113" t="s">
        <v>4133</v>
      </c>
      <c r="C113" t="s">
        <v>4542</v>
      </c>
      <c r="D113" t="s">
        <v>13</v>
      </c>
      <c r="E113">
        <v>2025</v>
      </c>
      <c r="F113">
        <v>6</v>
      </c>
    </row>
    <row r="114" spans="1:6" x14ac:dyDescent="0.25">
      <c r="A114">
        <v>841</v>
      </c>
      <c r="B114" t="s">
        <v>5528</v>
      </c>
      <c r="C114" t="s">
        <v>4056</v>
      </c>
      <c r="D114" t="s">
        <v>13</v>
      </c>
      <c r="E114">
        <v>2025</v>
      </c>
      <c r="F114">
        <v>6</v>
      </c>
    </row>
    <row r="115" spans="1:6" x14ac:dyDescent="0.25">
      <c r="A115">
        <v>844</v>
      </c>
      <c r="B115" t="s">
        <v>4180</v>
      </c>
      <c r="C115" t="s">
        <v>5532</v>
      </c>
      <c r="D115" t="s">
        <v>13</v>
      </c>
      <c r="E115">
        <v>2025</v>
      </c>
      <c r="F115">
        <v>8</v>
      </c>
    </row>
    <row r="116" spans="1:6" x14ac:dyDescent="0.25">
      <c r="A116">
        <v>846</v>
      </c>
      <c r="B116" t="s">
        <v>5011</v>
      </c>
      <c r="C116" t="s">
        <v>5536</v>
      </c>
      <c r="D116" t="s">
        <v>13</v>
      </c>
      <c r="E116">
        <v>2025</v>
      </c>
      <c r="F116">
        <v>8</v>
      </c>
    </row>
    <row r="117" spans="1:6" x14ac:dyDescent="0.25">
      <c r="A117">
        <v>848</v>
      </c>
      <c r="B117" t="s">
        <v>4294</v>
      </c>
      <c r="C117" t="s">
        <v>5427</v>
      </c>
      <c r="D117" t="s">
        <v>25</v>
      </c>
      <c r="E117">
        <v>2025</v>
      </c>
      <c r="F117">
        <v>9</v>
      </c>
    </row>
    <row r="118" spans="1:6" x14ac:dyDescent="0.25">
      <c r="A118">
        <v>858</v>
      </c>
      <c r="B118" t="s">
        <v>4429</v>
      </c>
      <c r="C118" t="s">
        <v>4488</v>
      </c>
      <c r="D118" t="s">
        <v>25</v>
      </c>
      <c r="E118">
        <v>2025</v>
      </c>
      <c r="F118">
        <v>8</v>
      </c>
    </row>
    <row r="119" spans="1:6" x14ac:dyDescent="0.25">
      <c r="A119">
        <v>879</v>
      </c>
      <c r="B119" t="s">
        <v>5584</v>
      </c>
      <c r="C119" t="s">
        <v>4266</v>
      </c>
      <c r="D119" t="s">
        <v>25</v>
      </c>
      <c r="E119">
        <v>2025</v>
      </c>
      <c r="F119">
        <v>8</v>
      </c>
    </row>
    <row r="120" spans="1:6" x14ac:dyDescent="0.25">
      <c r="A120">
        <v>888</v>
      </c>
      <c r="B120" t="s">
        <v>5000</v>
      </c>
      <c r="C120" t="s">
        <v>5098</v>
      </c>
      <c r="D120" t="s">
        <v>13</v>
      </c>
      <c r="E120">
        <v>2025</v>
      </c>
      <c r="F120">
        <v>6</v>
      </c>
    </row>
    <row r="121" spans="1:6" x14ac:dyDescent="0.25">
      <c r="A121">
        <v>893</v>
      </c>
      <c r="B121" t="s">
        <v>4854</v>
      </c>
      <c r="C121" t="s">
        <v>5482</v>
      </c>
      <c r="D121" t="s">
        <v>25</v>
      </c>
      <c r="E121">
        <v>2025</v>
      </c>
      <c r="F121">
        <v>9</v>
      </c>
    </row>
    <row r="122" spans="1:6" x14ac:dyDescent="0.25">
      <c r="A122">
        <v>906</v>
      </c>
      <c r="B122" t="s">
        <v>5626</v>
      </c>
      <c r="C122" t="s">
        <v>5627</v>
      </c>
      <c r="D122" t="s">
        <v>13</v>
      </c>
      <c r="E122">
        <v>2025</v>
      </c>
      <c r="F122">
        <v>10</v>
      </c>
    </row>
    <row r="123" spans="1:6" x14ac:dyDescent="0.25">
      <c r="A123">
        <v>909</v>
      </c>
      <c r="B123" t="s">
        <v>4099</v>
      </c>
      <c r="C123" t="s">
        <v>5122</v>
      </c>
      <c r="D123" t="s">
        <v>13</v>
      </c>
      <c r="E123">
        <v>2025</v>
      </c>
      <c r="F123">
        <v>9</v>
      </c>
    </row>
    <row r="124" spans="1:6" x14ac:dyDescent="0.25">
      <c r="A124">
        <v>910</v>
      </c>
      <c r="B124" t="s">
        <v>4503</v>
      </c>
      <c r="C124" t="s">
        <v>5631</v>
      </c>
      <c r="D124" t="s">
        <v>13</v>
      </c>
      <c r="E124">
        <v>2025</v>
      </c>
      <c r="F124">
        <v>9</v>
      </c>
    </row>
    <row r="125" spans="1:6" x14ac:dyDescent="0.25">
      <c r="A125">
        <v>911</v>
      </c>
      <c r="B125" t="s">
        <v>5633</v>
      </c>
      <c r="C125" t="s">
        <v>4982</v>
      </c>
      <c r="D125" t="s">
        <v>25</v>
      </c>
      <c r="E125">
        <v>2025</v>
      </c>
      <c r="F125">
        <v>9</v>
      </c>
    </row>
    <row r="126" spans="1:6" x14ac:dyDescent="0.25">
      <c r="A126">
        <v>917</v>
      </c>
      <c r="B126" t="s">
        <v>4238</v>
      </c>
      <c r="C126" t="s">
        <v>4030</v>
      </c>
      <c r="D126" t="s">
        <v>25</v>
      </c>
      <c r="E126">
        <v>2025</v>
      </c>
      <c r="F126">
        <v>8</v>
      </c>
    </row>
    <row r="127" spans="1:6" x14ac:dyDescent="0.25">
      <c r="A127">
        <v>919</v>
      </c>
      <c r="B127" t="s">
        <v>4422</v>
      </c>
      <c r="C127" t="s">
        <v>4789</v>
      </c>
      <c r="D127" t="s">
        <v>25</v>
      </c>
      <c r="E127">
        <v>2025</v>
      </c>
      <c r="F127">
        <v>9</v>
      </c>
    </row>
    <row r="128" spans="1:6" x14ac:dyDescent="0.25">
      <c r="A128">
        <v>923</v>
      </c>
      <c r="B128" t="s">
        <v>4897</v>
      </c>
      <c r="C128" t="s">
        <v>4316</v>
      </c>
      <c r="D128" t="s">
        <v>13</v>
      </c>
      <c r="E128">
        <v>2025</v>
      </c>
      <c r="F128">
        <v>6</v>
      </c>
    </row>
    <row r="129" spans="1:6" x14ac:dyDescent="0.25">
      <c r="A129">
        <v>929</v>
      </c>
      <c r="B129" t="s">
        <v>5473</v>
      </c>
      <c r="C129" t="s">
        <v>4817</v>
      </c>
      <c r="D129" t="s">
        <v>25</v>
      </c>
      <c r="E129">
        <v>2025</v>
      </c>
      <c r="F129">
        <v>9</v>
      </c>
    </row>
    <row r="130" spans="1:6" x14ac:dyDescent="0.25">
      <c r="A130">
        <v>936</v>
      </c>
      <c r="B130" t="s">
        <v>4845</v>
      </c>
      <c r="C130" t="s">
        <v>4181</v>
      </c>
      <c r="D130" t="s">
        <v>13</v>
      </c>
      <c r="E130">
        <v>2025</v>
      </c>
      <c r="F130">
        <v>7</v>
      </c>
    </row>
    <row r="131" spans="1:6" x14ac:dyDescent="0.25">
      <c r="A131">
        <v>939</v>
      </c>
      <c r="B131" t="s">
        <v>5670</v>
      </c>
      <c r="C131" t="s">
        <v>5200</v>
      </c>
      <c r="D131" t="s">
        <v>13</v>
      </c>
      <c r="E131">
        <v>2025</v>
      </c>
      <c r="F131">
        <v>8</v>
      </c>
    </row>
    <row r="132" spans="1:6" x14ac:dyDescent="0.25">
      <c r="A132">
        <v>941</v>
      </c>
      <c r="B132" t="s">
        <v>5672</v>
      </c>
      <c r="C132" t="s">
        <v>4206</v>
      </c>
      <c r="D132" t="s">
        <v>25</v>
      </c>
      <c r="E132">
        <v>2025</v>
      </c>
      <c r="F132">
        <v>10</v>
      </c>
    </row>
    <row r="133" spans="1:6" x14ac:dyDescent="0.25">
      <c r="A133">
        <v>944</v>
      </c>
      <c r="B133" t="s">
        <v>4029</v>
      </c>
      <c r="C133" t="s">
        <v>4242</v>
      </c>
      <c r="D133" t="s">
        <v>13</v>
      </c>
      <c r="E133">
        <v>2025</v>
      </c>
      <c r="F133">
        <v>10</v>
      </c>
    </row>
    <row r="134" spans="1:6" x14ac:dyDescent="0.25">
      <c r="A134">
        <v>953</v>
      </c>
      <c r="B134" t="s">
        <v>5080</v>
      </c>
      <c r="C134" t="s">
        <v>4652</v>
      </c>
      <c r="D134" t="s">
        <v>13</v>
      </c>
      <c r="E134">
        <v>2025</v>
      </c>
      <c r="F134">
        <v>9</v>
      </c>
    </row>
    <row r="135" spans="1:6" x14ac:dyDescent="0.25">
      <c r="A135">
        <v>957</v>
      </c>
      <c r="B135" t="s">
        <v>4443</v>
      </c>
      <c r="C135" t="s">
        <v>5694</v>
      </c>
      <c r="D135" t="s">
        <v>25</v>
      </c>
      <c r="E135">
        <v>2025</v>
      </c>
      <c r="F135">
        <v>8</v>
      </c>
    </row>
    <row r="136" spans="1:6" x14ac:dyDescent="0.25">
      <c r="A136">
        <v>963</v>
      </c>
      <c r="B136" t="s">
        <v>4878</v>
      </c>
      <c r="C136" t="s">
        <v>4340</v>
      </c>
      <c r="D136" t="s">
        <v>25</v>
      </c>
      <c r="E136">
        <v>2025</v>
      </c>
      <c r="F136">
        <v>10</v>
      </c>
    </row>
    <row r="137" spans="1:6" x14ac:dyDescent="0.25">
      <c r="A137">
        <v>970</v>
      </c>
      <c r="B137" t="s">
        <v>5487</v>
      </c>
      <c r="C137" t="s">
        <v>4397</v>
      </c>
      <c r="D137" t="s">
        <v>13</v>
      </c>
      <c r="E137">
        <v>2025</v>
      </c>
      <c r="F137">
        <v>6</v>
      </c>
    </row>
    <row r="138" spans="1:6" x14ac:dyDescent="0.25">
      <c r="A138">
        <v>974</v>
      </c>
      <c r="B138" t="s">
        <v>5005</v>
      </c>
      <c r="C138" t="s">
        <v>5697</v>
      </c>
      <c r="D138" t="s">
        <v>25</v>
      </c>
      <c r="E138">
        <v>2025</v>
      </c>
      <c r="F138">
        <v>8</v>
      </c>
    </row>
    <row r="139" spans="1:6" x14ac:dyDescent="0.25">
      <c r="A139">
        <v>984</v>
      </c>
      <c r="B139" t="s">
        <v>4472</v>
      </c>
      <c r="C139" t="s">
        <v>5714</v>
      </c>
      <c r="D139" t="s">
        <v>13</v>
      </c>
      <c r="E139">
        <v>2025</v>
      </c>
      <c r="F139">
        <v>10</v>
      </c>
    </row>
    <row r="140" spans="1:6" x14ac:dyDescent="0.25">
      <c r="A140">
        <v>990</v>
      </c>
      <c r="B140" t="s">
        <v>4437</v>
      </c>
      <c r="C140" t="s">
        <v>4277</v>
      </c>
      <c r="D140" t="s">
        <v>13</v>
      </c>
      <c r="E140">
        <v>2025</v>
      </c>
      <c r="F140">
        <v>10</v>
      </c>
    </row>
    <row r="141" spans="1:6" x14ac:dyDescent="0.25">
      <c r="A141">
        <v>994</v>
      </c>
      <c r="B141" t="s">
        <v>4888</v>
      </c>
      <c r="C141" t="s">
        <v>5427</v>
      </c>
      <c r="D141" t="s">
        <v>25</v>
      </c>
      <c r="E141">
        <v>2025</v>
      </c>
      <c r="F141">
        <v>7</v>
      </c>
    </row>
    <row r="142" spans="1:6" x14ac:dyDescent="0.25">
      <c r="A142">
        <v>999</v>
      </c>
      <c r="B142" t="s">
        <v>5113</v>
      </c>
      <c r="C142" t="s">
        <v>5750</v>
      </c>
      <c r="D142" t="s">
        <v>25</v>
      </c>
      <c r="E142">
        <v>2025</v>
      </c>
      <c r="F142">
        <v>9</v>
      </c>
    </row>
    <row r="143" spans="1:6" x14ac:dyDescent="0.25">
      <c r="A143">
        <v>1004</v>
      </c>
      <c r="B143" t="s">
        <v>5000</v>
      </c>
      <c r="C143" t="s">
        <v>5758</v>
      </c>
      <c r="D143" t="s">
        <v>13</v>
      </c>
      <c r="E143">
        <v>2025</v>
      </c>
      <c r="F143">
        <v>6</v>
      </c>
    </row>
    <row r="144" spans="1:6" x14ac:dyDescent="0.25">
      <c r="A144">
        <v>1005</v>
      </c>
      <c r="B144" t="s">
        <v>4459</v>
      </c>
      <c r="C144" t="s">
        <v>4765</v>
      </c>
      <c r="D144" t="s">
        <v>25</v>
      </c>
      <c r="E144">
        <v>2025</v>
      </c>
      <c r="F144">
        <v>7</v>
      </c>
    </row>
    <row r="145" spans="1:6" x14ac:dyDescent="0.25">
      <c r="A145">
        <v>1015</v>
      </c>
      <c r="B145" t="s">
        <v>4153</v>
      </c>
      <c r="C145" t="s">
        <v>5089</v>
      </c>
      <c r="D145" t="s">
        <v>25</v>
      </c>
      <c r="E145">
        <v>2025</v>
      </c>
      <c r="F145">
        <v>6</v>
      </c>
    </row>
    <row r="146" spans="1:6" x14ac:dyDescent="0.25">
      <c r="A146">
        <v>1017</v>
      </c>
      <c r="B146" t="s">
        <v>4573</v>
      </c>
      <c r="C146" t="s">
        <v>4255</v>
      </c>
      <c r="D146" t="s">
        <v>25</v>
      </c>
      <c r="E146">
        <v>2025</v>
      </c>
      <c r="F146">
        <v>7</v>
      </c>
    </row>
    <row r="147" spans="1:6" x14ac:dyDescent="0.25">
      <c r="A147">
        <v>1020</v>
      </c>
      <c r="B147" t="s">
        <v>4118</v>
      </c>
      <c r="C147" t="s">
        <v>5778</v>
      </c>
      <c r="D147" t="s">
        <v>25</v>
      </c>
      <c r="E147">
        <v>2025</v>
      </c>
      <c r="F147">
        <v>9</v>
      </c>
    </row>
    <row r="148" spans="1:6" x14ac:dyDescent="0.25">
      <c r="A148">
        <v>1024</v>
      </c>
      <c r="B148" t="s">
        <v>4527</v>
      </c>
      <c r="C148" t="s">
        <v>4170</v>
      </c>
      <c r="D148" t="s">
        <v>13</v>
      </c>
      <c r="E148">
        <v>2025</v>
      </c>
      <c r="F148">
        <v>7</v>
      </c>
    </row>
    <row r="149" spans="1:6" x14ac:dyDescent="0.25">
      <c r="A149">
        <v>1026</v>
      </c>
      <c r="B149" t="s">
        <v>5314</v>
      </c>
      <c r="C149" t="s">
        <v>5322</v>
      </c>
      <c r="D149" t="s">
        <v>13</v>
      </c>
      <c r="E149">
        <v>2025</v>
      </c>
      <c r="F149">
        <v>6</v>
      </c>
    </row>
    <row r="150" spans="1:6" x14ac:dyDescent="0.25">
      <c r="A150">
        <v>1035</v>
      </c>
      <c r="B150" t="s">
        <v>4331</v>
      </c>
      <c r="C150" t="s">
        <v>5800</v>
      </c>
      <c r="D150" t="s">
        <v>13</v>
      </c>
      <c r="E150">
        <v>2025</v>
      </c>
      <c r="F150">
        <v>7</v>
      </c>
    </row>
    <row r="151" spans="1:6" x14ac:dyDescent="0.25">
      <c r="A151">
        <v>1036</v>
      </c>
      <c r="B151" t="s">
        <v>5413</v>
      </c>
      <c r="C151" t="s">
        <v>4759</v>
      </c>
      <c r="D151" t="s">
        <v>13</v>
      </c>
      <c r="E151">
        <v>2025</v>
      </c>
      <c r="F151">
        <v>7</v>
      </c>
    </row>
    <row r="152" spans="1:6" x14ac:dyDescent="0.25">
      <c r="A152">
        <v>1054</v>
      </c>
      <c r="B152" t="s">
        <v>4244</v>
      </c>
      <c r="C152" t="s">
        <v>5823</v>
      </c>
      <c r="D152" t="s">
        <v>25</v>
      </c>
      <c r="E152">
        <v>2025</v>
      </c>
      <c r="F152">
        <v>6</v>
      </c>
    </row>
    <row r="153" spans="1:6" x14ac:dyDescent="0.25">
      <c r="A153">
        <v>1055</v>
      </c>
      <c r="B153" t="s">
        <v>4037</v>
      </c>
      <c r="C153" t="s">
        <v>5825</v>
      </c>
      <c r="D153" t="s">
        <v>25</v>
      </c>
      <c r="E153">
        <v>2025</v>
      </c>
      <c r="F153">
        <v>8</v>
      </c>
    </row>
    <row r="154" spans="1:6" x14ac:dyDescent="0.25">
      <c r="A154">
        <v>1061</v>
      </c>
      <c r="B154" t="s">
        <v>4249</v>
      </c>
      <c r="C154" t="s">
        <v>5832</v>
      </c>
      <c r="D154" t="s">
        <v>13</v>
      </c>
      <c r="E154">
        <v>2025</v>
      </c>
      <c r="F154">
        <v>9</v>
      </c>
    </row>
    <row r="155" spans="1:6" x14ac:dyDescent="0.25">
      <c r="A155">
        <v>1062</v>
      </c>
      <c r="B155" t="s">
        <v>4233</v>
      </c>
      <c r="C155" t="s">
        <v>5834</v>
      </c>
      <c r="D155" t="s">
        <v>25</v>
      </c>
      <c r="E155">
        <v>2025</v>
      </c>
      <c r="F155">
        <v>9</v>
      </c>
    </row>
    <row r="156" spans="1:6" x14ac:dyDescent="0.25">
      <c r="A156">
        <v>1068</v>
      </c>
      <c r="B156" t="s">
        <v>5844</v>
      </c>
      <c r="C156" t="s">
        <v>4544</v>
      </c>
      <c r="D156" t="s">
        <v>13</v>
      </c>
      <c r="E156">
        <v>2025</v>
      </c>
      <c r="F156">
        <v>6</v>
      </c>
    </row>
    <row r="157" spans="1:6" x14ac:dyDescent="0.25">
      <c r="A157">
        <v>1080</v>
      </c>
      <c r="B157" t="s">
        <v>4806</v>
      </c>
      <c r="C157" t="s">
        <v>5798</v>
      </c>
      <c r="D157" t="s">
        <v>13</v>
      </c>
      <c r="E157">
        <v>2025</v>
      </c>
      <c r="F157">
        <v>10</v>
      </c>
    </row>
    <row r="158" spans="1:6" x14ac:dyDescent="0.25">
      <c r="A158">
        <v>1106</v>
      </c>
      <c r="B158" t="s">
        <v>4674</v>
      </c>
      <c r="C158" t="s">
        <v>4316</v>
      </c>
      <c r="D158" t="s">
        <v>25</v>
      </c>
      <c r="E158">
        <v>2025</v>
      </c>
      <c r="F158">
        <v>9</v>
      </c>
    </row>
    <row r="159" spans="1:6" x14ac:dyDescent="0.25">
      <c r="A159">
        <v>1111</v>
      </c>
      <c r="B159" t="s">
        <v>5000</v>
      </c>
      <c r="C159" t="s">
        <v>4170</v>
      </c>
      <c r="D159" t="s">
        <v>13</v>
      </c>
      <c r="E159">
        <v>2025</v>
      </c>
      <c r="F159">
        <v>6</v>
      </c>
    </row>
    <row r="160" spans="1:6" x14ac:dyDescent="0.25">
      <c r="A160">
        <v>1126</v>
      </c>
      <c r="B160" t="s">
        <v>4856</v>
      </c>
      <c r="C160" t="s">
        <v>5157</v>
      </c>
      <c r="D160" t="s">
        <v>13</v>
      </c>
      <c r="E160">
        <v>2025</v>
      </c>
      <c r="F160">
        <v>10</v>
      </c>
    </row>
    <row r="161" spans="1:6" x14ac:dyDescent="0.25">
      <c r="A161">
        <v>1129</v>
      </c>
      <c r="B161" t="s">
        <v>4127</v>
      </c>
      <c r="C161" t="s">
        <v>4523</v>
      </c>
      <c r="D161" t="s">
        <v>13</v>
      </c>
      <c r="E161">
        <v>2025</v>
      </c>
      <c r="F161">
        <v>9</v>
      </c>
    </row>
    <row r="162" spans="1:6" x14ac:dyDescent="0.25">
      <c r="A162">
        <v>1137</v>
      </c>
      <c r="B162" t="s">
        <v>5400</v>
      </c>
      <c r="C162" t="s">
        <v>5936</v>
      </c>
      <c r="D162" t="s">
        <v>13</v>
      </c>
      <c r="E162">
        <v>2025</v>
      </c>
      <c r="F162">
        <v>10</v>
      </c>
    </row>
    <row r="163" spans="1:6" x14ac:dyDescent="0.25">
      <c r="A163">
        <v>1138</v>
      </c>
      <c r="B163" t="s">
        <v>4297</v>
      </c>
      <c r="C163" t="s">
        <v>5938</v>
      </c>
      <c r="D163" t="s">
        <v>13</v>
      </c>
      <c r="E163">
        <v>2025</v>
      </c>
      <c r="F163">
        <v>9</v>
      </c>
    </row>
    <row r="164" spans="1:6" x14ac:dyDescent="0.25">
      <c r="A164">
        <v>1145</v>
      </c>
      <c r="B164" t="s">
        <v>5447</v>
      </c>
      <c r="C164" t="s">
        <v>4905</v>
      </c>
      <c r="D164" t="s">
        <v>25</v>
      </c>
      <c r="E164">
        <v>2025</v>
      </c>
      <c r="F164">
        <v>10</v>
      </c>
    </row>
    <row r="165" spans="1:6" x14ac:dyDescent="0.25">
      <c r="A165">
        <v>1150</v>
      </c>
      <c r="B165" t="s">
        <v>4220</v>
      </c>
      <c r="C165" t="s">
        <v>5956</v>
      </c>
      <c r="D165" t="s">
        <v>25</v>
      </c>
      <c r="E165">
        <v>2025</v>
      </c>
      <c r="F165">
        <v>9</v>
      </c>
    </row>
    <row r="166" spans="1:6" x14ac:dyDescent="0.25">
      <c r="A166">
        <v>1180</v>
      </c>
      <c r="B166" t="s">
        <v>5000</v>
      </c>
      <c r="C166" t="s">
        <v>4767</v>
      </c>
      <c r="D166" t="s">
        <v>25</v>
      </c>
      <c r="E166">
        <v>2025</v>
      </c>
      <c r="F166">
        <v>6</v>
      </c>
    </row>
    <row r="167" spans="1:6" x14ac:dyDescent="0.25">
      <c r="A167">
        <v>1183</v>
      </c>
      <c r="B167" t="s">
        <v>4032</v>
      </c>
      <c r="C167" t="s">
        <v>4357</v>
      </c>
      <c r="D167" t="s">
        <v>25</v>
      </c>
      <c r="E167">
        <v>2025</v>
      </c>
      <c r="F167">
        <v>8</v>
      </c>
    </row>
    <row r="168" spans="1:6" x14ac:dyDescent="0.25">
      <c r="A168">
        <v>1184</v>
      </c>
      <c r="B168" t="s">
        <v>5997</v>
      </c>
      <c r="C168" t="s">
        <v>4090</v>
      </c>
      <c r="D168" t="s">
        <v>13</v>
      </c>
      <c r="E168">
        <v>2025</v>
      </c>
      <c r="F168">
        <v>7</v>
      </c>
    </row>
    <row r="169" spans="1:6" x14ac:dyDescent="0.25">
      <c r="A169">
        <v>1197</v>
      </c>
      <c r="B169" t="s">
        <v>4092</v>
      </c>
      <c r="C169" t="s">
        <v>5978</v>
      </c>
      <c r="D169" t="s">
        <v>25</v>
      </c>
      <c r="E169">
        <v>2025</v>
      </c>
      <c r="F169">
        <v>7</v>
      </c>
    </row>
    <row r="170" spans="1:6" x14ac:dyDescent="0.25">
      <c r="A170">
        <v>1205</v>
      </c>
      <c r="B170" t="s">
        <v>4193</v>
      </c>
      <c r="C170" t="s">
        <v>4170</v>
      </c>
      <c r="D170" t="s">
        <v>25</v>
      </c>
      <c r="E170">
        <v>2025</v>
      </c>
      <c r="F170">
        <v>10</v>
      </c>
    </row>
    <row r="171" spans="1:6" x14ac:dyDescent="0.25">
      <c r="A171">
        <v>1211</v>
      </c>
      <c r="B171" t="s">
        <v>6034</v>
      </c>
      <c r="C171" t="s">
        <v>4594</v>
      </c>
      <c r="D171" t="s">
        <v>13</v>
      </c>
      <c r="E171">
        <v>2025</v>
      </c>
      <c r="F171">
        <v>6</v>
      </c>
    </row>
    <row r="172" spans="1:6" x14ac:dyDescent="0.25">
      <c r="A172">
        <v>1230</v>
      </c>
      <c r="B172" t="s">
        <v>4174</v>
      </c>
      <c r="C172" t="s">
        <v>4146</v>
      </c>
      <c r="D172" t="s">
        <v>13</v>
      </c>
      <c r="E172">
        <v>2025</v>
      </c>
      <c r="F172">
        <v>10</v>
      </c>
    </row>
    <row r="173" spans="1:6" x14ac:dyDescent="0.25">
      <c r="A173">
        <v>1238</v>
      </c>
      <c r="B173" t="s">
        <v>4328</v>
      </c>
      <c r="C173" t="s">
        <v>4476</v>
      </c>
      <c r="D173" t="s">
        <v>25</v>
      </c>
      <c r="E173">
        <v>2025</v>
      </c>
      <c r="F173">
        <v>10</v>
      </c>
    </row>
    <row r="174" spans="1:6" x14ac:dyDescent="0.25">
      <c r="A174">
        <v>1262</v>
      </c>
      <c r="B174" t="s">
        <v>4111</v>
      </c>
      <c r="C174" t="s">
        <v>5267</v>
      </c>
      <c r="D174" t="s">
        <v>25</v>
      </c>
      <c r="E174">
        <v>2025</v>
      </c>
      <c r="F174">
        <v>6</v>
      </c>
    </row>
    <row r="175" spans="1:6" x14ac:dyDescent="0.25">
      <c r="A175">
        <v>1264</v>
      </c>
      <c r="B175" t="s">
        <v>5127</v>
      </c>
      <c r="C175" t="s">
        <v>4701</v>
      </c>
      <c r="D175" t="s">
        <v>13</v>
      </c>
      <c r="E175">
        <v>2025</v>
      </c>
      <c r="F175">
        <v>8</v>
      </c>
    </row>
    <row r="176" spans="1:6" x14ac:dyDescent="0.25">
      <c r="A176">
        <v>1272</v>
      </c>
      <c r="B176" t="s">
        <v>4307</v>
      </c>
      <c r="C176" t="s">
        <v>6119</v>
      </c>
      <c r="D176" t="s">
        <v>13</v>
      </c>
      <c r="E176">
        <v>2025</v>
      </c>
      <c r="F176">
        <v>9</v>
      </c>
    </row>
    <row r="177" spans="1:6" x14ac:dyDescent="0.25">
      <c r="A177">
        <v>1277</v>
      </c>
      <c r="B177" t="s">
        <v>4360</v>
      </c>
      <c r="C177" t="s">
        <v>6126</v>
      </c>
      <c r="D177" t="s">
        <v>25</v>
      </c>
      <c r="E177">
        <v>2025</v>
      </c>
      <c r="F177">
        <v>7</v>
      </c>
    </row>
    <row r="178" spans="1:6" x14ac:dyDescent="0.25">
      <c r="A178">
        <v>1285</v>
      </c>
      <c r="B178" t="s">
        <v>4979</v>
      </c>
      <c r="C178" t="s">
        <v>5332</v>
      </c>
      <c r="D178" t="s">
        <v>25</v>
      </c>
      <c r="E178">
        <v>2025</v>
      </c>
      <c r="F178">
        <v>6</v>
      </c>
    </row>
    <row r="179" spans="1:6" x14ac:dyDescent="0.25">
      <c r="A179">
        <v>1288</v>
      </c>
      <c r="B179" t="s">
        <v>6140</v>
      </c>
      <c r="C179" t="s">
        <v>6141</v>
      </c>
      <c r="D179" t="s">
        <v>13</v>
      </c>
      <c r="E179">
        <v>2025</v>
      </c>
      <c r="F179">
        <v>7</v>
      </c>
    </row>
    <row r="180" spans="1:6" x14ac:dyDescent="0.25">
      <c r="A180">
        <v>1296</v>
      </c>
      <c r="B180" t="s">
        <v>5199</v>
      </c>
      <c r="C180" t="s">
        <v>5233</v>
      </c>
      <c r="D180" t="s">
        <v>13</v>
      </c>
      <c r="E180">
        <v>2025</v>
      </c>
      <c r="F180">
        <v>6</v>
      </c>
    </row>
    <row r="181" spans="1:6" x14ac:dyDescent="0.25">
      <c r="A181">
        <v>1325</v>
      </c>
      <c r="B181" t="s">
        <v>4133</v>
      </c>
      <c r="C181" t="s">
        <v>5046</v>
      </c>
      <c r="D181" t="s">
        <v>13</v>
      </c>
      <c r="E181">
        <v>2025</v>
      </c>
      <c r="F181">
        <v>6</v>
      </c>
    </row>
    <row r="182" spans="1:6" x14ac:dyDescent="0.25">
      <c r="A182">
        <v>1332</v>
      </c>
      <c r="B182" t="s">
        <v>4586</v>
      </c>
      <c r="C182" t="s">
        <v>4947</v>
      </c>
      <c r="D182" t="s">
        <v>25</v>
      </c>
      <c r="E182">
        <v>2025</v>
      </c>
      <c r="F182">
        <v>9</v>
      </c>
    </row>
    <row r="183" spans="1:6" x14ac:dyDescent="0.25">
      <c r="A183">
        <v>1348</v>
      </c>
      <c r="B183" t="s">
        <v>4403</v>
      </c>
      <c r="C183" t="s">
        <v>5925</v>
      </c>
      <c r="D183" t="s">
        <v>13</v>
      </c>
      <c r="E183">
        <v>2025</v>
      </c>
      <c r="F183">
        <v>6</v>
      </c>
    </row>
    <row r="184" spans="1:6" x14ac:dyDescent="0.25">
      <c r="A184">
        <v>1349</v>
      </c>
      <c r="B184" t="s">
        <v>4116</v>
      </c>
      <c r="C184" t="s">
        <v>5836</v>
      </c>
      <c r="D184" t="s">
        <v>25</v>
      </c>
      <c r="E184">
        <v>2025</v>
      </c>
      <c r="F184">
        <v>9</v>
      </c>
    </row>
    <row r="185" spans="1:6" x14ac:dyDescent="0.25">
      <c r="A185">
        <v>1350</v>
      </c>
      <c r="B185" t="s">
        <v>6219</v>
      </c>
      <c r="C185" t="s">
        <v>5851</v>
      </c>
      <c r="D185" t="s">
        <v>25</v>
      </c>
      <c r="E185">
        <v>2025</v>
      </c>
      <c r="F185">
        <v>6</v>
      </c>
    </row>
    <row r="186" spans="1:6" x14ac:dyDescent="0.25">
      <c r="A186">
        <v>1363</v>
      </c>
      <c r="B186" t="s">
        <v>4783</v>
      </c>
      <c r="C186" t="s">
        <v>5410</v>
      </c>
      <c r="D186" t="s">
        <v>13</v>
      </c>
      <c r="E186">
        <v>2025</v>
      </c>
      <c r="F186">
        <v>6</v>
      </c>
    </row>
    <row r="187" spans="1:6" x14ac:dyDescent="0.25">
      <c r="A187">
        <v>1366</v>
      </c>
      <c r="B187" t="s">
        <v>4227</v>
      </c>
      <c r="C187" t="s">
        <v>4286</v>
      </c>
      <c r="D187" t="s">
        <v>13</v>
      </c>
      <c r="E187">
        <v>2025</v>
      </c>
      <c r="F187">
        <v>8</v>
      </c>
    </row>
    <row r="188" spans="1:6" x14ac:dyDescent="0.25">
      <c r="A188">
        <v>1369</v>
      </c>
      <c r="B188" t="s">
        <v>4707</v>
      </c>
      <c r="C188" t="s">
        <v>6243</v>
      </c>
      <c r="D188" t="s">
        <v>13</v>
      </c>
      <c r="E188">
        <v>2025</v>
      </c>
      <c r="F188">
        <v>6</v>
      </c>
    </row>
    <row r="189" spans="1:6" x14ac:dyDescent="0.25">
      <c r="A189">
        <v>1377</v>
      </c>
      <c r="B189" t="s">
        <v>4133</v>
      </c>
      <c r="C189" t="s">
        <v>4313</v>
      </c>
      <c r="D189" t="s">
        <v>13</v>
      </c>
      <c r="E189">
        <v>2025</v>
      </c>
      <c r="F189">
        <v>6</v>
      </c>
    </row>
    <row r="190" spans="1:6" x14ac:dyDescent="0.25">
      <c r="A190">
        <v>1387</v>
      </c>
      <c r="B190" t="s">
        <v>4344</v>
      </c>
      <c r="C190" t="s">
        <v>4530</v>
      </c>
      <c r="D190" t="s">
        <v>25</v>
      </c>
      <c r="E190">
        <v>2025</v>
      </c>
      <c r="F190">
        <v>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F0597-82BB-4E9F-BEEC-122F73A9451E}">
  <dimension ref="A1:B11"/>
  <sheetViews>
    <sheetView workbookViewId="0"/>
  </sheetViews>
  <sheetFormatPr defaultRowHeight="15" x14ac:dyDescent="0.25"/>
  <cols>
    <col min="1" max="1" width="10.5703125" bestFit="1" customWidth="1"/>
    <col min="2" max="2" width="8.5703125" bestFit="1" customWidth="1"/>
  </cols>
  <sheetData>
    <row r="1" spans="1:2" x14ac:dyDescent="0.25">
      <c r="A1" t="s">
        <v>4018</v>
      </c>
      <c r="B1" t="s">
        <v>6298</v>
      </c>
    </row>
    <row r="2" spans="1:2" x14ac:dyDescent="0.25">
      <c r="A2">
        <v>2016</v>
      </c>
      <c r="B2">
        <v>2</v>
      </c>
    </row>
    <row r="3" spans="1:2" x14ac:dyDescent="0.25">
      <c r="A3">
        <v>2017</v>
      </c>
      <c r="B3">
        <v>4</v>
      </c>
    </row>
    <row r="4" spans="1:2" x14ac:dyDescent="0.25">
      <c r="A4">
        <v>2018</v>
      </c>
      <c r="B4">
        <v>12</v>
      </c>
    </row>
    <row r="5" spans="1:2" x14ac:dyDescent="0.25">
      <c r="A5">
        <v>2019</v>
      </c>
      <c r="B5">
        <v>14</v>
      </c>
    </row>
    <row r="6" spans="1:2" x14ac:dyDescent="0.25">
      <c r="A6">
        <v>2020</v>
      </c>
      <c r="B6">
        <v>11</v>
      </c>
    </row>
    <row r="7" spans="1:2" x14ac:dyDescent="0.25">
      <c r="A7">
        <v>2021</v>
      </c>
      <c r="B7">
        <v>14</v>
      </c>
    </row>
    <row r="8" spans="1:2" x14ac:dyDescent="0.25">
      <c r="A8">
        <v>2022</v>
      </c>
      <c r="B8">
        <v>24</v>
      </c>
    </row>
    <row r="9" spans="1:2" x14ac:dyDescent="0.25">
      <c r="A9">
        <v>2023</v>
      </c>
      <c r="B9">
        <v>42</v>
      </c>
    </row>
    <row r="10" spans="1:2" x14ac:dyDescent="0.25">
      <c r="A10">
        <v>2024</v>
      </c>
      <c r="B10">
        <v>41</v>
      </c>
    </row>
    <row r="11" spans="1:2" x14ac:dyDescent="0.25">
      <c r="A11">
        <v>2025</v>
      </c>
      <c r="B11">
        <v>1196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832A1-FA5D-4071-A34F-418350A65A82}">
  <dimension ref="A1:D12"/>
  <sheetViews>
    <sheetView workbookViewId="0"/>
  </sheetViews>
  <sheetFormatPr defaultRowHeight="15" x14ac:dyDescent="0.25"/>
  <cols>
    <col min="1" max="1" width="11" bestFit="1" customWidth="1"/>
    <col min="2" max="2" width="8.5703125" bestFit="1" customWidth="1"/>
    <col min="3" max="3" width="15.42578125" bestFit="1" customWidth="1"/>
    <col min="4" max="4" width="13.28515625" bestFit="1" customWidth="1"/>
  </cols>
  <sheetData>
    <row r="1" spans="1:4" x14ac:dyDescent="0.25">
      <c r="A1" t="s">
        <v>4017</v>
      </c>
      <c r="B1" t="s">
        <v>6298</v>
      </c>
      <c r="C1" t="s">
        <v>6299</v>
      </c>
      <c r="D1" t="s">
        <v>6300</v>
      </c>
    </row>
    <row r="2" spans="1:4" x14ac:dyDescent="0.25">
      <c r="A2">
        <v>2025</v>
      </c>
      <c r="B2">
        <v>0</v>
      </c>
      <c r="C2">
        <v>2025</v>
      </c>
      <c r="D2">
        <v>1196</v>
      </c>
    </row>
    <row r="3" spans="1:4" x14ac:dyDescent="0.25">
      <c r="A3">
        <v>2015</v>
      </c>
      <c r="B3">
        <v>74</v>
      </c>
      <c r="C3">
        <v>2015</v>
      </c>
      <c r="D3">
        <v>0</v>
      </c>
    </row>
    <row r="4" spans="1:4" x14ac:dyDescent="0.25">
      <c r="A4">
        <v>2016</v>
      </c>
      <c r="B4">
        <v>164</v>
      </c>
      <c r="C4">
        <v>2016</v>
      </c>
      <c r="D4">
        <v>2</v>
      </c>
    </row>
    <row r="5" spans="1:4" x14ac:dyDescent="0.25">
      <c r="A5">
        <v>2017</v>
      </c>
      <c r="B5">
        <v>134</v>
      </c>
      <c r="C5">
        <v>2017</v>
      </c>
      <c r="D5">
        <v>4</v>
      </c>
    </row>
    <row r="6" spans="1:4" x14ac:dyDescent="0.25">
      <c r="A6">
        <v>2018</v>
      </c>
      <c r="B6">
        <v>159</v>
      </c>
      <c r="C6">
        <v>2018</v>
      </c>
      <c r="D6">
        <v>12</v>
      </c>
    </row>
    <row r="7" spans="1:4" x14ac:dyDescent="0.25">
      <c r="A7">
        <v>2019</v>
      </c>
      <c r="B7">
        <v>137</v>
      </c>
      <c r="C7">
        <v>2019</v>
      </c>
      <c r="D7">
        <v>14</v>
      </c>
    </row>
    <row r="8" spans="1:4" x14ac:dyDescent="0.25">
      <c r="A8">
        <v>2020</v>
      </c>
      <c r="B8">
        <v>158</v>
      </c>
      <c r="C8">
        <v>2020</v>
      </c>
      <c r="D8">
        <v>11</v>
      </c>
    </row>
    <row r="9" spans="1:4" x14ac:dyDescent="0.25">
      <c r="A9">
        <v>2021</v>
      </c>
      <c r="B9">
        <v>138</v>
      </c>
      <c r="C9">
        <v>2021</v>
      </c>
      <c r="D9">
        <v>14</v>
      </c>
    </row>
    <row r="10" spans="1:4" x14ac:dyDescent="0.25">
      <c r="A10">
        <v>2022</v>
      </c>
      <c r="B10">
        <v>170</v>
      </c>
      <c r="C10">
        <v>2022</v>
      </c>
      <c r="D10">
        <v>24</v>
      </c>
    </row>
    <row r="11" spans="1:4" x14ac:dyDescent="0.25">
      <c r="A11">
        <v>2023</v>
      </c>
      <c r="B11">
        <v>155</v>
      </c>
      <c r="C11">
        <v>2023</v>
      </c>
      <c r="D11">
        <v>42</v>
      </c>
    </row>
    <row r="12" spans="1:4" x14ac:dyDescent="0.25">
      <c r="A12">
        <v>2024</v>
      </c>
      <c r="B12">
        <v>71</v>
      </c>
      <c r="C12">
        <v>2024</v>
      </c>
      <c r="D12">
        <v>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d 4 9 a a c b - 9 9 3 7 - 4 1 c 7 - 9 d 9 7 - 3 5 f 1 2 2 1 1 1 d 7 6 "   x m l n s = " h t t p : / / s c h e m a s . m i c r o s o f t . c o m / D a t a M a s h u p " > A A A A A A 4 L A A B Q S w M E F A A C A A g A K p z x W o D F 3 b G m A A A A 9 g A A A B I A H A B D b 2 5 m a W c v U G F j a 2 F n Z S 5 4 b W w g o h g A K K A U A A A A A A A A A A A A A A A A A A A A A A A A A A A A h Y + 9 D o I w G E V f h X S n P 0 i C I a U M D i 6 S m B i N a 1 M r N M K H o c X y b g 4 + k q 8 g R l E 3 x 3 v u G e 6 9 X 2 8 8 H 5 o 6 u O j O m h Y y x D B F g Q b V H g y U G e r d M Z y j X P C 1 V C d Z 6 m C U w a a D P W S o c u 6 c E u K 9 x 3 6 G 2 6 4 k E a W M 7 I v V R l W 6 k e g j m / 9 y a M A 6 C U o j w X e v M S L C L I 4 x S x J M O Z k g L w x 8 h W j c + 2 x / I F / 0 t e s 7 L T S E 2 y U n U + T k / U E 8 A F B L A w Q U A A I A C A A q n P 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p z x W g 4 E j x g G C A A A s J M A A B M A H A B G b 3 J t d W x h c y 9 T Z W N 0 a W 9 u M S 5 t I K I Y A C i g F A A A A A A A A A A A A A A A A A A A A A A A A A A A A O 1 d 7 U / b O B j / j s T / E O W k q d V C R d K W g W 4 g c c A 2 7 h h 7 K b r T C V W n 0 H o 0 W h q j x G V U i P / 9 H t t 5 s e O 4 D T B t H / Z M m g i 2 4 9 / z 5 s f 2 7 1 F p R i Y s o o k z k j / 9 3 z c 3 N j e y W Z i S q f O b e x S T M H G O Q x Z m h L n O v h M T t r n h w L 8 R X a Q T A i 0 n d x M S 9 4 4 W a U o S 9 g 9 N v 1 5 R + r X T v b 8 8 D + d k 3 7 0 I r 2 L i u + O H y y O a M B g y 9 u Q E M P k s T K 4 B 5 m J 5 Q / j c Y m j v I g 2 T 7 A t N 5 0 c 0 X s w T 3 p l 1 J J p 3 f + + e z G 9 i u i T k 9 N j 1 n N O E 7 Q x 6 f M i D 5 9 y 7 b x Z x z F G h h 0 G b w 8 g d E x 3 H 5 C Z M 2 R z Q j a 6 P N I u 4 4 k b H W 5 J M S W o 0 S 3 w + l R C 7 3 v 0 u S g m Y q + y Y w j O L 5 l K + E Q v Z I j O n v I u Y 9 Z 3 3 Y L V Z v B y F c Z g u i x H J Y n 5 F 0 l y e M I p N r W Y 0 K e c L k + X D Q 7 c 0 + 2 c y p 7 d g 9 u P F T R x N A C u r j H 8 c Z S x K J q x T 8 0 6 l u b C 8 N t t N H E 5 g 3 N 9 h v F D c m L e L 1 k 4 j q O d G 4 A 7 3 9 M L 1 8 s F p 8 d Y F 6 O F p b r M i + i s g N c k 8 N w t j A T s 6 P D s Z P Q s 0 a A n q A 9 o M Y s h 9 9 / m R e G + i m B G + B j / T b 4 p / R i S G d c r b D K w A n E T C y c x h 6 Y L Y B O 9 b B d c B P X c e p l 8 h C p N r e H 5 f P T / D a I O W R u s D 4 p c o C Z M J d 9 q b 4 u n p 5 v N b 2 W / Q x n 7 D d v b j f o / p N V 9 M E 2 7 M s + r 5 6 W o E r d Q Y t l F j p 5 0 a Q b V Y 3 J F c P E 8 X v 9 9 K / J 1 m 8 U e Q N Z g j d w T n a u k c k z i a R z C 5 M i k f I k f U 9 Y C I c t T N Q Q y F b v k O V + G P Z T l j x 3 V g y K c F Z W T E l j D x U X b b V X e X n q 9 O 1 w t U j d W k 6 a / Z 0 1 Z p x X c 6 D U 9 P 7 w q 4 2 q U t v Q T 6 p / n k m e p v 3 p E 3 d + o S G 7 h g y D R j w m 4 m s n s W F n 0 2 r w + s X t f l y 7 3 e u R T 7 2 d h 5 f Q C b X B x 3 m 0 0 b r D V t T Q i u l 7 Y n m v Z S o / C V d X 3 o U n h u D / 5 b V 4 V E t K L s t k y I r w B j 6 x k 4 e y 1 x d g H j 5 T N w / O 2 W Q H s A 0 n k O U N t N H y T y 3 O 5 z k F r v 9 D z l 3 z 0 K S Q v R Y a v s 6 A f V Q h H z N S 2 U w + m U L 6 x F x u i 8 m h V a m 5 M j 3 z D c f 0 m Y F l N H X x w u c u + M J N d s V g B 1 D / b 3 H D Y j i e w 8 S a Z F j 7 f X d U i c E S m H c c x s y E C 8 o 8 p A m r z N L t F y h W 9 P Z n V M v u x z 1 c T P T E t U K r D f b C k D u m Y r 9 2 U w h M 3 0 h Q O b x o t L A T G 2 m s B v Z w O e h Q t p r X F p P 8 g Z o B 7 3 i + e e U + Z 8 T O l t B E h m k I q 3 c 1 w V 9 j T J S M p g O t F h s V F N s t x G Y v 8 Q V u K X m x 5 v g v S e 3 3 X A S s r t T V W T p l M R m w 1 x I 7 o q o + m y e b W 7 o b J z q T s V P G u 3 Q f U C W N 3 5 z G u e e r O r L n L q 3 a 1 S 2 r i 0 l b c 0 w 7 6 1 A A t W x X b d M k V 0 S 0 w u i T W 8 g 1 b h L f b 0 C z q V + t R c x 5 8 u 4 F b a O 6 O T M D 6 n 3 z r d 7 g q / + S s c p 0 v 2 8 x 0 n T K e q / g g H 5 r r Q Z C q E C e P c A D a D G 2 a C O Y v c V + Z f s U z G M A N f u j L r X k r h x j L V y g H W T B O s z T S m v N 7 9 K p s 8 r H B 1 s M L V h m A / x 9 u l h Z + + N P u P W J q B W J s V K D e m n F 6 Z / + S O p e H E z K 2 1 E 2 3 D a b k v p l c 0 L V e p R o n Z d R n Y d a l J V Q M S z 4 Y m 2 n l i p 9 2 J 3 3 r d 1 k Y N 7 Y L W Q N W t P j 9 B W H J h v 1 U u L I 9 F 9 M u I p L f R p E y J l 4 U 3 x 1 u X h T n G K 5 Z H v 2 U m 7 P + Q t V H Y S M + E 6 i F J V X j F c j G O a b b M Y j 1 a G X b i Y g m g P 8 J k q q Z D T Q o 4 8 z r + 9 v a 2 z I v u a / 7 s y r T Y N H b f C a r B f O x W s O 6 F f v U C j P W 3 + u t e G F Q v 9 P k L g 3 U v D K s X B v y F Y f W C e y B + 6 W 5 u R M l 6 0 6 p 0 P X d v h h w 9 c v T I 0 S N H j x w 9 c v T I 0 S N H j x w 9 c v T I 0 S N H j x w 9 c v T I 0 S N H j x w 9 c v T I 0 S N H j x z 9 r 8 j R v 0 3 p 4 s Z g r E S r j Z K / V + I J f o M l Q x d C J W H o 3 G b 0 m 2 j t / N e 1 R f e I i m N A j S q D x k 5 N q i K a c 3 U / c I l 6 h 9 k E b B Y l 1 + q U 7 0 n K r 3 m f F i S N V I L 0 n G Q A 9 S e N e M i o u H V l u F W z g t 0 t G s U v f C y f 4 K 8 o m f b 4 f f r D A g J Z z Q s 3 Y c L D Q g 4 u o W W 7 e C 6 D t i a m g n C v + V X a t W S b s 5 7 a K V v y I d Y T p 5 2 + q w k s z 5 v B d j C 0 n j I r Q 1 n h 7 E y b I Z c E 3 L a i r d P M z o Y Z M h W 6 + X b d a v a 1 w 9 p J B k O + d R r q H l S r O w a m W t Q R r 2 F R B 4 s 6 W N T B o g 4 W d b C o g 0 U d L O p g U Q e L O l j U w a I O F n W w q I N F H S z q Y F E H i z p Y 1 M G i D h Z 1 s K j T s q i j l j x + T F F H U d c s 6 q h 8 u D q r / u e I u B 3 5 N B L J R V o c a X G k x Z E W R 1 o c a X G k x Z E W R 1 o c a X G k x Z E W R 1 o c a X G k x Z E W R 1 o c a X G k x Z E W R 1 o c a X H 8 r A N + 1 g E / 6 / B T P u t g O x X 0 7 a c C Q 7 Q 1 i m i p c q f 1 h U x u X M U i F 2 G Q q V F Z 9 s h I e t A W V b l F N 6 9 8 3 1 j 6 h p j K H t G 6 I u b X S m K w 1 D L x B R 7 B N t b D s B 6 G 9 T C s h 2 E 9 D O t h W A / D e h j W w 7 A e h v U w r I d h P Q z r Y V g P w 3 o Y 1 s O w H o b 1 M K y H Y T 3 s l 6 y H a Q 5 5 Z Y 2 C h r J Y f q I t j c k P t b z m 0 H X C Z A o d U l a e D 9 3 D C Y t u i d u 1 w O 5 a Y G u y F Z 6 s f X H G g f i i D T O r f o A M n J o H E o l g i c j d R 3 i z 2 S + 6 6 e t / 0 q l J M h t z 7 y N z j 8 w 9 M v f I 3 C N z j 8 w 9 M v f I 3 C N z j 8 w 9 M v f I 3 C N z j 8 w 9 M v f I 3 C N z j 8 w 9 M v f I 3 C N z j 8 z 9 U 5 j 7 0 q 4 O / z b s o O / Q 1 K k 3 D p o a h 9 + J y K + s K q o E F e 0 l Q G u 9 k h C x A O + 1 A d 4 t g T W z 8 w r C 8 P u U D / a e H F L 2 o G h V Q v g f U E s B A i 0 A F A A C A A g A K p z x W o D F 3 b G m A A A A 9 g A A A B I A A A A A A A A A A A A A A A A A A A A A A E N v b m Z p Z y 9 Q Y W N r Y W d l L n h t b F B L A Q I t A B Q A A g A I A C q c 8 V o P y u m r p A A A A O k A A A A T A A A A A A A A A A A A A A A A A P I A A A B b Q 2 9 u d G V u d F 9 U e X B l c 1 0 u e G 1 s U E s B A i 0 A F A A C A A g A K p z x W g 4 E j x g G C A A A s J M A A B M A A A A A A A A A A A A A A A A A 4 w E A A E Z v c m 1 1 b G F z L 1 N l Y 3 R p b 2 4 x L m 1 Q S w U G A A A A A A M A A w D C A A A A N g 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O o A A A A A A A D q 6 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x l Y W 4 l M j B E Y X R h c 2 V 0 P C 9 J d G V t U G F 0 a D 4 8 L 0 l 0 Z W 1 M b 2 N h d G l v b j 4 8 U 3 R h Y m x l R W 5 0 c m l l c z 4 8 R W 5 0 c n k g V H l w Z T 0 i S X N Q c m l 2 Y X R l I i B W Y W x 1 Z T 0 i b D A i I C 8 + P E V u d H J 5 I F R 5 c G U 9 I l F 1 Z X J 5 S U Q i I F Z h b H V l P S J z N 2 R k N j I z O W I t N z E z M C 0 0 M D A x L T k x Z m U t N 2 Q y M m Q z O D d k M 2 Q 2 I i A v P j x F b n R y e S B U e X B l P S J G a W x s R W 5 h Y m x l Z C I g V m F s d W U 9 I m w x I i A v P j x F b n R y e S B U e X B l P S J G a W x s Q 2 9 s d W 1 u V H l w Z X M i I F Z h b H V l P S J z Q X d Z R 0 J n W U d C Z 0 1 H Q U F B R k J n Q U E i I C 8 + P E V u d H J 5 I F R 5 c G U 9 I k Z p b G x M Y X N 0 V X B k Y X R l Z C I g V m F s d W U 9 I m Q y M D I 1 L T A 3 L T E 3 V D E 2 O j M y O j U 5 L j Y 1 N D Q 2 M z B 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G V h b l 9 E Y X R h c 2 V 0 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M T M 2 M C I g L z 4 8 R W 5 0 c n k g V H l w Z T 0 i R m l s b F R v R G F 0 Y U 1 v Z G V s R W 5 h Y m x l Z C I g V m F s d W U 9 I m w w I i A v P j x F b n R y e S B U e X B l P S J G a W x s T 2 J q Z W N 0 V H l w Z S I g V m F s d W U 9 I n N U Y W J s Z S I g L z 4 8 R W 5 0 c n k g V H l w Z T 0 i R m l s b E N v b H V t b k 5 h b W V z I i B W Y W x 1 Z T 0 i c 1 s m c X V v d D t F b X B s b 3 l l Z U l E J n F 1 b 3 Q 7 L C Z x d W 9 0 O 0 Z p c n N 0 T m F t Z S Z x d W 9 0 O y w m c X V v d D t M Y X N 0 T m F t Z S Z x d W 9 0 O y w m c X V v d D t E Z X B h c n R t Z W 5 0 J n F 1 b 3 Q 7 L C Z x d W 9 0 O 1 B v c 2 l 0 a W 9 u J n F 1 b 3 Q 7 L C Z x d W 9 0 O 0 d l b m R l c i Z x d W 9 0 O y w m c X V v d D t F b X B s b 3 l t Z W 5 0 V H l w Z S Z x d W 9 0 O y w m c X V v d D t I a X J l W W V h c i Z x d W 9 0 O y w m c X V v d D t T d G F 0 d X M m c X V v d D s s J n F 1 b 3 Q 7 R X h p d F l l Y X I m c X V v d D s s J n F 1 b 3 Q 7 W W V h c m 9 m U 2 V y d m l j Z S Z x d W 9 0 O y w m c X V v d D t N b 2 5 0 a G x 5 U 2 F s Y X J 5 J n F 1 b 3 Q 7 L C Z x d W 9 0 O 0 V t Y W l s J n F 1 b 3 Q 7 L C Z x d W 9 0 O 1 B o b 2 5 l J n F 1 b 3 Q 7 L C Z x d W 9 0 O 1 N h b G F y e U J h b m Q 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Q 2 x l Y W 4 g R G F 0 Y X N l d C 9 B d X R v U m V t b 3 Z l Z E N v b H V t b n M x L n t F b X B s b 3 l l Z U l E L D B 9 J n F 1 b 3 Q 7 L C Z x d W 9 0 O 1 N l Y 3 R p b 2 4 x L 0 N s Z W F u I E R h d G F z Z X Q v Q X V 0 b 1 J l b W 9 2 Z W R D b 2 x 1 b W 5 z M S 5 7 R m l y c 3 R O Y W 1 l L D F 9 J n F 1 b 3 Q 7 L C Z x d W 9 0 O 1 N l Y 3 R p b 2 4 x L 0 N s Z W F u I E R h d G F z Z X Q v Q X V 0 b 1 J l b W 9 2 Z W R D b 2 x 1 b W 5 z M S 5 7 T G F z d E 5 h b W U s M n 0 m c X V v d D s s J n F 1 b 3 Q 7 U 2 V j d G l v b j E v Q 2 x l Y W 4 g R G F 0 Y X N l d C 9 B d X R v U m V t b 3 Z l Z E N v b H V t b n M x L n t E Z X B h c n R t Z W 5 0 L D N 9 J n F 1 b 3 Q 7 L C Z x d W 9 0 O 1 N l Y 3 R p b 2 4 x L 0 N s Z W F u I E R h d G F z Z X Q v Q X V 0 b 1 J l b W 9 2 Z W R D b 2 x 1 b W 5 z M S 5 7 U G 9 z a X R p b 2 4 s N H 0 m c X V v d D s s J n F 1 b 3 Q 7 U 2 V j d G l v b j E v Q 2 x l Y W 4 g R G F 0 Y X N l d C 9 B d X R v U m V t b 3 Z l Z E N v b H V t b n M x L n t H Z W 5 k Z X I s N X 0 m c X V v d D s s J n F 1 b 3 Q 7 U 2 V j d G l v b j E v Q 2 x l Y W 4 g R G F 0 Y X N l d C 9 B d X R v U m V t b 3 Z l Z E N v b H V t b n M x L n t F b X B s b 3 l t Z W 5 0 V H l w Z S w 2 f S Z x d W 9 0 O y w m c X V v d D t T Z W N 0 a W 9 u M S 9 D b G V h b i B E Y X R h c 2 V 0 L 0 F 1 d G 9 S Z W 1 v d m V k Q 2 9 s d W 1 u c z E u e 0 h p c m V Z Z W F y L D d 9 J n F 1 b 3 Q 7 L C Z x d W 9 0 O 1 N l Y 3 R p b 2 4 x L 0 N s Z W F u I E R h d G F z Z X Q v Q X V 0 b 1 J l b W 9 2 Z W R D b 2 x 1 b W 5 z M S 5 7 U 3 R h d H V z L D h 9 J n F 1 b 3 Q 7 L C Z x d W 9 0 O 1 N l Y 3 R p b 2 4 x L 0 N s Z W F u I E R h d G F z Z X Q v Q X V 0 b 1 J l b W 9 2 Z W R D b 2 x 1 b W 5 z M S 5 7 R X h p d F l l Y X I s O X 0 m c X V v d D s s J n F 1 b 3 Q 7 U 2 V j d G l v b j E v Q 2 x l Y W 4 g R G F 0 Y X N l d C 9 B d X R v U m V t b 3 Z l Z E N v b H V t b n M x L n t Z Z W F y b 2 Z T Z X J 2 a W N l L D E w f S Z x d W 9 0 O y w m c X V v d D t T Z W N 0 a W 9 u M S 9 D b G V h b i B E Y X R h c 2 V 0 L 0 F 1 d G 9 S Z W 1 v d m V k Q 2 9 s d W 1 u c z E u e 0 1 v b n R o b H l T Y W x h c n k s M T F 9 J n F 1 b 3 Q 7 L C Z x d W 9 0 O 1 N l Y 3 R p b 2 4 x L 0 N s Z W F u I E R h d G F z Z X Q v Q X V 0 b 1 J l b W 9 2 Z W R D b 2 x 1 b W 5 z M S 5 7 R W 1 h a W w s M T J 9 J n F 1 b 3 Q 7 L C Z x d W 9 0 O 1 N l Y 3 R p b 2 4 x L 0 N s Z W F u I E R h d G F z Z X Q v Q X V 0 b 1 J l b W 9 2 Z W R D b 2 x 1 b W 5 z M S 5 7 U G h v b m U s M T N 9 J n F 1 b 3 Q 7 L C Z x d W 9 0 O 1 N l Y 3 R p b 2 4 x L 0 N s Z W F u I E R h d G F z Z X Q v Q X V 0 b 1 J l b W 9 2 Z W R D b 2 x 1 b W 5 z M S 5 7 U 2 F s Y X J 5 Q m F u Z C w x N H 0 m c X V v d D t d L C Z x d W 9 0 O 0 N v b H V t b k N v d W 5 0 J n F 1 b 3 Q 7 O j E 1 L C Z x d W 9 0 O 0 t l e U N v b H V t b k 5 h b W V z J n F 1 b 3 Q 7 O l t d L C Z x d W 9 0 O 0 N v b H V t b k l k Z W 5 0 a X R p Z X M m c X V v d D s 6 W y Z x d W 9 0 O 1 N l Y 3 R p b 2 4 x L 0 N s Z W F u I E R h d G F z Z X Q v Q X V 0 b 1 J l b W 9 2 Z W R D b 2 x 1 b W 5 z M S 5 7 R W 1 w b G 9 5 Z W V J R C w w f S Z x d W 9 0 O y w m c X V v d D t T Z W N 0 a W 9 u M S 9 D b G V h b i B E Y X R h c 2 V 0 L 0 F 1 d G 9 S Z W 1 v d m V k Q 2 9 s d W 1 u c z E u e 0 Z p c n N 0 T m F t Z S w x f S Z x d W 9 0 O y w m c X V v d D t T Z W N 0 a W 9 u M S 9 D b G V h b i B E Y X R h c 2 V 0 L 0 F 1 d G 9 S Z W 1 v d m V k Q 2 9 s d W 1 u c z E u e 0 x h c 3 R O Y W 1 l L D J 9 J n F 1 b 3 Q 7 L C Z x d W 9 0 O 1 N l Y 3 R p b 2 4 x L 0 N s Z W F u I E R h d G F z Z X Q v Q X V 0 b 1 J l b W 9 2 Z W R D b 2 x 1 b W 5 z M S 5 7 R G V w Y X J 0 b W V u d C w z f S Z x d W 9 0 O y w m c X V v d D t T Z W N 0 a W 9 u M S 9 D b G V h b i B E Y X R h c 2 V 0 L 0 F 1 d G 9 S Z W 1 v d m V k Q 2 9 s d W 1 u c z E u e 1 B v c 2 l 0 a W 9 u L D R 9 J n F 1 b 3 Q 7 L C Z x d W 9 0 O 1 N l Y 3 R p b 2 4 x L 0 N s Z W F u I E R h d G F z Z X Q v Q X V 0 b 1 J l b W 9 2 Z W R D b 2 x 1 b W 5 z M S 5 7 R 2 V u Z G V y L D V 9 J n F 1 b 3 Q 7 L C Z x d W 9 0 O 1 N l Y 3 R p b 2 4 x L 0 N s Z W F u I E R h d G F z Z X Q v Q X V 0 b 1 J l b W 9 2 Z W R D b 2 x 1 b W 5 z M S 5 7 R W 1 w b G 9 5 b W V u d F R 5 c G U s N n 0 m c X V v d D s s J n F 1 b 3 Q 7 U 2 V j d G l v b j E v Q 2 x l Y W 4 g R G F 0 Y X N l d C 9 B d X R v U m V t b 3 Z l Z E N v b H V t b n M x L n t I a X J l W W V h c i w 3 f S Z x d W 9 0 O y w m c X V v d D t T Z W N 0 a W 9 u M S 9 D b G V h b i B E Y X R h c 2 V 0 L 0 F 1 d G 9 S Z W 1 v d m V k Q 2 9 s d W 1 u c z E u e 1 N 0 Y X R 1 c y w 4 f S Z x d W 9 0 O y w m c X V v d D t T Z W N 0 a W 9 u M S 9 D b G V h b i B E Y X R h c 2 V 0 L 0 F 1 d G 9 S Z W 1 v d m V k Q 2 9 s d W 1 u c z E u e 0 V 4 a X R Z Z W F y L D l 9 J n F 1 b 3 Q 7 L C Z x d W 9 0 O 1 N l Y 3 R p b 2 4 x L 0 N s Z W F u I E R h d G F z Z X Q v Q X V 0 b 1 J l b W 9 2 Z W R D b 2 x 1 b W 5 z M S 5 7 W W V h c m 9 m U 2 V y d m l j Z S w x M H 0 m c X V v d D s s J n F 1 b 3 Q 7 U 2 V j d G l v b j E v Q 2 x l Y W 4 g R G F 0 Y X N l d C 9 B d X R v U m V t b 3 Z l Z E N v b H V t b n M x L n t N b 2 5 0 a G x 5 U 2 F s Y X J 5 L D E x f S Z x d W 9 0 O y w m c X V v d D t T Z W N 0 a W 9 u M S 9 D b G V h b i B E Y X R h c 2 V 0 L 0 F 1 d G 9 S Z W 1 v d m V k Q 2 9 s d W 1 u c z E u e 0 V t Y W l s L D E y f S Z x d W 9 0 O y w m c X V v d D t T Z W N 0 a W 9 u M S 9 D b G V h b i B E Y X R h c 2 V 0 L 0 F 1 d G 9 S Z W 1 v d m V k Q 2 9 s d W 1 u c z E u e 1 B o b 2 5 l L D E z f S Z x d W 9 0 O y w m c X V v d D t T Z W N 0 a W 9 u M S 9 D b G V h b i B E Y X R h c 2 V 0 L 0 F 1 d G 9 S Z W 1 v d m V k Q 2 9 s d W 1 u c z E u e 1 N h b G F y e U J h b m Q s M T R 9 J n F 1 b 3 Q 7 X S w m c X V v d D t S Z W x h d G l v b n N o a X B J b m Z v J n F 1 b 3 Q 7 O l t d f S I g L z 4 8 L 1 N 0 Y W J s Z U V u d H J p Z X M + P C 9 J d G V t P j x J d G V t P j x J d G V t T G 9 j Y X R p b 2 4 + P E l 0 Z W 1 U e X B l P k Z v c m 1 1 b G E 8 L 0 l 0 Z W 1 U e X B l P j x J d G V t U G F 0 a D 5 T Z W N 0 a W 9 u M S 9 D b G V h b i U y M E R h d G F z Z X Q v U 2 9 1 c m N l P C 9 J d G V t U G F 0 a D 4 8 L 0 l 0 Z W 1 M b 2 N h d G l v b j 4 8 U 3 R h Y m x l R W 5 0 c m l l c y A v P j w v S X R l b T 4 8 S X R l b T 4 8 S X R l b U x v Y 2 F 0 a W 9 u P j x J d G V t V H l w Z T 5 G b 3 J t d W x h P C 9 J d G V t V H l w Z T 4 8 S X R l b V B h d G g + U 2 V j d G l v b j E v Q 2 x l Y W 4 l M j B E Y X R h c 2 V 0 L 0 N o Y W 5 n Z W Q l M j B U e X B l P C 9 J d G V t U G F 0 a D 4 8 L 0 l 0 Z W 1 M b 2 N h d G l v b j 4 8 U 3 R h Y m x l R W 5 0 c m l l c y A v P j w v S X R l b T 4 8 S X R l b T 4 8 S X R l b U x v Y 2 F 0 a W 9 u P j x J d G V t V H l w Z T 5 G b 3 J t d W x h P C 9 J d G V t V H l w Z T 4 8 S X R l b V B h d G g + U 2 V j d G l v b j E v Q 2 x l Y W 4 l M j B E Y X R h c 2 V 0 L 1 J l b W 9 2 Z W Q l M j B E d X B s a W N h d G V z P C 9 J d G V t U G F 0 a D 4 8 L 0 l 0 Z W 1 M b 2 N h d G l v b j 4 8 U 3 R h Y m x l R W 5 0 c m l l c y A v P j w v S X R l b T 4 8 S X R l b T 4 8 S X R l b U x v Y 2 F 0 a W 9 u P j x J d G V t V H l w Z T 5 G b 3 J t d W x h P C 9 J d G V t V H l w Z T 4 8 S X R l b V B h d G g + U 2 V j d G l v b j E v Q 2 x l Y W 4 l M j B E Y X R h c 2 V 0 L 1 J l c G x h Y 2 V k J T I w V m F s d W U 8 L 0 l 0 Z W 1 Q Y X R o P j w v S X R l b U x v Y 2 F 0 a W 9 u P j x T d G F i b G V F b n R y a W V z I C 8 + P C 9 J d G V t P j x J d G V t P j x J d G V t T G 9 j Y X R p b 2 4 + P E l 0 Z W 1 U e X B l P k Z v c m 1 1 b G E 8 L 0 l 0 Z W 1 U e X B l P j x J d G V t U G F 0 a D 5 T Z W N 0 a W 9 u M S 9 D b G V h b i U y M E R h d G F z Z X Q v U m V w b G F j Z W Q l M j B W Y W x 1 Z T E 8 L 0 l 0 Z W 1 Q Y X R o P j w v S X R l b U x v Y 2 F 0 a W 9 u P j x T d G F i b G V F b n R y a W V z I C 8 + P C 9 J d G V t P j x J d G V t P j x J d G V t T G 9 j Y X R p b 2 4 + P E l 0 Z W 1 U e X B l P k Z v c m 1 1 b G E 8 L 0 l 0 Z W 1 U e X B l P j x J d G V t U G F 0 a D 5 T Z W N 0 a W 9 u M S 9 D b G V h b i U y M E R h d G F z Z X Q v U m V w b G F j Z W Q l M j B W Y W x 1 Z T I 8 L 0 l 0 Z W 1 Q Y X R o P j w v S X R l b U x v Y 2 F 0 a W 9 u P j x T d G F i b G V F b n R y a W V z I C 8 + P C 9 J d G V t P j x J d G V t P j x J d G V t T G 9 j Y X R p b 2 4 + P E l 0 Z W 1 U e X B l P k Z v c m 1 1 b G E 8 L 0 l 0 Z W 1 U e X B l P j x J d G V t U G F 0 a D 5 T Z W N 0 a W 9 u M S 9 D b G V h b i U y M E R h d G F z Z X Q v R m l s d G V y Z W Q l M j B S b 3 d z P C 9 J d G V t U G F 0 a D 4 8 L 0 l 0 Z W 1 M b 2 N h d G l v b j 4 8 U 3 R h Y m x l R W 5 0 c m l l c y A v P j w v S X R l b T 4 8 S X R l b T 4 8 S X R l b U x v Y 2 F 0 a W 9 u P j x J d G V t V H l w Z T 5 G b 3 J t d W x h P C 9 J d G V t V H l w Z T 4 8 S X R l b V B h d G g + U 2 V j d G l v b j E v Q 2 x l Y W 4 l M j B E Y X R h c 2 V 0 L 1 J l c G x h Y 2 V k J T I w V m F s d W U z P C 9 J d G V t U G F 0 a D 4 8 L 0 l 0 Z W 1 M b 2 N h d G l v b j 4 8 U 3 R h Y m x l R W 5 0 c m l l c y A v P j w v S X R l b T 4 8 S X R l b T 4 8 S X R l b U x v Y 2 F 0 a W 9 u P j x J d G V t V H l w Z T 5 G b 3 J t d W x h P C 9 J d G V t V H l w Z T 4 8 S X R l b V B h d G g + U 2 V j d G l v b j E v Q 2 x l Y W 4 l M j B E Y X R h c 2 V 0 L 1 J l c G x h Y 2 V k J T I w V m F s d W U 0 P C 9 J d G V t U G F 0 a D 4 8 L 0 l 0 Z W 1 M b 2 N h d G l v b j 4 8 U 3 R h Y m x l R W 5 0 c m l l c y A v P j w v S X R l b T 4 8 S X R l b T 4 8 S X R l b U x v Y 2 F 0 a W 9 u P j x J d G V t V H l w Z T 5 G b 3 J t d W x h P C 9 J d G V t V H l w Z T 4 8 S X R l b V B h d G g + U 2 V j d G l v b j E v Q 2 x l Y W 4 l M j B E Y X R h c 2 V 0 L 0 Z p b H R l c m V k J T I w U m 9 3 c z E 8 L 0 l 0 Z W 1 Q Y X R o P j w v S X R l b U x v Y 2 F 0 a W 9 u P j x T d G F i b G V F b n R y a W V z I C 8 + P C 9 J d G V t P j x J d G V t P j x J d G V t T G 9 j Y X R p b 2 4 + P E l 0 Z W 1 U e X B l P k Z v c m 1 1 b G E 8 L 0 l 0 Z W 1 U e X B l P j x J d G V t U G F 0 a D 5 T Z W N 0 a W 9 u M S 9 D b G V h b i U y M E R h d G F z Z X Q v U m V w b G F j Z W Q l M j B W Y W x 1 Z T U 8 L 0 l 0 Z W 1 Q Y X R o P j w v S X R l b U x v Y 2 F 0 a W 9 u P j x T d G F i b G V F b n R y a W V z I C 8 + P C 9 J d G V t P j x J d G V t P j x J d G V t T G 9 j Y X R p b 2 4 + P E l 0 Z W 1 U e X B l P k Z v c m 1 1 b G E 8 L 0 l 0 Z W 1 U e X B l P j x J d G V t U G F 0 a D 5 T Z W N 0 a W 9 u M S 9 D b G V h b i U y M E R h d G F z Z X Q v R m l s d G V y Z W Q l M j B S b 3 d z M j w v S X R l b V B h d G g + P C 9 J d G V t T G 9 j Y X R p b 2 4 + P F N 0 Y W J s Z U V u d H J p Z X M g L z 4 8 L 0 l 0 Z W 0 + P E l 0 Z W 0 + P E l 0 Z W 1 M b 2 N h d G l v b j 4 8 S X R l b V R 5 c G U + R m 9 y b X V s Y T w v S X R l b V R 5 c G U + P E l 0 Z W 1 Q Y X R o P l N l Y 3 R p b 2 4 x L 0 N s Z W F u J T I w R G F 0 Y X N l d C 9 S Z X B s Y W N l Z C U y M F Z h b H V l N j w v S X R l b V B h d G g + P C 9 J d G V t T G 9 j Y X R p b 2 4 + P F N 0 Y W J s Z U V u d H J p Z X M g L z 4 8 L 0 l 0 Z W 0 + P E l 0 Z W 0 + P E l 0 Z W 1 M b 2 N h d G l v b j 4 8 S X R l b V R 5 c G U + R m 9 y b X V s Y T w v S X R l b V R 5 c G U + P E l 0 Z W 1 Q Y X R o P l N l Y 3 R p b 2 4 x L 0 N s Z W F u J T I w R G F 0 Y X N l d C 9 G a W x 0 Z X J l Z C U y M F J v d 3 M z P C 9 J d G V t U G F 0 a D 4 8 L 0 l 0 Z W 1 M b 2 N h d G l v b j 4 8 U 3 R h Y m x l R W 5 0 c m l l c y A v P j w v S X R l b T 4 8 S X R l b T 4 8 S X R l b U x v Y 2 F 0 a W 9 u P j x J d G V t V H l w Z T 5 G b 3 J t d W x h P C 9 J d G V t V H l w Z T 4 8 S X R l b V B h d G g + U 2 V j d G l v b j E v Q 2 x l Y W 4 l M j B E Y X R h c 2 V 0 L 1 N w b G l 0 J T I w Q 2 9 s d W 1 u J T I w Y n k l M j B E Z W x p b W l 0 Z X I 8 L 0 l 0 Z W 1 Q Y X R o P j w v S X R l b U x v Y 2 F 0 a W 9 u P j x T d G F i b G V F b n R y a W V z I C 8 + P C 9 J d G V t P j x J d G V t P j x J d G V t T G 9 j Y X R p b 2 4 + P E l 0 Z W 1 U e X B l P k Z v c m 1 1 b G E 8 L 0 l 0 Z W 1 U e X B l P j x J d G V t U G F 0 a D 5 T Z W N 0 a W 9 u M S 9 D b G V h b i U y M E R h d G F z Z X Q v Q 2 h h b m d l Z C U y M F R 5 c G U x P C 9 J d G V t U G F 0 a D 4 8 L 0 l 0 Z W 1 M b 2 N h d G l v b j 4 8 U 3 R h Y m x l R W 5 0 c m l l c y A v P j w v S X R l b T 4 8 S X R l b T 4 8 S X R l b U x v Y 2 F 0 a W 9 u P j x J d G V t V H l w Z T 5 G b 3 J t d W x h P C 9 J d G V t V H l w Z T 4 8 S X R l b V B h d G g + U 2 V j d G l v b j E v Q 2 x l Y W 4 l M j B E Y X R h c 2 V 0 L 1 J l b m F t Z W Q l M j B D b 2 x 1 b W 5 z P C 9 J d G V t U G F 0 a D 4 8 L 0 l 0 Z W 1 M b 2 N h d G l v b j 4 8 U 3 R h Y m x l R W 5 0 c m l l c y A v P j w v S X R l b T 4 8 S X R l b T 4 8 S X R l b U x v Y 2 F 0 a W 9 u P j x J d G V t V H l w Z T 5 G b 3 J t d W x h P C 9 J d G V t V H l w Z T 4 8 S X R l b V B h d G g + U 2 V j d G l v b j E v Q 2 x l Y W 4 l M j B E Y X R h c 2 V 0 L 0 Z p b H R l c m V k J T I w U m 9 3 c z Q 8 L 0 l 0 Z W 1 Q Y X R o P j w v S X R l b U x v Y 2 F 0 a W 9 u P j x T d G F i b G V F b n R y a W V z I C 8 + P C 9 J d G V t P j x J d G V t P j x J d G V t T G 9 j Y X R p b 2 4 + P E l 0 Z W 1 U e X B l P k Z v c m 1 1 b G E 8 L 0 l 0 Z W 1 U e X B l P j x J d G V t U G F 0 a D 5 T Z W N 0 a W 9 u M S 9 D b G V h b i U y M E R h d G F z Z X Q v Q 2 h h b m d l Z C U y M F R 5 c G U y P C 9 J d G V t U G F 0 a D 4 8 L 0 l 0 Z W 1 M b 2 N h d G l v b j 4 8 U 3 R h Y m x l R W 5 0 c m l l c y A v P j w v S X R l b T 4 8 S X R l b T 4 8 S X R l b U x v Y 2 F 0 a W 9 u P j x J d G V t V H l w Z T 5 G b 3 J t d W x h P C 9 J d G V t V H l w Z T 4 8 S X R l b V B h d G g + U 2 V j d G l v b j E v Q 2 x l Y W 4 l M j B E Y X R h c 2 V 0 L 1 J l c G x h Y 2 V k J T I w V m F s d W U 3 P C 9 J d G V t U G F 0 a D 4 8 L 0 l 0 Z W 1 M b 2 N h d G l v b j 4 8 U 3 R h Y m x l R W 5 0 c m l l c y A v P j w v S X R l b T 4 8 S X R l b T 4 8 S X R l b U x v Y 2 F 0 a W 9 u P j x J d G V t V H l w Z T 5 G b 3 J t d W x h P C 9 J d G V t V H l w Z T 4 8 S X R l b V B h d G g + U 2 V j d G l v b j E v Q 2 x l Y W 4 l M j B E Y X R h c 2 V 0 L 1 J l c G x h Y 2 V k J T I w V m F s d W U 4 P C 9 J d G V t U G F 0 a D 4 8 L 0 l 0 Z W 1 M b 2 N h d G l v b j 4 8 U 3 R h Y m x l R W 5 0 c m l l c y A v P j w v S X R l b T 4 8 S X R l b T 4 8 S X R l b U x v Y 2 F 0 a W 9 u P j x J d G V t V H l w Z T 5 G b 3 J t d W x h P C 9 J d G V t V H l w Z T 4 8 S X R l b V B h d G g + U 2 V j d G l v b j E v Q 2 x l Y W 4 l M j B E Y X R h c 2 V 0 L 1 J l c G x h Y 2 V k J T I w V m F s d W U 5 P C 9 J d G V t U G F 0 a D 4 8 L 0 l 0 Z W 1 M b 2 N h d G l v b j 4 8 U 3 R h Y m x l R W 5 0 c m l l c y A v P j w v S X R l b T 4 8 S X R l b T 4 8 S X R l b U x v Y 2 F 0 a W 9 u P j x J d G V t V H l w Z T 5 G b 3 J t d W x h P C 9 J d G V t V H l w Z T 4 8 S X R l b V B h d G g + U 2 V j d G l v b j E v Q 2 x l Y W 4 l M j B E Y X R h c 2 V 0 L 1 J l c G x h Y 2 V k J T I w V m F s d W U x M D w v S X R l b V B h d G g + P C 9 J d G V t T G 9 j Y X R p b 2 4 + P F N 0 Y W J s Z U V u d H J p Z X M g L z 4 8 L 0 l 0 Z W 0 + P E l 0 Z W 0 + P E l 0 Z W 1 M b 2 N h d G l v b j 4 8 S X R l b V R 5 c G U + R m 9 y b X V s Y T w v S X R l b V R 5 c G U + P E l 0 Z W 1 Q Y X R o P l N l Y 3 R p b 2 4 x L 0 N s Z W F u J T I w R G F 0 Y X N l d C 9 S Z X B s Y W N l Z C U y M F Z h b H V l M T E 8 L 0 l 0 Z W 1 Q Y X R o P j w v S X R l b U x v Y 2 F 0 a W 9 u P j x T d G F i b G V F b n R y a W V z I C 8 + P C 9 J d G V t P j x J d G V t P j x J d G V t T G 9 j Y X R p b 2 4 + P E l 0 Z W 1 U e X B l P k Z v c m 1 1 b G E 8 L 0 l 0 Z W 1 U e X B l P j x J d G V t U G F 0 a D 5 T Z W N 0 a W 9 u M S 9 D b G V h b i U y M E R h d G F z Z X Q v U m V w b G F j Z W Q l M j B W Y W x 1 Z T E y P C 9 J d G V t U G F 0 a D 4 8 L 0 l 0 Z W 1 M b 2 N h d G l v b j 4 8 U 3 R h Y m x l R W 5 0 c m l l c y A v P j w v S X R l b T 4 8 S X R l b T 4 8 S X R l b U x v Y 2 F 0 a W 9 u P j x J d G V t V H l w Z T 5 G b 3 J t d W x h P C 9 J d G V t V H l w Z T 4 8 S X R l b V B h d G g + U 2 V j d G l v b j E v Q 2 x l Y W 4 l M j B E Y X R h c 2 V 0 L 0 Z p b H R l c m V k J T I w U m 9 3 c z U 8 L 0 l 0 Z W 1 Q Y X R o P j w v S X R l b U x v Y 2 F 0 a W 9 u P j x T d G F i b G V F b n R y a W V z I C 8 + P C 9 J d G V t P j x J d G V t P j x J d G V t T G 9 j Y X R p b 2 4 + P E l 0 Z W 1 U e X B l P k Z v c m 1 1 b G E 8 L 0 l 0 Z W 1 U e X B l P j x J d G V t U G F 0 a D 5 T Z W N 0 a W 9 u M S 9 D b G V h b i U y M E R h d G F z Z X Q v Q W R k Z W Q l M j B D d X N 0 b 2 0 8 L 0 l 0 Z W 1 Q Y X R o P j w v S X R l b U x v Y 2 F 0 a W 9 u P j x T d G F i b G V F b n R y a W V z I C 8 + P C 9 J d G V t P j x J d G V t P j x J d G V t T G 9 j Y X R p b 2 4 + P E l 0 Z W 1 U e X B l P k Z v c m 1 1 b G E 8 L 0 l 0 Z W 1 U e X B l P j x J d G V t U G F 0 a D 5 T Z W N 0 a W 9 u M S 9 D b G V h b i U y M E R h d G F z Z X Q v U m V t b 3 Z l Z C U y M E N v b H V t b n M 8 L 0 l 0 Z W 1 Q Y X R o P j w v S X R l b U x v Y 2 F 0 a W 9 u P j x T d G F i b G V F b n R y a W V z I C 8 + P C 9 J d G V t P j x J d G V t P j x J d G V t T G 9 j Y X R p b 2 4 + P E l 0 Z W 1 U e X B l P k Z v c m 1 1 b G E 8 L 0 l 0 Z W 1 U e X B l P j x J d G V t U G F 0 a D 5 T Z W N 0 a W 9 u M S 9 D b G V h b i U y M E R h d G F z Z X Q v U m V u Y W 1 l Z C U y M E N v b H V t b n M x P C 9 J d G V t U G F 0 a D 4 8 L 0 l 0 Z W 1 M b 2 N h d G l v b j 4 8 U 3 R h Y m x l R W 5 0 c m l l c y A v P j w v S X R l b T 4 8 S X R l b T 4 8 S X R l b U x v Y 2 F 0 a W 9 u P j x J d G V t V H l w Z T 5 G b 3 J t d W x h P C 9 J d G V t V H l w Z T 4 8 S X R l b V B h d G g + U 2 V j d G l v b j E v Q 2 x l Y W 4 l M j B E Y X R h c 2 V 0 L 0 F k Z G V k J T I w Q 3 V z d G 9 t M T w v S X R l b V B h d G g + P C 9 J d G V t T G 9 j Y X R p b 2 4 + P F N 0 Y W J s Z U V u d H J p Z X M g L z 4 8 L 0 l 0 Z W 0 + P E l 0 Z W 0 + P E l 0 Z W 1 M b 2 N h d G l v b j 4 8 S X R l b V R 5 c G U + R m 9 y b X V s Y T w v S X R l b V R 5 c G U + P E l 0 Z W 1 Q Y X R o P l N l Y 3 R p b 2 4 x L 0 N s Z W F u J T I w R G F 0 Y X N l d C 9 S Z W 1 v d m V k J T I w Q 2 9 s d W 1 u c z E 8 L 0 l 0 Z W 1 Q Y X R o P j w v S X R l b U x v Y 2 F 0 a W 9 u P j x T d G F i b G V F b n R y a W V z I C 8 + P C 9 J d G V t P j x J d G V t P j x J d G V t T G 9 j Y X R p b 2 4 + P E l 0 Z W 1 U e X B l P k Z v c m 1 1 b G E 8 L 0 l 0 Z W 1 U e X B l P j x J d G V t U G F 0 a D 5 T Z W N 0 a W 9 u M S 9 D b G V h b i U y M E R h d G F z Z X Q v U m V w b G F j Z W Q l M j B W Y W x 1 Z T E z P C 9 J d G V t U G F 0 a D 4 8 L 0 l 0 Z W 1 M b 2 N h d G l v b j 4 8 U 3 R h Y m x l R W 5 0 c m l l c y A v P j w v S X R l b T 4 8 S X R l b T 4 8 S X R l b U x v Y 2 F 0 a W 9 u P j x J d G V t V H l w Z T 5 G b 3 J t d W x h P C 9 J d G V t V H l w Z T 4 8 S X R l b V B h d G g + U 2 V j d G l v b j E v Q 2 x l Y W 4 l M j B E Y X R h c 2 V 0 L 0 l u c 2 V y d G V k J T I w W W V h c j w v S X R l b V B h d G g + P C 9 J d G V t T G 9 j Y X R p b 2 4 + P F N 0 Y W J s Z U V u d H J p Z X M g L z 4 8 L 0 l 0 Z W 0 + P E l 0 Z W 0 + P E l 0 Z W 1 M b 2 N h d G l v b j 4 8 S X R l b V R 5 c G U + R m 9 y b X V s Y T w v S X R l b V R 5 c G U + P E l 0 Z W 1 Q Y X R o P l N l Y 3 R p b 2 4 x L 0 N s Z W F u J T I w R G F 0 Y X N l d C 9 S Z W 9 y Z G V y Z W Q l M j B D b 2 x 1 b W 5 z P C 9 J d G V t U G F 0 a D 4 8 L 0 l 0 Z W 1 M b 2 N h d G l v b j 4 8 U 3 R h Y m x l R W 5 0 c m l l c y A v P j w v S X R l b T 4 8 S X R l b T 4 8 S X R l b U x v Y 2 F 0 a W 9 u P j x J d G V t V H l w Z T 5 G b 3 J t d W x h P C 9 J d G V t V H l w Z T 4 8 S X R l b V B h d G g + U 2 V j d G l v b j E v Q 2 x l Y W 4 l M j B E Y X R h c 2 V 0 L 1 J l b m F t Z W Q l M j B D b 2 x 1 b W 5 z M j w v S X R l b V B h d G g + P C 9 J d G V t T G 9 j Y X R p b 2 4 + P F N 0 Y W J s Z U V u d H J p Z X M g L z 4 8 L 0 l 0 Z W 0 + P E l 0 Z W 0 + P E l 0 Z W 1 M b 2 N h d G l v b j 4 8 S X R l b V R 5 c G U + R m 9 y b X V s Y T w v S X R l b V R 5 c G U + P E l 0 Z W 1 Q Y X R o P l N l Y 3 R p b 2 4 x L 0 N s Z W F u J T I w R G F 0 Y X N l d C 9 B Z G R l Z C U y M E N 1 c 3 R v b T I 8 L 0 l 0 Z W 1 Q Y X R o P j w v S X R l b U x v Y 2 F 0 a W 9 u P j x T d G F i b G V F b n R y a W V z I C 8 + P C 9 J d G V t P j x J d G V t P j x J d G V t T G 9 j Y X R p b 2 4 + P E l 0 Z W 1 U e X B l P k Z v c m 1 1 b G E 8 L 0 l 0 Z W 1 U e X B l P j x J d G V t U G F 0 a D 5 T Z W N 0 a W 9 u M S 9 D b G V h b i U y M E R h d G F z Z X Q v U m V v c m R l c m V k J T I w Q 2 9 s d W 1 u c z E 8 L 0 l 0 Z W 1 Q Y X R o P j w v S X R l b U x v Y 2 F 0 a W 9 u P j x T d G F i b G V F b n R y a W V z I C 8 + P C 9 J d G V t P j x J d G V t P j x J d G V t T G 9 j Y X R p b 2 4 + P E l 0 Z W 1 U e X B l P k Z v c m 1 1 b G E 8 L 0 l 0 Z W 1 U e X B l P j x J d G V t U G F 0 a D 5 T Z W N 0 a W 9 u M S 9 D b G V h b i U y M E R h d G F z Z X Q v Q W R k Z W Q l M j B D b 2 5 k a X R p b 2 5 h b C U y M E N v b H V t b j w v S X R l b V B h d G g + P C 9 J d G V t T G 9 j Y X R p b 2 4 + P F N 0 Y W J s Z U V u d H J p Z X M g L z 4 8 L 0 l 0 Z W 0 + P E l 0 Z W 0 + P E l 0 Z W 1 M b 2 N h d G l v b j 4 8 S X R l b V R 5 c G U + R m 9 y b X V s Y T w v S X R l b V R 5 c G U + P E l 0 Z W 1 Q Y X R o P l N l Y 3 R p b 2 4 x L 0 N s Z W F u J T I w R G F 0 Y X N l d C 9 S Z W 1 v d m V k J T I w Q 2 9 s d W 1 u c z I 8 L 0 l 0 Z W 1 Q Y X R o P j w v S X R l b U x v Y 2 F 0 a W 9 u P j x T d G F i b G V F b n R y a W V z I C 8 + P C 9 J d G V t P j x J d G V t P j x J d G V t T G 9 j Y X R p b 2 4 + P E l 0 Z W 1 U e X B l P k Z v c m 1 1 b G E 8 L 0 l 0 Z W 1 U e X B l P j x J d G V t U G F 0 a D 5 T Z W N 0 a W 9 u M S 9 D b G V h b i U y M E R h d G F z Z X Q v U m V v c m R l c m V k J T I w Q 2 9 s d W 1 u c z I 8 L 0 l 0 Z W 1 Q Y X R o P j w v S X R l b U x v Y 2 F 0 a W 9 u P j x T d G F i b G V F b n R y a W V z I C 8 + P C 9 J d G V t P j x J d G V t P j x J d G V t T G 9 j Y X R p b 2 4 + P E l 0 Z W 1 U e X B l P k Z v c m 1 1 b G E 8 L 0 l 0 Z W 1 U e X B l P j x J d G V t U G F 0 a D 5 T Z W N 0 a W 9 u M S 9 D b G V h b i U y M E R h d G F z Z X Q v U m V u Y W 1 l Z C U y M E N v b H V t b n M z P C 9 J d G V t U G F 0 a D 4 8 L 0 l 0 Z W 1 M b 2 N h d G l v b j 4 8 U 3 R h Y m x l R W 5 0 c m l l c y A v P j w v S X R l b T 4 8 S X R l b T 4 8 S X R l b U x v Y 2 F 0 a W 9 u P j x J d G V t V H l w Z T 5 G b 3 J t d W x h P C 9 J d G V t V H l w Z T 4 8 S X R l b V B h d G g + U 2 V j d G l v b j E v Q 2 x l Y W 4 l M j B E Y X R h c 2 V 0 L 0 V 4 d H J h Y 3 R l Z C U y M F l l Y X I 8 L 0 l 0 Z W 1 Q Y X R o P j w v S X R l b U x v Y 2 F 0 a W 9 u P j x T d G F i b G V F b n R y a W V z I C 8 + P C 9 J d G V t P j x J d G V t P j x J d G V t T G 9 j Y X R p b 2 4 + P E l 0 Z W 1 U e X B l P k Z v c m 1 1 b G E 8 L 0 l 0 Z W 1 U e X B l P j x J d G V t U G F 0 a D 5 T Z W N 0 a W 9 u M S 9 D b G V h b i U y M E R h d G F z Z X Q v U m V u Y W 1 l Z C U y M E N v b H V t b n M 0 P C 9 J d G V t U G F 0 a D 4 8 L 0 l 0 Z W 1 M b 2 N h d G l v b j 4 8 U 3 R h Y m x l R W 5 0 c m l l c y A v P j w v S X R l b T 4 8 S X R l b T 4 8 S X R l b U x v Y 2 F 0 a W 9 u P j x J d G V t V H l w Z T 5 G b 3 J t d W x h P C 9 J d G V t V H l w Z T 4 8 S X R l b V B h d G g + U 2 V j d G l v b j E v Q 2 x l Y W 4 l M j B E Y X R h c 2 V 0 L 0 Z p b H R l c m V k J T I w U m 9 3 c z Y 8 L 0 l 0 Z W 1 Q Y X R o P j w v S X R l b U x v Y 2 F 0 a W 9 u P j x T d G F i b G V F b n R y a W V z I C 8 + P C 9 J d G V t P j x J d G V t P j x J d G V t T G 9 j Y X R p b 2 4 + P E l 0 Z W 1 U e X B l P k Z v c m 1 1 b G E 8 L 0 l 0 Z W 1 U e X B l P j x J d G V t U G F 0 a D 5 T Z W N 0 a W 9 u M S 9 D b G V h b i U y M E R h d G F z Z X Q v U m V u Y W 1 l Z C U y M E N v b H V t b n M 1 P C 9 J d G V t U G F 0 a D 4 8 L 0 l 0 Z W 1 M b 2 N h d G l v b j 4 8 U 3 R h Y m x l R W 5 0 c m l l c y A v P j w v S X R l b T 4 8 S X R l b T 4 8 S X R l b U x v Y 2 F 0 a W 9 u P j x J d G V t V H l w Z T 5 G b 3 J t d W x h P C 9 J d G V t V H l w Z T 4 8 S X R l b V B h d G g + U 2 V j d G l v b j E v S G l y Z X M 8 L 0 l 0 Z W 1 Q Y X R o P j w v S X R l b U x v Y 2 F 0 a W 9 u P j x T d G F i b G V F b n R y a W V z P j x F b n R y e S B U e X B l P S J J c 1 B y a X Z h d G U i I F Z h b H V l P S J s M C I g L z 4 8 R W 5 0 c n k g V H l w Z T 0 i U X V l c n l J R C I g V m F s d W U 9 I n M y N W M 4 Y z d i N y 0 x N D I x L T R i N T I t O W N h O S 0 1 M D Q 0 Z T M 2 N 2 R m M j 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h p c m V z 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0 h p c m V z L 0 F 1 d G 9 S Z W 1 v d m V k Q 2 9 s d W 1 u c z E u e 0 h p c m V Z Z W F y L D B 9 J n F 1 b 3 Q 7 L C Z x d W 9 0 O 1 N l Y 3 R p b 2 4 x L 0 h p c m V z L 0 F 1 d G 9 S Z W 1 v d m V k Q 2 9 s d W 1 u c z E u e 0 N v d W 5 0 L D F 9 J n F 1 b 3 Q 7 L C Z x d W 9 0 O 1 N l Y 3 R p b 2 4 x L 0 h p c m V z L 0 F 1 d G 9 S Z W 1 v d m V k Q 2 9 s d W 1 u c z E u e 0 V 4 a X R z L k V 4 a X R Z Z W F y L D J 9 J n F 1 b 3 Q 7 L C Z x d W 9 0 O 1 N l Y 3 R p b 2 4 x L 0 h p c m V z L 0 F 1 d G 9 S Z W 1 v d m V k Q 2 9 s d W 1 u c z E u e 0 V 4 a X R z L k N v d W 5 0 L D N 9 J n F 1 b 3 Q 7 X S w m c X V v d D t D b 2 x 1 b W 5 D b 3 V u d C Z x d W 9 0 O z o 0 L C Z x d W 9 0 O 0 t l e U N v b H V t b k 5 h b W V z J n F 1 b 3 Q 7 O l t d L C Z x d W 9 0 O 0 N v b H V t b k l k Z W 5 0 a X R p Z X M m c X V v d D s 6 W y Z x d W 9 0 O 1 N l Y 3 R p b 2 4 x L 0 h p c m V z L 0 F 1 d G 9 S Z W 1 v d m V k Q 2 9 s d W 1 u c z E u e 0 h p c m V Z Z W F y L D B 9 J n F 1 b 3 Q 7 L C Z x d W 9 0 O 1 N l Y 3 R p b 2 4 x L 0 h p c m V z L 0 F 1 d G 9 S Z W 1 v d m V k Q 2 9 s d W 1 u c z E u e 0 N v d W 5 0 L D F 9 J n F 1 b 3 Q 7 L C Z x d W 9 0 O 1 N l Y 3 R p b 2 4 x L 0 h p c m V z L 0 F 1 d G 9 S Z W 1 v d m V k Q 2 9 s d W 1 u c z E u e 0 V 4 a X R z L k V 4 a X R Z Z W F y L D J 9 J n F 1 b 3 Q 7 L C Z x d W 9 0 O 1 N l Y 3 R p b 2 4 x L 0 h p c m V z L 0 F 1 d G 9 S Z W 1 v d m V k Q 2 9 s d W 1 u c z E u e 0 V 4 a X R z L k N v d W 5 0 L D N 9 J n F 1 b 3 Q 7 X S w m c X V v d D t S Z W x h d G l v b n N o a X B J b m Z v J n F 1 b 3 Q 7 O l t d f S I g L z 4 8 R W 5 0 c n k g V H l w Z T 0 i R m l s b E N v b H V t b k 5 h b W V z I i B W Y W x 1 Z T 0 i c 1 s m c X V v d D t I a X J l W W V h c i Z x d W 9 0 O y w m c X V v d D t D b 3 V u d C Z x d W 9 0 O y w m c X V v d D t F e G l 0 c y 5 F e G l 0 W W V h c i Z x d W 9 0 O y w m c X V v d D t F e G l 0 c y 5 D b 3 V u d C Z x d W 9 0 O 1 0 i I C 8 + P E V u d H J 5 I F R 5 c G U 9 I k Z p b G x D b 2 x 1 b W 5 U e X B l c y I g V m F s d W U 9 I n N C U V V B Q l E 9 P S I g L z 4 8 R W 5 0 c n k g V H l w Z T 0 i R m l s b E x h c 3 R V c G R h d G V k I i B W Y W x 1 Z T 0 i Z D I w M j U t M D c t M T d U M T Y 6 M z M 6 M T Y u N T E 5 M z c 5 N 1 o i I C 8 + P E V u d H J 5 I F R 5 c G U 9 I k Z p b G x F c n J v c k N v d W 5 0 I i B W Y W x 1 Z T 0 i b D A i I C 8 + P E V u d H J 5 I F R 5 c G U 9 I k Z p b G x F c n J v c k N v Z G U i I F Z h b H V l P S J z V W 5 r b m 9 3 b i I g L z 4 8 R W 5 0 c n k g V H l w Z T 0 i R m l s b E N v d W 5 0 I i B W Y W x 1 Z T 0 i b D E x I i A v P j x F b n R y e S B U e X B l P S J G a W x s U 3 R h d H V z I i B W Y W x 1 Z T 0 i c 0 N v b X B s Z X R l I i A v P j x F b n R y e S B U e X B l P S J B Z G R l Z F R v R G F 0 Y U 1 v Z G V s I i B W Y W x 1 Z T 0 i b D A i I C 8 + P E V u d H J 5 I F R 5 c G U 9 I k x v Y W R l Z F R v Q W 5 h b H l z a X N T Z X J 2 a W N l c y I g V m F s d W U 9 I m w w I i A v P j w v U 3 R h Y m x l R W 5 0 c m l l c z 4 8 L 0 l 0 Z W 0 + P E l 0 Z W 0 + P E l 0 Z W 1 M b 2 N h d G l v b j 4 8 S X R l b V R 5 c G U + R m 9 y b X V s Y T w v S X R l b V R 5 c G U + P E l 0 Z W 1 Q Y X R o P l N l Y 3 R p b 2 4 x L 0 h p c m V z L 1 N v d X J j Z T w v S X R l b V B h d G g + P C 9 J d G V t T G 9 j Y X R p b 2 4 + P F N 0 Y W J s Z U V u d H J p Z X M g L z 4 8 L 0 l 0 Z W 0 + P E l 0 Z W 0 + P E l 0 Z W 1 M b 2 N h d G l v b j 4 8 S X R l b V R 5 c G U + R m 9 y b X V s Y T w v S X R l b V R 5 c G U + P E l 0 Z W 1 Q Y X R o P l N l Y 3 R p b 2 4 x L 0 h p c m V z L 0 N o Y W 5 n Z W Q l M j B U e X B l P C 9 J d G V t U G F 0 a D 4 8 L 0 l 0 Z W 1 M b 2 N h d G l v b j 4 8 U 3 R h Y m x l R W 5 0 c m l l c y A v P j w v S X R l b T 4 8 S X R l b T 4 8 S X R l b U x v Y 2 F 0 a W 9 u P j x J d G V t V H l w Z T 5 G b 3 J t d W x h P C 9 J d G V t V H l w Z T 4 8 S X R l b V B h d G g + U 2 V j d G l v b j E v S G l y Z X M v U m V t b 3 Z l Z C U y M E R 1 c G x p Y 2 F 0 Z X M 8 L 0 l 0 Z W 1 Q Y X R o P j w v S X R l b U x v Y 2 F 0 a W 9 u P j x T d G F i b G V F b n R y a W V z I C 8 + P C 9 J d G V t P j x J d G V t P j x J d G V t T G 9 j Y X R p b 2 4 + P E l 0 Z W 1 U e X B l P k Z v c m 1 1 b G E 8 L 0 l 0 Z W 1 U e X B l P j x J d G V t U G F 0 a D 5 T Z W N 0 a W 9 u M S 9 I a X J l c y 9 S Z X B s Y W N l Z C U y M F Z h b H V l P C 9 J d G V t U G F 0 a D 4 8 L 0 l 0 Z W 1 M b 2 N h d G l v b j 4 8 U 3 R h Y m x l R W 5 0 c m l l c y A v P j w v S X R l b T 4 8 S X R l b T 4 8 S X R l b U x v Y 2 F 0 a W 9 u P j x J d G V t V H l w Z T 5 G b 3 J t d W x h P C 9 J d G V t V H l w Z T 4 8 S X R l b V B h d G g + U 2 V j d G l v b j E v S G l y Z X M v U m V w b G F j Z W Q l M j B W Y W x 1 Z T E 8 L 0 l 0 Z W 1 Q Y X R o P j w v S X R l b U x v Y 2 F 0 a W 9 u P j x T d G F i b G V F b n R y a W V z I C 8 + P C 9 J d G V t P j x J d G V t P j x J d G V t T G 9 j Y X R p b 2 4 + P E l 0 Z W 1 U e X B l P k Z v c m 1 1 b G E 8 L 0 l 0 Z W 1 U e X B l P j x J d G V t U G F 0 a D 5 T Z W N 0 a W 9 u M S 9 I a X J l c y 9 S Z X B s Y W N l Z C U y M F Z h b H V l M j w v S X R l b V B h d G g + P C 9 J d G V t T G 9 j Y X R p b 2 4 + P F N 0 Y W J s Z U V u d H J p Z X M g L z 4 8 L 0 l 0 Z W 0 + P E l 0 Z W 0 + P E l 0 Z W 1 M b 2 N h d G l v b j 4 8 S X R l b V R 5 c G U + R m 9 y b X V s Y T w v S X R l b V R 5 c G U + P E l 0 Z W 1 Q Y X R o P l N l Y 3 R p b 2 4 x L 0 h p c m V z L 0 Z p b H R l c m V k J T I w U m 9 3 c z w v S X R l b V B h d G g + P C 9 J d G V t T G 9 j Y X R p b 2 4 + P F N 0 Y W J s Z U V u d H J p Z X M g L z 4 8 L 0 l 0 Z W 0 + P E l 0 Z W 0 + P E l 0 Z W 1 M b 2 N h d G l v b j 4 8 S X R l b V R 5 c G U + R m 9 y b X V s Y T w v S X R l b V R 5 c G U + P E l 0 Z W 1 Q Y X R o P l N l Y 3 R p b 2 4 x L 0 h p c m V z L 1 J l c G x h Y 2 V k J T I w V m F s d W U z P C 9 J d G V t U G F 0 a D 4 8 L 0 l 0 Z W 1 M b 2 N h d G l v b j 4 8 U 3 R h Y m x l R W 5 0 c m l l c y A v P j w v S X R l b T 4 8 S X R l b T 4 8 S X R l b U x v Y 2 F 0 a W 9 u P j x J d G V t V H l w Z T 5 G b 3 J t d W x h P C 9 J d G V t V H l w Z T 4 8 S X R l b V B h d G g + U 2 V j d G l v b j E v S G l y Z X M v U m V w b G F j Z W Q l M j B W Y W x 1 Z T Q 8 L 0 l 0 Z W 1 Q Y X R o P j w v S X R l b U x v Y 2 F 0 a W 9 u P j x T d G F i b G V F b n R y a W V z I C 8 + P C 9 J d G V t P j x J d G V t P j x J d G V t T G 9 j Y X R p b 2 4 + P E l 0 Z W 1 U e X B l P k Z v c m 1 1 b G E 8 L 0 l 0 Z W 1 U e X B l P j x J d G V t U G F 0 a D 5 T Z W N 0 a W 9 u M S 9 I a X J l c y 9 G a W x 0 Z X J l Z C U y M F J v d 3 M x P C 9 J d G V t U G F 0 a D 4 8 L 0 l 0 Z W 1 M b 2 N h d G l v b j 4 8 U 3 R h Y m x l R W 5 0 c m l l c y A v P j w v S X R l b T 4 8 S X R l b T 4 8 S X R l b U x v Y 2 F 0 a W 9 u P j x J d G V t V H l w Z T 5 G b 3 J t d W x h P C 9 J d G V t V H l w Z T 4 8 S X R l b V B h d G g + U 2 V j d G l v b j E v S G l y Z X M v U m V w b G F j Z W Q l M j B W Y W x 1 Z T U 8 L 0 l 0 Z W 1 Q Y X R o P j w v S X R l b U x v Y 2 F 0 a W 9 u P j x T d G F i b G V F b n R y a W V z I C 8 + P C 9 J d G V t P j x J d G V t P j x J d G V t T G 9 j Y X R p b 2 4 + P E l 0 Z W 1 U e X B l P k Z v c m 1 1 b G E 8 L 0 l 0 Z W 1 U e X B l P j x J d G V t U G F 0 a D 5 T Z W N 0 a W 9 u M S 9 I a X J l c y 9 G a W x 0 Z X J l Z C U y M F J v d 3 M y P C 9 J d G V t U G F 0 a D 4 8 L 0 l 0 Z W 1 M b 2 N h d G l v b j 4 8 U 3 R h Y m x l R W 5 0 c m l l c y A v P j w v S X R l b T 4 8 S X R l b T 4 8 S X R l b U x v Y 2 F 0 a W 9 u P j x J d G V t V H l w Z T 5 G b 3 J t d W x h P C 9 J d G V t V H l w Z T 4 8 S X R l b V B h d G g + U 2 V j d G l v b j E v S G l y Z X M v U m V w b G F j Z W Q l M j B W Y W x 1 Z T Y 8 L 0 l 0 Z W 1 Q Y X R o P j w v S X R l b U x v Y 2 F 0 a W 9 u P j x T d G F i b G V F b n R y a W V z I C 8 + P C 9 J d G V t P j x J d G V t P j x J d G V t T G 9 j Y X R p b 2 4 + P E l 0 Z W 1 U e X B l P k Z v c m 1 1 b G E 8 L 0 l 0 Z W 1 U e X B l P j x J d G V t U G F 0 a D 5 T Z W N 0 a W 9 u M S 9 I a X J l c y 9 G a W x 0 Z X J l Z C U y M F J v d 3 M z P C 9 J d G V t U G F 0 a D 4 8 L 0 l 0 Z W 1 M b 2 N h d G l v b j 4 8 U 3 R h Y m x l R W 5 0 c m l l c y A v P j w v S X R l b T 4 8 S X R l b T 4 8 S X R l b U x v Y 2 F 0 a W 9 u P j x J d G V t V H l w Z T 5 G b 3 J t d W x h P C 9 J d G V t V H l w Z T 4 8 S X R l b V B h d G g + U 2 V j d G l v b j E v S G l y Z X M v U 3 B s a X Q l M j B D b 2 x 1 b W 4 l M j B i e S U y M E R l b G l t a X R l c j w v S X R l b V B h d G g + P C 9 J d G V t T G 9 j Y X R p b 2 4 + P F N 0 Y W J s Z U V u d H J p Z X M g L z 4 8 L 0 l 0 Z W 0 + P E l 0 Z W 0 + P E l 0 Z W 1 M b 2 N h d G l v b j 4 8 S X R l b V R 5 c G U + R m 9 y b X V s Y T w v S X R l b V R 5 c G U + P E l 0 Z W 1 Q Y X R o P l N l Y 3 R p b 2 4 x L 0 h p c m V z L 0 N o Y W 5 n Z W Q l M j B U e X B l M T w v S X R l b V B h d G g + P C 9 J d G V t T G 9 j Y X R p b 2 4 + P F N 0 Y W J s Z U V u d H J p Z X M g L z 4 8 L 0 l 0 Z W 0 + P E l 0 Z W 0 + P E l 0 Z W 1 M b 2 N h d G l v b j 4 8 S X R l b V R 5 c G U + R m 9 y b X V s Y T w v S X R l b V R 5 c G U + P E l 0 Z W 1 Q Y X R o P l N l Y 3 R p b 2 4 x L 0 h p c m V z L 1 J l b m F t Z W Q l M j B D b 2 x 1 b W 5 z P C 9 J d G V t U G F 0 a D 4 8 L 0 l 0 Z W 1 M b 2 N h d G l v b j 4 8 U 3 R h Y m x l R W 5 0 c m l l c y A v P j w v S X R l b T 4 8 S X R l b T 4 8 S X R l b U x v Y 2 F 0 a W 9 u P j x J d G V t V H l w Z T 5 G b 3 J t d W x h P C 9 J d G V t V H l w Z T 4 8 S X R l b V B h d G g + U 2 V j d G l v b j E v S G l y Z X M v R m l s d G V y Z W Q l M j B S b 3 d z N D w v S X R l b V B h d G g + P C 9 J d G V t T G 9 j Y X R p b 2 4 + P F N 0 Y W J s Z U V u d H J p Z X M g L z 4 8 L 0 l 0 Z W 0 + P E l 0 Z W 0 + P E l 0 Z W 1 M b 2 N h d G l v b j 4 8 S X R l b V R 5 c G U + R m 9 y b X V s Y T w v S X R l b V R 5 c G U + P E l 0 Z W 1 Q Y X R o P l N l Y 3 R p b 2 4 x L 0 h p c m V z L 0 N o Y W 5 n Z W Q l M j B U e X B l M j w v S X R l b V B h d G g + P C 9 J d G V t T G 9 j Y X R p b 2 4 + P F N 0 Y W J s Z U V u d H J p Z X M g L z 4 8 L 0 l 0 Z W 0 + P E l 0 Z W 0 + P E l 0 Z W 1 M b 2 N h d G l v b j 4 8 S X R l b V R 5 c G U + R m 9 y b X V s Y T w v S X R l b V R 5 c G U + P E l 0 Z W 1 Q Y X R o P l N l Y 3 R p b 2 4 x L 0 h p c m V z L 1 J l c G x h Y 2 V k J T I w V m F s d W U 3 P C 9 J d G V t U G F 0 a D 4 8 L 0 l 0 Z W 1 M b 2 N h d G l v b j 4 8 U 3 R h Y m x l R W 5 0 c m l l c y A v P j w v S X R l b T 4 8 S X R l b T 4 8 S X R l b U x v Y 2 F 0 a W 9 u P j x J d G V t V H l w Z T 5 G b 3 J t d W x h P C 9 J d G V t V H l w Z T 4 8 S X R l b V B h d G g + U 2 V j d G l v b j E v S G l y Z X M v U m V w b G F j Z W Q l M j B W Y W x 1 Z T g 8 L 0 l 0 Z W 1 Q Y X R o P j w v S X R l b U x v Y 2 F 0 a W 9 u P j x T d G F i b G V F b n R y a W V z I C 8 + P C 9 J d G V t P j x J d G V t P j x J d G V t T G 9 j Y X R p b 2 4 + P E l 0 Z W 1 U e X B l P k Z v c m 1 1 b G E 8 L 0 l 0 Z W 1 U e X B l P j x J d G V t U G F 0 a D 5 T Z W N 0 a W 9 u M S 9 I a X J l c y 9 S Z X B s Y W N l Z C U y M F Z h b H V l O T w v S X R l b V B h d G g + P C 9 J d G V t T G 9 j Y X R p b 2 4 + P F N 0 Y W J s Z U V u d H J p Z X M g L z 4 8 L 0 l 0 Z W 0 + P E l 0 Z W 0 + P E l 0 Z W 1 M b 2 N h d G l v b j 4 8 S X R l b V R 5 c G U + R m 9 y b X V s Y T w v S X R l b V R 5 c G U + P E l 0 Z W 1 Q Y X R o P l N l Y 3 R p b 2 4 x L 0 h p c m V z L 1 J l c G x h Y 2 V k J T I w V m F s d W U x M D w v S X R l b V B h d G g + P C 9 J d G V t T G 9 j Y X R p b 2 4 + P F N 0 Y W J s Z U V u d H J p Z X M g L z 4 8 L 0 l 0 Z W 0 + P E l 0 Z W 0 + P E l 0 Z W 1 M b 2 N h d G l v b j 4 8 S X R l b V R 5 c G U + R m 9 y b X V s Y T w v S X R l b V R 5 c G U + P E l 0 Z W 1 Q Y X R o P l N l Y 3 R p b 2 4 x L 0 h p c m V z L 1 J l c G x h Y 2 V k J T I w V m F s d W U x M T w v S X R l b V B h d G g + P C 9 J d G V t T G 9 j Y X R p b 2 4 + P F N 0 Y W J s Z U V u d H J p Z X M g L z 4 8 L 0 l 0 Z W 0 + P E l 0 Z W 0 + P E l 0 Z W 1 M b 2 N h d G l v b j 4 8 S X R l b V R 5 c G U + R m 9 y b X V s Y T w v S X R l b V R 5 c G U + P E l 0 Z W 1 Q Y X R o P l N l Y 3 R p b 2 4 x L 0 h p c m V z L 1 J l c G x h Y 2 V k J T I w V m F s d W U x M j w v S X R l b V B h d G g + P C 9 J d G V t T G 9 j Y X R p b 2 4 + P F N 0 Y W J s Z U V u d H J p Z X M g L z 4 8 L 0 l 0 Z W 0 + P E l 0 Z W 0 + P E l 0 Z W 1 M b 2 N h d G l v b j 4 8 S X R l b V R 5 c G U + R m 9 y b X V s Y T w v S X R l b V R 5 c G U + P E l 0 Z W 1 Q Y X R o P l N l Y 3 R p b 2 4 x L 0 h p c m V z L 0 Z p b H R l c m V k J T I w U m 9 3 c z U 8 L 0 l 0 Z W 1 Q Y X R o P j w v S X R l b U x v Y 2 F 0 a W 9 u P j x T d G F i b G V F b n R y a W V z I C 8 + P C 9 J d G V t P j x J d G V t P j x J d G V t T G 9 j Y X R p b 2 4 + P E l 0 Z W 1 U e X B l P k Z v c m 1 1 b G E 8 L 0 l 0 Z W 1 U e X B l P j x J d G V t U G F 0 a D 5 T Z W N 0 a W 9 u M S 9 I a X J l c y 9 B Z G R l Z C U y M E N 1 c 3 R v b T w v S X R l b V B h d G g + P C 9 J d G V t T G 9 j Y X R p b 2 4 + P F N 0 Y W J s Z U V u d H J p Z X M g L z 4 8 L 0 l 0 Z W 0 + P E l 0 Z W 0 + P E l 0 Z W 1 M b 2 N h d G l v b j 4 8 S X R l b V R 5 c G U + R m 9 y b X V s Y T w v S X R l b V R 5 c G U + P E l 0 Z W 1 Q Y X R o P l N l Y 3 R p b 2 4 x L 0 h p c m V z L 1 J l b W 9 2 Z W Q l M j B D b 2 x 1 b W 5 z P C 9 J d G V t U G F 0 a D 4 8 L 0 l 0 Z W 1 M b 2 N h d G l v b j 4 8 U 3 R h Y m x l R W 5 0 c m l l c y A v P j w v S X R l b T 4 8 S X R l b T 4 8 S X R l b U x v Y 2 F 0 a W 9 u P j x J d G V t V H l w Z T 5 G b 3 J t d W x h P C 9 J d G V t V H l w Z T 4 8 S X R l b V B h d G g + U 2 V j d G l v b j E v S G l y Z X M v U m V u Y W 1 l Z C U y M E N v b H V t b n M x P C 9 J d G V t U G F 0 a D 4 8 L 0 l 0 Z W 1 M b 2 N h d G l v b j 4 8 U 3 R h Y m x l R W 5 0 c m l l c y A v P j w v S X R l b T 4 8 S X R l b T 4 8 S X R l b U x v Y 2 F 0 a W 9 u P j x J d G V t V H l w Z T 5 G b 3 J t d W x h P C 9 J d G V t V H l w Z T 4 8 S X R l b V B h d G g + U 2 V j d G l v b j E v S G l y Z X M v Q W R k Z W Q l M j B D d X N 0 b 2 0 x P C 9 J d G V t U G F 0 a D 4 8 L 0 l 0 Z W 1 M b 2 N h d G l v b j 4 8 U 3 R h Y m x l R W 5 0 c m l l c y A v P j w v S X R l b T 4 8 S X R l b T 4 8 S X R l b U x v Y 2 F 0 a W 9 u P j x J d G V t V H l w Z T 5 G b 3 J t d W x h P C 9 J d G V t V H l w Z T 4 8 S X R l b V B h d G g + U 2 V j d G l v b j E v S G l y Z X M v U m V t b 3 Z l Z C U y M E N v b H V t b n M x P C 9 J d G V t U G F 0 a D 4 8 L 0 l 0 Z W 1 M b 2 N h d G l v b j 4 8 U 3 R h Y m x l R W 5 0 c m l l c y A v P j w v S X R l b T 4 8 S X R l b T 4 8 S X R l b U x v Y 2 F 0 a W 9 u P j x J d G V t V H l w Z T 5 G b 3 J t d W x h P C 9 J d G V t V H l w Z T 4 8 S X R l b V B h d G g + U 2 V j d G l v b j E v S G l y Z X M v U m V w b G F j Z W Q l M j B W Y W x 1 Z T E z P C 9 J d G V t U G F 0 a D 4 8 L 0 l 0 Z W 1 M b 2 N h d G l v b j 4 8 U 3 R h Y m x l R W 5 0 c m l l c y A v P j w v S X R l b T 4 8 S X R l b T 4 8 S X R l b U x v Y 2 F 0 a W 9 u P j x J d G V t V H l w Z T 5 G b 3 J t d W x h P C 9 J d G V t V H l w Z T 4 8 S X R l b V B h d G g + U 2 V j d G l v b j E v S G l y Z X M v S W 5 z Z X J 0 Z W Q l M j B Z Z W F y P C 9 J d G V t U G F 0 a D 4 8 L 0 l 0 Z W 1 M b 2 N h d G l v b j 4 8 U 3 R h Y m x l R W 5 0 c m l l c y A v P j w v S X R l b T 4 8 S X R l b T 4 8 S X R l b U x v Y 2 F 0 a W 9 u P j x J d G V t V H l w Z T 5 G b 3 J t d W x h P C 9 J d G V t V H l w Z T 4 8 S X R l b V B h d G g + U 2 V j d G l v b j E v S G l y Z X M v U m V v c m R l c m V k J T I w Q 2 9 s d W 1 u c z w v S X R l b V B h d G g + P C 9 J d G V t T G 9 j Y X R p b 2 4 + P F N 0 Y W J s Z U V u d H J p Z X M g L z 4 8 L 0 l 0 Z W 0 + P E l 0 Z W 0 + P E l 0 Z W 1 M b 2 N h d G l v b j 4 8 S X R l b V R 5 c G U + R m 9 y b X V s Y T w v S X R l b V R 5 c G U + P E l 0 Z W 1 Q Y X R o P l N l Y 3 R p b 2 4 x L 0 h p c m V z L 1 J l b m F t Z W Q l M j B D b 2 x 1 b W 5 z M j w v S X R l b V B h d G g + P C 9 J d G V t T G 9 j Y X R p b 2 4 + P F N 0 Y W J s Z U V u d H J p Z X M g L z 4 8 L 0 l 0 Z W 0 + P E l 0 Z W 0 + P E l 0 Z W 1 M b 2 N h d G l v b j 4 8 S X R l b V R 5 c G U + R m 9 y b X V s Y T w v S X R l b V R 5 c G U + P E l 0 Z W 1 Q Y X R o P l N l Y 3 R p b 2 4 x L 0 h p c m V z L 0 F k Z G V k J T I w Q 3 V z d G 9 t M j w v S X R l b V B h d G g + P C 9 J d G V t T G 9 j Y X R p b 2 4 + P F N 0 Y W J s Z U V u d H J p Z X M g L z 4 8 L 0 l 0 Z W 0 + P E l 0 Z W 0 + P E l 0 Z W 1 M b 2 N h d G l v b j 4 8 S X R l b V R 5 c G U + R m 9 y b X V s Y T w v S X R l b V R 5 c G U + P E l 0 Z W 1 Q Y X R o P l N l Y 3 R p b 2 4 x L 0 h p c m V z L 1 J l b 3 J k Z X J l Z C U y M E N v b H V t b n M x P C 9 J d G V t U G F 0 a D 4 8 L 0 l 0 Z W 1 M b 2 N h d G l v b j 4 8 U 3 R h Y m x l R W 5 0 c m l l c y A v P j w v S X R l b T 4 8 S X R l b T 4 8 S X R l b U x v Y 2 F 0 a W 9 u P j x J d G V t V H l w Z T 5 G b 3 J t d W x h P C 9 J d G V t V H l w Z T 4 8 S X R l b V B h d G g + U 2 V j d G l v b j E v S G l y Z X M v Q W R k Z W Q l M j B D b 2 5 k a X R p b 2 5 h b C U y M E N v b H V t b j w v S X R l b V B h d G g + P C 9 J d G V t T G 9 j Y X R p b 2 4 + P F N 0 Y W J s Z U V u d H J p Z X M g L z 4 8 L 0 l 0 Z W 0 + P E l 0 Z W 0 + P E l 0 Z W 1 M b 2 N h d G l v b j 4 8 S X R l b V R 5 c G U + R m 9 y b X V s Y T w v S X R l b V R 5 c G U + P E l 0 Z W 1 Q Y X R o P l N l Y 3 R p b 2 4 x L 0 h p c m V z L 1 J l b W 9 2 Z W Q l M j B D b 2 x 1 b W 5 z M j w v S X R l b V B h d G g + P C 9 J d G V t T G 9 j Y X R p b 2 4 + P F N 0 Y W J s Z U V u d H J p Z X M g L z 4 8 L 0 l 0 Z W 0 + P E l 0 Z W 0 + P E l 0 Z W 1 M b 2 N h d G l v b j 4 8 S X R l b V R 5 c G U + R m 9 y b X V s Y T w v S X R l b V R 5 c G U + P E l 0 Z W 1 Q Y X R o P l N l Y 3 R p b 2 4 x L 0 h p c m V z L 1 J l b 3 J k Z X J l Z C U y M E N v b H V t b n M y P C 9 J d G V t U G F 0 a D 4 8 L 0 l 0 Z W 1 M b 2 N h d G l v b j 4 8 U 3 R h Y m x l R W 5 0 c m l l c y A v P j w v S X R l b T 4 8 S X R l b T 4 8 S X R l b U x v Y 2 F 0 a W 9 u P j x J d G V t V H l w Z T 5 G b 3 J t d W x h P C 9 J d G V t V H l w Z T 4 8 S X R l b V B h d G g + U 2 V j d G l v b j E v S G l y Z X M v U m V u Y W 1 l Z C U y M E N v b H V t b n M z P C 9 J d G V t U G F 0 a D 4 8 L 0 l 0 Z W 1 M b 2 N h d G l v b j 4 8 U 3 R h Y m x l R W 5 0 c m l l c y A v P j w v S X R l b T 4 8 S X R l b T 4 8 S X R l b U x v Y 2 F 0 a W 9 u P j x J d G V t V H l w Z T 5 G b 3 J t d W x h P C 9 J d G V t V H l w Z T 4 8 S X R l b V B h d G g + U 2 V j d G l v b j E v S G l y Z X M v R X h 0 c m F j d G V k J T I w W W V h c j w v S X R l b V B h d G g + P C 9 J d G V t T G 9 j Y X R p b 2 4 + P F N 0 Y W J s Z U V u d H J p Z X M g L z 4 8 L 0 l 0 Z W 0 + P E l 0 Z W 0 + P E l 0 Z W 1 M b 2 N h d G l v b j 4 8 S X R l b V R 5 c G U + R m 9 y b X V s Y T w v S X R l b V R 5 c G U + P E l 0 Z W 1 Q Y X R o P l N l Y 3 R p b 2 4 x L 0 h p c m V z L 1 J l b m F t Z W Q l M j B D b 2 x 1 b W 5 z N D w v S X R l b V B h d G g + P C 9 J d G V t T G 9 j Y X R p b 2 4 + P F N 0 Y W J s Z U V u d H J p Z X M g L z 4 8 L 0 l 0 Z W 0 + P E l 0 Z W 0 + P E l 0 Z W 1 M b 2 N h d G l v b j 4 8 S X R l b V R 5 c G U + R m 9 y b X V s Y T w v S X R l b V R 5 c G U + P E l 0 Z W 1 Q Y X R o P l N l Y 3 R p b 2 4 x L 0 h p c m V z L 0 Z p b H R l c m V k J T I w U m 9 3 c z Y 8 L 0 l 0 Z W 1 Q Y X R o P j w v S X R l b U x v Y 2 F 0 a W 9 u P j x T d G F i b G V F b n R y a W V z I C 8 + P C 9 J d G V t P j x J d G V t P j x J d G V t T G 9 j Y X R p b 2 4 + P E l 0 Z W 1 U e X B l P k Z v c m 1 1 b G E 8 L 0 l 0 Z W 1 U e X B l P j x J d G V t U G F 0 a D 5 T Z W N 0 a W 9 u M S 9 I a X J l c y 9 S Z W 5 h b W V k J T I w Q 2 9 s d W 1 u c z U 8 L 0 l 0 Z W 1 Q Y X R o P j w v S X R l b U x v Y 2 F 0 a W 9 u P j x T d G F i b G V F b n R y a W V z I C 8 + P C 9 J d G V t P j x J d G V t P j x J d G V t T G 9 j Y X R p b 2 4 + P E l 0 Z W 1 U e X B l P k Z v c m 1 1 b G E 8 L 0 l 0 Z W 1 U e X B l P j x J d G V t U G F 0 a D 5 T Z W N 0 a W 9 u M S 9 I a X J l c y 9 B Z G R l Z C U y M E N 1 c 3 R v b T M 8 L 0 l 0 Z W 1 Q Y X R o P j w v S X R l b U x v Y 2 F 0 a W 9 u P j x T d G F i b G V F b n R y a W V z I C 8 + P C 9 J d G V t P j x J d G V t P j x J d G V t T G 9 j Y X R p b 2 4 + P E l 0 Z W 1 U e X B l P k Z v c m 1 1 b G E 8 L 0 l 0 Z W 1 U e X B l P j x J d G V t U G F 0 a D 5 T Z W N 0 a W 9 u M S 9 I a X J l c y 9 S Z W 9 y Z G V y Z W Q l M j B D b 2 x 1 b W 5 z M z w v S X R l b V B h d G g + P C 9 J d G V t T G 9 j Y X R p b 2 4 + P F N 0 Y W J s Z U V u d H J p Z X M g L z 4 8 L 0 l 0 Z W 0 + P E l 0 Z W 0 + P E l 0 Z W 1 M b 2 N h d G l v b j 4 8 S X R l b V R 5 c G U + R m 9 y b X V s Y T w v S X R l b V R 5 c G U + P E l 0 Z W 1 Q Y X R o P l N l Y 3 R p b 2 4 x L 0 V 4 a X R z P C 9 J d G V t U G F 0 a D 4 8 L 0 l 0 Z W 1 M b 2 N h d G l v b j 4 8 U 3 R h Y m x l R W 5 0 c m l l c z 4 8 R W 5 0 c n k g V H l w Z T 0 i S X N Q c m l 2 Y X R l I i B W Y W x 1 Z T 0 i b D A i I C 8 + P E V u d H J 5 I F R 5 c G U 9 I l F 1 Z X J 5 S U Q i I F Z h b H V l P S J z Y z l l N T M 2 M D E t M W N h Z S 0 0 Z m R h L T g 2 Y m I t Y T M 5 M W N k M T k 2 N j U 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l 0 c y 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N y 0 x N 1 Q x N j o z M z o x M i 4 3 O D k 2 M D U 0 W i I g L z 4 8 R W 5 0 c n k g V H l w Z T 0 i R m l s b E N v b H V t b l R 5 c G V z I i B W Y W x 1 Z T 0 i c 0 F B T T 0 i I C 8 + P E V u d H J 5 I F R 5 c G U 9 I k Z p b G x D b 2 x 1 b W 5 O Y W 1 l c y I g V m F s d W U 9 I n N b J n F 1 b 3 Q 7 R X h p d F l l Y X I m c X V v d D s s J n F 1 b 3 Q 7 Q 2 9 1 b n 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F e G l 0 c y 9 B d X R v U m V t b 3 Z l Z E N v b H V t b n M x L n t F e G l 0 W W V h c i w w f S Z x d W 9 0 O y w m c X V v d D t T Z W N 0 a W 9 u M S 9 F e G l 0 c y 9 B d X R v U m V t b 3 Z l Z E N v b H V t b n M x L n t D b 3 V u d C w x f S Z x d W 9 0 O 1 0 s J n F 1 b 3 Q 7 Q 2 9 s d W 1 u Q 2 9 1 b n Q m c X V v d D s 6 M i w m c X V v d D t L Z X l D b 2 x 1 b W 5 O Y W 1 l c y Z x d W 9 0 O z p b X S w m c X V v d D t D b 2 x 1 b W 5 J Z G V u d G l 0 a W V z J n F 1 b 3 Q 7 O l s m c X V v d D t T Z W N 0 a W 9 u M S 9 F e G l 0 c y 9 B d X R v U m V t b 3 Z l Z E N v b H V t b n M x L n t F e G l 0 W W V h c i w w f S Z x d W 9 0 O y w m c X V v d D t T Z W N 0 a W 9 u M S 9 F e G l 0 c y 9 B d X R v U m V t b 3 Z l Z E N v b H V t b n M x L n t D b 3 V u d C w x f S Z x d W 9 0 O 1 0 s J n F 1 b 3 Q 7 U m V s Y X R p b 2 5 z a G l w S W 5 m b y Z x d W 9 0 O z p b X X 0 i I C 8 + P E V u d H J 5 I F R 5 c G U 9 I k x v Y W R l Z F R v Q W 5 h b H l z a X N T Z X J 2 a W N l c y I g V m F s d W U 9 I m w w I i A v P j w v U 3 R h Y m x l R W 5 0 c m l l c z 4 8 L 0 l 0 Z W 0 + P E l 0 Z W 0 + P E l 0 Z W 1 M b 2 N h d G l v b j 4 8 S X R l b V R 5 c G U + R m 9 y b X V s Y T w v S X R l b V R 5 c G U + P E l 0 Z W 1 Q Y X R o P l N l Y 3 R p b 2 4 x L 0 V 4 a X R z L 1 N v d X J j Z T w v S X R l b V B h d G g + P C 9 J d G V t T G 9 j Y X R p b 2 4 + P F N 0 Y W J s Z U V u d H J p Z X M g L z 4 8 L 0 l 0 Z W 0 + P E l 0 Z W 0 + P E l 0 Z W 1 M b 2 N h d G l v b j 4 8 S X R l b V R 5 c G U + R m 9 y b X V s Y T w v S X R l b V R 5 c G U + P E l 0 Z W 1 Q Y X R o P l N l Y 3 R p b 2 4 x L 0 V 4 a X R z L 0 N o Y W 5 n Z W Q l M j B U e X B l P C 9 J d G V t U G F 0 a D 4 8 L 0 l 0 Z W 1 M b 2 N h d G l v b j 4 8 U 3 R h Y m x l R W 5 0 c m l l c y A v P j w v S X R l b T 4 8 S X R l b T 4 8 S X R l b U x v Y 2 F 0 a W 9 u P j x J d G V t V H l w Z T 5 G b 3 J t d W x h P C 9 J d G V t V H l w Z T 4 8 S X R l b V B h d G g + U 2 V j d G l v b j E v R X h p d H M v U m V t b 3 Z l Z C U y M E R 1 c G x p Y 2 F 0 Z X M 8 L 0 l 0 Z W 1 Q Y X R o P j w v S X R l b U x v Y 2 F 0 a W 9 u P j x T d G F i b G V F b n R y a W V z I C 8 + P C 9 J d G V t P j x J d G V t P j x J d G V t T G 9 j Y X R p b 2 4 + P E l 0 Z W 1 U e X B l P k Z v c m 1 1 b G E 8 L 0 l 0 Z W 1 U e X B l P j x J d G V t U G F 0 a D 5 T Z W N 0 a W 9 u M S 9 F e G l 0 c y 9 S Z X B s Y W N l Z C U y M F Z h b H V l P C 9 J d G V t U G F 0 a D 4 8 L 0 l 0 Z W 1 M b 2 N h d G l v b j 4 8 U 3 R h Y m x l R W 5 0 c m l l c y A v P j w v S X R l b T 4 8 S X R l b T 4 8 S X R l b U x v Y 2 F 0 a W 9 u P j x J d G V t V H l w Z T 5 G b 3 J t d W x h P C 9 J d G V t V H l w Z T 4 8 S X R l b V B h d G g + U 2 V j d G l v b j E v R X h p d H M v U m V w b G F j Z W Q l M j B W Y W x 1 Z T E 8 L 0 l 0 Z W 1 Q Y X R o P j w v S X R l b U x v Y 2 F 0 a W 9 u P j x T d G F i b G V F b n R y a W V z I C 8 + P C 9 J d G V t P j x J d G V t P j x J d G V t T G 9 j Y X R p b 2 4 + P E l 0 Z W 1 U e X B l P k Z v c m 1 1 b G E 8 L 0 l 0 Z W 1 U e X B l P j x J d G V t U G F 0 a D 5 T Z W N 0 a W 9 u M S 9 F e G l 0 c y 9 S Z X B s Y W N l Z C U y M F Z h b H V l M j w v S X R l b V B h d G g + P C 9 J d G V t T G 9 j Y X R p b 2 4 + P F N 0 Y W J s Z U V u d H J p Z X M g L z 4 8 L 0 l 0 Z W 0 + P E l 0 Z W 0 + P E l 0 Z W 1 M b 2 N h d G l v b j 4 8 S X R l b V R 5 c G U + R m 9 y b X V s Y T w v S X R l b V R 5 c G U + P E l 0 Z W 1 Q Y X R o P l N l Y 3 R p b 2 4 x L 0 V 4 a X R z L 0 Z p b H R l c m V k J T I w U m 9 3 c z w v S X R l b V B h d G g + P C 9 J d G V t T G 9 j Y X R p b 2 4 + P F N 0 Y W J s Z U V u d H J p Z X M g L z 4 8 L 0 l 0 Z W 0 + P E l 0 Z W 0 + P E l 0 Z W 1 M b 2 N h d G l v b j 4 8 S X R l b V R 5 c G U + R m 9 y b X V s Y T w v S X R l b V R 5 c G U + P E l 0 Z W 1 Q Y X R o P l N l Y 3 R p b 2 4 x L 0 V 4 a X R z L 1 J l c G x h Y 2 V k J T I w V m F s d W U z P C 9 J d G V t U G F 0 a D 4 8 L 0 l 0 Z W 1 M b 2 N h d G l v b j 4 8 U 3 R h Y m x l R W 5 0 c m l l c y A v P j w v S X R l b T 4 8 S X R l b T 4 8 S X R l b U x v Y 2 F 0 a W 9 u P j x J d G V t V H l w Z T 5 G b 3 J t d W x h P C 9 J d G V t V H l w Z T 4 8 S X R l b V B h d G g + U 2 V j d G l v b j E v R X h p d H M v U m V w b G F j Z W Q l M j B W Y W x 1 Z T Q 8 L 0 l 0 Z W 1 Q Y X R o P j w v S X R l b U x v Y 2 F 0 a W 9 u P j x T d G F i b G V F b n R y a W V z I C 8 + P C 9 J d G V t P j x J d G V t P j x J d G V t T G 9 j Y X R p b 2 4 + P E l 0 Z W 1 U e X B l P k Z v c m 1 1 b G E 8 L 0 l 0 Z W 1 U e X B l P j x J d G V t U G F 0 a D 5 T Z W N 0 a W 9 u M S 9 F e G l 0 c y 9 G a W x 0 Z X J l Z C U y M F J v d 3 M x P C 9 J d G V t U G F 0 a D 4 8 L 0 l 0 Z W 1 M b 2 N h d G l v b j 4 8 U 3 R h Y m x l R W 5 0 c m l l c y A v P j w v S X R l b T 4 8 S X R l b T 4 8 S X R l b U x v Y 2 F 0 a W 9 u P j x J d G V t V H l w Z T 5 G b 3 J t d W x h P C 9 J d G V t V H l w Z T 4 8 S X R l b V B h d G g + U 2 V j d G l v b j E v R X h p d H M v U m V w b G F j Z W Q l M j B W Y W x 1 Z T U 8 L 0 l 0 Z W 1 Q Y X R o P j w v S X R l b U x v Y 2 F 0 a W 9 u P j x T d G F i b G V F b n R y a W V z I C 8 + P C 9 J d G V t P j x J d G V t P j x J d G V t T G 9 j Y X R p b 2 4 + P E l 0 Z W 1 U e X B l P k Z v c m 1 1 b G E 8 L 0 l 0 Z W 1 U e X B l P j x J d G V t U G F 0 a D 5 T Z W N 0 a W 9 u M S 9 F e G l 0 c y 9 G a W x 0 Z X J l Z C U y M F J v d 3 M y P C 9 J d G V t U G F 0 a D 4 8 L 0 l 0 Z W 1 M b 2 N h d G l v b j 4 8 U 3 R h Y m x l R W 5 0 c m l l c y A v P j w v S X R l b T 4 8 S X R l b T 4 8 S X R l b U x v Y 2 F 0 a W 9 u P j x J d G V t V H l w Z T 5 G b 3 J t d W x h P C 9 J d G V t V H l w Z T 4 8 S X R l b V B h d G g + U 2 V j d G l v b j E v R X h p d H M v U m V w b G F j Z W Q l M j B W Y W x 1 Z T Y 8 L 0 l 0 Z W 1 Q Y X R o P j w v S X R l b U x v Y 2 F 0 a W 9 u P j x T d G F i b G V F b n R y a W V z I C 8 + P C 9 J d G V t P j x J d G V t P j x J d G V t T G 9 j Y X R p b 2 4 + P E l 0 Z W 1 U e X B l P k Z v c m 1 1 b G E 8 L 0 l 0 Z W 1 U e X B l P j x J d G V t U G F 0 a D 5 T Z W N 0 a W 9 u M S 9 F e G l 0 c y 9 G a W x 0 Z X J l Z C U y M F J v d 3 M z P C 9 J d G V t U G F 0 a D 4 8 L 0 l 0 Z W 1 M b 2 N h d G l v b j 4 8 U 3 R h Y m x l R W 5 0 c m l l c y A v P j w v S X R l b T 4 8 S X R l b T 4 8 S X R l b U x v Y 2 F 0 a W 9 u P j x J d G V t V H l w Z T 5 G b 3 J t d W x h P C 9 J d G V t V H l w Z T 4 8 S X R l b V B h d G g + U 2 V j d G l v b j E v R X h p d H M v U 3 B s a X Q l M j B D b 2 x 1 b W 4 l M j B i e S U y M E R l b G l t a X R l c j w v S X R l b V B h d G g + P C 9 J d G V t T G 9 j Y X R p b 2 4 + P F N 0 Y W J s Z U V u d H J p Z X M g L z 4 8 L 0 l 0 Z W 0 + P E l 0 Z W 0 + P E l 0 Z W 1 M b 2 N h d G l v b j 4 8 S X R l b V R 5 c G U + R m 9 y b X V s Y T w v S X R l b V R 5 c G U + P E l 0 Z W 1 Q Y X R o P l N l Y 3 R p b 2 4 x L 0 V 4 a X R z L 0 N o Y W 5 n Z W Q l M j B U e X B l M T w v S X R l b V B h d G g + P C 9 J d G V t T G 9 j Y X R p b 2 4 + P F N 0 Y W J s Z U V u d H J p Z X M g L z 4 8 L 0 l 0 Z W 0 + P E l 0 Z W 0 + P E l 0 Z W 1 M b 2 N h d G l v b j 4 8 S X R l b V R 5 c G U + R m 9 y b X V s Y T w v S X R l b V R 5 c G U + P E l 0 Z W 1 Q Y X R o P l N l Y 3 R p b 2 4 x L 0 V 4 a X R z L 1 J l b m F t Z W Q l M j B D b 2 x 1 b W 5 z P C 9 J d G V t U G F 0 a D 4 8 L 0 l 0 Z W 1 M b 2 N h d G l v b j 4 8 U 3 R h Y m x l R W 5 0 c m l l c y A v P j w v S X R l b T 4 8 S X R l b T 4 8 S X R l b U x v Y 2 F 0 a W 9 u P j x J d G V t V H l w Z T 5 G b 3 J t d W x h P C 9 J d G V t V H l w Z T 4 8 S X R l b V B h d G g + U 2 V j d G l v b j E v R X h p d H M v R m l s d G V y Z W Q l M j B S b 3 d z N D w v S X R l b V B h d G g + P C 9 J d G V t T G 9 j Y X R p b 2 4 + P F N 0 Y W J s Z U V u d H J p Z X M g L z 4 8 L 0 l 0 Z W 0 + P E l 0 Z W 0 + P E l 0 Z W 1 M b 2 N h d G l v b j 4 8 S X R l b V R 5 c G U + R m 9 y b X V s Y T w v S X R l b V R 5 c G U + P E l 0 Z W 1 Q Y X R o P l N l Y 3 R p b 2 4 x L 0 V 4 a X R z L 0 N o Y W 5 n Z W Q l M j B U e X B l M j w v S X R l b V B h d G g + P C 9 J d G V t T G 9 j Y X R p b 2 4 + P F N 0 Y W J s Z U V u d H J p Z X M g L z 4 8 L 0 l 0 Z W 0 + P E l 0 Z W 0 + P E l 0 Z W 1 M b 2 N h d G l v b j 4 8 S X R l b V R 5 c G U + R m 9 y b X V s Y T w v S X R l b V R 5 c G U + P E l 0 Z W 1 Q Y X R o P l N l Y 3 R p b 2 4 x L 0 V 4 a X R z L 1 J l c G x h Y 2 V k J T I w V m F s d W U 3 P C 9 J d G V t U G F 0 a D 4 8 L 0 l 0 Z W 1 M b 2 N h d G l v b j 4 8 U 3 R h Y m x l R W 5 0 c m l l c y A v P j w v S X R l b T 4 8 S X R l b T 4 8 S X R l b U x v Y 2 F 0 a W 9 u P j x J d G V t V H l w Z T 5 G b 3 J t d W x h P C 9 J d G V t V H l w Z T 4 8 S X R l b V B h d G g + U 2 V j d G l v b j E v R X h p d H M v U m V w b G F j Z W Q l M j B W Y W x 1 Z T g 8 L 0 l 0 Z W 1 Q Y X R o P j w v S X R l b U x v Y 2 F 0 a W 9 u P j x T d G F i b G V F b n R y a W V z I C 8 + P C 9 J d G V t P j x J d G V t P j x J d G V t T G 9 j Y X R p b 2 4 + P E l 0 Z W 1 U e X B l P k Z v c m 1 1 b G E 8 L 0 l 0 Z W 1 U e X B l P j x J d G V t U G F 0 a D 5 T Z W N 0 a W 9 u M S 9 F e G l 0 c y 9 S Z X B s Y W N l Z C U y M F Z h b H V l O T w v S X R l b V B h d G g + P C 9 J d G V t T G 9 j Y X R p b 2 4 + P F N 0 Y W J s Z U V u d H J p Z X M g L z 4 8 L 0 l 0 Z W 0 + P E l 0 Z W 0 + P E l 0 Z W 1 M b 2 N h d G l v b j 4 8 S X R l b V R 5 c G U + R m 9 y b X V s Y T w v S X R l b V R 5 c G U + P E l 0 Z W 1 Q Y X R o P l N l Y 3 R p b 2 4 x L 0 V 4 a X R z L 1 J l c G x h Y 2 V k J T I w V m F s d W U x M D w v S X R l b V B h d G g + P C 9 J d G V t T G 9 j Y X R p b 2 4 + P F N 0 Y W J s Z U V u d H J p Z X M g L z 4 8 L 0 l 0 Z W 0 + P E l 0 Z W 0 + P E l 0 Z W 1 M b 2 N h d G l v b j 4 8 S X R l b V R 5 c G U + R m 9 y b X V s Y T w v S X R l b V R 5 c G U + P E l 0 Z W 1 Q Y X R o P l N l Y 3 R p b 2 4 x L 0 V 4 a X R z L 1 J l c G x h Y 2 V k J T I w V m F s d W U x M T w v S X R l b V B h d G g + P C 9 J d G V t T G 9 j Y X R p b 2 4 + P F N 0 Y W J s Z U V u d H J p Z X M g L z 4 8 L 0 l 0 Z W 0 + P E l 0 Z W 0 + P E l 0 Z W 1 M b 2 N h d G l v b j 4 8 S X R l b V R 5 c G U + R m 9 y b X V s Y T w v S X R l b V R 5 c G U + P E l 0 Z W 1 Q Y X R o P l N l Y 3 R p b 2 4 x L 0 V 4 a X R z L 1 J l c G x h Y 2 V k J T I w V m F s d W U x M j w v S X R l b V B h d G g + P C 9 J d G V t T G 9 j Y X R p b 2 4 + P F N 0 Y W J s Z U V u d H J p Z X M g L z 4 8 L 0 l 0 Z W 0 + P E l 0 Z W 0 + P E l 0 Z W 1 M b 2 N h d G l v b j 4 8 S X R l b V R 5 c G U + R m 9 y b X V s Y T w v S X R l b V R 5 c G U + P E l 0 Z W 1 Q Y X R o P l N l Y 3 R p b 2 4 x L 0 V 4 a X R z L 0 Z p b H R l c m V k J T I w U m 9 3 c z U 8 L 0 l 0 Z W 1 Q Y X R o P j w v S X R l b U x v Y 2 F 0 a W 9 u P j x T d G F i b G V F b n R y a W V z I C 8 + P C 9 J d G V t P j x J d G V t P j x J d G V t T G 9 j Y X R p b 2 4 + P E l 0 Z W 1 U e X B l P k Z v c m 1 1 b G E 8 L 0 l 0 Z W 1 U e X B l P j x J d G V t U G F 0 a D 5 T Z W N 0 a W 9 u M S 9 F e G l 0 c y 9 B Z G R l Z C U y M E N 1 c 3 R v b T w v S X R l b V B h d G g + P C 9 J d G V t T G 9 j Y X R p b 2 4 + P F N 0 Y W J s Z U V u d H J p Z X M g L z 4 8 L 0 l 0 Z W 0 + P E l 0 Z W 0 + P E l 0 Z W 1 M b 2 N h d G l v b j 4 8 S X R l b V R 5 c G U + R m 9 y b X V s Y T w v S X R l b V R 5 c G U + P E l 0 Z W 1 Q Y X R o P l N l Y 3 R p b 2 4 x L 0 V 4 a X R z L 1 J l b W 9 2 Z W Q l M j B D b 2 x 1 b W 5 z P C 9 J d G V t U G F 0 a D 4 8 L 0 l 0 Z W 1 M b 2 N h d G l v b j 4 8 U 3 R h Y m x l R W 5 0 c m l l c y A v P j w v S X R l b T 4 8 S X R l b T 4 8 S X R l b U x v Y 2 F 0 a W 9 u P j x J d G V t V H l w Z T 5 G b 3 J t d W x h P C 9 J d G V t V H l w Z T 4 8 S X R l b V B h d G g + U 2 V j d G l v b j E v R X h p d H M v U m V u Y W 1 l Z C U y M E N v b H V t b n M x P C 9 J d G V t U G F 0 a D 4 8 L 0 l 0 Z W 1 M b 2 N h d G l v b j 4 8 U 3 R h Y m x l R W 5 0 c m l l c y A v P j w v S X R l b T 4 8 S X R l b T 4 8 S X R l b U x v Y 2 F 0 a W 9 u P j x J d G V t V H l w Z T 5 G b 3 J t d W x h P C 9 J d G V t V H l w Z T 4 8 S X R l b V B h d G g + U 2 V j d G l v b j E v R X h p d H M v Q W R k Z W Q l M j B D d X N 0 b 2 0 x P C 9 J d G V t U G F 0 a D 4 8 L 0 l 0 Z W 1 M b 2 N h d G l v b j 4 8 U 3 R h Y m x l R W 5 0 c m l l c y A v P j w v S X R l b T 4 8 S X R l b T 4 8 S X R l b U x v Y 2 F 0 a W 9 u P j x J d G V t V H l w Z T 5 G b 3 J t d W x h P C 9 J d G V t V H l w Z T 4 8 S X R l b V B h d G g + U 2 V j d G l v b j E v R X h p d H M v U m V t b 3 Z l Z C U y M E N v b H V t b n M x P C 9 J d G V t U G F 0 a D 4 8 L 0 l 0 Z W 1 M b 2 N h d G l v b j 4 8 U 3 R h Y m x l R W 5 0 c m l l c y A v P j w v S X R l b T 4 8 S X R l b T 4 8 S X R l b U x v Y 2 F 0 a W 9 u P j x J d G V t V H l w Z T 5 G b 3 J t d W x h P C 9 J d G V t V H l w Z T 4 8 S X R l b V B h d G g + U 2 V j d G l v b j E v R X h p d H M v U m V w b G F j Z W Q l M j B W Y W x 1 Z T E z P C 9 J d G V t U G F 0 a D 4 8 L 0 l 0 Z W 1 M b 2 N h d G l v b j 4 8 U 3 R h Y m x l R W 5 0 c m l l c y A v P j w v S X R l b T 4 8 S X R l b T 4 8 S X R l b U x v Y 2 F 0 a W 9 u P j x J d G V t V H l w Z T 5 G b 3 J t d W x h P C 9 J d G V t V H l w Z T 4 8 S X R l b V B h d G g + U 2 V j d G l v b j E v R X h p d H M v S W 5 z Z X J 0 Z W Q l M j B Z Z W F y P C 9 J d G V t U G F 0 a D 4 8 L 0 l 0 Z W 1 M b 2 N h d G l v b j 4 8 U 3 R h Y m x l R W 5 0 c m l l c y A v P j w v S X R l b T 4 8 S X R l b T 4 8 S X R l b U x v Y 2 F 0 a W 9 u P j x J d G V t V H l w Z T 5 G b 3 J t d W x h P C 9 J d G V t V H l w Z T 4 8 S X R l b V B h d G g + U 2 V j d G l v b j E v R X h p d H M v U m V v c m R l c m V k J T I w Q 2 9 s d W 1 u c z w v S X R l b V B h d G g + P C 9 J d G V t T G 9 j Y X R p b 2 4 + P F N 0 Y W J s Z U V u d H J p Z X M g L z 4 8 L 0 l 0 Z W 0 + P E l 0 Z W 0 + P E l 0 Z W 1 M b 2 N h d G l v b j 4 8 S X R l b V R 5 c G U + R m 9 y b X V s Y T w v S X R l b V R 5 c G U + P E l 0 Z W 1 Q Y X R o P l N l Y 3 R p b 2 4 x L 0 V 4 a X R z L 1 J l b m F t Z W Q l M j B D b 2 x 1 b W 5 z M j w v S X R l b V B h d G g + P C 9 J d G V t T G 9 j Y X R p b 2 4 + P F N 0 Y W J s Z U V u d H J p Z X M g L z 4 8 L 0 l 0 Z W 0 + P E l 0 Z W 0 + P E l 0 Z W 1 M b 2 N h d G l v b j 4 8 S X R l b V R 5 c G U + R m 9 y b X V s Y T w v S X R l b V R 5 c G U + P E l 0 Z W 1 Q Y X R o P l N l Y 3 R p b 2 4 x L 0 V 4 a X R z L 0 F k Z G V k J T I w Q 3 V z d G 9 t M j w v S X R l b V B h d G g + P C 9 J d G V t T G 9 j Y X R p b 2 4 + P F N 0 Y W J s Z U V u d H J p Z X M g L z 4 8 L 0 l 0 Z W 0 + P E l 0 Z W 0 + P E l 0 Z W 1 M b 2 N h d G l v b j 4 8 S X R l b V R 5 c G U + R m 9 y b X V s Y T w v S X R l b V R 5 c G U + P E l 0 Z W 1 Q Y X R o P l N l Y 3 R p b 2 4 x L 0 V 4 a X R z L 1 J l b 3 J k Z X J l Z C U y M E N v b H V t b n M x P C 9 J d G V t U G F 0 a D 4 8 L 0 l 0 Z W 1 M b 2 N h d G l v b j 4 8 U 3 R h Y m x l R W 5 0 c m l l c y A v P j w v S X R l b T 4 8 S X R l b T 4 8 S X R l b U x v Y 2 F 0 a W 9 u P j x J d G V t V H l w Z T 5 G b 3 J t d W x h P C 9 J d G V t V H l w Z T 4 8 S X R l b V B h d G g + U 2 V j d G l v b j E v R X h p d H M v Q W R k Z W Q l M j B D b 2 5 k a X R p b 2 5 h b C U y M E N v b H V t b j w v S X R l b V B h d G g + P C 9 J d G V t T G 9 j Y X R p b 2 4 + P F N 0 Y W J s Z U V u d H J p Z X M g L z 4 8 L 0 l 0 Z W 0 + P E l 0 Z W 0 + P E l 0 Z W 1 M b 2 N h d G l v b j 4 8 S X R l b V R 5 c G U + R m 9 y b X V s Y T w v S X R l b V R 5 c G U + P E l 0 Z W 1 Q Y X R o P l N l Y 3 R p b 2 4 x L 0 V 4 a X R z L 1 J l b W 9 2 Z W Q l M j B D b 2 x 1 b W 5 z M j w v S X R l b V B h d G g + P C 9 J d G V t T G 9 j Y X R p b 2 4 + P F N 0 Y W J s Z U V u d H J p Z X M g L z 4 8 L 0 l 0 Z W 0 + P E l 0 Z W 0 + P E l 0 Z W 1 M b 2 N h d G l v b j 4 8 S X R l b V R 5 c G U + R m 9 y b X V s Y T w v S X R l b V R 5 c G U + P E l 0 Z W 1 Q Y X R o P l N l Y 3 R p b 2 4 x L 0 V 4 a X R z L 1 J l b 3 J k Z X J l Z C U y M E N v b H V t b n M y P C 9 J d G V t U G F 0 a D 4 8 L 0 l 0 Z W 1 M b 2 N h d G l v b j 4 8 U 3 R h Y m x l R W 5 0 c m l l c y A v P j w v S X R l b T 4 8 S X R l b T 4 8 S X R l b U x v Y 2 F 0 a W 9 u P j x J d G V t V H l w Z T 5 G b 3 J t d W x h P C 9 J d G V t V H l w Z T 4 8 S X R l b V B h d G g + U 2 V j d G l v b j E v R X h p d H M v U m V u Y W 1 l Z C U y M E N v b H V t b n M z P C 9 J d G V t U G F 0 a D 4 8 L 0 l 0 Z W 1 M b 2 N h d G l v b j 4 8 U 3 R h Y m x l R W 5 0 c m l l c y A v P j w v S X R l b T 4 8 S X R l b T 4 8 S X R l b U x v Y 2 F 0 a W 9 u P j x J d G V t V H l w Z T 5 G b 3 J t d W x h P C 9 J d G V t V H l w Z T 4 8 S X R l b V B h d G g + U 2 V j d G l v b j E v R X h p d H M v R X h 0 c m F j d G V k J T I w W W V h c j w v S X R l b V B h d G g + P C 9 J d G V t T G 9 j Y X R p b 2 4 + P F N 0 Y W J s Z U V u d H J p Z X M g L z 4 8 L 0 l 0 Z W 0 + P E l 0 Z W 0 + P E l 0 Z W 1 M b 2 N h d G l v b j 4 8 S X R l b V R 5 c G U + R m 9 y b X V s Y T w v S X R l b V R 5 c G U + P E l 0 Z W 1 Q Y X R o P l N l Y 3 R p b 2 4 x L 0 V 4 a X R z L 1 J l b m F t Z W Q l M j B D b 2 x 1 b W 5 z N D w v S X R l b V B h d G g + P C 9 J d G V t T G 9 j Y X R p b 2 4 + P F N 0 Y W J s Z U V u d H J p Z X M g L z 4 8 L 0 l 0 Z W 0 + P E l 0 Z W 0 + P E l 0 Z W 1 M b 2 N h d G l v b j 4 8 S X R l b V R 5 c G U + R m 9 y b X V s Y T w v S X R l b V R 5 c G U + P E l 0 Z W 1 Q Y X R o P l N l Y 3 R p b 2 4 x L 0 V 4 a X R z L 0 Z p b H R l c m V k J T I w U m 9 3 c z Y 8 L 0 l 0 Z W 1 Q Y X R o P j w v S X R l b U x v Y 2 F 0 a W 9 u P j x T d G F i b G V F b n R y a W V z I C 8 + P C 9 J d G V t P j x J d G V t P j x J d G V t T G 9 j Y X R p b 2 4 + P E l 0 Z W 1 U e X B l P k Z v c m 1 1 b G E 8 L 0 l 0 Z W 1 U e X B l P j x J d G V t U G F 0 a D 5 T Z W N 0 a W 9 u M S 9 F e G l 0 c y 9 S Z W 5 h b W V k J T I w Q 2 9 s d W 1 u c z U 8 L 0 l 0 Z W 1 Q Y X R o P j w v S X R l b U x v Y 2 F 0 a W 9 u P j x T d G F i b G V F b n R y a W V z I C 8 + P C 9 J d G V t P j x J d G V t P j x J d G V t T G 9 j Y X R p b 2 4 + P E l 0 Z W 1 U e X B l P k Z v c m 1 1 b G E 8 L 0 l 0 Z W 1 U e X B l P j x J d G V t U G F 0 a D 5 T Z W N 0 a W 9 u M S 9 F e G l 0 c y 9 B Z G R l Z C U y M E N 1 c 3 R v b T M 8 L 0 l 0 Z W 1 Q Y X R o P j w v S X R l b U x v Y 2 F 0 a W 9 u P j x T d G F i b G V F b n R y a W V z I C 8 + P C 9 J d G V t P j x J d G V t P j x J d G V t T G 9 j Y X R p b 2 4 + P E l 0 Z W 1 U e X B l P k Z v c m 1 1 b G E 8 L 0 l 0 Z W 1 U e X B l P j x J d G V t U G F 0 a D 5 T Z W N 0 a W 9 u M S 9 F e G l 0 c y 9 S Z W 9 y Z G V y Z W Q l M j B D b 2 x 1 b W 5 z M z w v S X R l b V B h d G g + P C 9 J d G V t T G 9 j Y X R p b 2 4 + P F N 0 Y W J s Z U V u d H J p Z X M g L z 4 8 L 0 l 0 Z W 0 + P E l 0 Z W 0 + P E l 0 Z W 1 M b 2 N h d G l v b j 4 8 S X R l b V R 5 c G U + R m 9 y b X V s Y T w v S X R l b V R 5 c G U + P E l 0 Z W 1 Q Y X R o P l N l Y 3 R p b 2 4 x L 0 h p c m V z L 0 d y b 3 V w Z W Q l M j B S b 3 d z P C 9 J d G V t U G F 0 a D 4 8 L 0 l 0 Z W 1 M b 2 N h d G l v b j 4 8 U 3 R h Y m x l R W 5 0 c m l l c y A v P j w v S X R l b T 4 8 S X R l b T 4 8 S X R l b U x v Y 2 F 0 a W 9 u P j x J d G V t V H l w Z T 5 G b 3 J t d W x h P C 9 J d G V t V H l w Z T 4 8 S X R l b V B h d G g + U 2 V j d G l v b j E v S G l y Z X M v U 2 9 y d G V k J T I w U m 9 3 c z w v S X R l b V B h d G g + P C 9 J d G V t T G 9 j Y X R p b 2 4 + P F N 0 Y W J s Z U V u d H J p Z X M g L z 4 8 L 0 l 0 Z W 0 + P E l 0 Z W 0 + P E l 0 Z W 1 M b 2 N h d G l v b j 4 8 S X R l b V R 5 c G U + R m 9 y b X V s Y T w v S X R l b V R 5 c G U + P E l 0 Z W 1 Q Y X R o P l N l Y 3 R p b 2 4 x L 0 V 4 a X R z L 0 d y b 3 V w Z W Q l M j B S b 3 d z P C 9 J d G V t U G F 0 a D 4 8 L 0 l 0 Z W 1 M b 2 N h d G l v b j 4 8 U 3 R h Y m x l R W 5 0 c m l l c y A v P j w v S X R l b T 4 8 S X R l b T 4 8 S X R l b U x v Y 2 F 0 a W 9 u P j x J d G V t V H l w Z T 5 G b 3 J t d W x h P C 9 J d G V t V H l w Z T 4 8 S X R l b V B h d G g + U 2 V j d G l v b j E v R X h p d H M v U 2 9 y d G V k J T I w U m 9 3 c z w v S X R l b V B h d G g + P C 9 J d G V t T G 9 j Y X R p b 2 4 + P F N 0 Y W J s Z U V u d H J p Z X M g L z 4 8 L 0 l 0 Z W 0 + P E l 0 Z W 0 + P E l 0 Z W 1 M b 2 N h d G l v b j 4 8 S X R l b V R 5 c G U + R m 9 y b X V s Y T w v S X R l b V R 5 c G U + P E l 0 Z W 1 Q Y X R o P l N l Y 3 R p b 2 4 x L 0 h p c m V z L 0 1 l c m d l Z C U y M F F 1 Z X J p Z X M 8 L 0 l 0 Z W 1 Q Y X R o P j w v S X R l b U x v Y 2 F 0 a W 9 u P j x T d G F i b G V F b n R y a W V z I C 8 + P C 9 J d G V t P j x J d G V t P j x J d G V t T G 9 j Y X R p b 2 4 + P E l 0 Z W 1 U e X B l P k Z v c m 1 1 b G E 8 L 0 l 0 Z W 1 U e X B l P j x J d G V t U G F 0 a D 5 T Z W N 0 a W 9 u M S 9 I a X J l c y 9 F e H B h b m R l Z C U y M E V 4 a X R z P C 9 J d G V t U G F 0 a D 4 8 L 0 l 0 Z W 1 M b 2 N h d G l v b j 4 8 U 3 R h Y m x l R W 5 0 c m l l c y A v P j w v S X R l b T 4 8 S X R l b T 4 8 S X R l b U x v Y 2 F 0 a W 9 u P j x J d G V t V H l w Z T 5 G b 3 J t d W x h P C 9 J d G V t V H l w Z T 4 8 S X R l b V B h d G g + U 2 V j d G l v b j E v S G l y Z X M v U m V w b G F j Z W Q l M j B W Y W x 1 Z T E 0 P C 9 J d G V t U G F 0 a D 4 8 L 0 l 0 Z W 1 M b 2 N h d G l v b j 4 8 U 3 R h Y m x l R W 5 0 c m l l c y A v P j w v S X R l b T 4 8 S X R l b T 4 8 S X R l b U x v Y 2 F 0 a W 9 u P j x J d G V t V H l w Z T 5 G b 3 J t d W x h P C 9 J d G V t V H l w Z T 4 8 S X R l b V B h d G g + U 2 V j d G l v b j E v S G l y Z X M v U m V w b G F j Z W Q l M j B W Y W x 1 Z T E 1 P C 9 J d G V t U G F 0 a D 4 8 L 0 l 0 Z W 1 M b 2 N h d G l v b j 4 8 U 3 R h Y m x l R W 5 0 c m l l c y A v P j w v S X R l b T 4 8 S X R l b T 4 8 S X R l b U x v Y 2 F 0 a W 9 u P j x J d G V t V H l w Z T 5 G b 3 J t d W x h P C 9 J d G V t V H l w Z T 4 8 S X R l b V B h d G g + U 2 V j d G l v b j E v S G l y Z X M v U m V w b G F j Z W Q l M j B W Y W x 1 Z T E 2 P C 9 J d G V t U G F 0 a D 4 8 L 0 l 0 Z W 1 M b 2 N h d G l v b j 4 8 U 3 R h Y m x l R W 5 0 c m l l c y A v P j w v S X R l b T 4 8 S X R l b T 4 8 S X R l b U x v Y 2 F 0 a W 9 u P j x J d G V t V H l w Z T 5 G b 3 J t d W x h P C 9 J d G V t V H l w Z T 4 8 S X R l b V B h d G g + U 2 V j d G l v b j E v S G l y Z X M v U m V w b G F j Z W Q l M j B W Y W x 1 Z T E 3 P C 9 J d G V t U G F 0 a D 4 8 L 0 l 0 Z W 1 M b 2 N h d G l v b j 4 8 U 3 R h Y m x l R W 5 0 c m l l c y A v P j w v S X R l b T 4 8 S X R l b T 4 8 S X R l b U x v Y 2 F 0 a W 9 u P j x J d G V t V H l w Z T 5 G b 3 J t d W x h P C 9 J d G V t V H l w Z T 4 8 S X R l b V B h d G g + U 2 V j d G l v b j E v S G l y Z U V 4 a X Q l M j B U Y W J s Z T w v S X R l b V B h d G g + P C 9 J d G V t T G 9 j Y X R p b 2 4 + P F N 0 Y W J s Z U V u d H J p Z X M + P E V u d H J 5 I F R 5 c G U 9 I k l z U H J p d m F 0 Z S I g V m F s d W U 9 I m w w I i A v P j x F b n R y e S B U e X B l P S J R d W V y e U l E I i B W Y W x 1 Z T 0 i c z Q z Y z F j Z m R j L T Q 4 N j A t N G E 2 Y y 0 4 Z G N m L T d m Z D k w N 2 Z k O G J j 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G l y Z U V 4 a X R f V G F i b G U 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U t M D c t M T d U M T Y 6 M z M 6 M j A u N T k 4 N z U 4 N F o i I C 8 + P E V u d H J 5 I F R 5 c G U 9 I k Z p b G x D b 2 x 1 b W 5 U e X B l c y I g V m F s d W U 9 I n N C U V V G I i A v P j x F b n R y e S B U e X B l P S J G a W x s Q 2 9 s d W 1 u T m F t Z X M i I F Z h b H V l P S J z W y Z x d W 9 0 O 1 l l Y X I m c X V v d D s s J n F 1 b 3 Q 7 S G l y Z X M m c X V v d D s s J n F 1 b 3 Q 7 R X h p d H 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I a X J l R X h p d C B U Y W J s Z S 9 B d X R v U m V t b 3 Z l Z E N v b H V t b n M x L n t Z Z W F y L D B 9 J n F 1 b 3 Q 7 L C Z x d W 9 0 O 1 N l Y 3 R p b 2 4 x L 0 h p c m V F e G l 0 I F R h Y m x l L 0 F 1 d G 9 S Z W 1 v d m V k Q 2 9 s d W 1 u c z E u e 0 h p c m V z L D F 9 J n F 1 b 3 Q 7 L C Z x d W 9 0 O 1 N l Y 3 R p b 2 4 x L 0 h p c m V F e G l 0 I F R h Y m x l L 0 F 1 d G 9 S Z W 1 v d m V k Q 2 9 s d W 1 u c z E u e 0 V 4 a X R z L D J 9 J n F 1 b 3 Q 7 X S w m c X V v d D t D b 2 x 1 b W 5 D b 3 V u d C Z x d W 9 0 O z o z L C Z x d W 9 0 O 0 t l e U N v b H V t b k 5 h b W V z J n F 1 b 3 Q 7 O l t d L C Z x d W 9 0 O 0 N v b H V t b k l k Z W 5 0 a X R p Z X M m c X V v d D s 6 W y Z x d W 9 0 O 1 N l Y 3 R p b 2 4 x L 0 h p c m V F e G l 0 I F R h Y m x l L 0 F 1 d G 9 S Z W 1 v d m V k Q 2 9 s d W 1 u c z E u e 1 l l Y X I s M H 0 m c X V v d D s s J n F 1 b 3 Q 7 U 2 V j d G l v b j E v S G l y Z U V 4 a X Q g V G F i b G U v Q X V 0 b 1 J l b W 9 2 Z W R D b 2 x 1 b W 5 z M S 5 7 S G l y Z X M s M X 0 m c X V v d D s s J n F 1 b 3 Q 7 U 2 V j d G l v b j E v S G l y Z U V 4 a X Q g V G F i b G U v Q X V 0 b 1 J l b W 9 2 Z W R D b 2 x 1 b W 5 z M S 5 7 R X h p d H M s M n 0 m c X V v d D t d L C Z x d W 9 0 O 1 J l b G F 0 a W 9 u c 2 h p c E l u Z m 8 m c X V v d D s 6 W 1 1 9 I i A v P j x F b n R y e S B U e X B l P S J M b 2 F k Z W R U b 0 F u Y W x 5 c 2 l z U 2 V y d m l j Z X M i I F Z h b H V l P S J s M C I g L z 4 8 L 1 N 0 Y W J s Z U V u d H J p Z X M + P C 9 J d G V t P j x J d G V t P j x J d G V t T G 9 j Y X R p b 2 4 + P E l 0 Z W 1 U e X B l P k Z v c m 1 1 b G E 8 L 0 l 0 Z W 1 U e X B l P j x J d G V t U G F 0 a D 5 T Z W N 0 a W 9 u M S 9 I a X J l R X h p d C U y M F R h Y m x l L 1 N v d X J j Z T w v S X R l b V B h d G g + P C 9 J d G V t T G 9 j Y X R p b 2 4 + P F N 0 Y W J s Z U V u d H J p Z X M g L z 4 8 L 0 l 0 Z W 0 + P E l 0 Z W 0 + P E l 0 Z W 1 M b 2 N h d G l v b j 4 8 S X R l b V R 5 c G U + R m 9 y b X V s Y T w v S X R l b V R 5 c G U + P E l 0 Z W 1 Q Y X R o P l N l Y 3 R p b 2 4 x L 0 h p c m V F e G l 0 J T I w V G F i b G U v Q 2 h h b m d l Z C U y M F R 5 c G U 8 L 0 l 0 Z W 1 Q Y X R o P j w v S X R l b U x v Y 2 F 0 a W 9 u P j x T d G F i b G V F b n R y a W V z I C 8 + P C 9 J d G V t P j x J d G V t P j x J d G V t T G 9 j Y X R p b 2 4 + P E l 0 Z W 1 U e X B l P k Z v c m 1 1 b G E 8 L 0 l 0 Z W 1 U e X B l P j x J d G V t U G F 0 a D 5 T Z W N 0 a W 9 u M S 9 I a X J l R X h p d C U y M F R h Y m x l L 1 J l b W 9 2 Z W Q l M j B E d X B s a W N h d G V z P C 9 J d G V t U G F 0 a D 4 8 L 0 l 0 Z W 1 M b 2 N h d G l v b j 4 8 U 3 R h Y m x l R W 5 0 c m l l c y A v P j w v S X R l b T 4 8 S X R l b T 4 8 S X R l b U x v Y 2 F 0 a W 9 u P j x J d G V t V H l w Z T 5 G b 3 J t d W x h P C 9 J d G V t V H l w Z T 4 8 S X R l b V B h d G g + U 2 V j d G l v b j E v S G l y Z U V 4 a X Q l M j B U Y W J s Z S 9 S Z X B s Y W N l Z C U y M F Z h b H V l P C 9 J d G V t U G F 0 a D 4 8 L 0 l 0 Z W 1 M b 2 N h d G l v b j 4 8 U 3 R h Y m x l R W 5 0 c m l l c y A v P j w v S X R l b T 4 8 S X R l b T 4 8 S X R l b U x v Y 2 F 0 a W 9 u P j x J d G V t V H l w Z T 5 G b 3 J t d W x h P C 9 J d G V t V H l w Z T 4 8 S X R l b V B h d G g + U 2 V j d G l v b j E v S G l y Z U V 4 a X Q l M j B U Y W J s Z S 9 S Z X B s Y W N l Z C U y M F Z h b H V l M T w v S X R l b V B h d G g + P C 9 J d G V t T G 9 j Y X R p b 2 4 + P F N 0 Y W J s Z U V u d H J p Z X M g L z 4 8 L 0 l 0 Z W 0 + P E l 0 Z W 0 + P E l 0 Z W 1 M b 2 N h d G l v b j 4 8 S X R l b V R 5 c G U + R m 9 y b X V s Y T w v S X R l b V R 5 c G U + P E l 0 Z W 1 Q Y X R o P l N l Y 3 R p b 2 4 x L 0 h p c m V F e G l 0 J T I w V G F i b G U v U m V w b G F j Z W Q l M j B W Y W x 1 Z T I 8 L 0 l 0 Z W 1 Q Y X R o P j w v S X R l b U x v Y 2 F 0 a W 9 u P j x T d G F i b G V F b n R y a W V z I C 8 + P C 9 J d G V t P j x J d G V t P j x J d G V t T G 9 j Y X R p b 2 4 + P E l 0 Z W 1 U e X B l P k Z v c m 1 1 b G E 8 L 0 l 0 Z W 1 U e X B l P j x J d G V t U G F 0 a D 5 T Z W N 0 a W 9 u M S 9 I a X J l R X h p d C U y M F R h Y m x l L 0 Z p b H R l c m V k J T I w U m 9 3 c z w v S X R l b V B h d G g + P C 9 J d G V t T G 9 j Y X R p b 2 4 + P F N 0 Y W J s Z U V u d H J p Z X M g L z 4 8 L 0 l 0 Z W 0 + P E l 0 Z W 0 + P E l 0 Z W 1 M b 2 N h d G l v b j 4 8 S X R l b V R 5 c G U + R m 9 y b X V s Y T w v S X R l b V R 5 c G U + P E l 0 Z W 1 Q Y X R o P l N l Y 3 R p b 2 4 x L 0 h p c m V F e G l 0 J T I w V G F i b G U v U m V w b G F j Z W Q l M j B W Y W x 1 Z T M 8 L 0 l 0 Z W 1 Q Y X R o P j w v S X R l b U x v Y 2 F 0 a W 9 u P j x T d G F i b G V F b n R y a W V z I C 8 + P C 9 J d G V t P j x J d G V t P j x J d G V t T G 9 j Y X R p b 2 4 + P E l 0 Z W 1 U e X B l P k Z v c m 1 1 b G E 8 L 0 l 0 Z W 1 U e X B l P j x J d G V t U G F 0 a D 5 T Z W N 0 a W 9 u M S 9 I a X J l R X h p d C U y M F R h Y m x l L 1 J l c G x h Y 2 V k J T I w V m F s d W U 0 P C 9 J d G V t U G F 0 a D 4 8 L 0 l 0 Z W 1 M b 2 N h d G l v b j 4 8 U 3 R h Y m x l R W 5 0 c m l l c y A v P j w v S X R l b T 4 8 S X R l b T 4 8 S X R l b U x v Y 2 F 0 a W 9 u P j x J d G V t V H l w Z T 5 G b 3 J t d W x h P C 9 J d G V t V H l w Z T 4 8 S X R l b V B h d G g + U 2 V j d G l v b j E v S G l y Z U V 4 a X Q l M j B U Y W J s Z S 9 G a W x 0 Z X J l Z C U y M F J v d 3 M x P C 9 J d G V t U G F 0 a D 4 8 L 0 l 0 Z W 1 M b 2 N h d G l v b j 4 8 U 3 R h Y m x l R W 5 0 c m l l c y A v P j w v S X R l b T 4 8 S X R l b T 4 8 S X R l b U x v Y 2 F 0 a W 9 u P j x J d G V t V H l w Z T 5 G b 3 J t d W x h P C 9 J d G V t V H l w Z T 4 8 S X R l b V B h d G g + U 2 V j d G l v b j E v S G l y Z U V 4 a X Q l M j B U Y W J s Z S 9 S Z X B s Y W N l Z C U y M F Z h b H V l N T w v S X R l b V B h d G g + P C 9 J d G V t T G 9 j Y X R p b 2 4 + P F N 0 Y W J s Z U V u d H J p Z X M g L z 4 8 L 0 l 0 Z W 0 + P E l 0 Z W 0 + P E l 0 Z W 1 M b 2 N h d G l v b j 4 8 S X R l b V R 5 c G U + R m 9 y b X V s Y T w v S X R l b V R 5 c G U + P E l 0 Z W 1 Q Y X R o P l N l Y 3 R p b 2 4 x L 0 h p c m V F e G l 0 J T I w V G F i b G U v R m l s d G V y Z W Q l M j B S b 3 d z M j w v S X R l b V B h d G g + P C 9 J d G V t T G 9 j Y X R p b 2 4 + P F N 0 Y W J s Z U V u d H J p Z X M g L z 4 8 L 0 l 0 Z W 0 + P E l 0 Z W 0 + P E l 0 Z W 1 M b 2 N h d G l v b j 4 8 S X R l b V R 5 c G U + R m 9 y b X V s Y T w v S X R l b V R 5 c G U + P E l 0 Z W 1 Q Y X R o P l N l Y 3 R p b 2 4 x L 0 h p c m V F e G l 0 J T I w V G F i b G U v U m V w b G F j Z W Q l M j B W Y W x 1 Z T Y 8 L 0 l 0 Z W 1 Q Y X R o P j w v S X R l b U x v Y 2 F 0 a W 9 u P j x T d G F i b G V F b n R y a W V z I C 8 + P C 9 J d G V t P j x J d G V t P j x J d G V t T G 9 j Y X R p b 2 4 + P E l 0 Z W 1 U e X B l P k Z v c m 1 1 b G E 8 L 0 l 0 Z W 1 U e X B l P j x J d G V t U G F 0 a D 5 T Z W N 0 a W 9 u M S 9 I a X J l R X h p d C U y M F R h Y m x l L 0 Z p b H R l c m V k J T I w U m 9 3 c z M 8 L 0 l 0 Z W 1 Q Y X R o P j w v S X R l b U x v Y 2 F 0 a W 9 u P j x T d G F i b G V F b n R y a W V z I C 8 + P C 9 J d G V t P j x J d G V t P j x J d G V t T G 9 j Y X R p b 2 4 + P E l 0 Z W 1 U e X B l P k Z v c m 1 1 b G E 8 L 0 l 0 Z W 1 U e X B l P j x J d G V t U G F 0 a D 5 T Z W N 0 a W 9 u M S 9 I a X J l R X h p d C U y M F R h Y m x l L 1 N w b G l 0 J T I w Q 2 9 s d W 1 u J T I w Y n k l M j B E Z W x p b W l 0 Z X I 8 L 0 l 0 Z W 1 Q Y X R o P j w v S X R l b U x v Y 2 F 0 a W 9 u P j x T d G F i b G V F b n R y a W V z I C 8 + P C 9 J d G V t P j x J d G V t P j x J d G V t T G 9 j Y X R p b 2 4 + P E l 0 Z W 1 U e X B l P k Z v c m 1 1 b G E 8 L 0 l 0 Z W 1 U e X B l P j x J d G V t U G F 0 a D 5 T Z W N 0 a W 9 u M S 9 I a X J l R X h p d C U y M F R h Y m x l L 0 N o Y W 5 n Z W Q l M j B U e X B l M T w v S X R l b V B h d G g + P C 9 J d G V t T G 9 j Y X R p b 2 4 + P F N 0 Y W J s Z U V u d H J p Z X M g L z 4 8 L 0 l 0 Z W 0 + P E l 0 Z W 0 + P E l 0 Z W 1 M b 2 N h d G l v b j 4 8 S X R l b V R 5 c G U + R m 9 y b X V s Y T w v S X R l b V R 5 c G U + P E l 0 Z W 1 Q Y X R o P l N l Y 3 R p b 2 4 x L 0 h p c m V F e G l 0 J T I w V G F i b G U v U m V u Y W 1 l Z C U y M E N v b H V t b n M 8 L 0 l 0 Z W 1 Q Y X R o P j w v S X R l b U x v Y 2 F 0 a W 9 u P j x T d G F i b G V F b n R y a W V z I C 8 + P C 9 J d G V t P j x J d G V t P j x J d G V t T G 9 j Y X R p b 2 4 + P E l 0 Z W 1 U e X B l P k Z v c m 1 1 b G E 8 L 0 l 0 Z W 1 U e X B l P j x J d G V t U G F 0 a D 5 T Z W N 0 a W 9 u M S 9 I a X J l R X h p d C U y M F R h Y m x l L 0 Z p b H R l c m V k J T I w U m 9 3 c z Q 8 L 0 l 0 Z W 1 Q Y X R o P j w v S X R l b U x v Y 2 F 0 a W 9 u P j x T d G F i b G V F b n R y a W V z I C 8 + P C 9 J d G V t P j x J d G V t P j x J d G V t T G 9 j Y X R p b 2 4 + P E l 0 Z W 1 U e X B l P k Z v c m 1 1 b G E 8 L 0 l 0 Z W 1 U e X B l P j x J d G V t U G F 0 a D 5 T Z W N 0 a W 9 u M S 9 I a X J l R X h p d C U y M F R h Y m x l L 0 N o Y W 5 n Z W Q l M j B U e X B l M j w v S X R l b V B h d G g + P C 9 J d G V t T G 9 j Y X R p b 2 4 + P F N 0 Y W J s Z U V u d H J p Z X M g L z 4 8 L 0 l 0 Z W 0 + P E l 0 Z W 0 + P E l 0 Z W 1 M b 2 N h d G l v b j 4 8 S X R l b V R 5 c G U + R m 9 y b X V s Y T w v S X R l b V R 5 c G U + P E l 0 Z W 1 Q Y X R o P l N l Y 3 R p b 2 4 x L 0 h p c m V F e G l 0 J T I w V G F i b G U v U m V w b G F j Z W Q l M j B W Y W x 1 Z T c 8 L 0 l 0 Z W 1 Q Y X R o P j w v S X R l b U x v Y 2 F 0 a W 9 u P j x T d G F i b G V F b n R y a W V z I C 8 + P C 9 J d G V t P j x J d G V t P j x J d G V t T G 9 j Y X R p b 2 4 + P E l 0 Z W 1 U e X B l P k Z v c m 1 1 b G E 8 L 0 l 0 Z W 1 U e X B l P j x J d G V t U G F 0 a D 5 T Z W N 0 a W 9 u M S 9 I a X J l R X h p d C U y M F R h Y m x l L 1 J l c G x h Y 2 V k J T I w V m F s d W U 4 P C 9 J d G V t U G F 0 a D 4 8 L 0 l 0 Z W 1 M b 2 N h d G l v b j 4 8 U 3 R h Y m x l R W 5 0 c m l l c y A v P j w v S X R l b T 4 8 S X R l b T 4 8 S X R l b U x v Y 2 F 0 a W 9 u P j x J d G V t V H l w Z T 5 G b 3 J t d W x h P C 9 J d G V t V H l w Z T 4 8 S X R l b V B h d G g + U 2 V j d G l v b j E v S G l y Z U V 4 a X Q l M j B U Y W J s Z S 9 S Z X B s Y W N l Z C U y M F Z h b H V l O T w v S X R l b V B h d G g + P C 9 J d G V t T G 9 j Y X R p b 2 4 + P F N 0 Y W J s Z U V u d H J p Z X M g L z 4 8 L 0 l 0 Z W 0 + P E l 0 Z W 0 + P E l 0 Z W 1 M b 2 N h d G l v b j 4 8 S X R l b V R 5 c G U + R m 9 y b X V s Y T w v S X R l b V R 5 c G U + P E l 0 Z W 1 Q Y X R o P l N l Y 3 R p b 2 4 x L 0 h p c m V F e G l 0 J T I w V G F i b G U v U m V w b G F j Z W Q l M j B W Y W x 1 Z T E w P C 9 J d G V t U G F 0 a D 4 8 L 0 l 0 Z W 1 M b 2 N h d G l v b j 4 8 U 3 R h Y m x l R W 5 0 c m l l c y A v P j w v S X R l b T 4 8 S X R l b T 4 8 S X R l b U x v Y 2 F 0 a W 9 u P j x J d G V t V H l w Z T 5 G b 3 J t d W x h P C 9 J d G V t V H l w Z T 4 8 S X R l b V B h d G g + U 2 V j d G l v b j E v S G l y Z U V 4 a X Q l M j B U Y W J s Z S 9 S Z X B s Y W N l Z C U y M F Z h b H V l M T E 8 L 0 l 0 Z W 1 Q Y X R o P j w v S X R l b U x v Y 2 F 0 a W 9 u P j x T d G F i b G V F b n R y a W V z I C 8 + P C 9 J d G V t P j x J d G V t P j x J d G V t T G 9 j Y X R p b 2 4 + P E l 0 Z W 1 U e X B l P k Z v c m 1 1 b G E 8 L 0 l 0 Z W 1 U e X B l P j x J d G V t U G F 0 a D 5 T Z W N 0 a W 9 u M S 9 I a X J l R X h p d C U y M F R h Y m x l L 1 J l c G x h Y 2 V k J T I w V m F s d W U x M j w v S X R l b V B h d G g + P C 9 J d G V t T G 9 j Y X R p b 2 4 + P F N 0 Y W J s Z U V u d H J p Z X M g L z 4 8 L 0 l 0 Z W 0 + P E l 0 Z W 0 + P E l 0 Z W 1 M b 2 N h d G l v b j 4 8 S X R l b V R 5 c G U + R m 9 y b X V s Y T w v S X R l b V R 5 c G U + P E l 0 Z W 1 Q Y X R o P l N l Y 3 R p b 2 4 x L 0 h p c m V F e G l 0 J T I w V G F i b G U v R m l s d G V y Z W Q l M j B S b 3 d z N T w v S X R l b V B h d G g + P C 9 J d G V t T G 9 j Y X R p b 2 4 + P F N 0 Y W J s Z U V u d H J p Z X M g L z 4 8 L 0 l 0 Z W 0 + P E l 0 Z W 0 + P E l 0 Z W 1 M b 2 N h d G l v b j 4 8 S X R l b V R 5 c G U + R m 9 y b X V s Y T w v S X R l b V R 5 c G U + P E l 0 Z W 1 Q Y X R o P l N l Y 3 R p b 2 4 x L 0 h p c m V F e G l 0 J T I w V G F i b G U v Q W R k Z W Q l M j B D d X N 0 b 2 0 8 L 0 l 0 Z W 1 Q Y X R o P j w v S X R l b U x v Y 2 F 0 a W 9 u P j x T d G F i b G V F b n R y a W V z I C 8 + P C 9 J d G V t P j x J d G V t P j x J d G V t T G 9 j Y X R p b 2 4 + P E l 0 Z W 1 U e X B l P k Z v c m 1 1 b G E 8 L 0 l 0 Z W 1 U e X B l P j x J d G V t U G F 0 a D 5 T Z W N 0 a W 9 u M S 9 I a X J l R X h p d C U y M F R h Y m x l L 1 J l b W 9 2 Z W Q l M j B D b 2 x 1 b W 5 z P C 9 J d G V t U G F 0 a D 4 8 L 0 l 0 Z W 1 M b 2 N h d G l v b j 4 8 U 3 R h Y m x l R W 5 0 c m l l c y A v P j w v S X R l b T 4 8 S X R l b T 4 8 S X R l b U x v Y 2 F 0 a W 9 u P j x J d G V t V H l w Z T 5 G b 3 J t d W x h P C 9 J d G V t V H l w Z T 4 8 S X R l b V B h d G g + U 2 V j d G l v b j E v S G l y Z U V 4 a X Q l M j B U Y W J s Z S 9 S Z W 5 h b W V k J T I w Q 2 9 s d W 1 u c z E 8 L 0 l 0 Z W 1 Q Y X R o P j w v S X R l b U x v Y 2 F 0 a W 9 u P j x T d G F i b G V F b n R y a W V z I C 8 + P C 9 J d G V t P j x J d G V t P j x J d G V t T G 9 j Y X R p b 2 4 + P E l 0 Z W 1 U e X B l P k Z v c m 1 1 b G E 8 L 0 l 0 Z W 1 U e X B l P j x J d G V t U G F 0 a D 5 T Z W N 0 a W 9 u M S 9 I a X J l R X h p d C U y M F R h Y m x l L 0 F k Z G V k J T I w Q 3 V z d G 9 t M T w v S X R l b V B h d G g + P C 9 J d G V t T G 9 j Y X R p b 2 4 + P F N 0 Y W J s Z U V u d H J p Z X M g L z 4 8 L 0 l 0 Z W 0 + P E l 0 Z W 0 + P E l 0 Z W 1 M b 2 N h d G l v b j 4 8 S X R l b V R 5 c G U + R m 9 y b X V s Y T w v S X R l b V R 5 c G U + P E l 0 Z W 1 Q Y X R o P l N l Y 3 R p b 2 4 x L 0 h p c m V F e G l 0 J T I w V G F i b G U v U m V t b 3 Z l Z C U y M E N v b H V t b n M x P C 9 J d G V t U G F 0 a D 4 8 L 0 l 0 Z W 1 M b 2 N h d G l v b j 4 8 U 3 R h Y m x l R W 5 0 c m l l c y A v P j w v S X R l b T 4 8 S X R l b T 4 8 S X R l b U x v Y 2 F 0 a W 9 u P j x J d G V t V H l w Z T 5 G b 3 J t d W x h P C 9 J d G V t V H l w Z T 4 8 S X R l b V B h d G g + U 2 V j d G l v b j E v S G l y Z U V 4 a X Q l M j B U Y W J s Z S 9 S Z X B s Y W N l Z C U y M F Z h b H V l M T M 8 L 0 l 0 Z W 1 Q Y X R o P j w v S X R l b U x v Y 2 F 0 a W 9 u P j x T d G F i b G V F b n R y a W V z I C 8 + P C 9 J d G V t P j x J d G V t P j x J d G V t T G 9 j Y X R p b 2 4 + P E l 0 Z W 1 U e X B l P k Z v c m 1 1 b G E 8 L 0 l 0 Z W 1 U e X B l P j x J d G V t U G F 0 a D 5 T Z W N 0 a W 9 u M S 9 I a X J l R X h p d C U y M F R h Y m x l L 0 l u c 2 V y d G V k J T I w W W V h c j w v S X R l b V B h d G g + P C 9 J d G V t T G 9 j Y X R p b 2 4 + P F N 0 Y W J s Z U V u d H J p Z X M g L z 4 8 L 0 l 0 Z W 0 + P E l 0 Z W 0 + P E l 0 Z W 1 M b 2 N h d G l v b j 4 8 S X R l b V R 5 c G U + R m 9 y b X V s Y T w v S X R l b V R 5 c G U + P E l 0 Z W 1 Q Y X R o P l N l Y 3 R p b 2 4 x L 0 h p c m V F e G l 0 J T I w V G F i b G U v U m V v c m R l c m V k J T I w Q 2 9 s d W 1 u c z w v S X R l b V B h d G g + P C 9 J d G V t T G 9 j Y X R p b 2 4 + P F N 0 Y W J s Z U V u d H J p Z X M g L z 4 8 L 0 l 0 Z W 0 + P E l 0 Z W 0 + P E l 0 Z W 1 M b 2 N h d G l v b j 4 8 S X R l b V R 5 c G U + R m 9 y b X V s Y T w v S X R l b V R 5 c G U + P E l 0 Z W 1 Q Y X R o P l N l Y 3 R p b 2 4 x L 0 h p c m V F e G l 0 J T I w V G F i b G U v U m V u Y W 1 l Z C U y M E N v b H V t b n M y P C 9 J d G V t U G F 0 a D 4 8 L 0 l 0 Z W 1 M b 2 N h d G l v b j 4 8 U 3 R h Y m x l R W 5 0 c m l l c y A v P j w v S X R l b T 4 8 S X R l b T 4 8 S X R l b U x v Y 2 F 0 a W 9 u P j x J d G V t V H l w Z T 5 G b 3 J t d W x h P C 9 J d G V t V H l w Z T 4 8 S X R l b V B h d G g + U 2 V j d G l v b j E v S G l y Z U V 4 a X Q l M j B U Y W J s Z S 9 B Z G R l Z C U y M E N 1 c 3 R v b T I 8 L 0 l 0 Z W 1 Q Y X R o P j w v S X R l b U x v Y 2 F 0 a W 9 u P j x T d G F i b G V F b n R y a W V z I C 8 + P C 9 J d G V t P j x J d G V t P j x J d G V t T G 9 j Y X R p b 2 4 + P E l 0 Z W 1 U e X B l P k Z v c m 1 1 b G E 8 L 0 l 0 Z W 1 U e X B l P j x J d G V t U G F 0 a D 5 T Z W N 0 a W 9 u M S 9 I a X J l R X h p d C U y M F R h Y m x l L 1 J l b 3 J k Z X J l Z C U y M E N v b H V t b n M x P C 9 J d G V t U G F 0 a D 4 8 L 0 l 0 Z W 1 M b 2 N h d G l v b j 4 8 U 3 R h Y m x l R W 5 0 c m l l c y A v P j w v S X R l b T 4 8 S X R l b T 4 8 S X R l b U x v Y 2 F 0 a W 9 u P j x J d G V t V H l w Z T 5 G b 3 J t d W x h P C 9 J d G V t V H l w Z T 4 8 S X R l b V B h d G g + U 2 V j d G l v b j E v S G l y Z U V 4 a X Q l M j B U Y W J s Z S 9 B Z G R l Z C U y M E N v b m R p d G l v b m F s J T I w Q 2 9 s d W 1 u P C 9 J d G V t U G F 0 a D 4 8 L 0 l 0 Z W 1 M b 2 N h d G l v b j 4 8 U 3 R h Y m x l R W 5 0 c m l l c y A v P j w v S X R l b T 4 8 S X R l b T 4 8 S X R l b U x v Y 2 F 0 a W 9 u P j x J d G V t V H l w Z T 5 G b 3 J t d W x h P C 9 J d G V t V H l w Z T 4 8 S X R l b V B h d G g + U 2 V j d G l v b j E v S G l y Z U V 4 a X Q l M j B U Y W J s Z S 9 S Z W 1 v d m V k J T I w Q 2 9 s d W 1 u c z I 8 L 0 l 0 Z W 1 Q Y X R o P j w v S X R l b U x v Y 2 F 0 a W 9 u P j x T d G F i b G V F b n R y a W V z I C 8 + P C 9 J d G V t P j x J d G V t P j x J d G V t T G 9 j Y X R p b 2 4 + P E l 0 Z W 1 U e X B l P k Z v c m 1 1 b G E 8 L 0 l 0 Z W 1 U e X B l P j x J d G V t U G F 0 a D 5 T Z W N 0 a W 9 u M S 9 I a X J l R X h p d C U y M F R h Y m x l L 1 J l b 3 J k Z X J l Z C U y M E N v b H V t b n M y P C 9 J d G V t U G F 0 a D 4 8 L 0 l 0 Z W 1 M b 2 N h d G l v b j 4 8 U 3 R h Y m x l R W 5 0 c m l l c y A v P j w v S X R l b T 4 8 S X R l b T 4 8 S X R l b U x v Y 2 F 0 a W 9 u P j x J d G V t V H l w Z T 5 G b 3 J t d W x h P C 9 J d G V t V H l w Z T 4 8 S X R l b V B h d G g + U 2 V j d G l v b j E v S G l y Z U V 4 a X Q l M j B U Y W J s Z S 9 S Z W 5 h b W V k J T I w Q 2 9 s d W 1 u c z M 8 L 0 l 0 Z W 1 Q Y X R o P j w v S X R l b U x v Y 2 F 0 a W 9 u P j x T d G F i b G V F b n R y a W V z I C 8 + P C 9 J d G V t P j x J d G V t P j x J d G V t T G 9 j Y X R p b 2 4 + P E l 0 Z W 1 U e X B l P k Z v c m 1 1 b G E 8 L 0 l 0 Z W 1 U e X B l P j x J d G V t U G F 0 a D 5 T Z W N 0 a W 9 u M S 9 I a X J l R X h p d C U y M F R h Y m x l L 0 V 4 d H J h Y 3 R l Z C U y M F l l Y X I 8 L 0 l 0 Z W 1 Q Y X R o P j w v S X R l b U x v Y 2 F 0 a W 9 u P j x T d G F i b G V F b n R y a W V z I C 8 + P C 9 J d G V t P j x J d G V t P j x J d G V t T G 9 j Y X R p b 2 4 + P E l 0 Z W 1 U e X B l P k Z v c m 1 1 b G E 8 L 0 l 0 Z W 1 U e X B l P j x J d G V t U G F 0 a D 5 T Z W N 0 a W 9 u M S 9 I a X J l R X h p d C U y M F R h Y m x l L 1 J l b m F t Z W Q l M j B D b 2 x 1 b W 5 z N D w v S X R l b V B h d G g + P C 9 J d G V t T G 9 j Y X R p b 2 4 + P F N 0 Y W J s Z U V u d H J p Z X M g L z 4 8 L 0 l 0 Z W 0 + P E l 0 Z W 0 + P E l 0 Z W 1 M b 2 N h d G l v b j 4 8 S X R l b V R 5 c G U + R m 9 y b X V s Y T w v S X R l b V R 5 c G U + P E l 0 Z W 1 Q Y X R o P l N l Y 3 R p b 2 4 x L 0 h p c m V F e G l 0 J T I w V G F i b G U v R m l s d G V y Z W Q l M j B S b 3 d z N j w v S X R l b V B h d G g + P C 9 J d G V t T G 9 j Y X R p b 2 4 + P F N 0 Y W J s Z U V u d H J p Z X M g L z 4 8 L 0 l 0 Z W 0 + P E l 0 Z W 0 + P E l 0 Z W 1 M b 2 N h d G l v b j 4 8 S X R l b V R 5 c G U + R m 9 y b X V s Y T w v S X R l b V R 5 c G U + P E l 0 Z W 1 Q Y X R o P l N l Y 3 R p b 2 4 x L 0 h p c m V F e G l 0 J T I w V G F i b G U v U m V u Y W 1 l Z C U y M E N v b H V t b n M 1 P C 9 J d G V t U G F 0 a D 4 8 L 0 l 0 Z W 1 M b 2 N h d G l v b j 4 8 U 3 R h Y m x l R W 5 0 c m l l c y A v P j w v S X R l b T 4 8 S X R l b T 4 8 S X R l b U x v Y 2 F 0 a W 9 u P j x J d G V t V H l w Z T 5 G b 3 J t d W x h P C 9 J d G V t V H l w Z T 4 8 S X R l b V B h d G g + U 2 V j d G l v b j E v S G l y Z U V 4 a X Q l M j B U Y W J s Z S 9 B Z G R l Z C U y M E N 1 c 3 R v b T M 8 L 0 l 0 Z W 1 Q Y X R o P j w v S X R l b U x v Y 2 F 0 a W 9 u P j x T d G F i b G V F b n R y a W V z I C 8 + P C 9 J d G V t P j x J d G V t P j x J d G V t T G 9 j Y X R p b 2 4 + P E l 0 Z W 1 U e X B l P k Z v c m 1 1 b G E 8 L 0 l 0 Z W 1 U e X B l P j x J d G V t U G F 0 a D 5 T Z W N 0 a W 9 u M S 9 I a X J l R X h p d C U y M F R h Y m x l L 1 J l b 3 J k Z X J l Z C U y M E N v b H V t b n M z P C 9 J d G V t U G F 0 a D 4 8 L 0 l 0 Z W 1 M b 2 N h d G l v b j 4 8 U 3 R h Y m x l R W 5 0 c m l l c y A v P j w v S X R l b T 4 8 S X R l b T 4 8 S X R l b U x v Y 2 F 0 a W 9 u P j x J d G V t V H l w Z T 5 G b 3 J t d W x h P C 9 J d G V t V H l w Z T 4 8 S X R l b V B h d G g + U 2 V j d G l v b j E v S G l y Z U V 4 a X Q l M j B U Y W J s Z S 9 H c m 9 1 c G V k J T I w U m 9 3 c z w v S X R l b V B h d G g + P C 9 J d G V t T G 9 j Y X R p b 2 4 + P F N 0 Y W J s Z U V u d H J p Z X M g L z 4 8 L 0 l 0 Z W 0 + P E l 0 Z W 0 + P E l 0 Z W 1 M b 2 N h d G l v b j 4 8 S X R l b V R 5 c G U + R m 9 y b X V s Y T w v S X R l b V R 5 c G U + P E l 0 Z W 1 Q Y X R o P l N l Y 3 R p b 2 4 x L 0 h p c m V F e G l 0 J T I w V G F i b G U v U 2 9 y d G V k J T I w U m 9 3 c z w v S X R l b V B h d G g + P C 9 J d G V t T G 9 j Y X R p b 2 4 + P F N 0 Y W J s Z U V u d H J p Z X M g L z 4 8 L 0 l 0 Z W 0 + P E l 0 Z W 0 + P E l 0 Z W 1 M b 2 N h d G l v b j 4 8 S X R l b V R 5 c G U + R m 9 y b X V s Y T w v S X R l b V R 5 c G U + P E l 0 Z W 1 Q Y X R o P l N l Y 3 R p b 2 4 x L 0 h p c m V F e G l 0 J T I w V G F i b G U v T W V y Z 2 V k J T I w U X V l c m l l c z w v S X R l b V B h d G g + P C 9 J d G V t T G 9 j Y X R p b 2 4 + P F N 0 Y W J s Z U V u d H J p Z X M g L z 4 8 L 0 l 0 Z W 0 + P E l 0 Z W 0 + P E l 0 Z W 1 M b 2 N h d G l v b j 4 8 S X R l b V R 5 c G U + R m 9 y b X V s Y T w v S X R l b V R 5 c G U + P E l 0 Z W 1 Q Y X R o P l N l Y 3 R p b 2 4 x L 0 h p c m V F e G l 0 J T I w V G F i b G U v R X h w Y W 5 k Z W Q l M j B F e G l 0 c z w v S X R l b V B h d G g + P C 9 J d G V t T G 9 j Y X R p b 2 4 + P F N 0 Y W J s Z U V u d H J p Z X M g L z 4 8 L 0 l 0 Z W 0 + P E l 0 Z W 0 + P E l 0 Z W 1 M b 2 N h d G l v b j 4 8 S X R l b V R 5 c G U + R m 9 y b X V s Y T w v S X R l b V R 5 c G U + P E l 0 Z W 1 Q Y X R o P l N l Y 3 R p b 2 4 x L 0 h p c m V F e G l 0 J T I w V G F i b G U v U m V w b G F j Z W Q l M j B W Y W x 1 Z T E 0 P C 9 J d G V t U G F 0 a D 4 8 L 0 l 0 Z W 1 M b 2 N h d G l v b j 4 8 U 3 R h Y m x l R W 5 0 c m l l c y A v P j w v S X R l b T 4 8 S X R l b T 4 8 S X R l b U x v Y 2 F 0 a W 9 u P j x J d G V t V H l w Z T 5 G b 3 J t d W x h P C 9 J d G V t V H l w Z T 4 8 S X R l b V B h d G g + U 2 V j d G l v b j E v S G l y Z U V 4 a X Q l M j B U Y W J s Z S 9 S Z X B s Y W N l Z C U y M F Z h b H V l M T U 8 L 0 l 0 Z W 1 Q Y X R o P j w v S X R l b U x v Y 2 F 0 a W 9 u P j x T d G F i b G V F b n R y a W V z I C 8 + P C 9 J d G V t P j x J d G V t P j x J d G V t T G 9 j Y X R p b 2 4 + P E l 0 Z W 1 U e X B l P k Z v c m 1 1 b G E 8 L 0 l 0 Z W 1 U e X B l P j x J d G V t U G F 0 a D 5 T Z W N 0 a W 9 u M S 9 I a X J l R X h p d C U y M F R h Y m x l L 1 J l c G x h Y 2 V k J T I w V m F s d W U x N j w v S X R l b V B h d G g + P C 9 J d G V t T G 9 j Y X R p b 2 4 + P F N 0 Y W J s Z U V u d H J p Z X M g L z 4 8 L 0 l 0 Z W 0 + P E l 0 Z W 0 + P E l 0 Z W 1 M b 2 N h d G l v b j 4 8 S X R l b V R 5 c G U + R m 9 y b X V s Y T w v S X R l b V R 5 c G U + P E l 0 Z W 1 Q Y X R o P l N l Y 3 R p b 2 4 x L 0 h p c m V F e G l 0 J T I w V G F i b G U v U m V w b G F j Z W Q l M j B W Y W x 1 Z T E 3 P C 9 J d G V t U G F 0 a D 4 8 L 0 l 0 Z W 1 M b 2 N h d G l v b j 4 8 U 3 R h Y m x l R W 5 0 c m l l c y A v P j w v S X R l b T 4 8 S X R l b T 4 8 S X R l b U x v Y 2 F 0 a W 9 u P j x J d G V t V H l w Z T 5 G b 3 J t d W x h P C 9 J d G V t V H l w Z T 4 8 S X R l b V B h d G g + U 2 V j d G l v b j E v S G l y Z U V 4 a X Q l M j B U Y W J s Z S 9 S Z W 1 v d m V k J T I w Q 2 9 s d W 1 u c z M 8 L 0 l 0 Z W 1 Q Y X R o P j w v S X R l b U x v Y 2 F 0 a W 9 u P j x T d G F i b G V F b n R y a W V z I C 8 + P C 9 J d G V t P j x J d G V t P j x J d G V t T G 9 j Y X R p b 2 4 + P E l 0 Z W 1 U e X B l P k Z v c m 1 1 b G E 8 L 0 l 0 Z W 1 U e X B l P j x J d G V t U G F 0 a D 5 T Z W N 0 a W 9 u M S 9 I a X J l R X h p d C U y M F R h Y m x l L 1 J l b m F t Z W Q l M j B D b 2 x 1 b W 5 z N j w v S X R l b V B h d G g + P C 9 J d G V t T G 9 j Y X R p b 2 4 + P F N 0 Y W J s Z U V u d H J p Z X M g L z 4 8 L 0 l 0 Z W 0 + P E l 0 Z W 0 + P E l 0 Z W 1 M b 2 N h d G l v b j 4 8 S X R l b V R 5 c G U + R m 9 y b X V s Y T w v S X R l b V R 5 c G U + P E l 0 Z W 1 Q Y X R o P l N l Y 3 R p b 2 4 x L 0 h p c m V F e G l 0 J T I w V G F i b G U v U 2 9 y d G V k J T I w U m 9 3 c z E 8 L 0 l 0 Z W 1 Q Y X R o P j w v S X R l b U x v Y 2 F 0 a W 9 u P j x T d G F i b G V F b n R y a W V z I C 8 + P C 9 J d G V t P j x J d G V t P j x J d G V t T G 9 j Y X R p b 2 4 + P E l 0 Z W 1 U e X B l P k Z v c m 1 1 b G E 8 L 0 l 0 Z W 1 U e X B l P j x J d G V t U G F 0 a D 5 T Z W N 0 a W 9 u M S 9 D b G V h b i U y M E R h d G F z Z X Q v Q W R k Z W Q l M j B D d X N 0 b 2 0 z P C 9 J d G V t U G F 0 a D 4 8 L 0 l 0 Z W 1 M b 2 N h d G l v b j 4 8 U 3 R h Y m x l R W 5 0 c m l l c y A v P j w v S X R l b T 4 8 S X R l b T 4 8 S X R l b U x v Y 2 F 0 a W 9 u P j x J d G V t V H l w Z T 5 G b 3 J t d W x h P C 9 J d G V t V H l w Z T 4 8 S X R l b V B h d G g + U 2 V j d G l v b j E v Q 2 x l Y W 4 l M j B E Y X R h c 2 V 0 L 1 J l b 3 J k Z X J l Z C U y M E N v b H V t b n M z P C 9 J d G V t U G F 0 a D 4 8 L 0 l 0 Z W 1 M b 2 N h d G l v b j 4 8 U 3 R h Y m x l R W 5 0 c m l l c y A v P j w v S X R l b T 4 8 S X R l b T 4 8 S X R l b U x v Y 2 F 0 a W 9 u P j x J d G V t V H l w Z T 5 G b 3 J t d W x h P C 9 J d G V t V H l w Z T 4 8 S X R l b V B h d G g + U 2 V j d G l v b j E v U X V l c 3 R p b 2 4 l M j A y M D w v S X R l b V B h d G g + P C 9 J d G V t T G 9 j Y X R p b 2 4 + P F N 0 Y W J s Z U V u d H J p Z X M + P E V u d H J 5 I F R 5 c G U 9 I k l z U H J p d m F 0 Z S I g V m F s d W U 9 I m w w I i A v P j x F b n R y e S B U e X B l P S J R d W V y e U l E I i B W Y W x 1 Z T 0 i c 2 U x Y m M y Y j A y L T Y z O T M t N G V h O S 1 i M z F h L T k x O T E 5 Z j d k Y z Y 2 O C I g L z 4 8 R W 5 0 c n k g V H l w Z T 0 i R m l s b E V u Y W J s Z W Q i I F Z h b H V l P S J s M S I g L z 4 8 R W 5 0 c n k g V H l w Z T 0 i R m l s b E V y c m 9 y Q 2 9 k Z S I g V m F s d W U 9 I n N V b m t u b 3 d u 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z d G l v b l 8 y M C I g L z 4 8 R W 5 0 c n k g V H l w Z T 0 i R m l s b G V k Q 2 9 t c G x l d G V S Z X N 1 b H R U b 1 d v c m t z a G V l d C I g V m F s d W U 9 I m w x I i A v P j x F b n R y e S B U e X B l P S J G a W x s Q 2 9 s d W 1 u V H l w Z X M i I F Z h b H V l P S J z Q X d Z R 0 F 3 W U Y i I C 8 + P E V u d H J 5 I F R 5 c G U 9 I k Z p b G x M Y X N 0 V X B k Y X R l Z C I g V m F s d W U 9 I m Q y M D I 1 L T A 3 L T E 3 V D E 2 O j M z O j A y L j g z O T k 5 M T Z a I i A v P j x F b n R y e S B U e X B l P S J S Z W x h d G l v b n N o a X B J b m Z v Q 2 9 u d G F p b m V y I i B W Y W x 1 Z T 0 i c 3 s m c X V v d D t j b 2 x 1 b W 5 D b 3 V u d C Z x d W 9 0 O z o 2 L C Z x d W 9 0 O 2 t l e U N v b H V t b k 5 h b W V z J n F 1 b 3 Q 7 O l t d L C Z x d W 9 0 O 3 F 1 Z X J 5 U m V s Y X R p b 2 5 z a G l w c y Z x d W 9 0 O z p b X S w m c X V v d D t j b 2 x 1 b W 5 J Z G V u d G l 0 a W V z J n F 1 b 3 Q 7 O l s m c X V v d D t T Z W N 0 a W 9 u M S 9 R d W V z d G l v b i A y M C 9 B d X R v U m V t b 3 Z l Z E N v b H V t b n M x L n t F b X B s b 3 l l Z U l E L D B 9 J n F 1 b 3 Q 7 L C Z x d W 9 0 O 1 N l Y 3 R p b 2 4 x L 1 F 1 Z X N 0 a W 9 u I D I w L 0 F 1 d G 9 S Z W 1 v d m V k Q 2 9 s d W 1 u c z E u e 0 Z p c n N 0 T m F t Z S w x f S Z x d W 9 0 O y w m c X V v d D t T Z W N 0 a W 9 u M S 9 R d W V z d G l v b i A y M C 9 B d X R v U m V t b 3 Z l Z E N v b H V t b n M x L n t M Y X N 0 T m F t Z S w y f S Z x d W 9 0 O y w m c X V v d D t T Z W N 0 a W 9 u M S 9 R d W V z d G l v b i A y M C 9 B d X R v U m V t b 3 Z l Z E N v b H V t b n M x L n t I a X J l W W V h c i w z f S Z x d W 9 0 O y w m c X V v d D t T Z W N 0 a W 9 u M S 9 R d W V z d G l v b i A y M C 9 B d X R v U m V t b 3 Z l Z E N v b H V t b n M x L n t T d G F 0 d X M s N H 0 m c X V v d D s s J n F 1 b 3 Q 7 U 2 V j d G l v b j E v U X V l c 3 R p b 2 4 g M j A v Q X V 0 b 1 J l b W 9 2 Z W R D b 2 x 1 b W 5 z M S 5 7 T W 9 u d G h s e V N h b G F y e S w 1 f S Z x d W 9 0 O 1 0 s J n F 1 b 3 Q 7 Q 2 9 s d W 1 u Q 2 9 1 b n Q m c X V v d D s 6 N i w m c X V v d D t L Z X l D b 2 x 1 b W 5 O Y W 1 l c y Z x d W 9 0 O z p b X S w m c X V v d D t D b 2 x 1 b W 5 J Z G V u d G l 0 a W V z J n F 1 b 3 Q 7 O l s m c X V v d D t T Z W N 0 a W 9 u M S 9 R d W V z d G l v b i A y M C 9 B d X R v U m V t b 3 Z l Z E N v b H V t b n M x L n t F b X B s b 3 l l Z U l E L D B 9 J n F 1 b 3 Q 7 L C Z x d W 9 0 O 1 N l Y 3 R p b 2 4 x L 1 F 1 Z X N 0 a W 9 u I D I w L 0 F 1 d G 9 S Z W 1 v d m V k Q 2 9 s d W 1 u c z E u e 0 Z p c n N 0 T m F t Z S w x f S Z x d W 9 0 O y w m c X V v d D t T Z W N 0 a W 9 u M S 9 R d W V z d G l v b i A y M C 9 B d X R v U m V t b 3 Z l Z E N v b H V t b n M x L n t M Y X N 0 T m F t Z S w y f S Z x d W 9 0 O y w m c X V v d D t T Z W N 0 a W 9 u M S 9 R d W V z d G l v b i A y M C 9 B d X R v U m V t b 3 Z l Z E N v b H V t b n M x L n t I a X J l W W V h c i w z f S Z x d W 9 0 O y w m c X V v d D t T Z W N 0 a W 9 u M S 9 R d W V z d G l v b i A y M C 9 B d X R v U m V t b 3 Z l Z E N v b H V t b n M x L n t T d G F 0 d X M s N H 0 m c X V v d D s s J n F 1 b 3 Q 7 U 2 V j d G l v b j E v U X V l c 3 R p b 2 4 g M j A v Q X V 0 b 1 J l b W 9 2 Z W R D b 2 x 1 b W 5 z M S 5 7 T W 9 u d G h s e V N h b G F y e S w 1 f S Z x d W 9 0 O 1 0 s J n F 1 b 3 Q 7 U m V s Y X R p b 2 5 z a G l w S W 5 m b y Z x d W 9 0 O z p b X X 0 i I C 8 + P E V u d H J 5 I F R 5 c G U 9 I k Z p b G x D b 2 x 1 b W 5 O Y W 1 l c y I g V m F s d W U 9 I n N b J n F 1 b 3 Q 7 R W 1 w b G 9 5 Z W V J R C Z x d W 9 0 O y w m c X V v d D t G a X J z d E 5 h b W U m c X V v d D s s J n F 1 b 3 Q 7 T G F z d E 5 h b W U m c X V v d D s s J n F 1 b 3 Q 7 S G l y Z V l l Y X I m c X V v d D s s J n F 1 b 3 Q 7 U 3 R h d H V z J n F 1 b 3 Q 7 L C Z x d W 9 0 O 0 1 v b n R o b H l T Y W x h c n k m c X V v d D t d I i A v P j x F b n R y e S B U e X B l P S J G a W x s V G 9 E Y X R h T W 9 k Z W x F b m F i b G V k I i B W Y W x 1 Z T 0 i b D A i I C 8 + P E V u d H J 5 I F R 5 c G U 9 I k Z p b G x P Y m p l Y 3 R U e X B l I i B W Y W x 1 Z T 0 i c 1 R h Y m x l I i A v P j x F b n R y e S B U e X B l P S J G a W x s Q 2 9 1 b n Q i I F Z h b H V l P S J s M j Q w I i A v P j x F b n R y e S B U e X B l P S J G a W x s U 3 R h d H V z I i B W Y W x 1 Z T 0 i c 0 N v b X B s Z X R l I i A v P j x F b n R y e S B U e X B l P S J B Z G R l Z F R v R G F 0 Y U 1 v Z G V s I i B W Y W x 1 Z T 0 i b D A i I C 8 + P E V u d H J 5 I F R 5 c G U 9 I k x v Y W R l Z F R v Q W 5 h b H l z a X N T Z X J 2 a W N l c y I g V m F s d W U 9 I m w w I i A v P j w v U 3 R h Y m x l R W 5 0 c m l l c z 4 8 L 0 l 0 Z W 0 + P E l 0 Z W 0 + P E l 0 Z W 1 M b 2 N h d G l v b j 4 8 S X R l b V R 5 c G U + R m 9 y b X V s Y T w v S X R l b V R 5 c G U + P E l 0 Z W 1 Q Y X R o P l N l Y 3 R p b 2 4 x L 1 F 1 Z X N 0 a W 9 u J T I w M j A v U 2 9 1 c m N l P C 9 J d G V t U G F 0 a D 4 8 L 0 l 0 Z W 1 M b 2 N h d G l v b j 4 8 U 3 R h Y m x l R W 5 0 c m l l c y A v P j w v S X R l b T 4 8 S X R l b T 4 8 S X R l b U x v Y 2 F 0 a W 9 u P j x J d G V t V H l w Z T 5 G b 3 J t d W x h P C 9 J d G V t V H l w Z T 4 8 S X R l b V B h d G g + U 2 V j d G l v b j E v U X V l c 3 R p b 2 4 l M j A y M C 9 D a G F u Z 2 V k J T I w V H l w Z T w v S X R l b V B h d G g + P C 9 J d G V t T G 9 j Y X R p b 2 4 + P F N 0 Y W J s Z U V u d H J p Z X M g L z 4 8 L 0 l 0 Z W 0 + P E l 0 Z W 0 + P E l 0 Z W 1 M b 2 N h d G l v b j 4 8 S X R l b V R 5 c G U + R m 9 y b X V s Y T w v S X R l b V R 5 c G U + P E l 0 Z W 1 Q Y X R o P l N l Y 3 R p b 2 4 x L 1 F 1 Z X N 0 a W 9 u J T I w M j A v U m V t b 3 Z l Z C U y M E R 1 c G x p Y 2 F 0 Z X M 8 L 0 l 0 Z W 1 Q Y X R o P j w v S X R l b U x v Y 2 F 0 a W 9 u P j x T d G F i b G V F b n R y a W V z I C 8 + P C 9 J d G V t P j x J d G V t P j x J d G V t T G 9 j Y X R p b 2 4 + P E l 0 Z W 1 U e X B l P k Z v c m 1 1 b G E 8 L 0 l 0 Z W 1 U e X B l P j x J d G V t U G F 0 a D 5 T Z W N 0 a W 9 u M S 9 R d W V z d G l v b i U y M D I w L 1 J l c G x h Y 2 V k J T I w V m F s d W U 8 L 0 l 0 Z W 1 Q Y X R o P j w v S X R l b U x v Y 2 F 0 a W 9 u P j x T d G F i b G V F b n R y a W V z I C 8 + P C 9 J d G V t P j x J d G V t P j x J d G V t T G 9 j Y X R p b 2 4 + P E l 0 Z W 1 U e X B l P k Z v c m 1 1 b G E 8 L 0 l 0 Z W 1 U e X B l P j x J d G V t U G F 0 a D 5 T Z W N 0 a W 9 u M S 9 R d W V z d G l v b i U y M D I w L 1 J l c G x h Y 2 V k J T I w V m F s d W U x P C 9 J d G V t U G F 0 a D 4 8 L 0 l 0 Z W 1 M b 2 N h d G l v b j 4 8 U 3 R h Y m x l R W 5 0 c m l l c y A v P j w v S X R l b T 4 8 S X R l b T 4 8 S X R l b U x v Y 2 F 0 a W 9 u P j x J d G V t V H l w Z T 5 G b 3 J t d W x h P C 9 J d G V t V H l w Z T 4 8 S X R l b V B h d G g + U 2 V j d G l v b j E v U X V l c 3 R p b 2 4 l M j A y M C 9 S Z X B s Y W N l Z C U y M F Z h b H V l M j w v S X R l b V B h d G g + P C 9 J d G V t T G 9 j Y X R p b 2 4 + P F N 0 Y W J s Z U V u d H J p Z X M g L z 4 8 L 0 l 0 Z W 0 + P E l 0 Z W 0 + P E l 0 Z W 1 M b 2 N h d G l v b j 4 8 S X R l b V R 5 c G U + R m 9 y b X V s Y T w v S X R l b V R 5 c G U + P E l 0 Z W 1 Q Y X R o P l N l Y 3 R p b 2 4 x L 1 F 1 Z X N 0 a W 9 u J T I w M j A v R m l s d G V y Z W Q l M j B S b 3 d z P C 9 J d G V t U G F 0 a D 4 8 L 0 l 0 Z W 1 M b 2 N h d G l v b j 4 8 U 3 R h Y m x l R W 5 0 c m l l c y A v P j w v S X R l b T 4 8 S X R l b T 4 8 S X R l b U x v Y 2 F 0 a W 9 u P j x J d G V t V H l w Z T 5 G b 3 J t d W x h P C 9 J d G V t V H l w Z T 4 8 S X R l b V B h d G g + U 2 V j d G l v b j E v U X V l c 3 R p b 2 4 l M j A y M C 9 S Z X B s Y W N l Z C U y M F Z h b H V l M z w v S X R l b V B h d G g + P C 9 J d G V t T G 9 j Y X R p b 2 4 + P F N 0 Y W J s Z U V u d H J p Z X M g L z 4 8 L 0 l 0 Z W 0 + P E l 0 Z W 0 + P E l 0 Z W 1 M b 2 N h d G l v b j 4 8 S X R l b V R 5 c G U + R m 9 y b X V s Y T w v S X R l b V R 5 c G U + P E l 0 Z W 1 Q Y X R o P l N l Y 3 R p b 2 4 x L 1 F 1 Z X N 0 a W 9 u J T I w M j A v U m V w b G F j Z W Q l M j B W Y W x 1 Z T Q 8 L 0 l 0 Z W 1 Q Y X R o P j w v S X R l b U x v Y 2 F 0 a W 9 u P j x T d G F i b G V F b n R y a W V z I C 8 + P C 9 J d G V t P j x J d G V t P j x J d G V t T G 9 j Y X R p b 2 4 + P E l 0 Z W 1 U e X B l P k Z v c m 1 1 b G E 8 L 0 l 0 Z W 1 U e X B l P j x J d G V t U G F 0 a D 5 T Z W N 0 a W 9 u M S 9 R d W V z d G l v b i U y M D I w L 0 Z p b H R l c m V k J T I w U m 9 3 c z E 8 L 0 l 0 Z W 1 Q Y X R o P j w v S X R l b U x v Y 2 F 0 a W 9 u P j x T d G F i b G V F b n R y a W V z I C 8 + P C 9 J d G V t P j x J d G V t P j x J d G V t T G 9 j Y X R p b 2 4 + P E l 0 Z W 1 U e X B l P k Z v c m 1 1 b G E 8 L 0 l 0 Z W 1 U e X B l P j x J d G V t U G F 0 a D 5 T Z W N 0 a W 9 u M S 9 R d W V z d G l v b i U y M D I w L 1 J l c G x h Y 2 V k J T I w V m F s d W U 1 P C 9 J d G V t U G F 0 a D 4 8 L 0 l 0 Z W 1 M b 2 N h d G l v b j 4 8 U 3 R h Y m x l R W 5 0 c m l l c y A v P j w v S X R l b T 4 8 S X R l b T 4 8 S X R l b U x v Y 2 F 0 a W 9 u P j x J d G V t V H l w Z T 5 G b 3 J t d W x h P C 9 J d G V t V H l w Z T 4 8 S X R l b V B h d G g + U 2 V j d G l v b j E v U X V l c 3 R p b 2 4 l M j A y M C 9 G a W x 0 Z X J l Z C U y M F J v d 3 M y P C 9 J d G V t U G F 0 a D 4 8 L 0 l 0 Z W 1 M b 2 N h d G l v b j 4 8 U 3 R h Y m x l R W 5 0 c m l l c y A v P j w v S X R l b T 4 8 S X R l b T 4 8 S X R l b U x v Y 2 F 0 a W 9 u P j x J d G V t V H l w Z T 5 G b 3 J t d W x h P C 9 J d G V t V H l w Z T 4 8 S X R l b V B h d G g + U 2 V j d G l v b j E v U X V l c 3 R p b 2 4 l M j A y M C 9 S Z X B s Y W N l Z C U y M F Z h b H V l N j w v S X R l b V B h d G g + P C 9 J d G V t T G 9 j Y X R p b 2 4 + P F N 0 Y W J s Z U V u d H J p Z X M g L z 4 8 L 0 l 0 Z W 0 + P E l 0 Z W 0 + P E l 0 Z W 1 M b 2 N h d G l v b j 4 8 S X R l b V R 5 c G U + R m 9 y b X V s Y T w v S X R l b V R 5 c G U + P E l 0 Z W 1 Q Y X R o P l N l Y 3 R p b 2 4 x L 1 F 1 Z X N 0 a W 9 u J T I w M j A v R m l s d G V y Z W Q l M j B S b 3 d z M z w v S X R l b V B h d G g + P C 9 J d G V t T G 9 j Y X R p b 2 4 + P F N 0 Y W J s Z U V u d H J p Z X M g L z 4 8 L 0 l 0 Z W 0 + P E l 0 Z W 0 + P E l 0 Z W 1 M b 2 N h d G l v b j 4 8 S X R l b V R 5 c G U + R m 9 y b X V s Y T w v S X R l b V R 5 c G U + P E l 0 Z W 1 Q Y X R o P l N l Y 3 R p b 2 4 x L 1 F 1 Z X N 0 a W 9 u J T I w M j A v U 3 B s a X Q l M j B D b 2 x 1 b W 4 l M j B i e S U y M E R l b G l t a X R l c j w v S X R l b V B h d G g + P C 9 J d G V t T G 9 j Y X R p b 2 4 + P F N 0 Y W J s Z U V u d H J p Z X M g L z 4 8 L 0 l 0 Z W 0 + P E l 0 Z W 0 + P E l 0 Z W 1 M b 2 N h d G l v b j 4 8 S X R l b V R 5 c G U + R m 9 y b X V s Y T w v S X R l b V R 5 c G U + P E l 0 Z W 1 Q Y X R o P l N l Y 3 R p b 2 4 x L 1 F 1 Z X N 0 a W 9 u J T I w M j A v Q 2 h h b m d l Z C U y M F R 5 c G U x P C 9 J d G V t U G F 0 a D 4 8 L 0 l 0 Z W 1 M b 2 N h d G l v b j 4 8 U 3 R h Y m x l R W 5 0 c m l l c y A v P j w v S X R l b T 4 8 S X R l b T 4 8 S X R l b U x v Y 2 F 0 a W 9 u P j x J d G V t V H l w Z T 5 G b 3 J t d W x h P C 9 J d G V t V H l w Z T 4 8 S X R l b V B h d G g + U 2 V j d G l v b j E v U X V l c 3 R p b 2 4 l M j A y M C 9 S Z W 5 h b W V k J T I w Q 2 9 s d W 1 u c z w v S X R l b V B h d G g + P C 9 J d G V t T G 9 j Y X R p b 2 4 + P F N 0 Y W J s Z U V u d H J p Z X M g L z 4 8 L 0 l 0 Z W 0 + P E l 0 Z W 0 + P E l 0 Z W 1 M b 2 N h d G l v b j 4 8 S X R l b V R 5 c G U + R m 9 y b X V s Y T w v S X R l b V R 5 c G U + P E l 0 Z W 1 Q Y X R o P l N l Y 3 R p b 2 4 x L 1 F 1 Z X N 0 a W 9 u J T I w M j A v R m l s d G V y Z W Q l M j B S b 3 d z N D w v S X R l b V B h d G g + P C 9 J d G V t T G 9 j Y X R p b 2 4 + P F N 0 Y W J s Z U V u d H J p Z X M g L z 4 8 L 0 l 0 Z W 0 + P E l 0 Z W 0 + P E l 0 Z W 1 M b 2 N h d G l v b j 4 8 S X R l b V R 5 c G U + R m 9 y b X V s Y T w v S X R l b V R 5 c G U + P E l 0 Z W 1 Q Y X R o P l N l Y 3 R p b 2 4 x L 1 F 1 Z X N 0 a W 9 u J T I w M j A v Q 2 h h b m d l Z C U y M F R 5 c G U y P C 9 J d G V t U G F 0 a D 4 8 L 0 l 0 Z W 1 M b 2 N h d G l v b j 4 8 U 3 R h Y m x l R W 5 0 c m l l c y A v P j w v S X R l b T 4 8 S X R l b T 4 8 S X R l b U x v Y 2 F 0 a W 9 u P j x J d G V t V H l w Z T 5 G b 3 J t d W x h P C 9 J d G V t V H l w Z T 4 8 S X R l b V B h d G g + U 2 V j d G l v b j E v U X V l c 3 R p b 2 4 l M j A y M C 9 S Z X B s Y W N l Z C U y M F Z h b H V l N z w v S X R l b V B h d G g + P C 9 J d G V t T G 9 j Y X R p b 2 4 + P F N 0 Y W J s Z U V u d H J p Z X M g L z 4 8 L 0 l 0 Z W 0 + P E l 0 Z W 0 + P E l 0 Z W 1 M b 2 N h d G l v b j 4 8 S X R l b V R 5 c G U + R m 9 y b X V s Y T w v S X R l b V R 5 c G U + P E l 0 Z W 1 Q Y X R o P l N l Y 3 R p b 2 4 x L 1 F 1 Z X N 0 a W 9 u J T I w M j A v U m V w b G F j Z W Q l M j B W Y W x 1 Z T g 8 L 0 l 0 Z W 1 Q Y X R o P j w v S X R l b U x v Y 2 F 0 a W 9 u P j x T d G F i b G V F b n R y a W V z I C 8 + P C 9 J d G V t P j x J d G V t P j x J d G V t T G 9 j Y X R p b 2 4 + P E l 0 Z W 1 U e X B l P k Z v c m 1 1 b G E 8 L 0 l 0 Z W 1 U e X B l P j x J d G V t U G F 0 a D 5 T Z W N 0 a W 9 u M S 9 R d W V z d G l v b i U y M D I w L 1 J l c G x h Y 2 V k J T I w V m F s d W U 5 P C 9 J d G V t U G F 0 a D 4 8 L 0 l 0 Z W 1 M b 2 N h d G l v b j 4 8 U 3 R h Y m x l R W 5 0 c m l l c y A v P j w v S X R l b T 4 8 S X R l b T 4 8 S X R l b U x v Y 2 F 0 a W 9 u P j x J d G V t V H l w Z T 5 G b 3 J t d W x h P C 9 J d G V t V H l w Z T 4 8 S X R l b V B h d G g + U 2 V j d G l v b j E v U X V l c 3 R p b 2 4 l M j A y M C 9 S Z X B s Y W N l Z C U y M F Z h b H V l M T A 8 L 0 l 0 Z W 1 Q Y X R o P j w v S X R l b U x v Y 2 F 0 a W 9 u P j x T d G F i b G V F b n R y a W V z I C 8 + P C 9 J d G V t P j x J d G V t P j x J d G V t T G 9 j Y X R p b 2 4 + P E l 0 Z W 1 U e X B l P k Z v c m 1 1 b G E 8 L 0 l 0 Z W 1 U e X B l P j x J d G V t U G F 0 a D 5 T Z W N 0 a W 9 u M S 9 R d W V z d G l v b i U y M D I w L 1 J l c G x h Y 2 V k J T I w V m F s d W U x M T w v S X R l b V B h d G g + P C 9 J d G V t T G 9 j Y X R p b 2 4 + P F N 0 Y W J s Z U V u d H J p Z X M g L z 4 8 L 0 l 0 Z W 0 + P E l 0 Z W 0 + P E l 0 Z W 1 M b 2 N h d G l v b j 4 8 S X R l b V R 5 c G U + R m 9 y b X V s Y T w v S X R l b V R 5 c G U + P E l 0 Z W 1 Q Y X R o P l N l Y 3 R p b 2 4 x L 1 F 1 Z X N 0 a W 9 u J T I w M j A v U m V w b G F j Z W Q l M j B W Y W x 1 Z T E y P C 9 J d G V t U G F 0 a D 4 8 L 0 l 0 Z W 1 M b 2 N h d G l v b j 4 8 U 3 R h Y m x l R W 5 0 c m l l c y A v P j w v S X R l b T 4 8 S X R l b T 4 8 S X R l b U x v Y 2 F 0 a W 9 u P j x J d G V t V H l w Z T 5 G b 3 J t d W x h P C 9 J d G V t V H l w Z T 4 8 S X R l b V B h d G g + U 2 V j d G l v b j E v U X V l c 3 R p b 2 4 l M j A y M C 9 G a W x 0 Z X J l Z C U y M F J v d 3 M 1 P C 9 J d G V t U G F 0 a D 4 8 L 0 l 0 Z W 1 M b 2 N h d G l v b j 4 8 U 3 R h Y m x l R W 5 0 c m l l c y A v P j w v S X R l b T 4 8 S X R l b T 4 8 S X R l b U x v Y 2 F 0 a W 9 u P j x J d G V t V H l w Z T 5 G b 3 J t d W x h P C 9 J d G V t V H l w Z T 4 8 S X R l b V B h d G g + U 2 V j d G l v b j E v U X V l c 3 R p b 2 4 l M j A y M C 9 B Z G R l Z C U y M E N 1 c 3 R v b T w v S X R l b V B h d G g + P C 9 J d G V t T G 9 j Y X R p b 2 4 + P F N 0 Y W J s Z U V u d H J p Z X M g L z 4 8 L 0 l 0 Z W 0 + P E l 0 Z W 0 + P E l 0 Z W 1 M b 2 N h d G l v b j 4 8 S X R l b V R 5 c G U + R m 9 y b X V s Y T w v S X R l b V R 5 c G U + P E l 0 Z W 1 Q Y X R o P l N l Y 3 R p b 2 4 x L 1 F 1 Z X N 0 a W 9 u J T I w M j A v U m V t b 3 Z l Z C U y M E N v b H V t b n M 8 L 0 l 0 Z W 1 Q Y X R o P j w v S X R l b U x v Y 2 F 0 a W 9 u P j x T d G F i b G V F b n R y a W V z I C 8 + P C 9 J d G V t P j x J d G V t P j x J d G V t T G 9 j Y X R p b 2 4 + P E l 0 Z W 1 U e X B l P k Z v c m 1 1 b G E 8 L 0 l 0 Z W 1 U e X B l P j x J d G V t U G F 0 a D 5 T Z W N 0 a W 9 u M S 9 R d W V z d G l v b i U y M D I w L 1 J l b m F t Z W Q l M j B D b 2 x 1 b W 5 z M T w v S X R l b V B h d G g + P C 9 J d G V t T G 9 j Y X R p b 2 4 + P F N 0 Y W J s Z U V u d H J p Z X M g L z 4 8 L 0 l 0 Z W 0 + P E l 0 Z W 0 + P E l 0 Z W 1 M b 2 N h d G l v b j 4 8 S X R l b V R 5 c G U + R m 9 y b X V s Y T w v S X R l b V R 5 c G U + P E l 0 Z W 1 Q Y X R o P l N l Y 3 R p b 2 4 x L 1 F 1 Z X N 0 a W 9 u J T I w M j A v Q W R k Z W Q l M j B D d X N 0 b 2 0 x P C 9 J d G V t U G F 0 a D 4 8 L 0 l 0 Z W 1 M b 2 N h d G l v b j 4 8 U 3 R h Y m x l R W 5 0 c m l l c y A v P j w v S X R l b T 4 8 S X R l b T 4 8 S X R l b U x v Y 2 F 0 a W 9 u P j x J d G V t V H l w Z T 5 G b 3 J t d W x h P C 9 J d G V t V H l w Z T 4 8 S X R l b V B h d G g + U 2 V j d G l v b j E v U X V l c 3 R p b 2 4 l M j A y M C 9 S Z W 1 v d m V k J T I w Q 2 9 s d W 1 u c z E 8 L 0 l 0 Z W 1 Q Y X R o P j w v S X R l b U x v Y 2 F 0 a W 9 u P j x T d G F i b G V F b n R y a W V z I C 8 + P C 9 J d G V t P j x J d G V t P j x J d G V t T G 9 j Y X R p b 2 4 + P E l 0 Z W 1 U e X B l P k Z v c m 1 1 b G E 8 L 0 l 0 Z W 1 U e X B l P j x J d G V t U G F 0 a D 5 T Z W N 0 a W 9 u M S 9 R d W V z d G l v b i U y M D I w L 1 J l c G x h Y 2 V k J T I w V m F s d W U x M z w v S X R l b V B h d G g + P C 9 J d G V t T G 9 j Y X R p b 2 4 + P F N 0 Y W J s Z U V u d H J p Z X M g L z 4 8 L 0 l 0 Z W 0 + P E l 0 Z W 0 + P E l 0 Z W 1 M b 2 N h d G l v b j 4 8 S X R l b V R 5 c G U + R m 9 y b X V s Y T w v S X R l b V R 5 c G U + P E l 0 Z W 1 Q Y X R o P l N l Y 3 R p b 2 4 x L 1 F 1 Z X N 0 a W 9 u J T I w M j A v S W 5 z Z X J 0 Z W Q l M j B Z Z W F y P C 9 J d G V t U G F 0 a D 4 8 L 0 l 0 Z W 1 M b 2 N h d G l v b j 4 8 U 3 R h Y m x l R W 5 0 c m l l c y A v P j w v S X R l b T 4 8 S X R l b T 4 8 S X R l b U x v Y 2 F 0 a W 9 u P j x J d G V t V H l w Z T 5 G b 3 J t d W x h P C 9 J d G V t V H l w Z T 4 8 S X R l b V B h d G g + U 2 V j d G l v b j E v U X V l c 3 R p b 2 4 l M j A y M C 9 S Z W 9 y Z G V y Z W Q l M j B D b 2 x 1 b W 5 z P C 9 J d G V t U G F 0 a D 4 8 L 0 l 0 Z W 1 M b 2 N h d G l v b j 4 8 U 3 R h Y m x l R W 5 0 c m l l c y A v P j w v S X R l b T 4 8 S X R l b T 4 8 S X R l b U x v Y 2 F 0 a W 9 u P j x J d G V t V H l w Z T 5 G b 3 J t d W x h P C 9 J d G V t V H l w Z T 4 8 S X R l b V B h d G g + U 2 V j d G l v b j E v U X V l c 3 R p b 2 4 l M j A y M C 9 S Z W 5 h b W V k J T I w Q 2 9 s d W 1 u c z I 8 L 0 l 0 Z W 1 Q Y X R o P j w v S X R l b U x v Y 2 F 0 a W 9 u P j x T d G F i b G V F b n R y a W V z I C 8 + P C 9 J d G V t P j x J d G V t P j x J d G V t T G 9 j Y X R p b 2 4 + P E l 0 Z W 1 U e X B l P k Z v c m 1 1 b G E 8 L 0 l 0 Z W 1 U e X B l P j x J d G V t U G F 0 a D 5 T Z W N 0 a W 9 u M S 9 R d W V z d G l v b i U y M D I w L 0 F k Z G V k J T I w Q 3 V z d G 9 t M j w v S X R l b V B h d G g + P C 9 J d G V t T G 9 j Y X R p b 2 4 + P F N 0 Y W J s Z U V u d H J p Z X M g L z 4 8 L 0 l 0 Z W 0 + P E l 0 Z W 0 + P E l 0 Z W 1 M b 2 N h d G l v b j 4 8 S X R l b V R 5 c G U + R m 9 y b X V s Y T w v S X R l b V R 5 c G U + P E l 0 Z W 1 Q Y X R o P l N l Y 3 R p b 2 4 x L 1 F 1 Z X N 0 a W 9 u J T I w M j A v U m V v c m R l c m V k J T I w Q 2 9 s d W 1 u c z E 8 L 0 l 0 Z W 1 Q Y X R o P j w v S X R l b U x v Y 2 F 0 a W 9 u P j x T d G F i b G V F b n R y a W V z I C 8 + P C 9 J d G V t P j x J d G V t P j x J d G V t T G 9 j Y X R p b 2 4 + P E l 0 Z W 1 U e X B l P k Z v c m 1 1 b G E 8 L 0 l 0 Z W 1 U e X B l P j x J d G V t U G F 0 a D 5 T Z W N 0 a W 9 u M S 9 R d W V z d G l v b i U y M D I w L 0 F k Z G V k J T I w Q 2 9 u Z G l 0 a W 9 u Y W w l M j B D b 2 x 1 b W 4 8 L 0 l 0 Z W 1 Q Y X R o P j w v S X R l b U x v Y 2 F 0 a W 9 u P j x T d G F i b G V F b n R y a W V z I C 8 + P C 9 J d G V t P j x J d G V t P j x J d G V t T G 9 j Y X R p b 2 4 + P E l 0 Z W 1 U e X B l P k Z v c m 1 1 b G E 8 L 0 l 0 Z W 1 U e X B l P j x J d G V t U G F 0 a D 5 T Z W N 0 a W 9 u M S 9 R d W V z d G l v b i U y M D I w L 1 J l b W 9 2 Z W Q l M j B D b 2 x 1 b W 5 z M j w v S X R l b V B h d G g + P C 9 J d G V t T G 9 j Y X R p b 2 4 + P F N 0 Y W J s Z U V u d H J p Z X M g L z 4 8 L 0 l 0 Z W 0 + P E l 0 Z W 0 + P E l 0 Z W 1 M b 2 N h d G l v b j 4 8 S X R l b V R 5 c G U + R m 9 y b X V s Y T w v S X R l b V R 5 c G U + P E l 0 Z W 1 Q Y X R o P l N l Y 3 R p b 2 4 x L 1 F 1 Z X N 0 a W 9 u J T I w M j A v U m V v c m R l c m V k J T I w Q 2 9 s d W 1 u c z I 8 L 0 l 0 Z W 1 Q Y X R o P j w v S X R l b U x v Y 2 F 0 a W 9 u P j x T d G F i b G V F b n R y a W V z I C 8 + P C 9 J d G V t P j x J d G V t P j x J d G V t T G 9 j Y X R p b 2 4 + P E l 0 Z W 1 U e X B l P k Z v c m 1 1 b G E 8 L 0 l 0 Z W 1 U e X B l P j x J d G V t U G F 0 a D 5 T Z W N 0 a W 9 u M S 9 R d W V z d G l v b i U y M D I w L 1 J l b m F t Z W Q l M j B D b 2 x 1 b W 5 z M z w v S X R l b V B h d G g + P C 9 J d G V t T G 9 j Y X R p b 2 4 + P F N 0 Y W J s Z U V u d H J p Z X M g L z 4 8 L 0 l 0 Z W 0 + P E l 0 Z W 0 + P E l 0 Z W 1 M b 2 N h d G l v b j 4 8 S X R l b V R 5 c G U + R m 9 y b X V s Y T w v S X R l b V R 5 c G U + P E l 0 Z W 1 Q Y X R o P l N l Y 3 R p b 2 4 x L 1 F 1 Z X N 0 a W 9 u J T I w M j A v R X h 0 c m F j d G V k J T I w W W V h c j w v S X R l b V B h d G g + P C 9 J d G V t T G 9 j Y X R p b 2 4 + P F N 0 Y W J s Z U V u d H J p Z X M g L z 4 8 L 0 l 0 Z W 0 + P E l 0 Z W 0 + P E l 0 Z W 1 M b 2 N h d G l v b j 4 8 S X R l b V R 5 c G U + R m 9 y b X V s Y T w v S X R l b V R 5 c G U + P E l 0 Z W 1 Q Y X R o P l N l Y 3 R p b 2 4 x L 1 F 1 Z X N 0 a W 9 u J T I w M j A v U m V u Y W 1 l Z C U y M E N v b H V t b n M 0 P C 9 J d G V t U G F 0 a D 4 8 L 0 l 0 Z W 1 M b 2 N h d G l v b j 4 8 U 3 R h Y m x l R W 5 0 c m l l c y A v P j w v S X R l b T 4 8 S X R l b T 4 8 S X R l b U x v Y 2 F 0 a W 9 u P j x J d G V t V H l w Z T 5 G b 3 J t d W x h P C 9 J d G V t V H l w Z T 4 8 S X R l b V B h d G g + U 2 V j d G l v b j E v U X V l c 3 R p b 2 4 l M j A y M C 9 G a W x 0 Z X J l Z C U y M F J v d 3 M 2 P C 9 J d G V t U G F 0 a D 4 8 L 0 l 0 Z W 1 M b 2 N h d G l v b j 4 8 U 3 R h Y m x l R W 5 0 c m l l c y A v P j w v S X R l b T 4 8 S X R l b T 4 8 S X R l b U x v Y 2 F 0 a W 9 u P j x J d G V t V H l w Z T 5 G b 3 J t d W x h P C 9 J d G V t V H l w Z T 4 8 S X R l b V B h d G g + U 2 V j d G l v b j E v U X V l c 3 R p b 2 4 l M j A y M C 9 S Z W 5 h b W V k J T I w Q 2 9 s d W 1 u c z U 8 L 0 l 0 Z W 1 Q Y X R o P j w v S X R l b U x v Y 2 F 0 a W 9 u P j x T d G F i b G V F b n R y a W V z I C 8 + P C 9 J d G V t P j x J d G V t P j x J d G V t T G 9 j Y X R p b 2 4 + P E l 0 Z W 1 U e X B l P k Z v c m 1 1 b G E 8 L 0 l 0 Z W 1 U e X B l P j x J d G V t U G F 0 a D 5 T Z W N 0 a W 9 u M S 9 R d W V z d G l v b i U y M D I w L 0 F k Z G V k J T I w Q 3 V z d G 9 t M z w v S X R l b V B h d G g + P C 9 J d G V t T G 9 j Y X R p b 2 4 + P F N 0 Y W J s Z U V u d H J p Z X M g L z 4 8 L 0 l 0 Z W 0 + P E l 0 Z W 0 + P E l 0 Z W 1 M b 2 N h d G l v b j 4 8 S X R l b V R 5 c G U + R m 9 y b X V s Y T w v S X R l b V R 5 c G U + P E l 0 Z W 1 Q Y X R o P l N l Y 3 R p b 2 4 x L 1 F 1 Z X N 0 a W 9 u J T I w M j A v U m V v c m R l c m V k J T I w Q 2 9 s d W 1 u c z M 8 L 0 l 0 Z W 1 Q Y X R o P j w v S X R l b U x v Y 2 F 0 a W 9 u P j x T d G F i b G V F b n R y a W V z I C 8 + P C 9 J d G V t P j x J d G V t P j x J d G V t T G 9 j Y X R p b 2 4 + P E l 0 Z W 1 U e X B l P k Z v c m 1 1 b G E 8 L 0 l 0 Z W 1 U e X B l P j x J d G V t U G F 0 a D 5 T Z W N 0 a W 9 u M S 9 R d W V z d G l v b i U y M D I x P C 9 J d G V t U G F 0 a D 4 8 L 0 l 0 Z W 1 M b 2 N h d G l v b j 4 8 U 3 R h Y m x l R W 5 0 c m l l c z 4 8 R W 5 0 c n k g V H l w Z T 0 i S X N Q c m l 2 Y X R l I i B W Y W x 1 Z T 0 i b D A i I C 8 + P E V u d H J 5 I F R 5 c G U 9 I l F 1 Z X J 5 S U Q i I F Z h b H V l P S J z O T d k Y z Z m Y W M t M T U y M C 0 0 N D I y L T k 3 M z g t M z E 3 N j E x Z D c x Z D g w I i A v P j x F b n R y e S B U e X B l P S J G a W x s R W 5 h Y m x l Z C I g V m F s d W U 9 I m w x I i A v P j x F b n R y e S B U e X B l P S J G a W x s Q 2 9 s d W 1 u V H l w Z X M i I F Z h b H V l P S J z Q X d Z R 0 J n Q U E i I C 8 + P E V u d H J 5 I F R 5 c G U 9 I k Z p b G x M Y X N 0 V X B k Y X R l Z C I g V m F s d W U 9 I m Q y M D I 1 L T A 3 L T E 3 V D E 2 O j M z O j E x L j k y O T A y O D l 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z d G l v b l 8 y M S I g L z 4 8 R W 5 0 c n k g V H l w Z T 0 i R m l s b G V k Q 2 9 t c G x l d G V S Z X N 1 b H R U b 1 d v c m t z a G V l d C I g V m F s d W U 9 I m w x I i A v P j x F b n R y e S B U e X B l P S J G a W x s R X J y b 3 J D b 2 R l I i B W Y W x 1 Z T 0 i c 1 V u a 2 5 v d 2 4 i I C 8 + P E V u d H J 5 I F R 5 c G U 9 I k Z p b G x F c n J v c k N v d W 5 0 I i B W Y W x 1 Z T 0 i b D A i I C 8 + P E V u d H J 5 I F R 5 c G U 9 I k F k Z G V k V G 9 E Y X R h T W 9 k Z W w i I F Z h b H V l P S J s M C I g L z 4 8 R W 5 0 c n k g V H l w Z T 0 i R m l s b E N v d W 5 0 I i B W Y W x 1 Z T 0 i b D E 4 O S I g L z 4 8 R W 5 0 c n k g V H l w Z T 0 i R m l s b F R v R G F 0 Y U 1 v Z G V s R W 5 h Y m x l Z C I g V m F s d W U 9 I m w w I i A v P j x F b n R y e S B U e X B l P S J G a W x s T 2 J q Z W N 0 V H l w Z S I g V m F s d W U 9 I n N U Y W J s Z S I g L z 4 8 R W 5 0 c n k g V H l w Z T 0 i R m l s b E N v b H V t b k 5 h b W V z I i B W Y W x 1 Z T 0 i c 1 s m c X V v d D t F b X B s b 3 l l Z U l E J n F 1 b 3 Q 7 L C Z x d W 9 0 O 0 Z p c n N 0 T m F t Z S Z x d W 9 0 O y w m c X V v d D t M Y X N 0 T m F t Z S Z x d W 9 0 O y w m c X V v d D t E Z X B h c n R t Z W 5 0 J n F 1 b 3 Q 7 L C Z x d W 9 0 O 0 V 4 a X R Z Z W F y J n F 1 b 3 Q 7 L C Z x d W 9 0 O 1 l l Y X J v Z l N l c n Z p Y 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R d W V z d G l v b i A y M S 9 B d X R v U m V t b 3 Z l Z E N v b H V t b n M x L n t F b X B s b 3 l l Z U l E L D B 9 J n F 1 b 3 Q 7 L C Z x d W 9 0 O 1 N l Y 3 R p b 2 4 x L 1 F 1 Z X N 0 a W 9 u I D I x L 0 F 1 d G 9 S Z W 1 v d m V k Q 2 9 s d W 1 u c z E u e 0 Z p c n N 0 T m F t Z S w x f S Z x d W 9 0 O y w m c X V v d D t T Z W N 0 a W 9 u M S 9 R d W V z d G l v b i A y M S 9 B d X R v U m V t b 3 Z l Z E N v b H V t b n M x L n t M Y X N 0 T m F t Z S w y f S Z x d W 9 0 O y w m c X V v d D t T Z W N 0 a W 9 u M S 9 R d W V z d G l v b i A y M S 9 B d X R v U m V t b 3 Z l Z E N v b H V t b n M x L n t E Z X B h c n R t Z W 5 0 L D N 9 J n F 1 b 3 Q 7 L C Z x d W 9 0 O 1 N l Y 3 R p b 2 4 x L 1 F 1 Z X N 0 a W 9 u I D I x L 0 F 1 d G 9 S Z W 1 v d m V k Q 2 9 s d W 1 u c z E u e 0 V 4 a X R Z Z W F y L D R 9 J n F 1 b 3 Q 7 L C Z x d W 9 0 O 1 N l Y 3 R p b 2 4 x L 1 F 1 Z X N 0 a W 9 u I D I x L 0 F 1 d G 9 S Z W 1 v d m V k Q 2 9 s d W 1 u c z E u e 1 l l Y X J v Z l N l c n Z p Y 2 U s N X 0 m c X V v d D t d L C Z x d W 9 0 O 0 N v b H V t b k N v d W 5 0 J n F 1 b 3 Q 7 O j Y s J n F 1 b 3 Q 7 S 2 V 5 Q 2 9 s d W 1 u T m F t Z X M m c X V v d D s 6 W 1 0 s J n F 1 b 3 Q 7 Q 2 9 s d W 1 u S W R l b n R p d G l l c y Z x d W 9 0 O z p b J n F 1 b 3 Q 7 U 2 V j d G l v b j E v U X V l c 3 R p b 2 4 g M j E v Q X V 0 b 1 J l b W 9 2 Z W R D b 2 x 1 b W 5 z M S 5 7 R W 1 w b G 9 5 Z W V J R C w w f S Z x d W 9 0 O y w m c X V v d D t T Z W N 0 a W 9 u M S 9 R d W V z d G l v b i A y M S 9 B d X R v U m V t b 3 Z l Z E N v b H V t b n M x L n t G a X J z d E 5 h b W U s M X 0 m c X V v d D s s J n F 1 b 3 Q 7 U 2 V j d G l v b j E v U X V l c 3 R p b 2 4 g M j E v Q X V 0 b 1 J l b W 9 2 Z W R D b 2 x 1 b W 5 z M S 5 7 T G F z d E 5 h b W U s M n 0 m c X V v d D s s J n F 1 b 3 Q 7 U 2 V j d G l v b j E v U X V l c 3 R p b 2 4 g M j E v Q X V 0 b 1 J l b W 9 2 Z W R D b 2 x 1 b W 5 z M S 5 7 R G V w Y X J 0 b W V u d C w z f S Z x d W 9 0 O y w m c X V v d D t T Z W N 0 a W 9 u M S 9 R d W V z d G l v b i A y M S 9 B d X R v U m V t b 3 Z l Z E N v b H V t b n M x L n t F e G l 0 W W V h c i w 0 f S Z x d W 9 0 O y w m c X V v d D t T Z W N 0 a W 9 u M S 9 R d W V z d G l v b i A y M S 9 B d X R v U m V t b 3 Z l Z E N v b H V t b n M x L n t Z Z W F y b 2 Z T Z X J 2 a W N l L D V 9 J n F 1 b 3 Q 7 X S w m c X V v d D t S Z W x h d G l v b n N o a X B J b m Z v J n F 1 b 3 Q 7 O l t d f S I g L z 4 8 R W 5 0 c n k g V H l w Z T 0 i T G 9 h Z G V k V G 9 B b m F s e X N p c 1 N l c n Z p Y 2 V z I i B W Y W x 1 Z T 0 i b D A i I C 8 + P C 9 T d G F i b G V F b n R y a W V z P j w v S X R l b T 4 8 S X R l b T 4 8 S X R l b U x v Y 2 F 0 a W 9 u P j x J d G V t V H l w Z T 5 G b 3 J t d W x h P C 9 J d G V t V H l w Z T 4 8 S X R l b V B h d G g + U 2 V j d G l v b j E v U X V l c 3 R p b 2 4 l M j A y M S 9 T b 3 V y Y 2 U 8 L 0 l 0 Z W 1 Q Y X R o P j w v S X R l b U x v Y 2 F 0 a W 9 u P j x T d G F i b G V F b n R y a W V z I C 8 + P C 9 J d G V t P j x J d G V t P j x J d G V t T G 9 j Y X R p b 2 4 + P E l 0 Z W 1 U e X B l P k Z v c m 1 1 b G E 8 L 0 l 0 Z W 1 U e X B l P j x J d G V t U G F 0 a D 5 T Z W N 0 a W 9 u M S 9 R d W V z d G l v b i U y M D I x L 0 N o Y W 5 n Z W Q l M j B U e X B l P C 9 J d G V t U G F 0 a D 4 8 L 0 l 0 Z W 1 M b 2 N h d G l v b j 4 8 U 3 R h Y m x l R W 5 0 c m l l c y A v P j w v S X R l b T 4 8 S X R l b T 4 8 S X R l b U x v Y 2 F 0 a W 9 u P j x J d G V t V H l w Z T 5 G b 3 J t d W x h P C 9 J d G V t V H l w Z T 4 8 S X R l b V B h d G g + U 2 V j d G l v b j E v U X V l c 3 R p b 2 4 l M j A y M S 9 S Z W 1 v d m V k J T I w R H V w b G l j Y X R l c z w v S X R l b V B h d G g + P C 9 J d G V t T G 9 j Y X R p b 2 4 + P F N 0 Y W J s Z U V u d H J p Z X M g L z 4 8 L 0 l 0 Z W 0 + P E l 0 Z W 0 + P E l 0 Z W 1 M b 2 N h d G l v b j 4 8 S X R l b V R 5 c G U + R m 9 y b X V s Y T w v S X R l b V R 5 c G U + P E l 0 Z W 1 Q Y X R o P l N l Y 3 R p b 2 4 x L 1 F 1 Z X N 0 a W 9 u J T I w M j E v U m V w b G F j Z W Q l M j B W Y W x 1 Z T w v S X R l b V B h d G g + P C 9 J d G V t T G 9 j Y X R p b 2 4 + P F N 0 Y W J s Z U V u d H J p Z X M g L z 4 8 L 0 l 0 Z W 0 + P E l 0 Z W 0 + P E l 0 Z W 1 M b 2 N h d G l v b j 4 8 S X R l b V R 5 c G U + R m 9 y b X V s Y T w v S X R l b V R 5 c G U + P E l 0 Z W 1 Q Y X R o P l N l Y 3 R p b 2 4 x L 1 F 1 Z X N 0 a W 9 u J T I w M j E v U m V w b G F j Z W Q l M j B W Y W x 1 Z T E 8 L 0 l 0 Z W 1 Q Y X R o P j w v S X R l b U x v Y 2 F 0 a W 9 u P j x T d G F i b G V F b n R y a W V z I C 8 + P C 9 J d G V t P j x J d G V t P j x J d G V t T G 9 j Y X R p b 2 4 + P E l 0 Z W 1 U e X B l P k Z v c m 1 1 b G E 8 L 0 l 0 Z W 1 U e X B l P j x J d G V t U G F 0 a D 5 T Z W N 0 a W 9 u M S 9 R d W V z d G l v b i U y M D I x L 1 J l c G x h Y 2 V k J T I w V m F s d W U y P C 9 J d G V t U G F 0 a D 4 8 L 0 l 0 Z W 1 M b 2 N h d G l v b j 4 8 U 3 R h Y m x l R W 5 0 c m l l c y A v P j w v S X R l b T 4 8 S X R l b T 4 8 S X R l b U x v Y 2 F 0 a W 9 u P j x J d G V t V H l w Z T 5 G b 3 J t d W x h P C 9 J d G V t V H l w Z T 4 8 S X R l b V B h d G g + U 2 V j d G l v b j E v U X V l c 3 R p b 2 4 l M j A y M S 9 G a W x 0 Z X J l Z C U y M F J v d 3 M 8 L 0 l 0 Z W 1 Q Y X R o P j w v S X R l b U x v Y 2 F 0 a W 9 u P j x T d G F i b G V F b n R y a W V z I C 8 + P C 9 J d G V t P j x J d G V t P j x J d G V t T G 9 j Y X R p b 2 4 + P E l 0 Z W 1 U e X B l P k Z v c m 1 1 b G E 8 L 0 l 0 Z W 1 U e X B l P j x J d G V t U G F 0 a D 5 T Z W N 0 a W 9 u M S 9 R d W V z d G l v b i U y M D I x L 1 J l c G x h Y 2 V k J T I w V m F s d W U z P C 9 J d G V t U G F 0 a D 4 8 L 0 l 0 Z W 1 M b 2 N h d G l v b j 4 8 U 3 R h Y m x l R W 5 0 c m l l c y A v P j w v S X R l b T 4 8 S X R l b T 4 8 S X R l b U x v Y 2 F 0 a W 9 u P j x J d G V t V H l w Z T 5 G b 3 J t d W x h P C 9 J d G V t V H l w Z T 4 8 S X R l b V B h d G g + U 2 V j d G l v b j E v U X V l c 3 R p b 2 4 l M j A y M S 9 S Z X B s Y W N l Z C U y M F Z h b H V l N D w v S X R l b V B h d G g + P C 9 J d G V t T G 9 j Y X R p b 2 4 + P F N 0 Y W J s Z U V u d H J p Z X M g L z 4 8 L 0 l 0 Z W 0 + P E l 0 Z W 0 + P E l 0 Z W 1 M b 2 N h d G l v b j 4 8 S X R l b V R 5 c G U + R m 9 y b X V s Y T w v S X R l b V R 5 c G U + P E l 0 Z W 1 Q Y X R o P l N l Y 3 R p b 2 4 x L 1 F 1 Z X N 0 a W 9 u J T I w M j E v R m l s d G V y Z W Q l M j B S b 3 d z M T w v S X R l b V B h d G g + P C 9 J d G V t T G 9 j Y X R p b 2 4 + P F N 0 Y W J s Z U V u d H J p Z X M g L z 4 8 L 0 l 0 Z W 0 + P E l 0 Z W 0 + P E l 0 Z W 1 M b 2 N h d G l v b j 4 8 S X R l b V R 5 c G U + R m 9 y b X V s Y T w v S X R l b V R 5 c G U + P E l 0 Z W 1 Q Y X R o P l N l Y 3 R p b 2 4 x L 1 F 1 Z X N 0 a W 9 u J T I w M j E v U m V w b G F j Z W Q l M j B W Y W x 1 Z T U 8 L 0 l 0 Z W 1 Q Y X R o P j w v S X R l b U x v Y 2 F 0 a W 9 u P j x T d G F i b G V F b n R y a W V z I C 8 + P C 9 J d G V t P j x J d G V t P j x J d G V t T G 9 j Y X R p b 2 4 + P E l 0 Z W 1 U e X B l P k Z v c m 1 1 b G E 8 L 0 l 0 Z W 1 U e X B l P j x J d G V t U G F 0 a D 5 T Z W N 0 a W 9 u M S 9 R d W V z d G l v b i U y M D I x L 0 Z p b H R l c m V k J T I w U m 9 3 c z I 8 L 0 l 0 Z W 1 Q Y X R o P j w v S X R l b U x v Y 2 F 0 a W 9 u P j x T d G F i b G V F b n R y a W V z I C 8 + P C 9 J d G V t P j x J d G V t P j x J d G V t T G 9 j Y X R p b 2 4 + P E l 0 Z W 1 U e X B l P k Z v c m 1 1 b G E 8 L 0 l 0 Z W 1 U e X B l P j x J d G V t U G F 0 a D 5 T Z W N 0 a W 9 u M S 9 R d W V z d G l v b i U y M D I x L 1 J l c G x h Y 2 V k J T I w V m F s d W U 2 P C 9 J d G V t U G F 0 a D 4 8 L 0 l 0 Z W 1 M b 2 N h d G l v b j 4 8 U 3 R h Y m x l R W 5 0 c m l l c y A v P j w v S X R l b T 4 8 S X R l b T 4 8 S X R l b U x v Y 2 F 0 a W 9 u P j x J d G V t V H l w Z T 5 G b 3 J t d W x h P C 9 J d G V t V H l w Z T 4 8 S X R l b V B h d G g + U 2 V j d G l v b j E v U X V l c 3 R p b 2 4 l M j A y M S 9 G a W x 0 Z X J l Z C U y M F J v d 3 M z P C 9 J d G V t U G F 0 a D 4 8 L 0 l 0 Z W 1 M b 2 N h d G l v b j 4 8 U 3 R h Y m x l R W 5 0 c m l l c y A v P j w v S X R l b T 4 8 S X R l b T 4 8 S X R l b U x v Y 2 F 0 a W 9 u P j x J d G V t V H l w Z T 5 G b 3 J t d W x h P C 9 J d G V t V H l w Z T 4 8 S X R l b V B h d G g + U 2 V j d G l v b j E v U X V l c 3 R p b 2 4 l M j A y M S 9 T c G x p d C U y M E N v b H V t b i U y M G J 5 J T I w R G V s a W 1 p d G V y P C 9 J d G V t U G F 0 a D 4 8 L 0 l 0 Z W 1 M b 2 N h d G l v b j 4 8 U 3 R h Y m x l R W 5 0 c m l l c y A v P j w v S X R l b T 4 8 S X R l b T 4 8 S X R l b U x v Y 2 F 0 a W 9 u P j x J d G V t V H l w Z T 5 G b 3 J t d W x h P C 9 J d G V t V H l w Z T 4 8 S X R l b V B h d G g + U 2 V j d G l v b j E v U X V l c 3 R p b 2 4 l M j A y M S 9 D a G F u Z 2 V k J T I w V H l w Z T E 8 L 0 l 0 Z W 1 Q Y X R o P j w v S X R l b U x v Y 2 F 0 a W 9 u P j x T d G F i b G V F b n R y a W V z I C 8 + P C 9 J d G V t P j x J d G V t P j x J d G V t T G 9 j Y X R p b 2 4 + P E l 0 Z W 1 U e X B l P k Z v c m 1 1 b G E 8 L 0 l 0 Z W 1 U e X B l P j x J d G V t U G F 0 a D 5 T Z W N 0 a W 9 u M S 9 R d W V z d G l v b i U y M D I x L 1 J l b m F t Z W Q l M j B D b 2 x 1 b W 5 z P C 9 J d G V t U G F 0 a D 4 8 L 0 l 0 Z W 1 M b 2 N h d G l v b j 4 8 U 3 R h Y m x l R W 5 0 c m l l c y A v P j w v S X R l b T 4 8 S X R l b T 4 8 S X R l b U x v Y 2 F 0 a W 9 u P j x J d G V t V H l w Z T 5 G b 3 J t d W x h P C 9 J d G V t V H l w Z T 4 8 S X R l b V B h d G g + U 2 V j d G l v b j E v U X V l c 3 R p b 2 4 l M j A y M S 9 G a W x 0 Z X J l Z C U y M F J v d 3 M 0 P C 9 J d G V t U G F 0 a D 4 8 L 0 l 0 Z W 1 M b 2 N h d G l v b j 4 8 U 3 R h Y m x l R W 5 0 c m l l c y A v P j w v S X R l b T 4 8 S X R l b T 4 8 S X R l b U x v Y 2 F 0 a W 9 u P j x J d G V t V H l w Z T 5 G b 3 J t d W x h P C 9 J d G V t V H l w Z T 4 8 S X R l b V B h d G g + U 2 V j d G l v b j E v U X V l c 3 R p b 2 4 l M j A y M S 9 D a G F u Z 2 V k J T I w V H l w Z T I 8 L 0 l 0 Z W 1 Q Y X R o P j w v S X R l b U x v Y 2 F 0 a W 9 u P j x T d G F i b G V F b n R y a W V z I C 8 + P C 9 J d G V t P j x J d G V t P j x J d G V t T G 9 j Y X R p b 2 4 + P E l 0 Z W 1 U e X B l P k Z v c m 1 1 b G E 8 L 0 l 0 Z W 1 U e X B l P j x J d G V t U G F 0 a D 5 T Z W N 0 a W 9 u M S 9 R d W V z d G l v b i U y M D I x L 1 J l c G x h Y 2 V k J T I w V m F s d W U 3 P C 9 J d G V t U G F 0 a D 4 8 L 0 l 0 Z W 1 M b 2 N h d G l v b j 4 8 U 3 R h Y m x l R W 5 0 c m l l c y A v P j w v S X R l b T 4 8 S X R l b T 4 8 S X R l b U x v Y 2 F 0 a W 9 u P j x J d G V t V H l w Z T 5 G b 3 J t d W x h P C 9 J d G V t V H l w Z T 4 8 S X R l b V B h d G g + U 2 V j d G l v b j E v U X V l c 3 R p b 2 4 l M j A y M S 9 S Z X B s Y W N l Z C U y M F Z h b H V l O D w v S X R l b V B h d G g + P C 9 J d G V t T G 9 j Y X R p b 2 4 + P F N 0 Y W J s Z U V u d H J p Z X M g L z 4 8 L 0 l 0 Z W 0 + P E l 0 Z W 0 + P E l 0 Z W 1 M b 2 N h d G l v b j 4 8 S X R l b V R 5 c G U + R m 9 y b X V s Y T w v S X R l b V R 5 c G U + P E l 0 Z W 1 Q Y X R o P l N l Y 3 R p b 2 4 x L 1 F 1 Z X N 0 a W 9 u J T I w M j E v U m V w b G F j Z W Q l M j B W Y W x 1 Z T k 8 L 0 l 0 Z W 1 Q Y X R o P j w v S X R l b U x v Y 2 F 0 a W 9 u P j x T d G F i b G V F b n R y a W V z I C 8 + P C 9 J d G V t P j x J d G V t P j x J d G V t T G 9 j Y X R p b 2 4 + P E l 0 Z W 1 U e X B l P k Z v c m 1 1 b G E 8 L 0 l 0 Z W 1 U e X B l P j x J d G V t U G F 0 a D 5 T Z W N 0 a W 9 u M S 9 R d W V z d G l v b i U y M D I x L 1 J l c G x h Y 2 V k J T I w V m F s d W U x M D w v S X R l b V B h d G g + P C 9 J d G V t T G 9 j Y X R p b 2 4 + P F N 0 Y W J s Z U V u d H J p Z X M g L z 4 8 L 0 l 0 Z W 0 + P E l 0 Z W 0 + P E l 0 Z W 1 M b 2 N h d G l v b j 4 8 S X R l b V R 5 c G U + R m 9 y b X V s Y T w v S X R l b V R 5 c G U + P E l 0 Z W 1 Q Y X R o P l N l Y 3 R p b 2 4 x L 1 F 1 Z X N 0 a W 9 u J T I w M j E v U m V w b G F j Z W Q l M j B W Y W x 1 Z T E x P C 9 J d G V t U G F 0 a D 4 8 L 0 l 0 Z W 1 M b 2 N h d G l v b j 4 8 U 3 R h Y m x l R W 5 0 c m l l c y A v P j w v S X R l b T 4 8 S X R l b T 4 8 S X R l b U x v Y 2 F 0 a W 9 u P j x J d G V t V H l w Z T 5 G b 3 J t d W x h P C 9 J d G V t V H l w Z T 4 8 S X R l b V B h d G g + U 2 V j d G l v b j E v U X V l c 3 R p b 2 4 l M j A y M S 9 S Z X B s Y W N l Z C U y M F Z h b H V l M T I 8 L 0 l 0 Z W 1 Q Y X R o P j w v S X R l b U x v Y 2 F 0 a W 9 u P j x T d G F i b G V F b n R y a W V z I C 8 + P C 9 J d G V t P j x J d G V t P j x J d G V t T G 9 j Y X R p b 2 4 + P E l 0 Z W 1 U e X B l P k Z v c m 1 1 b G E 8 L 0 l 0 Z W 1 U e X B l P j x J d G V t U G F 0 a D 5 T Z W N 0 a W 9 u M S 9 R d W V z d G l v b i U y M D I x L 0 Z p b H R l c m V k J T I w U m 9 3 c z U 8 L 0 l 0 Z W 1 Q Y X R o P j w v S X R l b U x v Y 2 F 0 a W 9 u P j x T d G F i b G V F b n R y a W V z I C 8 + P C 9 J d G V t P j x J d G V t P j x J d G V t T G 9 j Y X R p b 2 4 + P E l 0 Z W 1 U e X B l P k Z v c m 1 1 b G E 8 L 0 l 0 Z W 1 U e X B l P j x J d G V t U G F 0 a D 5 T Z W N 0 a W 9 u M S 9 R d W V z d G l v b i U y M D I x L 0 F k Z G V k J T I w Q 3 V z d G 9 t P C 9 J d G V t U G F 0 a D 4 8 L 0 l 0 Z W 1 M b 2 N h d G l v b j 4 8 U 3 R h Y m x l R W 5 0 c m l l c y A v P j w v S X R l b T 4 8 S X R l b T 4 8 S X R l b U x v Y 2 F 0 a W 9 u P j x J d G V t V H l w Z T 5 G b 3 J t d W x h P C 9 J d G V t V H l w Z T 4 8 S X R l b V B h d G g + U 2 V j d G l v b j E v U X V l c 3 R p b 2 4 l M j A y M S 9 S Z W 1 v d m V k J T I w Q 2 9 s d W 1 u c z w v S X R l b V B h d G g + P C 9 J d G V t T G 9 j Y X R p b 2 4 + P F N 0 Y W J s Z U V u d H J p Z X M g L z 4 8 L 0 l 0 Z W 0 + P E l 0 Z W 0 + P E l 0 Z W 1 M b 2 N h d G l v b j 4 8 S X R l b V R 5 c G U + R m 9 y b X V s Y T w v S X R l b V R 5 c G U + P E l 0 Z W 1 Q Y X R o P l N l Y 3 R p b 2 4 x L 1 F 1 Z X N 0 a W 9 u J T I w M j E v U m V u Y W 1 l Z C U y M E N v b H V t b n M x P C 9 J d G V t U G F 0 a D 4 8 L 0 l 0 Z W 1 M b 2 N h d G l v b j 4 8 U 3 R h Y m x l R W 5 0 c m l l c y A v P j w v S X R l b T 4 8 S X R l b T 4 8 S X R l b U x v Y 2 F 0 a W 9 u P j x J d G V t V H l w Z T 5 G b 3 J t d W x h P C 9 J d G V t V H l w Z T 4 8 S X R l b V B h d G g + U 2 V j d G l v b j E v U X V l c 3 R p b 2 4 l M j A y M S 9 B Z G R l Z C U y M E N 1 c 3 R v b T E 8 L 0 l 0 Z W 1 Q Y X R o P j w v S X R l b U x v Y 2 F 0 a W 9 u P j x T d G F i b G V F b n R y a W V z I C 8 + P C 9 J d G V t P j x J d G V t P j x J d G V t T G 9 j Y X R p b 2 4 + P E l 0 Z W 1 U e X B l P k Z v c m 1 1 b G E 8 L 0 l 0 Z W 1 U e X B l P j x J d G V t U G F 0 a D 5 T Z W N 0 a W 9 u M S 9 R d W V z d G l v b i U y M D I x L 1 J l b W 9 2 Z W Q l M j B D b 2 x 1 b W 5 z M T w v S X R l b V B h d G g + P C 9 J d G V t T G 9 j Y X R p b 2 4 + P F N 0 Y W J s Z U V u d H J p Z X M g L z 4 8 L 0 l 0 Z W 0 + P E l 0 Z W 0 + P E l 0 Z W 1 M b 2 N h d G l v b j 4 8 S X R l b V R 5 c G U + R m 9 y b X V s Y T w v S X R l b V R 5 c G U + P E l 0 Z W 1 Q Y X R o P l N l Y 3 R p b 2 4 x L 1 F 1 Z X N 0 a W 9 u J T I w M j E v U m V w b G F j Z W Q l M j B W Y W x 1 Z T E z P C 9 J d G V t U G F 0 a D 4 8 L 0 l 0 Z W 1 M b 2 N h d G l v b j 4 8 U 3 R h Y m x l R W 5 0 c m l l c y A v P j w v S X R l b T 4 8 S X R l b T 4 8 S X R l b U x v Y 2 F 0 a W 9 u P j x J d G V t V H l w Z T 5 G b 3 J t d W x h P C 9 J d G V t V H l w Z T 4 8 S X R l b V B h d G g + U 2 V j d G l v b j E v U X V l c 3 R p b 2 4 l M j A y M S 9 J b n N l c n R l Z C U y M F l l Y X I 8 L 0 l 0 Z W 1 Q Y X R o P j w v S X R l b U x v Y 2 F 0 a W 9 u P j x T d G F i b G V F b n R y a W V z I C 8 + P C 9 J d G V t P j x J d G V t P j x J d G V t T G 9 j Y X R p b 2 4 + P E l 0 Z W 1 U e X B l P k Z v c m 1 1 b G E 8 L 0 l 0 Z W 1 U e X B l P j x J d G V t U G F 0 a D 5 T Z W N 0 a W 9 u M S 9 R d W V z d G l v b i U y M D I x L 1 J l b 3 J k Z X J l Z C U y M E N v b H V t b n M 8 L 0 l 0 Z W 1 Q Y X R o P j w v S X R l b U x v Y 2 F 0 a W 9 u P j x T d G F i b G V F b n R y a W V z I C 8 + P C 9 J d G V t P j x J d G V t P j x J d G V t T G 9 j Y X R p b 2 4 + P E l 0 Z W 1 U e X B l P k Z v c m 1 1 b G E 8 L 0 l 0 Z W 1 U e X B l P j x J d G V t U G F 0 a D 5 T Z W N 0 a W 9 u M S 9 R d W V z d G l v b i U y M D I x L 1 J l b m F t Z W Q l M j B D b 2 x 1 b W 5 z M j w v S X R l b V B h d G g + P C 9 J d G V t T G 9 j Y X R p b 2 4 + P F N 0 Y W J s Z U V u d H J p Z X M g L z 4 8 L 0 l 0 Z W 0 + P E l 0 Z W 0 + P E l 0 Z W 1 M b 2 N h d G l v b j 4 8 S X R l b V R 5 c G U + R m 9 y b X V s Y T w v S X R l b V R 5 c G U + P E l 0 Z W 1 Q Y X R o P l N l Y 3 R p b 2 4 x L 1 F 1 Z X N 0 a W 9 u J T I w M j E v Q W R k Z W Q l M j B D d X N 0 b 2 0 y P C 9 J d G V t U G F 0 a D 4 8 L 0 l 0 Z W 1 M b 2 N h d G l v b j 4 8 U 3 R h Y m x l R W 5 0 c m l l c y A v P j w v S X R l b T 4 8 S X R l b T 4 8 S X R l b U x v Y 2 F 0 a W 9 u P j x J d G V t V H l w Z T 5 G b 3 J t d W x h P C 9 J d G V t V H l w Z T 4 8 S X R l b V B h d G g + U 2 V j d G l v b j E v U X V l c 3 R p b 2 4 l M j A y M S 9 S Z W 9 y Z G V y Z W Q l M j B D b 2 x 1 b W 5 z M T w v S X R l b V B h d G g + P C 9 J d G V t T G 9 j Y X R p b 2 4 + P F N 0 Y W J s Z U V u d H J p Z X M g L z 4 8 L 0 l 0 Z W 0 + P E l 0 Z W 0 + P E l 0 Z W 1 M b 2 N h d G l v b j 4 8 S X R l b V R 5 c G U + R m 9 y b X V s Y T w v S X R l b V R 5 c G U + P E l 0 Z W 1 Q Y X R o P l N l Y 3 R p b 2 4 x L 1 F 1 Z X N 0 a W 9 u J T I w M j E v Q W R k Z W Q l M j B D b 2 5 k a X R p b 2 5 h b C U y M E N v b H V t b j w v S X R l b V B h d G g + P C 9 J d G V t T G 9 j Y X R p b 2 4 + P F N 0 Y W J s Z U V u d H J p Z X M g L z 4 8 L 0 l 0 Z W 0 + P E l 0 Z W 0 + P E l 0 Z W 1 M b 2 N h d G l v b j 4 8 S X R l b V R 5 c G U + R m 9 y b X V s Y T w v S X R l b V R 5 c G U + P E l 0 Z W 1 Q Y X R o P l N l Y 3 R p b 2 4 x L 1 F 1 Z X N 0 a W 9 u J T I w M j E v U m V t b 3 Z l Z C U y M E N v b H V t b n M y P C 9 J d G V t U G F 0 a D 4 8 L 0 l 0 Z W 1 M b 2 N h d G l v b j 4 8 U 3 R h Y m x l R W 5 0 c m l l c y A v P j w v S X R l b T 4 8 S X R l b T 4 8 S X R l b U x v Y 2 F 0 a W 9 u P j x J d G V t V H l w Z T 5 G b 3 J t d W x h P C 9 J d G V t V H l w Z T 4 8 S X R l b V B h d G g + U 2 V j d G l v b j E v U X V l c 3 R p b 2 4 l M j A y M S 9 S Z W 9 y Z G V y Z W Q l M j B D b 2 x 1 b W 5 z M j w v S X R l b V B h d G g + P C 9 J d G V t T G 9 j Y X R p b 2 4 + P F N 0 Y W J s Z U V u d H J p Z X M g L z 4 8 L 0 l 0 Z W 0 + P E l 0 Z W 0 + P E l 0 Z W 1 M b 2 N h d G l v b j 4 8 S X R l b V R 5 c G U + R m 9 y b X V s Y T w v S X R l b V R 5 c G U + P E l 0 Z W 1 Q Y X R o P l N l Y 3 R p b 2 4 x L 1 F 1 Z X N 0 a W 9 u J T I w M j E v U m V u Y W 1 l Z C U y M E N v b H V t b n M z P C 9 J d G V t U G F 0 a D 4 8 L 0 l 0 Z W 1 M b 2 N h d G l v b j 4 8 U 3 R h Y m x l R W 5 0 c m l l c y A v P j w v S X R l b T 4 8 S X R l b T 4 8 S X R l b U x v Y 2 F 0 a W 9 u P j x J d G V t V H l w Z T 5 G b 3 J t d W x h P C 9 J d G V t V H l w Z T 4 8 S X R l b V B h d G g + U 2 V j d G l v b j E v U X V l c 3 R p b 2 4 l M j A y M S 9 F e H R y Y W N 0 Z W Q l M j B Z Z W F y P C 9 J d G V t U G F 0 a D 4 8 L 0 l 0 Z W 1 M b 2 N h d G l v b j 4 8 U 3 R h Y m x l R W 5 0 c m l l c y A v P j w v S X R l b T 4 8 S X R l b T 4 8 S X R l b U x v Y 2 F 0 a W 9 u P j x J d G V t V H l w Z T 5 G b 3 J t d W x h P C 9 J d G V t V H l w Z T 4 8 S X R l b V B h d G g + U 2 V j d G l v b j E v U X V l c 3 R p b 2 4 l M j A y M S 9 S Z W 5 h b W V k J T I w Q 2 9 s d W 1 u c z Q 8 L 0 l 0 Z W 1 Q Y X R o P j w v S X R l b U x v Y 2 F 0 a W 9 u P j x T d G F i b G V F b n R y a W V z I C 8 + P C 9 J d G V t P j x J d G V t P j x J d G V t T G 9 j Y X R p b 2 4 + P E l 0 Z W 1 U e X B l P k Z v c m 1 1 b G E 8 L 0 l 0 Z W 1 U e X B l P j x J d G V t U G F 0 a D 5 T Z W N 0 a W 9 u M S 9 R d W V z d G l v b i U y M D I x L 0 Z p b H R l c m V k J T I w U m 9 3 c z Y 8 L 0 l 0 Z W 1 Q Y X R o P j w v S X R l b U x v Y 2 F 0 a W 9 u P j x T d G F i b G V F b n R y a W V z I C 8 + P C 9 J d G V t P j x J d G V t P j x J d G V t T G 9 j Y X R p b 2 4 + P E l 0 Z W 1 U e X B l P k Z v c m 1 1 b G E 8 L 0 l 0 Z W 1 U e X B l P j x J d G V t U G F 0 a D 5 T Z W N 0 a W 9 u M S 9 R d W V z d G l v b i U y M D I x L 1 J l b m F t Z W Q l M j B D b 2 x 1 b W 5 z N T w v S X R l b V B h d G g + P C 9 J d G V t T G 9 j Y X R p b 2 4 + P F N 0 Y W J s Z U V u d H J p Z X M g L z 4 8 L 0 l 0 Z W 0 + P E l 0 Z W 0 + P E l 0 Z W 1 M b 2 N h d G l v b j 4 8 S X R l b V R 5 c G U + R m 9 y b X V s Y T w v S X R l b V R 5 c G U + P E l 0 Z W 1 Q Y X R o P l N l Y 3 R p b 2 4 x L 1 F 1 Z X N 0 a W 9 u J T I w M j E v Q W R k Z W Q l M j B D d X N 0 b 2 0 z P C 9 J d G V t U G F 0 a D 4 8 L 0 l 0 Z W 1 M b 2 N h d G l v b j 4 8 U 3 R h Y m x l R W 5 0 c m l l c y A v P j w v S X R l b T 4 8 S X R l b T 4 8 S X R l b U x v Y 2 F 0 a W 9 u P j x J d G V t V H l w Z T 5 G b 3 J t d W x h P C 9 J d G V t V H l w Z T 4 8 S X R l b V B h d G g + U 2 V j d G l v b j E v U X V l c 3 R p b 2 4 l M j A y M S 9 S Z W 9 y Z G V y Z W Q l M j B D b 2 x 1 b W 5 z M z w v S X R l b V B h d G g + P C 9 J d G V t T G 9 j Y X R p b 2 4 + P F N 0 Y W J s Z U V u d H J p Z X M g L z 4 8 L 0 l 0 Z W 0 + P E l 0 Z W 0 + P E l 0 Z W 1 M b 2 N h d G l v b j 4 8 S X R l b V R 5 c G U + R m 9 y b X V s Y T w v S X R l b V R 5 c G U + P E l 0 Z W 1 Q Y X R o P l N l Y 3 R p b 2 4 x L 1 F 1 Z X N 0 a W 9 u J T I w M j E v R m l s d G V y Z W Q l M j B S b 3 d z N z w v S X R l b V B h d G g + P C 9 J d G V t T G 9 j Y X R p b 2 4 + P F N 0 Y W J s Z U V u d H J p Z X M g L z 4 8 L 0 l 0 Z W 0 + P E l 0 Z W 0 + P E l 0 Z W 1 M b 2 N h d G l v b j 4 8 S X R l b V R 5 c G U + R m 9 y b X V s Y T w v S X R l b V R 5 c G U + P E l 0 Z W 1 Q Y X R o P l N l Y 3 R p b 2 4 x L 1 F 1 Z X N 0 a W 9 u J T I w M j E v R m l s d G V y Z W Q l M j B S b 3 d z O D w v S X R l b V B h d G g + P C 9 J d G V t T G 9 j Y X R p b 2 4 + P F N 0 Y W J s Z U V u d H J p Z X M g L z 4 8 L 0 l 0 Z W 0 + P E l 0 Z W 0 + P E l 0 Z W 1 M b 2 N h d G l v b j 4 8 S X R l b V R 5 c G U + R m 9 y b X V s Y T w v S X R l b V R 5 c G U + P E l 0 Z W 1 Q Y X R o P l N l Y 3 R p b 2 4 x L 1 F 1 Z X N 0 a W 9 u J T I w M j E v R m l s d G V y Z W Q l M j B S b 3 d z O T w v S X R l b V B h d G g + P C 9 J d G V t T G 9 j Y X R p b 2 4 + P F N 0 Y W J s Z U V u d H J p Z X M g L z 4 8 L 0 l 0 Z W 0 + P E l 0 Z W 0 + P E l 0 Z W 1 M b 2 N h d G l v b j 4 8 S X R l b V R 5 c G U + R m 9 y b X V s Y T w v S X R l b V R 5 c G U + P E l 0 Z W 1 Q Y X R o P l N l Y 3 R p b 2 4 x L 1 F 1 Z X N 0 a W 9 u J T I w M j E v U m V t b 3 Z l Z C U y M E 9 0 a G V y J T I w Q 2 9 s d W 1 u c z w v S X R l b V B h d G g + P C 9 J d G V t T G 9 j Y X R p b 2 4 + P F N 0 Y W J s Z U V u d H J p Z X M g L z 4 8 L 0 l 0 Z W 0 + P E l 0 Z W 0 + P E l 0 Z W 1 M b 2 N h d G l v b j 4 8 S X R l b V R 5 c G U + R m 9 y b X V s Y T w v S X R l b V R 5 c G U + P E l 0 Z W 1 Q Y X R o P l N l Y 3 R p b 2 4 x L 1 F 1 Z X N 0 a W 9 u J T I w M j A v R m l s d G V y Z W Q l M j B S b 3 d z N z w v S X R l b V B h d G g + P C 9 J d G V t T G 9 j Y X R p b 2 4 + P F N 0 Y W J s Z U V u d H J p Z X M g L z 4 8 L 0 l 0 Z W 0 + P E l 0 Z W 0 + P E l 0 Z W 1 M b 2 N h d G l v b j 4 8 S X R l b V R 5 c G U + R m 9 y b X V s Y T w v S X R l b V R 5 c G U + P E l 0 Z W 1 Q Y X R o P l N l Y 3 R p b 2 4 x L 1 F 1 Z X N 0 a W 9 u J T I w M j A v R m l s d G V y Z W Q l M j B S b 3 d z O D w v S X R l b V B h d G g + P C 9 J d G V t T G 9 j Y X R p b 2 4 + P F N 0 Y W J s Z U V u d H J p Z X M g L z 4 8 L 0 l 0 Z W 0 + P E l 0 Z W 0 + P E l 0 Z W 1 M b 2 N h d G l v b j 4 8 S X R l b V R 5 c G U + R m 9 y b X V s Y T w v S X R l b V R 5 c G U + P E l 0 Z W 1 Q Y X R o P l N l Y 3 R p b 2 4 x L 1 F 1 Z X N 0 a W 9 u J T I w M j A v U m V t b 3 Z l Z C U y M E 9 0 a G V y J T I w Q 2 9 s d W 1 u c z w v S X R l b V B h d G g + P C 9 J d G V t T G 9 j Y X R p b 2 4 + P F N 0 Y W J s Z U V u d H J p Z X M g L z 4 8 L 0 l 0 Z W 0 + P E l 0 Z W 0 + P E l 0 Z W 1 M b 2 N h d G l v b j 4 8 S X R l b V R 5 c G U + R m 9 y b X V s Y T w v S X R l b V R 5 c G U + P E l 0 Z W 1 Q Y X R o P l N l Y 3 R p b 2 4 x L 0 N s Z W F u J T I w R G F 0 Y X N l d C 9 B Z G R l Z C U y M E N v b m R p d G l v b m F s J T I w Q 2 9 s d W 1 u M T w v S X R l b V B h d G g + P C 9 J d G V t T G 9 j Y X R p b 2 4 + P F N 0 Y W J s Z U V u d H J p Z X M g L z 4 8 L 0 l 0 Z W 0 + P C 9 J d G V t c z 4 8 L 0 x v Y 2 F s U G F j a 2 F n Z U 1 l d G F k Y X R h R m l s Z T 4 W A A A A U E s F B g A A A A A A A A A A A A A A A A A A A A A A A C Y B A A A B A A A A 0 I y d 3 w E V 0 R G M e g D A T 8 K X 6 w E A A A B 7 a Q A x k p t t T b X b 7 R m b U W E W A A A A A A I A A A A A A B B m A A A A A Q A A I A A A A A h 9 l A c i A Z 0 Y 4 Q n 2 E s 2 x R G O M f w I W 3 9 x 1 n H w u p i i 1 j j g 9 A A A A A A 6 A A A A A A g A A I A A A A P V g x e 4 v G P m M 9 o e l J L S d 2 F v m i p U 5 5 b Q M D U L k 3 E q a e l 4 q U A A A A J Y G j 3 f W a k r e R 3 + Y N d e H x J h p Z s b 7 T X q 9 s x b T P W Z p f w T k V I U b j G b V Z k q c e E 9 y V y H t T q 0 l S n 5 N 5 1 X X g k Z t + q h y w e j R l O Z m K D q E a h N C D 2 f p P Y 5 z Q A A A A H N 8 i G B H u J i j x S 8 C l P F / D q T 7 J r X e U p c 6 W i f + j x r 8 i 0 9 v X h c 7 q j g B Y E j e E P S Q E P q A h G E 0 T y / u 5 I / H X J y k X F 7 9 M h Q = < / D a t a M a s h u p > 
</file>

<file path=customXml/itemProps1.xml><?xml version="1.0" encoding="utf-8"?>
<ds:datastoreItem xmlns:ds="http://schemas.openxmlformats.org/officeDocument/2006/customXml" ds:itemID="{01D93648-B595-44C6-9103-4A3C110937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Cleaned Data</vt:lpstr>
      <vt:lpstr>Pivot Table</vt:lpstr>
      <vt:lpstr>HireExit Table</vt:lpstr>
      <vt:lpstr>Answer Sheet</vt:lpstr>
      <vt:lpstr>Question 20</vt:lpstr>
      <vt:lpstr>Question 21</vt:lpstr>
      <vt:lpstr>Exits</vt:lpstr>
      <vt:lpstr>Hires</vt:lpstr>
      <vt:lpstr>HR_Employees_Dataset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Merab Apio</dc:creator>
  <cp:lastModifiedBy>Merab Apio</cp:lastModifiedBy>
  <dcterms:created xsi:type="dcterms:W3CDTF">2025-07-17T11:30:15Z</dcterms:created>
  <dcterms:modified xsi:type="dcterms:W3CDTF">2025-07-17T19:30:21Z</dcterms:modified>
</cp:coreProperties>
</file>