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/>
  </bookViews>
  <sheets>
    <sheet name="Detailed Progress" sheetId="2" r:id="rId1"/>
    <sheet name="Weekly Individual Progress" sheetId="3" r:id="rId2"/>
    <sheet name="Percentage Done" sheetId="5" r:id="rId3"/>
  </sheets>
  <calcPr calcId="124519"/>
</workbook>
</file>

<file path=xl/calcChain.xml><?xml version="1.0" encoding="utf-8"?>
<calcChain xmlns="http://schemas.openxmlformats.org/spreadsheetml/2006/main">
  <c r="G42" i="2"/>
  <c r="G41" s="1"/>
  <c r="BU5" i="3"/>
  <c r="BV5"/>
  <c r="BW5"/>
  <c r="BX5"/>
  <c r="BY5"/>
  <c r="BZ5"/>
  <c r="CA5"/>
  <c r="BU6"/>
  <c r="BV6"/>
  <c r="BW6"/>
  <c r="BX6"/>
  <c r="BY6"/>
  <c r="BZ6"/>
  <c r="CA6"/>
  <c r="BU7"/>
  <c r="BV7"/>
  <c r="BW7"/>
  <c r="BX7"/>
  <c r="BY7"/>
  <c r="BZ7"/>
  <c r="CA7"/>
  <c r="CA4"/>
  <c r="BZ4"/>
  <c r="BY4"/>
  <c r="BX4"/>
  <c r="BW4"/>
  <c r="BV4"/>
  <c r="BU4"/>
  <c r="BL4"/>
  <c r="BM4"/>
  <c r="BN4"/>
  <c r="BO4"/>
  <c r="BP4"/>
  <c r="BL5"/>
  <c r="BM5"/>
  <c r="BN5"/>
  <c r="BO5"/>
  <c r="BP5"/>
  <c r="BL6"/>
  <c r="BM6"/>
  <c r="BN6"/>
  <c r="BO6"/>
  <c r="BP6"/>
  <c r="BL7"/>
  <c r="BM7"/>
  <c r="BN7"/>
  <c r="BO7"/>
  <c r="BP7"/>
  <c r="BQ39"/>
  <c r="BQ38"/>
  <c r="BQ37"/>
  <c r="BQ36"/>
  <c r="BQ31"/>
  <c r="BQ30"/>
  <c r="BQ29"/>
  <c r="BQ28"/>
  <c r="BQ23"/>
  <c r="BQ22"/>
  <c r="BQ21"/>
  <c r="BQ20"/>
  <c r="BQ15"/>
  <c r="BQ14"/>
  <c r="BQ13"/>
  <c r="BQ12"/>
  <c r="F41" i="2"/>
  <c r="BH39" i="3"/>
  <c r="BH38"/>
  <c r="BH37"/>
  <c r="BH36"/>
  <c r="BH40" s="1"/>
  <c r="BH31"/>
  <c r="BH30"/>
  <c r="BH29"/>
  <c r="BH28"/>
  <c r="BH23"/>
  <c r="BH22"/>
  <c r="BH21"/>
  <c r="BH20"/>
  <c r="BH15"/>
  <c r="BH14"/>
  <c r="BH13"/>
  <c r="BH12"/>
  <c r="BG7"/>
  <c r="BF7"/>
  <c r="BE7"/>
  <c r="BD7"/>
  <c r="BC7"/>
  <c r="BG6"/>
  <c r="BF6"/>
  <c r="BE6"/>
  <c r="BD6"/>
  <c r="BC6"/>
  <c r="BG5"/>
  <c r="BF5"/>
  <c r="BE5"/>
  <c r="BD5"/>
  <c r="BC5"/>
  <c r="BG4"/>
  <c r="BF4"/>
  <c r="BE4"/>
  <c r="BD4"/>
  <c r="BC4"/>
  <c r="I48" i="2"/>
  <c r="I47"/>
  <c r="I50"/>
  <c r="I46"/>
  <c r="I45"/>
  <c r="I44"/>
  <c r="I43"/>
  <c r="H42"/>
  <c r="H41" s="1"/>
  <c r="I36"/>
  <c r="AY4" i="3"/>
  <c r="AY5"/>
  <c r="AY6"/>
  <c r="AY7"/>
  <c r="AX7"/>
  <c r="AX6"/>
  <c r="AX5"/>
  <c r="AX4"/>
  <c r="AV7"/>
  <c r="AV6"/>
  <c r="AV5"/>
  <c r="AV4"/>
  <c r="AU7"/>
  <c r="AU4"/>
  <c r="AU5"/>
  <c r="AU6"/>
  <c r="AW4"/>
  <c r="AZ4" s="1"/>
  <c r="AW5"/>
  <c r="AZ5" s="1"/>
  <c r="AW7"/>
  <c r="AW6"/>
  <c r="AZ12"/>
  <c r="AZ13"/>
  <c r="AZ14"/>
  <c r="AZ15"/>
  <c r="AZ20"/>
  <c r="AZ21"/>
  <c r="AZ22"/>
  <c r="AZ24" s="1"/>
  <c r="AZ23"/>
  <c r="AZ28"/>
  <c r="AZ29"/>
  <c r="AZ30"/>
  <c r="AZ31"/>
  <c r="AZ36"/>
  <c r="AZ37"/>
  <c r="AZ38"/>
  <c r="AZ39"/>
  <c r="AL4"/>
  <c r="AM4"/>
  <c r="AN4"/>
  <c r="AO4"/>
  <c r="AP4"/>
  <c r="AL5"/>
  <c r="AM5"/>
  <c r="AN5"/>
  <c r="AO5"/>
  <c r="AP5"/>
  <c r="AL6"/>
  <c r="AM6"/>
  <c r="AN6"/>
  <c r="AO6"/>
  <c r="AP6"/>
  <c r="AL7"/>
  <c r="AM7"/>
  <c r="AN7"/>
  <c r="AO7"/>
  <c r="AP7"/>
  <c r="AQ12"/>
  <c r="AQ13"/>
  <c r="AQ14"/>
  <c r="AQ15"/>
  <c r="AQ20"/>
  <c r="AQ21"/>
  <c r="AQ22"/>
  <c r="AQ23"/>
  <c r="AQ28"/>
  <c r="AQ29"/>
  <c r="AQ30"/>
  <c r="AQ31"/>
  <c r="AQ36"/>
  <c r="AQ37"/>
  <c r="AQ38"/>
  <c r="AQ39"/>
  <c r="G33" i="2"/>
  <c r="AH64" i="3"/>
  <c r="AC7"/>
  <c r="AH21"/>
  <c r="AH22"/>
  <c r="AH20"/>
  <c r="AH12"/>
  <c r="AH13"/>
  <c r="AH14"/>
  <c r="AH15"/>
  <c r="G3" i="5"/>
  <c r="G4"/>
  <c r="G16"/>
  <c r="AH28" i="3"/>
  <c r="I35" i="2"/>
  <c r="I34"/>
  <c r="I32"/>
  <c r="I23"/>
  <c r="I24"/>
  <c r="I25"/>
  <c r="I26"/>
  <c r="I27"/>
  <c r="I28"/>
  <c r="I29"/>
  <c r="I30"/>
  <c r="I31"/>
  <c r="I22"/>
  <c r="G21"/>
  <c r="H21"/>
  <c r="F33"/>
  <c r="H33"/>
  <c r="AH36" i="3"/>
  <c r="AH37"/>
  <c r="AH38"/>
  <c r="AH39"/>
  <c r="AH56"/>
  <c r="AH48"/>
  <c r="AG7"/>
  <c r="AF7"/>
  <c r="AE7"/>
  <c r="AD7"/>
  <c r="AG6"/>
  <c r="AF6"/>
  <c r="AE6"/>
  <c r="AD6"/>
  <c r="AC6"/>
  <c r="AG5"/>
  <c r="AF5"/>
  <c r="AE5"/>
  <c r="AD5"/>
  <c r="AC5"/>
  <c r="AG4"/>
  <c r="AF4"/>
  <c r="AE4"/>
  <c r="AD4"/>
  <c r="F21" i="2"/>
  <c r="I15"/>
  <c r="I14"/>
  <c r="I13"/>
  <c r="I12"/>
  <c r="I11"/>
  <c r="H10"/>
  <c r="F10"/>
  <c r="I9"/>
  <c r="I8"/>
  <c r="I7"/>
  <c r="H6"/>
  <c r="G6"/>
  <c r="F6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BQ4" l="1"/>
  <c r="CB4" s="1"/>
  <c r="CC4" s="1"/>
  <c r="BQ5"/>
  <c r="CB5" s="1"/>
  <c r="CC5" s="1"/>
  <c r="BQ7"/>
  <c r="CB7" s="1"/>
  <c r="CC7" s="1"/>
  <c r="BQ40"/>
  <c r="BQ32"/>
  <c r="BQ24"/>
  <c r="BQ6"/>
  <c r="BQ16"/>
  <c r="BH32"/>
  <c r="BH16"/>
  <c r="BH24"/>
  <c r="BH6"/>
  <c r="BH5"/>
  <c r="BH7"/>
  <c r="BH4"/>
  <c r="H20" i="2"/>
  <c r="I42"/>
  <c r="I41" s="1"/>
  <c r="AZ32" i="3"/>
  <c r="AZ6"/>
  <c r="AZ7"/>
  <c r="AZ16"/>
  <c r="AZ40"/>
  <c r="AQ32"/>
  <c r="AQ16"/>
  <c r="AQ40"/>
  <c r="AH40"/>
  <c r="AQ7"/>
  <c r="AQ4"/>
  <c r="AQ5"/>
  <c r="AQ6"/>
  <c r="AQ24"/>
  <c r="G20" i="2"/>
  <c r="AH16" i="3"/>
  <c r="AH23"/>
  <c r="AH24" s="1"/>
  <c r="AH31"/>
  <c r="AH32" s="1"/>
  <c r="I33" i="2"/>
  <c r="I21"/>
  <c r="F20"/>
  <c r="H5"/>
  <c r="I6"/>
  <c r="F5"/>
  <c r="I10"/>
  <c r="AH6" i="3"/>
  <c r="AH7"/>
  <c r="AH5"/>
  <c r="G5" i="2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BQ8" l="1"/>
  <c r="CB6"/>
  <c r="CC6" s="1"/>
  <c r="CC9"/>
  <c r="BH8"/>
  <c r="AZ8"/>
  <c r="AQ8"/>
  <c r="I20" i="2"/>
  <c r="I5"/>
  <c r="P8" i="3"/>
  <c r="G9"/>
  <c r="Y8"/>
  <c r="AC4"/>
  <c r="AH4" s="1"/>
  <c r="AH8" s="1"/>
</calcChain>
</file>

<file path=xl/sharedStrings.xml><?xml version="1.0" encoding="utf-8"?>
<sst xmlns="http://schemas.openxmlformats.org/spreadsheetml/2006/main" count="736" uniqueCount="126">
  <si>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</si>
  <si>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</si>
  <si>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</si>
  <si>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</si>
  <si>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</si>
  <si>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</si>
  <si>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</si>
  <si>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</si>
  <si>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</si>
  <si>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</si>
  <si>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</si>
  <si>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</si>
  <si>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</si>
  <si>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</si>
  <si>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</si>
  <si>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</si>
  <si>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</si>
  <si>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</si>
  <si>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</si>
  <si>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</si>
  <si>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</si>
  <si>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</si>
  <si>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</si>
  <si>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</si>
  <si>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</si>
  <si>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</si>
  <si>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</si>
  <si>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</si>
  <si>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</si>
  <si>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</si>
  <si>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</si>
  <si>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</si>
  <si>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</si>
  <si>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</si>
  <si>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</si>
  <si>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</si>
  <si>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</si>
  <si>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</si>
  <si>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</si>
  <si>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</si>
  <si>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</si>
  <si>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</si>
  <si>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</si>
  <si>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</si>
  <si>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</si>
  <si>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</si>
  <si>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</si>
  <si>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</si>
  <si>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</si>
  <si>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</si>
  <si>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</si>
  <si>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</si>
  <si>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</si>
  <si>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</si>
  <si>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</si>
  <si>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</si>
  <si>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</si>
  <si>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</si>
  <si>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</si>
  <si>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</si>
  <si>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</si>
  <si>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</si>
  <si>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</si>
  <si>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</si>
  <si>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</si>
  <si>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>L3-01i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</si>
  <si>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</si>
  <si>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</si>
  <si>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</si>
  <si>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</si>
  <si>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</si>
  <si>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</si>
  <si>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</si>
  <si>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</si>
  <si>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</si>
  <si>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</si>
  <si>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</si>
  <si>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>L3-03a</t>
  </si>
  <si>
    <t>L3-03b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</si>
  <si>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</si>
  <si>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</si>
  <si>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</si>
  <si>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</si>
  <si>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</si>
  <si>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</si>
  <si>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</si>
  <si>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</si>
  <si>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</si>
  <si>
    <t>Week 17</t>
  </si>
  <si>
    <t>R5</t>
  </si>
  <si>
    <t>State Machine Diagram</t>
  </si>
  <si>
    <t>L3-04</t>
  </si>
  <si>
    <t>L3-05</t>
  </si>
  <si>
    <t>L3-06</t>
  </si>
  <si>
    <t xml:space="preserve">  GameScreen</t>
  </si>
  <si>
    <t xml:space="preserve">  Camera</t>
  </si>
  <si>
    <t>Work Hours</t>
  </si>
  <si>
    <t>Week 18</t>
  </si>
  <si>
    <t>Week 19</t>
  </si>
  <si>
    <t>Week 20</t>
  </si>
  <si>
    <t>Week 21</t>
  </si>
  <si>
    <t>Percentage done</t>
  </si>
  <si>
    <t>R6</t>
  </si>
  <si>
    <t>Progammering</t>
  </si>
  <si>
    <t>R7</t>
  </si>
  <si>
    <t xml:space="preserve"> </t>
  </si>
  <si>
    <t>L4</t>
  </si>
  <si>
    <t>Post Mortem</t>
  </si>
  <si>
    <t xml:space="preserve">  Update Architecture</t>
  </si>
  <si>
    <t xml:space="preserve">  Update UML</t>
  </si>
  <si>
    <t xml:space="preserve">  Team Evaluation</t>
  </si>
  <si>
    <t xml:space="preserve">  Project Summary</t>
  </si>
  <si>
    <t>Oral Presentation</t>
  </si>
  <si>
    <t>L4-00</t>
  </si>
  <si>
    <t>L4-01</t>
  </si>
  <si>
    <t>L4-01a</t>
  </si>
  <si>
    <t>L4-01b</t>
  </si>
  <si>
    <t>L4-01c</t>
  </si>
  <si>
    <t>L4-01d</t>
  </si>
  <si>
    <t>L4-02</t>
  </si>
  <si>
    <t>L4-03</t>
  </si>
  <si>
    <t>L4-04</t>
  </si>
  <si>
    <t>L4-05</t>
  </si>
  <si>
    <t>Meetings</t>
  </si>
  <si>
    <t>"R8"</t>
  </si>
  <si>
    <t>"R9"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</si>
</sst>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0" fontId="2" fillId="2" borderId="0" xfId="0" applyFont="1" applyFill="1"/>
    <xf numFmtId="164" fontId="0" fillId="0" borderId="0" xfId="0" applyNumberFormat="1" applyFill="1"/>
    <xf numFmtId="0" fontId="2" fillId="4" borderId="0" xfId="0" applyFont="1" applyFill="1"/>
    <xf numFmtId="0" fontId="0" fillId="5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0"/>
  <sheetViews>
    <sheetView tabSelected="1" topLeftCell="A22" workbookViewId="0">
      <selection activeCell="G47" sqref="G47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customWidth="1"/>
    <col min="5" max="5" width="8.85546875" bestFit="1" customWidth="1"/>
    <col min="6" max="6" width="14.140625" bestFit="1" customWidth="1"/>
    <col min="7" max="7" width="16.28515625" bestFit="1" customWidth="1"/>
    <col min="8" max="8" width="29.140625" bestFit="1" customWidth="1"/>
    <col min="9" max="10" width="21.42578125" bestFit="1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79</v>
      </c>
      <c r="I1" t="s">
        <v>46</v>
      </c>
    </row>
    <row r="2" spans="1:10">
      <c r="A2" t="s">
        <v>0</v>
      </c>
      <c r="D2" s="1"/>
      <c r="E2" s="1"/>
    </row>
    <row r="3" spans="1:10">
      <c r="A3" t="s">
        <v>2</v>
      </c>
    </row>
    <row r="4" spans="1:10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79</v>
      </c>
      <c r="I4" t="s">
        <v>46</v>
      </c>
    </row>
    <row r="5" spans="1:10">
      <c r="A5" t="s">
        <v>1</v>
      </c>
      <c r="C5" t="s">
        <v>20</v>
      </c>
      <c r="D5" s="1">
        <v>41004</v>
      </c>
      <c r="E5" s="1">
        <v>41026</v>
      </c>
      <c r="F5">
        <f>(F6+F9+F10+F16+F17)</f>
        <v>123.1</v>
      </c>
      <c r="G5" s="13">
        <f>((G6+G9+G10)/3)</f>
        <v>100</v>
      </c>
      <c r="H5">
        <f>(H6+H9+H10)</f>
        <v>175</v>
      </c>
      <c r="I5" s="14">
        <f>(I6+I9+I10)</f>
        <v>0</v>
      </c>
      <c r="J5" s="14"/>
    </row>
    <row r="6" spans="1:10">
      <c r="A6" s="7" t="s">
        <v>7</v>
      </c>
      <c r="B6" s="7"/>
      <c r="C6" s="7" t="s">
        <v>10</v>
      </c>
      <c r="D6" s="15">
        <v>41004</v>
      </c>
      <c r="E6" s="15">
        <v>41026</v>
      </c>
      <c r="F6" s="7">
        <f>(F7+F8)</f>
        <v>66.599999999999994</v>
      </c>
      <c r="G6" s="17">
        <f>(G7+G8)/2</f>
        <v>100</v>
      </c>
      <c r="H6" s="7">
        <f>(H7+H8)</f>
        <v>160</v>
      </c>
      <c r="I6" s="16">
        <f>(I7+I8)</f>
        <v>0</v>
      </c>
      <c r="J6" s="14"/>
    </row>
    <row r="7" spans="1:10">
      <c r="A7" t="s">
        <v>8</v>
      </c>
      <c r="B7" t="s">
        <v>14</v>
      </c>
      <c r="C7" t="s">
        <v>11</v>
      </c>
      <c r="D7" s="1">
        <v>41004</v>
      </c>
      <c r="E7" s="1">
        <v>41026</v>
      </c>
      <c r="F7">
        <v>60.6</v>
      </c>
      <c r="G7" s="14">
        <v>100</v>
      </c>
      <c r="H7">
        <v>150</v>
      </c>
      <c r="I7" s="14">
        <f t="shared" ref="I7:I9" si="0">(F7/G7*100) - F7</f>
        <v>0</v>
      </c>
      <c r="J7" s="14"/>
    </row>
    <row r="8" spans="1:10">
      <c r="A8" t="s">
        <v>12</v>
      </c>
      <c r="B8" t="s">
        <v>15</v>
      </c>
      <c r="C8" t="s">
        <v>13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s="7" t="s">
        <v>16</v>
      </c>
      <c r="B9" s="7" t="s">
        <v>17</v>
      </c>
      <c r="C9" s="7" t="s">
        <v>9</v>
      </c>
      <c r="D9" s="15">
        <v>41022</v>
      </c>
      <c r="E9" s="15">
        <v>41026</v>
      </c>
      <c r="F9" s="7">
        <v>3</v>
      </c>
      <c r="G9" s="17">
        <v>100</v>
      </c>
      <c r="H9" s="7">
        <v>3</v>
      </c>
      <c r="I9" s="16">
        <f t="shared" si="0"/>
        <v>0</v>
      </c>
      <c r="J9" s="14"/>
    </row>
    <row r="10" spans="1:10">
      <c r="A10" s="7" t="s">
        <v>6</v>
      </c>
      <c r="B10" s="7" t="s">
        <v>18</v>
      </c>
      <c r="C10" s="7" t="s">
        <v>19</v>
      </c>
      <c r="D10" s="15">
        <v>41004</v>
      </c>
      <c r="E10" s="15">
        <v>41026</v>
      </c>
      <c r="F10" s="7">
        <f>SUM(F11:F14)</f>
        <v>31</v>
      </c>
      <c r="G10" s="17">
        <v>100</v>
      </c>
      <c r="H10" s="7">
        <f>(SUM(H11:H15))</f>
        <v>12</v>
      </c>
      <c r="I10" s="16">
        <f>(SUM(I11:I15))</f>
        <v>0</v>
      </c>
      <c r="J10" s="14"/>
    </row>
    <row r="11" spans="1:10">
      <c r="A11" t="s">
        <v>76</v>
      </c>
      <c r="C11" t="s">
        <v>80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75</v>
      </c>
      <c r="C12" t="s">
        <v>81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74</v>
      </c>
      <c r="C13" t="s">
        <v>82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72</v>
      </c>
      <c r="C14" t="s">
        <v>83</v>
      </c>
      <c r="D14" s="1">
        <v>41023</v>
      </c>
      <c r="E14" s="1">
        <v>41029</v>
      </c>
      <c r="F14">
        <v>2</v>
      </c>
      <c r="G14" s="14">
        <v>100</v>
      </c>
      <c r="H14">
        <v>2</v>
      </c>
      <c r="I14" s="14">
        <f t="shared" si="1"/>
        <v>0</v>
      </c>
      <c r="J14" s="14"/>
    </row>
    <row r="15" spans="1:10">
      <c r="A15" t="s">
        <v>73</v>
      </c>
      <c r="C15" t="s">
        <v>84</v>
      </c>
      <c r="D15" s="1">
        <v>41004</v>
      </c>
      <c r="E15" s="1">
        <v>41026</v>
      </c>
      <c r="F15">
        <v>17.5</v>
      </c>
      <c r="G15" s="14">
        <v>100</v>
      </c>
      <c r="H15">
        <v>4</v>
      </c>
      <c r="I15" s="14">
        <f t="shared" si="1"/>
        <v>0</v>
      </c>
      <c r="J15" s="14"/>
    </row>
    <row r="16" spans="1:10">
      <c r="A16" s="7" t="s">
        <v>44</v>
      </c>
      <c r="B16" s="7"/>
      <c r="C16" s="7" t="s">
        <v>86</v>
      </c>
      <c r="D16" s="15">
        <v>41004</v>
      </c>
      <c r="E16" s="15">
        <v>41026</v>
      </c>
      <c r="F16" s="7">
        <v>6.5</v>
      </c>
      <c r="G16" s="16"/>
      <c r="H16" s="7"/>
      <c r="I16" s="16"/>
    </row>
    <row r="17" spans="1:14">
      <c r="A17" s="7" t="s">
        <v>85</v>
      </c>
      <c r="B17" s="7"/>
      <c r="C17" s="7" t="s">
        <v>87</v>
      </c>
      <c r="D17" s="15">
        <v>41004</v>
      </c>
      <c r="E17" s="15">
        <v>41026</v>
      </c>
      <c r="F17" s="7">
        <v>16</v>
      </c>
      <c r="G17" s="16"/>
      <c r="H17" s="7"/>
      <c r="I17" s="16"/>
    </row>
    <row r="19" spans="1:14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79</v>
      </c>
      <c r="I19" t="s">
        <v>46</v>
      </c>
    </row>
    <row r="20" spans="1:14">
      <c r="A20" t="s">
        <v>3</v>
      </c>
      <c r="C20" t="s">
        <v>21</v>
      </c>
      <c r="D20" s="1">
        <v>41027</v>
      </c>
      <c r="E20" s="1">
        <v>41043</v>
      </c>
      <c r="F20">
        <f>F21+F32+F33+F36+F37+F38</f>
        <v>131.5</v>
      </c>
      <c r="G20" s="14">
        <f>(G21+G32+G33+G36)/4</f>
        <v>94.15</v>
      </c>
      <c r="H20">
        <f>H21+H32+H33+H36+H37+H38</f>
        <v>166.5</v>
      </c>
      <c r="I20" s="14">
        <f>I21+I32+I33+I36+I37+I38</f>
        <v>25.858395989974934</v>
      </c>
    </row>
    <row r="21" spans="1:14">
      <c r="A21" s="7" t="s">
        <v>27</v>
      </c>
      <c r="B21" s="7"/>
      <c r="C21" s="7" t="s">
        <v>48</v>
      </c>
      <c r="D21" s="15">
        <v>41017</v>
      </c>
      <c r="E21" s="15">
        <v>41043</v>
      </c>
      <c r="F21" s="7">
        <f>SUM(F22:F31)</f>
        <v>119.5</v>
      </c>
      <c r="G21" s="7">
        <f>SUM(G22:G31)/10</f>
        <v>76.599999999999994</v>
      </c>
      <c r="H21" s="7">
        <f>SUM(H22:H31)</f>
        <v>148.5</v>
      </c>
      <c r="I21" s="16">
        <f>(SUM(I22:I31))</f>
        <v>25.858395989974934</v>
      </c>
    </row>
    <row r="22" spans="1:14">
      <c r="A22" t="s">
        <v>51</v>
      </c>
      <c r="B22" t="s">
        <v>18</v>
      </c>
      <c r="C22" t="s">
        <v>57</v>
      </c>
      <c r="D22" s="1">
        <v>41017</v>
      </c>
      <c r="E22" s="1">
        <v>41027</v>
      </c>
      <c r="F22">
        <v>4.5</v>
      </c>
      <c r="G22">
        <v>95</v>
      </c>
      <c r="H22">
        <v>4.5</v>
      </c>
      <c r="I22" s="14">
        <f>(F22/G22*100) - F22</f>
        <v>0.23684210526315841</v>
      </c>
    </row>
    <row r="23" spans="1:14">
      <c r="A23" t="s">
        <v>95</v>
      </c>
      <c r="B23" t="s">
        <v>14</v>
      </c>
      <c r="C23" t="s">
        <v>58</v>
      </c>
      <c r="D23" s="1">
        <v>41017</v>
      </c>
      <c r="E23" s="1">
        <v>41027</v>
      </c>
      <c r="F23">
        <v>9</v>
      </c>
      <c r="G23">
        <v>95</v>
      </c>
      <c r="H23">
        <v>1.5</v>
      </c>
      <c r="I23" s="14">
        <f t="shared" ref="I23:I36" si="2">(F23/G23*100) - F23</f>
        <v>0.47368421052631682</v>
      </c>
      <c r="N23" s="2"/>
    </row>
    <row r="24" spans="1:14">
      <c r="A24" t="s">
        <v>50</v>
      </c>
      <c r="B24" t="s">
        <v>17</v>
      </c>
      <c r="C24" t="s">
        <v>49</v>
      </c>
      <c r="D24" s="1">
        <v>41017</v>
      </c>
      <c r="E24" s="1">
        <v>41031</v>
      </c>
      <c r="F24">
        <v>22.5</v>
      </c>
      <c r="G24">
        <v>95</v>
      </c>
      <c r="H24">
        <v>32.5</v>
      </c>
      <c r="I24" s="14">
        <f t="shared" si="2"/>
        <v>1.1842105263157876</v>
      </c>
    </row>
    <row r="25" spans="1:14">
      <c r="A25" t="s">
        <v>52</v>
      </c>
      <c r="B25" t="s">
        <v>15</v>
      </c>
      <c r="C25" t="s">
        <v>59</v>
      </c>
      <c r="D25" s="1">
        <v>41017</v>
      </c>
      <c r="E25" s="1">
        <v>41036</v>
      </c>
      <c r="F25">
        <v>9</v>
      </c>
      <c r="G25">
        <v>95</v>
      </c>
      <c r="H25">
        <v>10</v>
      </c>
      <c r="I25" s="14">
        <f t="shared" si="2"/>
        <v>0.47368421052631682</v>
      </c>
      <c r="N25" s="2"/>
    </row>
    <row r="26" spans="1:14">
      <c r="A26" t="s">
        <v>55</v>
      </c>
      <c r="B26" t="s">
        <v>18</v>
      </c>
      <c r="C26" t="s">
        <v>60</v>
      </c>
      <c r="D26" s="1">
        <v>41017</v>
      </c>
      <c r="E26" s="1">
        <v>41036</v>
      </c>
      <c r="F26">
        <v>39.5</v>
      </c>
      <c r="G26">
        <v>75</v>
      </c>
      <c r="H26">
        <v>30</v>
      </c>
      <c r="I26" s="14">
        <f t="shared" si="2"/>
        <v>13.166666666666664</v>
      </c>
      <c r="N26" s="2"/>
    </row>
    <row r="27" spans="1:14">
      <c r="A27" t="s">
        <v>56</v>
      </c>
      <c r="B27" t="s">
        <v>15</v>
      </c>
      <c r="C27" t="s">
        <v>61</v>
      </c>
      <c r="D27" s="1">
        <v>41027</v>
      </c>
      <c r="E27" s="1">
        <v>41033</v>
      </c>
      <c r="F27">
        <v>2</v>
      </c>
      <c r="G27">
        <v>95</v>
      </c>
      <c r="H27">
        <v>5</v>
      </c>
      <c r="I27" s="14">
        <f t="shared" si="2"/>
        <v>0.10526315789473673</v>
      </c>
    </row>
    <row r="28" spans="1:14">
      <c r="A28" t="s">
        <v>63</v>
      </c>
      <c r="B28" t="s">
        <v>14</v>
      </c>
      <c r="C28" t="s">
        <v>62</v>
      </c>
      <c r="D28" s="1">
        <v>41027</v>
      </c>
      <c r="E28" s="1">
        <v>41036</v>
      </c>
      <c r="F28">
        <v>15</v>
      </c>
      <c r="G28">
        <v>95</v>
      </c>
      <c r="H28">
        <v>20</v>
      </c>
      <c r="I28" s="14">
        <f t="shared" si="2"/>
        <v>0.78947368421052566</v>
      </c>
      <c r="N28" s="2"/>
    </row>
    <row r="29" spans="1:14">
      <c r="A29" t="s">
        <v>54</v>
      </c>
      <c r="B29" t="s">
        <v>17</v>
      </c>
      <c r="C29" t="s">
        <v>64</v>
      </c>
      <c r="D29" s="1">
        <v>41027</v>
      </c>
      <c r="E29" s="1">
        <v>41036</v>
      </c>
      <c r="F29">
        <v>3</v>
      </c>
      <c r="G29">
        <v>50</v>
      </c>
      <c r="H29">
        <v>25</v>
      </c>
      <c r="I29" s="14">
        <f t="shared" si="2"/>
        <v>3</v>
      </c>
      <c r="N29" s="2"/>
    </row>
    <row r="30" spans="1:14">
      <c r="A30" t="s">
        <v>53</v>
      </c>
      <c r="B30" t="s">
        <v>18</v>
      </c>
      <c r="C30" t="s">
        <v>66</v>
      </c>
      <c r="D30" s="1">
        <v>41036</v>
      </c>
      <c r="E30" s="1">
        <v>41040</v>
      </c>
      <c r="F30">
        <v>0</v>
      </c>
      <c r="G30">
        <v>1</v>
      </c>
      <c r="H30">
        <v>5</v>
      </c>
      <c r="I30" s="14">
        <f t="shared" si="2"/>
        <v>0</v>
      </c>
      <c r="N30" s="2"/>
    </row>
    <row r="31" spans="1:14">
      <c r="A31" t="s">
        <v>94</v>
      </c>
      <c r="B31" t="s">
        <v>14</v>
      </c>
      <c r="C31" t="s">
        <v>65</v>
      </c>
      <c r="D31" s="1">
        <v>41036</v>
      </c>
      <c r="E31" s="1">
        <v>41043</v>
      </c>
      <c r="F31">
        <v>15</v>
      </c>
      <c r="G31">
        <v>70</v>
      </c>
      <c r="H31">
        <v>15</v>
      </c>
      <c r="I31" s="14">
        <f t="shared" si="2"/>
        <v>6.428571428571427</v>
      </c>
      <c r="N31" s="2"/>
    </row>
    <row r="32" spans="1:14">
      <c r="A32" s="7" t="s">
        <v>67</v>
      </c>
      <c r="B32" s="7" t="s">
        <v>17</v>
      </c>
      <c r="C32" s="7" t="s">
        <v>68</v>
      </c>
      <c r="D32" s="15">
        <v>41039</v>
      </c>
      <c r="E32" s="15">
        <v>41043</v>
      </c>
      <c r="F32" s="7">
        <v>2</v>
      </c>
      <c r="G32" s="7">
        <v>100</v>
      </c>
      <c r="H32" s="7">
        <v>4</v>
      </c>
      <c r="I32" s="16">
        <f t="shared" si="2"/>
        <v>0</v>
      </c>
    </row>
    <row r="33" spans="1:9">
      <c r="A33" s="7" t="s">
        <v>6</v>
      </c>
      <c r="B33" s="7" t="s">
        <v>18</v>
      </c>
      <c r="C33" s="7" t="s">
        <v>69</v>
      </c>
      <c r="D33" s="15">
        <v>41030</v>
      </c>
      <c r="E33" s="15">
        <v>41043</v>
      </c>
      <c r="F33" s="7">
        <f>SUM(F34:F35)</f>
        <v>5</v>
      </c>
      <c r="G33" s="7">
        <f>SUM(G34:G35)/2</f>
        <v>100</v>
      </c>
      <c r="H33" s="7">
        <f>(SUM(H34:H35))</f>
        <v>8</v>
      </c>
      <c r="I33" s="16">
        <f>I34+I35</f>
        <v>0</v>
      </c>
    </row>
    <row r="34" spans="1:9">
      <c r="A34" t="s">
        <v>70</v>
      </c>
      <c r="C34" t="s">
        <v>77</v>
      </c>
      <c r="D34" s="1">
        <v>41030</v>
      </c>
      <c r="E34" s="1">
        <v>41036</v>
      </c>
      <c r="F34">
        <v>3</v>
      </c>
      <c r="G34">
        <v>100</v>
      </c>
      <c r="H34">
        <v>4</v>
      </c>
      <c r="I34" s="14">
        <f t="shared" si="2"/>
        <v>0</v>
      </c>
    </row>
    <row r="35" spans="1:9">
      <c r="A35" t="s">
        <v>71</v>
      </c>
      <c r="C35" t="s">
        <v>78</v>
      </c>
      <c r="D35" s="1">
        <v>41037</v>
      </c>
      <c r="E35" s="1">
        <v>41043</v>
      </c>
      <c r="F35">
        <v>2</v>
      </c>
      <c r="G35">
        <v>100</v>
      </c>
      <c r="H35">
        <v>4</v>
      </c>
      <c r="I35" s="14">
        <f t="shared" si="2"/>
        <v>0</v>
      </c>
    </row>
    <row r="36" spans="1:9">
      <c r="A36" s="7" t="s">
        <v>90</v>
      </c>
      <c r="B36" s="7" t="s">
        <v>14</v>
      </c>
      <c r="C36" s="7" t="s">
        <v>91</v>
      </c>
      <c r="D36" s="15">
        <v>41036</v>
      </c>
      <c r="E36" s="15">
        <v>41043</v>
      </c>
      <c r="F36" s="7">
        <v>1</v>
      </c>
      <c r="G36" s="7">
        <v>100</v>
      </c>
      <c r="H36" s="7">
        <v>0</v>
      </c>
      <c r="I36" s="7">
        <f t="shared" si="2"/>
        <v>0</v>
      </c>
    </row>
    <row r="37" spans="1:9">
      <c r="A37" s="7" t="s">
        <v>44</v>
      </c>
      <c r="B37" s="7"/>
      <c r="C37" s="7" t="s">
        <v>92</v>
      </c>
      <c r="D37" s="7"/>
      <c r="E37" s="7"/>
      <c r="F37" s="7">
        <v>2</v>
      </c>
      <c r="G37" s="7">
        <v>100</v>
      </c>
      <c r="H37" s="7"/>
      <c r="I37" s="7"/>
    </row>
    <row r="38" spans="1:9">
      <c r="A38" s="7" t="s">
        <v>85</v>
      </c>
      <c r="B38" s="7"/>
      <c r="C38" s="7" t="s">
        <v>93</v>
      </c>
      <c r="D38" s="7"/>
      <c r="E38" s="7"/>
      <c r="F38" s="7">
        <v>2</v>
      </c>
      <c r="G38" s="7">
        <v>100</v>
      </c>
      <c r="H38" s="7">
        <v>6</v>
      </c>
      <c r="I38" s="7"/>
    </row>
    <row r="40" spans="1:9">
      <c r="A40" t="s">
        <v>25</v>
      </c>
      <c r="B40" t="s">
        <v>26</v>
      </c>
      <c r="C40" t="s">
        <v>27</v>
      </c>
      <c r="D40" t="s">
        <v>28</v>
      </c>
      <c r="E40" t="s">
        <v>29</v>
      </c>
      <c r="F40" t="s">
        <v>30</v>
      </c>
      <c r="G40" t="s">
        <v>31</v>
      </c>
      <c r="H40" t="s">
        <v>79</v>
      </c>
      <c r="I40" t="s">
        <v>46</v>
      </c>
    </row>
    <row r="41" spans="1:9">
      <c r="A41" t="s">
        <v>106</v>
      </c>
      <c r="C41" t="s">
        <v>113</v>
      </c>
      <c r="D41" s="1">
        <v>41043</v>
      </c>
      <c r="E41" s="1">
        <v>41057</v>
      </c>
      <c r="F41">
        <f>F42+F50+F47+F48+F49</f>
        <v>41</v>
      </c>
      <c r="G41" s="14">
        <f>(G42+G50+G47+G48+G49)/5</f>
        <v>96.95</v>
      </c>
      <c r="H41">
        <f>H42+H50+H47+H48+H49</f>
        <v>145</v>
      </c>
      <c r="I41" s="14">
        <f>I42+I50+I47+I48+I49</f>
        <v>2.6345811051693406</v>
      </c>
    </row>
    <row r="42" spans="1:9">
      <c r="A42" s="7" t="s">
        <v>107</v>
      </c>
      <c r="B42" s="7"/>
      <c r="C42" s="7" t="s">
        <v>114</v>
      </c>
      <c r="D42" s="15">
        <v>41043</v>
      </c>
      <c r="E42" s="15">
        <v>41054</v>
      </c>
      <c r="F42" s="7">
        <v>22.5</v>
      </c>
      <c r="G42" s="7">
        <f>SUM(G43:G46)/4</f>
        <v>99.75</v>
      </c>
      <c r="H42" s="7">
        <f>SUM(H43:H46)</f>
        <v>95</v>
      </c>
      <c r="I42" s="16">
        <f>(SUM(I43:I46))</f>
        <v>7.5757575757576134E-2</v>
      </c>
    </row>
    <row r="43" spans="1:9">
      <c r="A43" t="s">
        <v>108</v>
      </c>
      <c r="B43" t="s">
        <v>17</v>
      </c>
      <c r="C43" t="s">
        <v>115</v>
      </c>
      <c r="D43" s="1">
        <v>41043</v>
      </c>
      <c r="E43" s="1">
        <v>41050</v>
      </c>
      <c r="F43">
        <v>2</v>
      </c>
      <c r="G43">
        <v>100</v>
      </c>
      <c r="H43">
        <v>10</v>
      </c>
      <c r="I43" s="14">
        <f>(F43/G43*100) - F43</f>
        <v>0</v>
      </c>
    </row>
    <row r="44" spans="1:9">
      <c r="A44" t="s">
        <v>109</v>
      </c>
      <c r="B44" t="s">
        <v>41</v>
      </c>
      <c r="C44" t="s">
        <v>116</v>
      </c>
      <c r="D44" s="1">
        <v>41043</v>
      </c>
      <c r="E44" s="1">
        <v>41050</v>
      </c>
      <c r="F44">
        <v>4.5</v>
      </c>
      <c r="G44">
        <v>100</v>
      </c>
      <c r="H44">
        <v>30</v>
      </c>
      <c r="I44" s="14">
        <f t="shared" ref="I44:I46" si="3">(F44/G44*100) - F44</f>
        <v>0</v>
      </c>
    </row>
    <row r="45" spans="1:9">
      <c r="A45" t="s">
        <v>110</v>
      </c>
      <c r="B45" t="s">
        <v>15</v>
      </c>
      <c r="C45" t="s">
        <v>117</v>
      </c>
      <c r="D45" s="1">
        <v>41050</v>
      </c>
      <c r="E45" s="1">
        <v>41054</v>
      </c>
      <c r="F45">
        <v>4</v>
      </c>
      <c r="G45">
        <v>100</v>
      </c>
      <c r="H45">
        <v>25</v>
      </c>
      <c r="I45" s="14">
        <f t="shared" si="3"/>
        <v>0</v>
      </c>
    </row>
    <row r="46" spans="1:9">
      <c r="A46" t="s">
        <v>111</v>
      </c>
      <c r="B46" t="s">
        <v>14</v>
      </c>
      <c r="C46" t="s">
        <v>118</v>
      </c>
      <c r="D46" s="1">
        <v>41050</v>
      </c>
      <c r="E46" s="1">
        <v>41054</v>
      </c>
      <c r="F46">
        <v>7.5</v>
      </c>
      <c r="G46">
        <v>99</v>
      </c>
      <c r="H46">
        <v>30</v>
      </c>
      <c r="I46" s="14">
        <f t="shared" si="3"/>
        <v>7.5757575757576134E-2</v>
      </c>
    </row>
    <row r="47" spans="1:9">
      <c r="A47" s="7" t="s">
        <v>6</v>
      </c>
      <c r="B47" s="7" t="s">
        <v>18</v>
      </c>
      <c r="C47" s="7" t="s">
        <v>119</v>
      </c>
      <c r="D47" s="15">
        <v>41043</v>
      </c>
      <c r="E47" s="15">
        <v>41054</v>
      </c>
      <c r="F47" s="7">
        <v>3.5</v>
      </c>
      <c r="G47" s="7">
        <v>100</v>
      </c>
      <c r="H47" s="7">
        <v>20</v>
      </c>
      <c r="I47" s="16">
        <f>(F47/G47*100) - F47</f>
        <v>0</v>
      </c>
    </row>
    <row r="48" spans="1:9">
      <c r="A48" s="7" t="s">
        <v>44</v>
      </c>
      <c r="B48" s="7"/>
      <c r="C48" s="7" t="s">
        <v>120</v>
      </c>
      <c r="D48" s="15">
        <v>41043</v>
      </c>
      <c r="E48" s="15">
        <v>41057</v>
      </c>
      <c r="F48" s="7">
        <v>0</v>
      </c>
      <c r="G48" s="7">
        <v>100</v>
      </c>
      <c r="H48" s="7">
        <v>5</v>
      </c>
      <c r="I48" s="7">
        <f>(F48/G48*100) - F48</f>
        <v>0</v>
      </c>
    </row>
    <row r="49" spans="1:9">
      <c r="A49" s="7" t="s">
        <v>123</v>
      </c>
      <c r="B49" s="7"/>
      <c r="C49" s="7" t="s">
        <v>121</v>
      </c>
      <c r="D49" s="15">
        <v>41043</v>
      </c>
      <c r="E49" s="15">
        <v>41057</v>
      </c>
      <c r="F49" s="7">
        <v>0.5</v>
      </c>
      <c r="G49" s="7">
        <v>100</v>
      </c>
      <c r="H49" s="7">
        <v>5</v>
      </c>
      <c r="I49" s="7"/>
    </row>
    <row r="50" spans="1:9">
      <c r="A50" s="7" t="s">
        <v>112</v>
      </c>
      <c r="B50" s="7" t="s">
        <v>18</v>
      </c>
      <c r="C50" s="7" t="s">
        <v>122</v>
      </c>
      <c r="D50" s="15">
        <v>41050</v>
      </c>
      <c r="E50" s="15">
        <v>41057</v>
      </c>
      <c r="F50" s="7">
        <v>14.5</v>
      </c>
      <c r="G50" s="7">
        <v>85</v>
      </c>
      <c r="H50" s="7">
        <v>20</v>
      </c>
      <c r="I50" s="16">
        <f>(F50/G50*100) - F50</f>
        <v>2.5588235294117645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C64"/>
  <sheetViews>
    <sheetView topLeftCell="BJ1" workbookViewId="0">
      <selection activeCell="BT3" sqref="BT3:CC9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  <col min="28" max="28" width="8.5703125" bestFit="1" customWidth="1"/>
    <col min="29" max="29" width="8.140625" bestFit="1" customWidth="1"/>
    <col min="30" max="30" width="14.85546875" bestFit="1" customWidth="1"/>
    <col min="31" max="31" width="11.42578125" bestFit="1" customWidth="1"/>
    <col min="32" max="32" width="9" bestFit="1" customWidth="1"/>
    <col min="33" max="33" width="6.42578125" bestFit="1" customWidth="1"/>
    <col min="34" max="34" width="4" bestFit="1" customWidth="1"/>
    <col min="39" max="39" width="14.85546875" bestFit="1" customWidth="1"/>
    <col min="40" max="40" width="11.42578125" bestFit="1" customWidth="1"/>
    <col min="43" max="43" width="4.5703125" customWidth="1"/>
    <col min="72" max="72" width="7.7109375" bestFit="1" customWidth="1"/>
    <col min="73" max="80" width="8.5703125" bestFit="1" customWidth="1"/>
  </cols>
  <sheetData>
    <row r="1" spans="1:81">
      <c r="A1" t="s">
        <v>32</v>
      </c>
      <c r="B1" t="s">
        <v>22</v>
      </c>
      <c r="J1" t="s">
        <v>33</v>
      </c>
      <c r="K1" t="s">
        <v>23</v>
      </c>
      <c r="S1" t="s">
        <v>34</v>
      </c>
      <c r="T1" t="s">
        <v>24</v>
      </c>
      <c r="AB1" t="s">
        <v>88</v>
      </c>
      <c r="AC1" t="s">
        <v>89</v>
      </c>
      <c r="AK1" t="s">
        <v>97</v>
      </c>
      <c r="AL1" t="s">
        <v>102</v>
      </c>
      <c r="AT1" t="s">
        <v>98</v>
      </c>
      <c r="AU1" t="s">
        <v>104</v>
      </c>
      <c r="BB1" t="s">
        <v>99</v>
      </c>
      <c r="BC1" t="s">
        <v>124</v>
      </c>
      <c r="BK1" t="s">
        <v>100</v>
      </c>
      <c r="BL1" t="s">
        <v>125</v>
      </c>
    </row>
    <row r="2" spans="1:81">
      <c r="C2" t="s">
        <v>35</v>
      </c>
      <c r="L2" t="s">
        <v>35</v>
      </c>
      <c r="U2" t="s">
        <v>35</v>
      </c>
      <c r="AD2" t="s">
        <v>35</v>
      </c>
      <c r="AM2" t="s">
        <v>35</v>
      </c>
      <c r="AV2" t="s">
        <v>35</v>
      </c>
      <c r="BD2" t="s">
        <v>35</v>
      </c>
      <c r="BM2" t="s">
        <v>35</v>
      </c>
    </row>
    <row r="3" spans="1:81">
      <c r="B3" t="s">
        <v>36</v>
      </c>
      <c r="C3" t="s">
        <v>37</v>
      </c>
      <c r="D3" t="s">
        <v>38</v>
      </c>
      <c r="E3" t="s">
        <v>39</v>
      </c>
      <c r="F3" t="s">
        <v>40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U3" t="s">
        <v>36</v>
      </c>
      <c r="AV3" t="s">
        <v>37</v>
      </c>
      <c r="AW3" t="s">
        <v>38</v>
      </c>
      <c r="AX3" t="s">
        <v>39</v>
      </c>
      <c r="AY3" t="s">
        <v>40</v>
      </c>
      <c r="BC3" t="s">
        <v>36</v>
      </c>
      <c r="BD3" t="s">
        <v>37</v>
      </c>
      <c r="BE3" t="s">
        <v>38</v>
      </c>
      <c r="BF3" t="s">
        <v>39</v>
      </c>
      <c r="BG3" t="s">
        <v>40</v>
      </c>
      <c r="BL3" t="s">
        <v>36</v>
      </c>
      <c r="BM3" t="s">
        <v>37</v>
      </c>
      <c r="BN3" t="s">
        <v>38</v>
      </c>
      <c r="BO3" t="s">
        <v>39</v>
      </c>
      <c r="BP3" t="s">
        <v>40</v>
      </c>
      <c r="BU3" t="s">
        <v>32</v>
      </c>
      <c r="BV3" t="s">
        <v>33</v>
      </c>
      <c r="BW3" t="s">
        <v>34</v>
      </c>
      <c r="BX3" t="s">
        <v>88</v>
      </c>
      <c r="BY3" t="s">
        <v>97</v>
      </c>
      <c r="BZ3" t="s">
        <v>98</v>
      </c>
      <c r="CA3" t="s">
        <v>99</v>
      </c>
      <c r="CB3" t="s">
        <v>100</v>
      </c>
    </row>
    <row r="4" spans="1:81">
      <c r="A4" t="s">
        <v>14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14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14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  <c r="AB4" t="s">
        <v>14</v>
      </c>
      <c r="AC4" s="3">
        <f t="shared" ref="AC4:AG7" si="2">(AC12+AC20+AC28+AC36+AC44+AC52+AC60)</f>
        <v>2</v>
      </c>
      <c r="AD4" s="3">
        <f t="shared" si="2"/>
        <v>3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>
        <f>SUM(AC4:AG4)</f>
        <v>5</v>
      </c>
      <c r="AK4" t="s">
        <v>14</v>
      </c>
      <c r="AL4" s="7">
        <f>SUM(AL12,AL20,AL28,AL36)</f>
        <v>2</v>
      </c>
      <c r="AM4">
        <f t="shared" ref="AM4:AQ4" si="3">SUM(AM12,AM20,AM28,AM36)</f>
        <v>0</v>
      </c>
      <c r="AN4" s="7">
        <f t="shared" si="3"/>
        <v>3</v>
      </c>
      <c r="AO4" s="7">
        <f t="shared" si="3"/>
        <v>2.5</v>
      </c>
      <c r="AP4" s="7">
        <f t="shared" si="3"/>
        <v>5</v>
      </c>
      <c r="AQ4">
        <f t="shared" si="3"/>
        <v>12.5</v>
      </c>
      <c r="AT4" t="s">
        <v>14</v>
      </c>
      <c r="AU4" s="7">
        <f t="shared" ref="AU4:AY5" si="4">SUM(AU12,AU20,AU28,AU36)</f>
        <v>3</v>
      </c>
      <c r="AV4" s="7">
        <f t="shared" si="4"/>
        <v>3</v>
      </c>
      <c r="AW4" s="7">
        <f t="shared" si="4"/>
        <v>0.5</v>
      </c>
      <c r="AX4" s="7">
        <f t="shared" si="4"/>
        <v>2</v>
      </c>
      <c r="AY4" s="5">
        <f t="shared" si="4"/>
        <v>0</v>
      </c>
      <c r="AZ4">
        <f>SUM(AU4:AY4)</f>
        <v>8.5</v>
      </c>
      <c r="BB4" t="s">
        <v>14</v>
      </c>
      <c r="BC4" s="7">
        <f t="shared" ref="BC4:BG4" si="5">SUM(BC12,BC20,BC28,BC36)</f>
        <v>1</v>
      </c>
      <c r="BD4" s="21">
        <f t="shared" si="5"/>
        <v>0</v>
      </c>
      <c r="BE4" s="22">
        <f t="shared" si="5"/>
        <v>1.5</v>
      </c>
      <c r="BF4" s="5">
        <f t="shared" si="5"/>
        <v>0</v>
      </c>
      <c r="BG4" s="5">
        <f t="shared" si="5"/>
        <v>0</v>
      </c>
      <c r="BH4">
        <f>SUM(BC4:BG4)</f>
        <v>2.5</v>
      </c>
      <c r="BK4" t="s">
        <v>14</v>
      </c>
      <c r="BL4" s="7">
        <f t="shared" ref="BL4:BP4" si="6">SUM(BL12,BL20,BL28,BL36)</f>
        <v>3.5</v>
      </c>
      <c r="BM4" s="23">
        <f t="shared" si="6"/>
        <v>0</v>
      </c>
      <c r="BN4" s="7">
        <f t="shared" si="6"/>
        <v>2</v>
      </c>
      <c r="BO4" s="7">
        <f t="shared" si="6"/>
        <v>2.5</v>
      </c>
      <c r="BP4" s="5">
        <f t="shared" si="6"/>
        <v>0</v>
      </c>
      <c r="BQ4">
        <f>SUM(BL4:BP4)</f>
        <v>8</v>
      </c>
      <c r="BT4" t="s">
        <v>14</v>
      </c>
      <c r="BU4">
        <f>G4</f>
        <v>4.5</v>
      </c>
      <c r="BV4">
        <f>P4</f>
        <v>12.7</v>
      </c>
      <c r="BW4">
        <f>Y4</f>
        <v>18</v>
      </c>
      <c r="BX4">
        <f>AH4</f>
        <v>5</v>
      </c>
      <c r="BY4">
        <f>AQ4</f>
        <v>12.5</v>
      </c>
      <c r="BZ4">
        <f>AZ4</f>
        <v>8.5</v>
      </c>
      <c r="CA4">
        <f>BH4</f>
        <v>2.5</v>
      </c>
      <c r="CB4">
        <f>BQ4</f>
        <v>8</v>
      </c>
      <c r="CC4">
        <f>SUM(BU4:CB4)</f>
        <v>71.7</v>
      </c>
    </row>
    <row r="5" spans="1:81">
      <c r="A5" t="s">
        <v>17</v>
      </c>
      <c r="B5" s="4">
        <f t="shared" ref="B5:E8" si="7">(B13+B21+B29+B37+B45+B53)</f>
        <v>0</v>
      </c>
      <c r="C5" s="3">
        <f t="shared" si="7"/>
        <v>4</v>
      </c>
      <c r="D5" s="3">
        <f t="shared" si="7"/>
        <v>3</v>
      </c>
      <c r="E5" s="4">
        <f t="shared" si="7"/>
        <v>0</v>
      </c>
      <c r="F5" s="4">
        <f t="shared" ref="F5:F7" si="8">(F13+F21+F29+F37+F45)</f>
        <v>0</v>
      </c>
      <c r="G5" s="4">
        <f>SUM(B5:F5)</f>
        <v>7</v>
      </c>
      <c r="J5" t="s">
        <v>17</v>
      </c>
      <c r="K5" s="3">
        <f t="shared" ref="K5:O7" si="9">(K13+K21+K29+K37+K45)</f>
        <v>0</v>
      </c>
      <c r="L5" s="4">
        <f t="shared" si="9"/>
        <v>0</v>
      </c>
      <c r="M5" s="3">
        <f t="shared" si="9"/>
        <v>3.6</v>
      </c>
      <c r="N5" s="3">
        <f t="shared" si="9"/>
        <v>4.5999999999999996</v>
      </c>
      <c r="O5" s="4">
        <f t="shared" si="9"/>
        <v>0</v>
      </c>
      <c r="P5">
        <f>SUM(K5:O5)</f>
        <v>8.1999999999999993</v>
      </c>
      <c r="S5" t="s">
        <v>17</v>
      </c>
      <c r="T5" s="3">
        <f t="shared" ref="T5:X5" si="10">(T13+T21+T29+T37+T45+T53+T61)</f>
        <v>3.5</v>
      </c>
      <c r="U5" s="3">
        <f t="shared" si="10"/>
        <v>4</v>
      </c>
      <c r="V5" s="3">
        <f t="shared" si="10"/>
        <v>5</v>
      </c>
      <c r="W5" s="3">
        <f t="shared" si="10"/>
        <v>2.5</v>
      </c>
      <c r="X5" s="3">
        <f t="shared" si="10"/>
        <v>4</v>
      </c>
      <c r="Y5">
        <f>SUM(T5:X5)</f>
        <v>19</v>
      </c>
      <c r="AB5" t="s">
        <v>17</v>
      </c>
      <c r="AC5" s="3">
        <f t="shared" si="2"/>
        <v>2.5</v>
      </c>
      <c r="AD5" s="3">
        <f t="shared" si="2"/>
        <v>3</v>
      </c>
      <c r="AE5" s="4">
        <f t="shared" si="2"/>
        <v>0</v>
      </c>
      <c r="AF5" s="4">
        <f t="shared" si="2"/>
        <v>0</v>
      </c>
      <c r="AG5" s="4">
        <f t="shared" si="2"/>
        <v>0</v>
      </c>
      <c r="AH5">
        <f>SUM(AC5:AG5)</f>
        <v>5.5</v>
      </c>
      <c r="AK5" t="s">
        <v>17</v>
      </c>
      <c r="AL5">
        <f>SUM(AL13,AL21,AL29,AL37)</f>
        <v>3</v>
      </c>
      <c r="AM5">
        <f t="shared" ref="AM5:AQ5" si="11">SUM(AM13,AM21,AM29,AM37)</f>
        <v>1</v>
      </c>
      <c r="AN5" s="7">
        <f t="shared" si="11"/>
        <v>3</v>
      </c>
      <c r="AO5" s="7">
        <f t="shared" si="11"/>
        <v>3</v>
      </c>
      <c r="AP5" s="7">
        <f t="shared" si="11"/>
        <v>5</v>
      </c>
      <c r="AQ5">
        <f t="shared" si="11"/>
        <v>15</v>
      </c>
      <c r="AT5" t="s">
        <v>17</v>
      </c>
      <c r="AU5" s="7">
        <f t="shared" si="4"/>
        <v>3</v>
      </c>
      <c r="AV5" s="7">
        <f t="shared" si="4"/>
        <v>6</v>
      </c>
      <c r="AW5" s="7">
        <f t="shared" si="4"/>
        <v>2.5</v>
      </c>
      <c r="AX5" s="5">
        <f t="shared" si="4"/>
        <v>0</v>
      </c>
      <c r="AY5" s="5">
        <f t="shared" si="4"/>
        <v>0</v>
      </c>
      <c r="AZ5">
        <f>SUM(AU5:AY5)</f>
        <v>11.5</v>
      </c>
      <c r="BB5" t="s">
        <v>17</v>
      </c>
      <c r="BC5" s="7">
        <f t="shared" ref="BC5:BG5" si="12">SUM(BC13,BC21,BC29,BC37)</f>
        <v>1</v>
      </c>
      <c r="BD5" s="21">
        <f t="shared" si="12"/>
        <v>0</v>
      </c>
      <c r="BE5" s="22">
        <f t="shared" si="12"/>
        <v>1.5</v>
      </c>
      <c r="BF5" s="5">
        <f t="shared" si="12"/>
        <v>0</v>
      </c>
      <c r="BG5" s="7">
        <f t="shared" si="12"/>
        <v>1.5</v>
      </c>
      <c r="BH5">
        <f>SUM(BC5:BG5)</f>
        <v>4</v>
      </c>
      <c r="BK5" t="s">
        <v>17</v>
      </c>
      <c r="BL5" s="7">
        <f t="shared" ref="BL5:BP5" si="13">SUM(BL13,BL21,BL29,BL37)</f>
        <v>3.5</v>
      </c>
      <c r="BM5" s="23">
        <f t="shared" si="13"/>
        <v>0</v>
      </c>
      <c r="BN5" s="7">
        <f t="shared" si="13"/>
        <v>2</v>
      </c>
      <c r="BO5" s="7">
        <f t="shared" si="13"/>
        <v>2.5</v>
      </c>
      <c r="BP5" s="5">
        <f t="shared" si="13"/>
        <v>0</v>
      </c>
      <c r="BQ5">
        <f>SUM(BL5:BP5)</f>
        <v>8</v>
      </c>
      <c r="BT5" t="s">
        <v>17</v>
      </c>
      <c r="BU5">
        <f t="shared" ref="BU5:BU7" si="14">G5</f>
        <v>7</v>
      </c>
      <c r="BV5">
        <f t="shared" ref="BV5:BV7" si="15">P5</f>
        <v>8.1999999999999993</v>
      </c>
      <c r="BW5">
        <f t="shared" ref="BW5:BW7" si="16">Y5</f>
        <v>19</v>
      </c>
      <c r="BX5">
        <f t="shared" ref="BX5:BX7" si="17">AH5</f>
        <v>5.5</v>
      </c>
      <c r="BY5">
        <f t="shared" ref="BY5:BY7" si="18">AQ5</f>
        <v>15</v>
      </c>
      <c r="BZ5">
        <f t="shared" ref="BZ5:BZ7" si="19">AZ5</f>
        <v>11.5</v>
      </c>
      <c r="CA5">
        <f t="shared" ref="CA5:CA7" si="20">BH5</f>
        <v>4</v>
      </c>
      <c r="CB5">
        <f t="shared" ref="CB5:CB7" si="21">BQ5</f>
        <v>8</v>
      </c>
      <c r="CC5">
        <f>SUM(BU5:CB5)</f>
        <v>78.2</v>
      </c>
    </row>
    <row r="6" spans="1:81">
      <c r="A6" t="s">
        <v>18</v>
      </c>
      <c r="B6" s="4">
        <f t="shared" si="7"/>
        <v>0</v>
      </c>
      <c r="C6" s="3">
        <f t="shared" si="7"/>
        <v>4</v>
      </c>
      <c r="D6" s="3">
        <f t="shared" si="7"/>
        <v>4.5</v>
      </c>
      <c r="E6" s="3">
        <f t="shared" si="7"/>
        <v>1</v>
      </c>
      <c r="F6" s="3">
        <f t="shared" si="8"/>
        <v>1</v>
      </c>
      <c r="G6" s="4">
        <f>SUM(B6:F6)</f>
        <v>10.5</v>
      </c>
      <c r="J6" t="s">
        <v>18</v>
      </c>
      <c r="K6" s="3">
        <f t="shared" si="9"/>
        <v>3</v>
      </c>
      <c r="L6" s="4">
        <f t="shared" si="9"/>
        <v>0</v>
      </c>
      <c r="M6" s="3">
        <f t="shared" si="9"/>
        <v>4.0999999999999996</v>
      </c>
      <c r="N6" s="3">
        <f t="shared" si="9"/>
        <v>6.1</v>
      </c>
      <c r="O6" s="4">
        <f t="shared" si="9"/>
        <v>0</v>
      </c>
      <c r="P6">
        <f>SUM(K6:O6)</f>
        <v>13.2</v>
      </c>
      <c r="S6" t="s">
        <v>18</v>
      </c>
      <c r="T6" s="3">
        <f t="shared" ref="T6:X6" si="22">(T14+T22+T30+T38+T46+T54+T62)</f>
        <v>3.5</v>
      </c>
      <c r="U6" s="3">
        <f t="shared" si="22"/>
        <v>5</v>
      </c>
      <c r="V6" s="3">
        <f t="shared" si="22"/>
        <v>5</v>
      </c>
      <c r="W6" s="3">
        <f t="shared" si="22"/>
        <v>2.5</v>
      </c>
      <c r="X6" s="3">
        <f t="shared" si="22"/>
        <v>4</v>
      </c>
      <c r="Y6">
        <f>SUM(T6:X6)</f>
        <v>20</v>
      </c>
      <c r="AB6" t="s">
        <v>18</v>
      </c>
      <c r="AC6" s="3">
        <f t="shared" si="2"/>
        <v>2.5</v>
      </c>
      <c r="AD6" s="3">
        <f t="shared" si="2"/>
        <v>3</v>
      </c>
      <c r="AE6" s="4">
        <f t="shared" si="2"/>
        <v>0</v>
      </c>
      <c r="AF6" s="3">
        <f t="shared" si="2"/>
        <v>3</v>
      </c>
      <c r="AG6" s="3">
        <f t="shared" si="2"/>
        <v>1</v>
      </c>
      <c r="AH6">
        <f>SUM(AC6:AG6)</f>
        <v>9.5</v>
      </c>
      <c r="AK6" t="s">
        <v>18</v>
      </c>
      <c r="AL6" s="7">
        <f>SUM(AL22,AL30,AL38,AL14)</f>
        <v>4</v>
      </c>
      <c r="AM6" s="7">
        <f t="shared" ref="AM6:AQ6" si="23">SUM(AM22,AM30,AM38,AM14)</f>
        <v>2</v>
      </c>
      <c r="AN6" s="7">
        <f t="shared" si="23"/>
        <v>3</v>
      </c>
      <c r="AO6" s="7">
        <f t="shared" si="23"/>
        <v>4.5</v>
      </c>
      <c r="AP6" s="7">
        <f t="shared" si="23"/>
        <v>7</v>
      </c>
      <c r="AQ6">
        <f t="shared" si="23"/>
        <v>20.5</v>
      </c>
      <c r="AT6" t="s">
        <v>18</v>
      </c>
      <c r="AU6" s="7">
        <f>SUM(AU22,AU30,AU38,AU14)</f>
        <v>4</v>
      </c>
      <c r="AV6" s="7">
        <f>SUM(AV22,AV30,AV38,AV14)</f>
        <v>5</v>
      </c>
      <c r="AW6" s="7">
        <f>SUM(AW22,AW30,AW38,AW14)</f>
        <v>2.5</v>
      </c>
      <c r="AX6" s="7">
        <f>SUM(AX22,AX30,AX38,AX14)</f>
        <v>4.5</v>
      </c>
      <c r="AY6" s="7">
        <f>SUM(AY22,AY30,AY38,AY14)</f>
        <v>2</v>
      </c>
      <c r="AZ6">
        <f>SUM(AU6:AY6)</f>
        <v>18</v>
      </c>
      <c r="BB6" t="s">
        <v>18</v>
      </c>
      <c r="BC6" s="7">
        <f>SUM(BC22,BC30,BC38,BC14)</f>
        <v>1</v>
      </c>
      <c r="BD6" s="21">
        <f>SUM(BD22,BD30,BD38,BD14)</f>
        <v>0</v>
      </c>
      <c r="BE6" s="22">
        <f>SUM(BE22,BE30,BE38,BE14)</f>
        <v>1.5</v>
      </c>
      <c r="BF6" s="5">
        <f>SUM(BF22,BF30,BF38,BF14)</f>
        <v>0</v>
      </c>
      <c r="BG6" s="7">
        <f>SUM(BG22,BG30,BG38,BG14)</f>
        <v>1.5</v>
      </c>
      <c r="BH6">
        <f>SUM(BC6:BG6)</f>
        <v>4</v>
      </c>
      <c r="BK6" t="s">
        <v>18</v>
      </c>
      <c r="BL6" s="7">
        <f>SUM(BL22,BL30,BL38,BL14)</f>
        <v>3.5</v>
      </c>
      <c r="BM6" s="23">
        <f>SUM(BM22,BM30,BM38,BM14)</f>
        <v>0</v>
      </c>
      <c r="BN6" s="7">
        <f>SUM(BN22,BN30,BN38,BN14)</f>
        <v>2</v>
      </c>
      <c r="BO6" s="5">
        <f>SUM(BO22,BO30,BO38,BO14)</f>
        <v>0</v>
      </c>
      <c r="BP6" s="5">
        <f>SUM(BP22,BP30,BP38,BP14)</f>
        <v>0</v>
      </c>
      <c r="BQ6">
        <f>SUM(BL6:BP6)</f>
        <v>5.5</v>
      </c>
      <c r="BT6" t="s">
        <v>18</v>
      </c>
      <c r="BU6">
        <f t="shared" si="14"/>
        <v>10.5</v>
      </c>
      <c r="BV6">
        <f t="shared" si="15"/>
        <v>13.2</v>
      </c>
      <c r="BW6">
        <f t="shared" si="16"/>
        <v>20</v>
      </c>
      <c r="BX6">
        <f t="shared" si="17"/>
        <v>9.5</v>
      </c>
      <c r="BY6">
        <f t="shared" si="18"/>
        <v>20.5</v>
      </c>
      <c r="BZ6">
        <f t="shared" si="19"/>
        <v>18</v>
      </c>
      <c r="CA6">
        <f t="shared" si="20"/>
        <v>4</v>
      </c>
      <c r="CB6">
        <f t="shared" si="21"/>
        <v>5.5</v>
      </c>
      <c r="CC6">
        <f>SUM(BU6:CB6)</f>
        <v>101.2</v>
      </c>
    </row>
    <row r="7" spans="1:81">
      <c r="A7" t="s">
        <v>15</v>
      </c>
      <c r="B7" s="4">
        <f t="shared" si="7"/>
        <v>0</v>
      </c>
      <c r="C7" s="3">
        <f t="shared" si="7"/>
        <v>2</v>
      </c>
      <c r="D7" s="3">
        <f t="shared" si="7"/>
        <v>1.5</v>
      </c>
      <c r="E7" s="4">
        <f t="shared" si="7"/>
        <v>0</v>
      </c>
      <c r="F7" s="4">
        <f t="shared" si="8"/>
        <v>0</v>
      </c>
      <c r="G7" s="4">
        <f>SUM(B7:F7)</f>
        <v>3.5</v>
      </c>
      <c r="J7" t="s">
        <v>15</v>
      </c>
      <c r="K7" s="3">
        <f t="shared" si="9"/>
        <v>3</v>
      </c>
      <c r="L7" s="4">
        <f t="shared" si="9"/>
        <v>0</v>
      </c>
      <c r="M7" s="3">
        <f t="shared" si="9"/>
        <v>3.1</v>
      </c>
      <c r="N7" s="3">
        <f t="shared" si="9"/>
        <v>5.0999999999999996</v>
      </c>
      <c r="O7" s="4">
        <f t="shared" si="9"/>
        <v>0</v>
      </c>
      <c r="P7">
        <f>SUM(K7:O7)</f>
        <v>11.2</v>
      </c>
      <c r="S7" t="s">
        <v>15</v>
      </c>
      <c r="T7" s="3">
        <f t="shared" ref="T7:X7" si="24">(T15+T23+T31+T39+T47+T55+T63)</f>
        <v>3.5</v>
      </c>
      <c r="U7" s="3">
        <f t="shared" si="24"/>
        <v>4</v>
      </c>
      <c r="V7" s="3">
        <f t="shared" si="24"/>
        <v>5</v>
      </c>
      <c r="W7" s="4">
        <f t="shared" si="24"/>
        <v>0</v>
      </c>
      <c r="X7" s="3">
        <f t="shared" si="24"/>
        <v>4.5</v>
      </c>
      <c r="Y7">
        <f>SUM(T7:X7)</f>
        <v>17</v>
      </c>
      <c r="AB7" t="s">
        <v>15</v>
      </c>
      <c r="AC7" s="3">
        <f t="shared" si="2"/>
        <v>2.2999999999999998</v>
      </c>
      <c r="AD7" s="3">
        <f t="shared" si="2"/>
        <v>2</v>
      </c>
      <c r="AE7" s="4">
        <f t="shared" si="2"/>
        <v>0</v>
      </c>
      <c r="AF7" s="4">
        <f t="shared" si="2"/>
        <v>0</v>
      </c>
      <c r="AG7" s="4">
        <f t="shared" si="2"/>
        <v>0</v>
      </c>
      <c r="AH7">
        <f>SUM(AC7:AG7)</f>
        <v>4.3</v>
      </c>
      <c r="AK7" t="s">
        <v>15</v>
      </c>
      <c r="AL7">
        <f>SUM(AL15,AL23,AL31,AL39)</f>
        <v>3</v>
      </c>
      <c r="AM7">
        <f t="shared" ref="AM7:AQ7" si="25">SUM(AM15,AM23,AM31,AM39)</f>
        <v>0</v>
      </c>
      <c r="AN7" s="7">
        <f t="shared" si="25"/>
        <v>3</v>
      </c>
      <c r="AO7" s="7">
        <f t="shared" si="25"/>
        <v>3</v>
      </c>
      <c r="AP7" s="7">
        <f t="shared" si="25"/>
        <v>4</v>
      </c>
      <c r="AQ7">
        <f t="shared" si="25"/>
        <v>13</v>
      </c>
      <c r="AT7" t="s">
        <v>15</v>
      </c>
      <c r="AU7" s="7">
        <f>SUM(AU15,AU23,AU31,AU39)</f>
        <v>2</v>
      </c>
      <c r="AV7" s="7">
        <f>SUM(AV15,AV23,AV31,AV39)</f>
        <v>3</v>
      </c>
      <c r="AW7" s="7">
        <f>SUM(AW15,AW23,AW31,AW39)</f>
        <v>2.5</v>
      </c>
      <c r="AX7" s="7">
        <f>SUM(AX15,AX23,AX31,AX39)</f>
        <v>3.5</v>
      </c>
      <c r="AY7" s="5">
        <f>SUM(AY15,AY23,AY31,AY39)</f>
        <v>0</v>
      </c>
      <c r="AZ7">
        <f>SUM(AU7:AY7)</f>
        <v>11</v>
      </c>
      <c r="BB7" t="s">
        <v>15</v>
      </c>
      <c r="BC7" s="7">
        <f>SUM(BC15,BC23,BC31,BC39)</f>
        <v>1</v>
      </c>
      <c r="BD7" s="21">
        <f>SUM(BD15,BD23,BD31,BD39)</f>
        <v>0</v>
      </c>
      <c r="BE7" s="22">
        <f>SUM(BE15,BE23,BE31,BE39)</f>
        <v>1</v>
      </c>
      <c r="BF7" s="5">
        <f>SUM(BF15,BF23,BF31,BF39)</f>
        <v>0</v>
      </c>
      <c r="BG7" s="7">
        <f>SUM(BG15,BG23,BG31,BG39)</f>
        <v>1.5</v>
      </c>
      <c r="BH7">
        <f>SUM(BC7:BG7)</f>
        <v>3.5</v>
      </c>
      <c r="BK7" t="s">
        <v>15</v>
      </c>
      <c r="BL7" s="7">
        <f>SUM(BL15,BL23,BL31,BL39)</f>
        <v>3</v>
      </c>
      <c r="BM7" s="23">
        <f>SUM(BM15,BM23,BM31,BM39)</f>
        <v>0</v>
      </c>
      <c r="BN7" s="7">
        <f>SUM(BN15,BN23,BN31,BN39)</f>
        <v>2</v>
      </c>
      <c r="BO7" s="7">
        <f>SUM(BO15,BO23,BO31,BO39)</f>
        <v>2.5</v>
      </c>
      <c r="BP7" s="5">
        <f>SUM(BP15,BP23,BP31,BP39)</f>
        <v>0</v>
      </c>
      <c r="BQ7">
        <f>SUM(BL7:BP7)</f>
        <v>7.5</v>
      </c>
      <c r="BT7" t="s">
        <v>15</v>
      </c>
      <c r="BU7">
        <f t="shared" si="14"/>
        <v>3.5</v>
      </c>
      <c r="BV7">
        <f t="shared" si="15"/>
        <v>11.2</v>
      </c>
      <c r="BW7">
        <f t="shared" si="16"/>
        <v>17</v>
      </c>
      <c r="BX7">
        <f t="shared" si="17"/>
        <v>4.3</v>
      </c>
      <c r="BY7">
        <f t="shared" si="18"/>
        <v>13</v>
      </c>
      <c r="BZ7">
        <f t="shared" si="19"/>
        <v>11</v>
      </c>
      <c r="CA7">
        <f t="shared" si="20"/>
        <v>3.5</v>
      </c>
      <c r="CB7">
        <f t="shared" si="21"/>
        <v>7.5</v>
      </c>
      <c r="CC7">
        <f>SUM(BU7:CB7)</f>
        <v>71</v>
      </c>
    </row>
    <row r="8" spans="1:81">
      <c r="A8" s="5" t="s">
        <v>41</v>
      </c>
      <c r="B8" s="4">
        <f t="shared" si="7"/>
        <v>0</v>
      </c>
      <c r="C8" s="4">
        <f t="shared" si="7"/>
        <v>0</v>
      </c>
      <c r="D8" s="4">
        <f t="shared" si="7"/>
        <v>0</v>
      </c>
      <c r="E8" s="4">
        <f t="shared" si="7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  <c r="AC8" s="6"/>
      <c r="AD8" s="6"/>
      <c r="AE8" s="6"/>
      <c r="AF8" s="6"/>
      <c r="AG8" s="6"/>
      <c r="AH8" s="12">
        <f>SUM(AH4:AH7)</f>
        <v>24.3</v>
      </c>
      <c r="AQ8" s="12">
        <f>SUM(AQ4:AQ7)</f>
        <v>61</v>
      </c>
      <c r="AZ8" s="12">
        <f t="shared" ref="AZ8" si="26">SUM(AZ4:AZ7)</f>
        <v>49</v>
      </c>
      <c r="BH8" s="12">
        <f t="shared" ref="BH8" si="27">SUM(BH4:BH7)</f>
        <v>14</v>
      </c>
      <c r="BQ8" s="12">
        <f t="shared" ref="BQ8" si="28">SUM(BQ4:BQ7)</f>
        <v>29</v>
      </c>
    </row>
    <row r="9" spans="1:81">
      <c r="G9" s="11">
        <f>SUM(G4:G8)</f>
        <v>25.5</v>
      </c>
      <c r="CB9" t="s">
        <v>35</v>
      </c>
      <c r="CC9">
        <f>SUM(CC4:CC8)</f>
        <v>322.10000000000002</v>
      </c>
    </row>
    <row r="10" spans="1:81">
      <c r="C10" t="s">
        <v>6</v>
      </c>
      <c r="G10" s="5"/>
      <c r="L10" t="s">
        <v>6</v>
      </c>
      <c r="U10" t="s">
        <v>6</v>
      </c>
      <c r="AD10" t="s">
        <v>6</v>
      </c>
      <c r="AM10" t="s">
        <v>6</v>
      </c>
      <c r="AV10" t="s">
        <v>6</v>
      </c>
      <c r="BD10" t="s">
        <v>6</v>
      </c>
      <c r="BM10" t="s">
        <v>6</v>
      </c>
    </row>
    <row r="11" spans="1:81">
      <c r="A11" s="5"/>
      <c r="B11" s="5" t="s">
        <v>36</v>
      </c>
      <c r="C11" s="5" t="s">
        <v>37</v>
      </c>
      <c r="D11" s="5" t="s">
        <v>38</v>
      </c>
      <c r="E11" s="5" t="s">
        <v>39</v>
      </c>
      <c r="F11" s="5" t="s">
        <v>40</v>
      </c>
      <c r="G11" s="5"/>
      <c r="K11" t="s">
        <v>36</v>
      </c>
      <c r="L11" t="s">
        <v>37</v>
      </c>
      <c r="M11" t="s">
        <v>38</v>
      </c>
      <c r="N11" t="s">
        <v>39</v>
      </c>
      <c r="O11" t="s">
        <v>40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AC11" t="s">
        <v>36</v>
      </c>
      <c r="AD11" t="s">
        <v>37</v>
      </c>
      <c r="AE11" t="s">
        <v>38</v>
      </c>
      <c r="AF11" t="s">
        <v>39</v>
      </c>
      <c r="AG11" t="s">
        <v>40</v>
      </c>
      <c r="AL11" t="s">
        <v>36</v>
      </c>
      <c r="AM11" t="s">
        <v>37</v>
      </c>
      <c r="AN11" t="s">
        <v>38</v>
      </c>
      <c r="AO11" t="s">
        <v>39</v>
      </c>
      <c r="AP11" t="s">
        <v>40</v>
      </c>
      <c r="AU11" t="s">
        <v>36</v>
      </c>
      <c r="AV11" t="s">
        <v>37</v>
      </c>
      <c r="AW11" t="s">
        <v>38</v>
      </c>
      <c r="AX11" t="s">
        <v>39</v>
      </c>
      <c r="AY11" t="s">
        <v>40</v>
      </c>
      <c r="BC11" t="s">
        <v>36</v>
      </c>
      <c r="BD11" t="s">
        <v>37</v>
      </c>
      <c r="BE11" t="s">
        <v>38</v>
      </c>
      <c r="BF11" t="s">
        <v>39</v>
      </c>
      <c r="BG11" t="s">
        <v>40</v>
      </c>
      <c r="BL11" t="s">
        <v>36</v>
      </c>
      <c r="BM11" t="s">
        <v>37</v>
      </c>
      <c r="BN11" t="s">
        <v>38</v>
      </c>
      <c r="BO11" t="s">
        <v>39</v>
      </c>
      <c r="BP11" t="s">
        <v>40</v>
      </c>
    </row>
    <row r="12" spans="1:81">
      <c r="A12" s="5" t="s">
        <v>14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14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14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  <c r="AB12" t="s">
        <v>14</v>
      </c>
      <c r="AD12" s="19">
        <v>3</v>
      </c>
      <c r="AH12">
        <f>SUM(AD12:AG12)</f>
        <v>3</v>
      </c>
      <c r="AK12" t="s">
        <v>14</v>
      </c>
      <c r="AL12">
        <v>0</v>
      </c>
      <c r="AM12">
        <v>0</v>
      </c>
      <c r="AN12">
        <v>0</v>
      </c>
      <c r="AO12">
        <v>0</v>
      </c>
      <c r="AP12" s="7">
        <v>0.5</v>
      </c>
      <c r="AQ12">
        <f>SUM(AL12:AP12)</f>
        <v>0.5</v>
      </c>
      <c r="AT12" t="s">
        <v>14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>
        <f t="shared" ref="AZ12:AZ15" si="29">SUM(AU12:AY12)</f>
        <v>0</v>
      </c>
      <c r="BB12" t="s">
        <v>14</v>
      </c>
      <c r="BC12" s="7">
        <v>1</v>
      </c>
      <c r="BD12" s="5"/>
      <c r="BE12" s="5"/>
      <c r="BF12" s="5"/>
      <c r="BG12" s="5"/>
      <c r="BH12">
        <f t="shared" ref="BH12:BH15" si="30">SUM(BC12:BG12)</f>
        <v>1</v>
      </c>
      <c r="BK12" t="s">
        <v>14</v>
      </c>
      <c r="BL12" s="5"/>
      <c r="BM12" s="5"/>
      <c r="BN12" s="5"/>
      <c r="BO12" s="5"/>
      <c r="BP12" s="5"/>
      <c r="BQ12">
        <f t="shared" ref="BQ12:BQ15" si="31">SUM(BL12:BP12)</f>
        <v>0</v>
      </c>
    </row>
    <row r="13" spans="1:81">
      <c r="A13" s="5" t="s">
        <v>17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17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17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  <c r="AB13" t="s">
        <v>17</v>
      </c>
      <c r="AD13" s="19">
        <v>3</v>
      </c>
      <c r="AH13">
        <f>SUM(AD13:AG13)</f>
        <v>3</v>
      </c>
      <c r="AK13" t="s">
        <v>17</v>
      </c>
      <c r="AL13">
        <v>0</v>
      </c>
      <c r="AM13">
        <v>0</v>
      </c>
      <c r="AN13">
        <v>0</v>
      </c>
      <c r="AO13">
        <v>0</v>
      </c>
      <c r="AP13" s="7">
        <v>0.5</v>
      </c>
      <c r="AQ13">
        <f>SUM(AL13:AP13)</f>
        <v>0.5</v>
      </c>
      <c r="AT13" t="s">
        <v>17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>
        <f t="shared" si="29"/>
        <v>0</v>
      </c>
      <c r="BB13" t="s">
        <v>17</v>
      </c>
      <c r="BC13" s="7">
        <v>1</v>
      </c>
      <c r="BD13" s="5"/>
      <c r="BE13" s="5"/>
      <c r="BF13" s="5"/>
      <c r="BG13" s="5"/>
      <c r="BH13">
        <f t="shared" si="30"/>
        <v>1</v>
      </c>
      <c r="BK13" t="s">
        <v>17</v>
      </c>
      <c r="BL13" s="5"/>
      <c r="BM13" s="5"/>
      <c r="BN13" s="5"/>
      <c r="BO13" s="5"/>
      <c r="BP13" s="5"/>
      <c r="BQ13">
        <f t="shared" si="31"/>
        <v>0</v>
      </c>
    </row>
    <row r="14" spans="1:81">
      <c r="A14" s="5" t="s">
        <v>18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18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18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  <c r="AB14" t="s">
        <v>18</v>
      </c>
      <c r="AD14" s="19">
        <v>3</v>
      </c>
      <c r="AG14" s="7">
        <v>1</v>
      </c>
      <c r="AH14">
        <f>SUM(AD14:AG14)</f>
        <v>4</v>
      </c>
      <c r="AK14" t="s">
        <v>18</v>
      </c>
      <c r="AL14" s="7">
        <v>1</v>
      </c>
      <c r="AM14">
        <v>0</v>
      </c>
      <c r="AN14">
        <v>0</v>
      </c>
      <c r="AO14" s="7">
        <v>1</v>
      </c>
      <c r="AP14" s="7">
        <v>1.5</v>
      </c>
      <c r="AQ14">
        <f>SUM(AL14:AP14)</f>
        <v>3.5</v>
      </c>
      <c r="AT14" t="s">
        <v>18</v>
      </c>
      <c r="AU14" s="5">
        <v>0</v>
      </c>
      <c r="AV14" s="5">
        <v>0</v>
      </c>
      <c r="AW14" s="5">
        <v>0</v>
      </c>
      <c r="AX14" s="7">
        <v>1</v>
      </c>
      <c r="AY14" s="7">
        <v>1</v>
      </c>
      <c r="AZ14">
        <f t="shared" si="29"/>
        <v>2</v>
      </c>
      <c r="BB14" t="s">
        <v>18</v>
      </c>
      <c r="BC14" s="7">
        <v>1</v>
      </c>
      <c r="BD14" s="5"/>
      <c r="BE14" s="5"/>
      <c r="BF14" s="5"/>
      <c r="BG14" s="5"/>
      <c r="BH14">
        <f t="shared" si="30"/>
        <v>1</v>
      </c>
      <c r="BK14" t="s">
        <v>18</v>
      </c>
      <c r="BL14" s="5"/>
      <c r="BM14" s="5"/>
      <c r="BN14" s="5"/>
      <c r="BO14" s="5"/>
      <c r="BP14" s="5"/>
      <c r="BQ14">
        <f t="shared" si="31"/>
        <v>0</v>
      </c>
    </row>
    <row r="15" spans="1:81">
      <c r="A15" s="5" t="s">
        <v>15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15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15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  <c r="AB15" t="s">
        <v>15</v>
      </c>
      <c r="AD15" s="7">
        <v>2</v>
      </c>
      <c r="AH15">
        <f>SUM(AD15:AG15)</f>
        <v>2</v>
      </c>
      <c r="AK15" t="s">
        <v>15</v>
      </c>
      <c r="AL15">
        <v>0</v>
      </c>
      <c r="AM15">
        <v>0</v>
      </c>
      <c r="AN15">
        <v>0</v>
      </c>
      <c r="AO15">
        <v>0</v>
      </c>
      <c r="AP15" s="7">
        <v>0.5</v>
      </c>
      <c r="AQ15">
        <f>SUM(AL15:AP15)</f>
        <v>0.5</v>
      </c>
      <c r="AT15" t="s">
        <v>15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>
        <f t="shared" si="29"/>
        <v>0</v>
      </c>
      <c r="BB15" t="s">
        <v>15</v>
      </c>
      <c r="BC15" s="7">
        <v>1</v>
      </c>
      <c r="BD15" s="5"/>
      <c r="BE15" s="5"/>
      <c r="BF15" s="5"/>
      <c r="BG15" s="5"/>
      <c r="BH15">
        <f t="shared" si="30"/>
        <v>1</v>
      </c>
      <c r="BK15" t="s">
        <v>15</v>
      </c>
      <c r="BL15" s="5"/>
      <c r="BM15" s="5"/>
      <c r="BN15" s="5"/>
      <c r="BO15" s="5"/>
      <c r="BP15" s="5"/>
      <c r="BQ15">
        <f t="shared" si="31"/>
        <v>0</v>
      </c>
    </row>
    <row r="16" spans="1:81">
      <c r="A16" s="5" t="s">
        <v>41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  <c r="AD16" s="6"/>
      <c r="AE16" s="6"/>
      <c r="AF16" s="6"/>
      <c r="AG16" s="6"/>
      <c r="AH16" s="12">
        <f>SUM(AH12:AH15)</f>
        <v>12</v>
      </c>
      <c r="AQ16" s="12">
        <f>SUM(AQ12:AQ15)</f>
        <v>5</v>
      </c>
      <c r="AZ16" s="12">
        <f t="shared" ref="AZ16" si="32">SUM(AZ12:AZ15)</f>
        <v>2</v>
      </c>
      <c r="BH16" s="12">
        <f t="shared" ref="BH16" si="33">SUM(BH12:BH15)</f>
        <v>4</v>
      </c>
      <c r="BQ16" s="12">
        <f t="shared" ref="BQ16" si="34">SUM(BQ12:BQ15)</f>
        <v>0</v>
      </c>
    </row>
    <row r="17" spans="1:69">
      <c r="A17" s="5"/>
      <c r="B17" s="5"/>
      <c r="C17" s="5"/>
      <c r="D17" s="5"/>
      <c r="E17" s="5"/>
      <c r="F17" s="5"/>
      <c r="G17" s="12">
        <f>SUM(G12:G16)</f>
        <v>8</v>
      </c>
    </row>
    <row r="18" spans="1:69">
      <c r="A18" s="5"/>
      <c r="B18" s="5"/>
      <c r="C18" s="5" t="s">
        <v>42</v>
      </c>
      <c r="D18" s="5"/>
      <c r="E18" s="5"/>
      <c r="F18" s="5"/>
      <c r="G18" s="5"/>
      <c r="L18" t="s">
        <v>42</v>
      </c>
      <c r="U18" t="s">
        <v>42</v>
      </c>
      <c r="AD18" t="s">
        <v>42</v>
      </c>
      <c r="AM18" t="s">
        <v>4</v>
      </c>
      <c r="AV18" t="s">
        <v>4</v>
      </c>
      <c r="BD18" t="s">
        <v>4</v>
      </c>
      <c r="BM18" t="s">
        <v>4</v>
      </c>
    </row>
    <row r="19" spans="1:69">
      <c r="A19" s="5"/>
      <c r="B19" s="5" t="s">
        <v>36</v>
      </c>
      <c r="C19" s="5" t="s">
        <v>37</v>
      </c>
      <c r="D19" s="5" t="s">
        <v>38</v>
      </c>
      <c r="E19" s="5" t="s">
        <v>39</v>
      </c>
      <c r="F19" s="5" t="s">
        <v>40</v>
      </c>
      <c r="G19" s="5"/>
      <c r="K19" t="s">
        <v>36</v>
      </c>
      <c r="L19" t="s">
        <v>37</v>
      </c>
      <c r="M19" t="s">
        <v>38</v>
      </c>
      <c r="N19" t="s">
        <v>39</v>
      </c>
      <c r="O19" t="s">
        <v>40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AC19" t="s">
        <v>36</v>
      </c>
      <c r="AD19" t="s">
        <v>37</v>
      </c>
      <c r="AE19" t="s">
        <v>38</v>
      </c>
      <c r="AF19" t="s">
        <v>39</v>
      </c>
      <c r="AG19" t="s">
        <v>40</v>
      </c>
      <c r="AL19" t="s">
        <v>36</v>
      </c>
      <c r="AM19" t="s">
        <v>37</v>
      </c>
      <c r="AN19" t="s">
        <v>38</v>
      </c>
      <c r="AO19" t="s">
        <v>39</v>
      </c>
      <c r="AP19" t="s">
        <v>40</v>
      </c>
      <c r="AU19" t="s">
        <v>36</v>
      </c>
      <c r="AV19" t="s">
        <v>37</v>
      </c>
      <c r="AW19" t="s">
        <v>38</v>
      </c>
      <c r="AX19" t="s">
        <v>39</v>
      </c>
      <c r="AY19" t="s">
        <v>40</v>
      </c>
      <c r="BC19" t="s">
        <v>36</v>
      </c>
      <c r="BD19" t="s">
        <v>37</v>
      </c>
      <c r="BE19" t="s">
        <v>38</v>
      </c>
      <c r="BF19" t="s">
        <v>39</v>
      </c>
      <c r="BG19" t="s">
        <v>40</v>
      </c>
      <c r="BL19" t="s">
        <v>36</v>
      </c>
      <c r="BM19" t="s">
        <v>37</v>
      </c>
      <c r="BN19" t="s">
        <v>38</v>
      </c>
      <c r="BO19" t="s">
        <v>39</v>
      </c>
      <c r="BP19" t="s">
        <v>40</v>
      </c>
    </row>
    <row r="20" spans="1:69">
      <c r="A20" s="5" t="s">
        <v>14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14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14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  <c r="AB20" t="s">
        <v>14</v>
      </c>
      <c r="AH20">
        <f>SUM(AC20:AG20)</f>
        <v>0</v>
      </c>
      <c r="AK20" t="s">
        <v>14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>SUM(AL20:AP20)</f>
        <v>0</v>
      </c>
      <c r="AT20" t="s">
        <v>14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f t="shared" ref="AZ20:AZ23" si="35">SUM(AU20:AY20)</f>
        <v>0</v>
      </c>
      <c r="BB20" t="s">
        <v>14</v>
      </c>
      <c r="BC20" s="5"/>
      <c r="BD20" s="5"/>
      <c r="BE20" s="7">
        <v>1.5</v>
      </c>
      <c r="BF20" s="5"/>
      <c r="BG20" s="5"/>
      <c r="BH20">
        <f t="shared" ref="BH20:BH23" si="36">SUM(BC20:BG20)</f>
        <v>1.5</v>
      </c>
      <c r="BK20" t="s">
        <v>14</v>
      </c>
      <c r="BL20" s="5"/>
      <c r="BM20" s="5"/>
      <c r="BN20" s="5"/>
      <c r="BO20" s="5"/>
      <c r="BP20" s="5"/>
      <c r="BQ20">
        <f t="shared" ref="BQ20:BQ23" si="37">SUM(BL20:BP20)</f>
        <v>0</v>
      </c>
    </row>
    <row r="21" spans="1:69">
      <c r="A21" s="5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17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17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  <c r="AB21" t="s">
        <v>17</v>
      </c>
      <c r="AH21">
        <f>SUM(AC21:AG21)</f>
        <v>0</v>
      </c>
      <c r="AK21" t="s">
        <v>17</v>
      </c>
      <c r="AL21">
        <v>0</v>
      </c>
      <c r="AM21">
        <v>0</v>
      </c>
      <c r="AN21">
        <v>0</v>
      </c>
      <c r="AO21">
        <v>0</v>
      </c>
      <c r="AP21">
        <v>0</v>
      </c>
      <c r="AQ21">
        <f>SUM(AL21:AP21)</f>
        <v>0</v>
      </c>
      <c r="AT21" t="s">
        <v>17</v>
      </c>
      <c r="AU21">
        <v>0</v>
      </c>
      <c r="AV21">
        <v>0</v>
      </c>
      <c r="AW21">
        <v>0</v>
      </c>
      <c r="AX21">
        <v>0</v>
      </c>
      <c r="AY21">
        <v>0</v>
      </c>
      <c r="AZ21">
        <f t="shared" si="35"/>
        <v>0</v>
      </c>
      <c r="BB21" t="s">
        <v>17</v>
      </c>
      <c r="BC21" s="5"/>
      <c r="BD21" s="5"/>
      <c r="BE21" s="7">
        <v>1.5</v>
      </c>
      <c r="BF21" s="5"/>
      <c r="BG21" s="7">
        <v>1</v>
      </c>
      <c r="BH21">
        <f t="shared" si="36"/>
        <v>2.5</v>
      </c>
      <c r="BK21" t="s">
        <v>17</v>
      </c>
      <c r="BL21" s="5"/>
      <c r="BM21" s="5"/>
      <c r="BN21" s="5"/>
      <c r="BO21" s="5"/>
      <c r="BP21" s="5"/>
      <c r="BQ21">
        <f t="shared" si="37"/>
        <v>0</v>
      </c>
    </row>
    <row r="22" spans="1:69">
      <c r="A22" s="5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18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18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  <c r="AB22" t="s">
        <v>18</v>
      </c>
      <c r="AH22">
        <f>SUM(AC22:AG22)</f>
        <v>0</v>
      </c>
      <c r="AK22" t="s">
        <v>18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f>SUM(AL22:AP22)</f>
        <v>0</v>
      </c>
      <c r="AT22" t="s">
        <v>18</v>
      </c>
      <c r="AU22">
        <v>0</v>
      </c>
      <c r="AV22">
        <v>0</v>
      </c>
      <c r="AW22">
        <v>0</v>
      </c>
      <c r="AX22">
        <v>0</v>
      </c>
      <c r="AY22" s="7">
        <v>1</v>
      </c>
      <c r="AZ22">
        <f t="shared" si="35"/>
        <v>1</v>
      </c>
      <c r="BB22" t="s">
        <v>18</v>
      </c>
      <c r="BC22" s="5"/>
      <c r="BD22" s="5"/>
      <c r="BE22" s="7">
        <v>1.5</v>
      </c>
      <c r="BF22" s="5"/>
      <c r="BG22" s="7">
        <v>1</v>
      </c>
      <c r="BH22">
        <f t="shared" si="36"/>
        <v>2.5</v>
      </c>
      <c r="BK22" t="s">
        <v>18</v>
      </c>
      <c r="BL22" s="5"/>
      <c r="BM22" s="5"/>
      <c r="BN22" s="5"/>
      <c r="BO22" s="5"/>
      <c r="BP22" s="5"/>
      <c r="BQ22">
        <f t="shared" si="37"/>
        <v>0</v>
      </c>
    </row>
    <row r="23" spans="1:69">
      <c r="A23" s="5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15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15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  <c r="AB23" t="s">
        <v>15</v>
      </c>
      <c r="AH23">
        <f>SUM(AC23:AG23)</f>
        <v>0</v>
      </c>
      <c r="AK23" t="s">
        <v>15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f>SUM(AL23:AP23)</f>
        <v>0</v>
      </c>
      <c r="AT23" t="s">
        <v>15</v>
      </c>
      <c r="AU23">
        <v>0</v>
      </c>
      <c r="AV23">
        <v>0</v>
      </c>
      <c r="AW23">
        <v>0</v>
      </c>
      <c r="AX23">
        <v>0</v>
      </c>
      <c r="AY23">
        <v>0</v>
      </c>
      <c r="AZ23">
        <f t="shared" si="35"/>
        <v>0</v>
      </c>
      <c r="BB23" t="s">
        <v>15</v>
      </c>
      <c r="BC23" s="5"/>
      <c r="BD23" s="5"/>
      <c r="BE23" s="7">
        <v>1</v>
      </c>
      <c r="BF23" s="5"/>
      <c r="BG23" s="7">
        <v>1</v>
      </c>
      <c r="BH23">
        <f t="shared" si="36"/>
        <v>2</v>
      </c>
      <c r="BK23" t="s">
        <v>15</v>
      </c>
      <c r="BL23" s="5"/>
      <c r="BM23" s="5"/>
      <c r="BN23" s="5"/>
      <c r="BO23" s="5"/>
      <c r="BP23" s="5"/>
      <c r="BQ23">
        <f t="shared" si="37"/>
        <v>0</v>
      </c>
    </row>
    <row r="24" spans="1:69">
      <c r="A24" s="5" t="s">
        <v>41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  <c r="AC24" s="6"/>
      <c r="AD24" s="6"/>
      <c r="AE24" s="6"/>
      <c r="AF24" s="6"/>
      <c r="AG24" s="6"/>
      <c r="AH24" s="12">
        <f>SUM(AH20:AH23)</f>
        <v>0</v>
      </c>
      <c r="AQ24" s="12">
        <f>SUM(AQ20:AQ23)</f>
        <v>0</v>
      </c>
      <c r="AZ24" s="12">
        <f t="shared" ref="AZ24" si="38">SUM(AZ20:AZ23)</f>
        <v>1</v>
      </c>
      <c r="BH24" s="12">
        <f t="shared" ref="BH24" si="39">SUM(BH20:BH23)</f>
        <v>8.5</v>
      </c>
      <c r="BQ24" s="12">
        <f t="shared" ref="BQ24" si="40">SUM(BQ20:BQ23)</f>
        <v>0</v>
      </c>
    </row>
    <row r="25" spans="1:69">
      <c r="A25" s="5"/>
      <c r="B25" s="5"/>
      <c r="C25" s="5"/>
      <c r="D25" s="5"/>
      <c r="E25" s="5"/>
      <c r="F25" s="5"/>
      <c r="G25" s="12">
        <f>SUM(G20:G24)</f>
        <v>2</v>
      </c>
    </row>
    <row r="26" spans="1:69">
      <c r="A26" s="5"/>
      <c r="B26" s="5"/>
      <c r="C26" s="5" t="s">
        <v>43</v>
      </c>
      <c r="D26" s="5"/>
      <c r="E26" s="5"/>
      <c r="F26" s="5"/>
      <c r="G26" s="5"/>
      <c r="L26" t="s">
        <v>43</v>
      </c>
      <c r="U26" t="s">
        <v>43</v>
      </c>
      <c r="AD26" t="s">
        <v>43</v>
      </c>
      <c r="AM26" t="s">
        <v>67</v>
      </c>
      <c r="AV26" t="s">
        <v>67</v>
      </c>
      <c r="BD26" t="s">
        <v>107</v>
      </c>
      <c r="BM26" t="s">
        <v>107</v>
      </c>
    </row>
    <row r="27" spans="1:69">
      <c r="A27" s="5"/>
      <c r="B27" s="5" t="s">
        <v>36</v>
      </c>
      <c r="C27" s="5" t="s">
        <v>37</v>
      </c>
      <c r="D27" s="5" t="s">
        <v>38</v>
      </c>
      <c r="E27" s="5" t="s">
        <v>39</v>
      </c>
      <c r="F27" s="5" t="s">
        <v>40</v>
      </c>
      <c r="G27" s="5"/>
      <c r="K27" t="s">
        <v>36</v>
      </c>
      <c r="L27" t="s">
        <v>37</v>
      </c>
      <c r="M27" t="s">
        <v>38</v>
      </c>
      <c r="N27" t="s">
        <v>39</v>
      </c>
      <c r="O27" t="s">
        <v>40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AC27" t="s">
        <v>36</v>
      </c>
      <c r="AD27" t="s">
        <v>37</v>
      </c>
      <c r="AE27" t="s">
        <v>38</v>
      </c>
      <c r="AF27" t="s">
        <v>39</v>
      </c>
      <c r="AG27" t="s">
        <v>40</v>
      </c>
      <c r="AL27" t="s">
        <v>36</v>
      </c>
      <c r="AM27" t="s">
        <v>37</v>
      </c>
      <c r="AN27" t="s">
        <v>38</v>
      </c>
      <c r="AO27" t="s">
        <v>39</v>
      </c>
      <c r="AP27" t="s">
        <v>40</v>
      </c>
      <c r="AU27" t="s">
        <v>36</v>
      </c>
      <c r="AV27" t="s">
        <v>37</v>
      </c>
      <c r="AW27" t="s">
        <v>38</v>
      </c>
      <c r="AX27" t="s">
        <v>39</v>
      </c>
      <c r="AY27" t="s">
        <v>40</v>
      </c>
      <c r="BC27" t="s">
        <v>36</v>
      </c>
      <c r="BD27" t="s">
        <v>37</v>
      </c>
      <c r="BE27" t="s">
        <v>38</v>
      </c>
      <c r="BF27" t="s">
        <v>39</v>
      </c>
      <c r="BG27" t="s">
        <v>40</v>
      </c>
      <c r="BL27" t="s">
        <v>36</v>
      </c>
      <c r="BM27" t="s">
        <v>37</v>
      </c>
      <c r="BN27" t="s">
        <v>38</v>
      </c>
      <c r="BO27" t="s">
        <v>39</v>
      </c>
      <c r="BP27" t="s">
        <v>40</v>
      </c>
    </row>
    <row r="28" spans="1:69">
      <c r="A28" s="5" t="s">
        <v>14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14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  <c r="AB28" t="s">
        <v>14</v>
      </c>
      <c r="AC28">
        <v>0</v>
      </c>
      <c r="AH28">
        <f>SUM(AC28:AG28)</f>
        <v>0</v>
      </c>
      <c r="AK28" t="s">
        <v>14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f>SUM(AL28:AP28)</f>
        <v>0</v>
      </c>
      <c r="AT28" t="s">
        <v>14</v>
      </c>
      <c r="AU28">
        <v>0</v>
      </c>
      <c r="AV28">
        <v>0</v>
      </c>
      <c r="AW28">
        <v>0</v>
      </c>
      <c r="AX28">
        <v>0</v>
      </c>
      <c r="AY28">
        <v>0</v>
      </c>
      <c r="AZ28">
        <f t="shared" ref="AZ28:AZ31" si="41">SUM(AU28:AY28)</f>
        <v>0</v>
      </c>
      <c r="BB28" t="s">
        <v>14</v>
      </c>
      <c r="BC28" s="5"/>
      <c r="BD28" s="5"/>
      <c r="BE28" s="5"/>
      <c r="BF28" s="5"/>
      <c r="BG28" s="5"/>
      <c r="BH28">
        <f t="shared" ref="BH28:BH31" si="42">SUM(BC28:BG28)</f>
        <v>0</v>
      </c>
      <c r="BK28" t="s">
        <v>14</v>
      </c>
      <c r="BL28" s="7">
        <v>2</v>
      </c>
      <c r="BM28" s="5"/>
      <c r="BN28" s="5"/>
      <c r="BO28" s="7">
        <v>1.5</v>
      </c>
      <c r="BP28" s="5"/>
      <c r="BQ28">
        <f t="shared" ref="BQ28:BQ31" si="43">SUM(BL28:BP28)</f>
        <v>3.5</v>
      </c>
    </row>
    <row r="29" spans="1:69">
      <c r="A29" s="5" t="s">
        <v>17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17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17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  <c r="AB29" t="s">
        <v>17</v>
      </c>
      <c r="AK29" t="s">
        <v>17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f>SUM(AL29:AP29)</f>
        <v>0</v>
      </c>
      <c r="AT29" t="s">
        <v>17</v>
      </c>
      <c r="AU29">
        <v>0</v>
      </c>
      <c r="AV29">
        <v>0</v>
      </c>
      <c r="AW29">
        <v>0</v>
      </c>
      <c r="AX29">
        <v>0</v>
      </c>
      <c r="AY29">
        <v>0</v>
      </c>
      <c r="AZ29">
        <f t="shared" si="41"/>
        <v>0</v>
      </c>
      <c r="BB29" t="s">
        <v>17</v>
      </c>
      <c r="BC29" s="5"/>
      <c r="BD29" s="5"/>
      <c r="BE29" s="5"/>
      <c r="BF29" s="5"/>
      <c r="BG29" s="7">
        <v>0.5</v>
      </c>
      <c r="BH29">
        <f t="shared" si="42"/>
        <v>0.5</v>
      </c>
      <c r="BK29" t="s">
        <v>17</v>
      </c>
      <c r="BL29" s="7">
        <v>2</v>
      </c>
      <c r="BM29" s="5"/>
      <c r="BN29" s="5"/>
      <c r="BO29" s="7">
        <v>1.5</v>
      </c>
      <c r="BP29" s="5"/>
      <c r="BQ29">
        <f t="shared" si="43"/>
        <v>3.5</v>
      </c>
    </row>
    <row r="30" spans="1:69">
      <c r="A30" s="5" t="s">
        <v>18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18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18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  <c r="AB30" t="s">
        <v>18</v>
      </c>
      <c r="AK30" t="s">
        <v>18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f>SUM(AL30:AP30)</f>
        <v>0</v>
      </c>
      <c r="AT30" t="s">
        <v>18</v>
      </c>
      <c r="AU30">
        <v>0</v>
      </c>
      <c r="AV30">
        <v>0</v>
      </c>
      <c r="AW30">
        <v>0</v>
      </c>
      <c r="AX30" s="7">
        <v>1</v>
      </c>
      <c r="AY30">
        <v>0</v>
      </c>
      <c r="AZ30">
        <f t="shared" si="41"/>
        <v>1</v>
      </c>
      <c r="BB30" t="s">
        <v>18</v>
      </c>
      <c r="BC30" s="5"/>
      <c r="BD30" s="5"/>
      <c r="BE30" s="5"/>
      <c r="BF30" s="5"/>
      <c r="BG30" s="7">
        <v>0.5</v>
      </c>
      <c r="BH30">
        <f t="shared" si="42"/>
        <v>0.5</v>
      </c>
      <c r="BK30" t="s">
        <v>18</v>
      </c>
      <c r="BL30" s="7">
        <v>2</v>
      </c>
      <c r="BM30" s="5"/>
      <c r="BN30" s="5"/>
      <c r="BO30" s="5"/>
      <c r="BP30" s="5"/>
      <c r="BQ30">
        <f t="shared" si="43"/>
        <v>2</v>
      </c>
    </row>
    <row r="31" spans="1:69">
      <c r="A31" s="5" t="s">
        <v>15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15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15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  <c r="AB31" t="s">
        <v>15</v>
      </c>
      <c r="AH31">
        <f>SUM(AC31:AG31)</f>
        <v>0</v>
      </c>
      <c r="AK31" t="s">
        <v>15</v>
      </c>
      <c r="AL31">
        <v>0</v>
      </c>
      <c r="AM31">
        <v>0</v>
      </c>
      <c r="AN31">
        <v>0</v>
      </c>
      <c r="AO31">
        <v>0</v>
      </c>
      <c r="AP31">
        <v>0</v>
      </c>
      <c r="AQ31">
        <f>SUM(AL31:AP31)</f>
        <v>0</v>
      </c>
      <c r="AT31" t="s">
        <v>15</v>
      </c>
      <c r="AU31">
        <v>0</v>
      </c>
      <c r="AV31">
        <v>0</v>
      </c>
      <c r="AW31">
        <v>0</v>
      </c>
      <c r="AX31" s="7">
        <v>1</v>
      </c>
      <c r="AY31">
        <v>0</v>
      </c>
      <c r="AZ31">
        <f t="shared" si="41"/>
        <v>1</v>
      </c>
      <c r="BB31" t="s">
        <v>15</v>
      </c>
      <c r="BC31" s="5"/>
      <c r="BD31" s="5"/>
      <c r="BE31" s="5"/>
      <c r="BF31" s="5"/>
      <c r="BG31" s="7">
        <v>0.5</v>
      </c>
      <c r="BH31">
        <f t="shared" si="42"/>
        <v>0.5</v>
      </c>
      <c r="BK31" t="s">
        <v>15</v>
      </c>
      <c r="BL31" s="7">
        <v>2</v>
      </c>
      <c r="BM31" s="5"/>
      <c r="BN31" s="5"/>
      <c r="BO31" s="7">
        <v>1.5</v>
      </c>
      <c r="BP31" s="5"/>
      <c r="BQ31">
        <f t="shared" si="43"/>
        <v>3.5</v>
      </c>
    </row>
    <row r="32" spans="1:69">
      <c r="A32" s="5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  <c r="AC32" s="6"/>
      <c r="AD32" s="6"/>
      <c r="AE32" s="6"/>
      <c r="AF32" s="6"/>
      <c r="AG32" s="6"/>
      <c r="AH32" s="12">
        <f>SUM(AH28:AH31)</f>
        <v>0</v>
      </c>
      <c r="AQ32" s="12">
        <f>SUM(AQ28:AQ31)</f>
        <v>0</v>
      </c>
      <c r="AZ32" s="12">
        <f t="shared" ref="AZ32" si="44">SUM(AZ28:AZ31)</f>
        <v>2</v>
      </c>
      <c r="BH32" s="12">
        <f t="shared" ref="BH32" si="45">SUM(BH28:BH31)</f>
        <v>1.5</v>
      </c>
      <c r="BQ32" s="12">
        <f t="shared" ref="BQ32" si="46">SUM(BQ28:BQ31)</f>
        <v>12.5</v>
      </c>
    </row>
    <row r="33" spans="1:69">
      <c r="A33" s="5"/>
      <c r="B33" s="5"/>
      <c r="C33" s="5"/>
      <c r="D33" s="5"/>
      <c r="E33" s="5"/>
      <c r="F33" s="5"/>
      <c r="G33" s="12">
        <f>SUM(G28:G32)</f>
        <v>7</v>
      </c>
    </row>
    <row r="34" spans="1:69">
      <c r="A34" s="5"/>
      <c r="B34" s="5"/>
      <c r="C34" s="5" t="s">
        <v>4</v>
      </c>
      <c r="D34" s="5"/>
      <c r="E34" s="5"/>
      <c r="F34" s="5"/>
      <c r="G34" s="5"/>
      <c r="L34" t="s">
        <v>4</v>
      </c>
      <c r="U34" t="s">
        <v>5</v>
      </c>
      <c r="AD34" t="s">
        <v>5</v>
      </c>
      <c r="AK34" t="s">
        <v>105</v>
      </c>
      <c r="AM34" t="s">
        <v>103</v>
      </c>
      <c r="AT34" t="s">
        <v>105</v>
      </c>
      <c r="AV34" t="s">
        <v>103</v>
      </c>
      <c r="BB34" t="s">
        <v>105</v>
      </c>
      <c r="BD34" t="s">
        <v>112</v>
      </c>
      <c r="BK34" t="s">
        <v>105</v>
      </c>
      <c r="BM34" t="s">
        <v>112</v>
      </c>
    </row>
    <row r="35" spans="1:69">
      <c r="A35" s="5"/>
      <c r="B35" s="5" t="s">
        <v>36</v>
      </c>
      <c r="C35" s="5" t="s">
        <v>37</v>
      </c>
      <c r="D35" s="5" t="s">
        <v>38</v>
      </c>
      <c r="E35" s="5" t="s">
        <v>39</v>
      </c>
      <c r="F35" s="5" t="s">
        <v>40</v>
      </c>
      <c r="G35" s="5"/>
      <c r="K35" t="s">
        <v>36</v>
      </c>
      <c r="L35" t="s">
        <v>37</v>
      </c>
      <c r="M35" t="s">
        <v>38</v>
      </c>
      <c r="N35" t="s">
        <v>39</v>
      </c>
      <c r="O35" t="s">
        <v>40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AC35" t="s">
        <v>36</v>
      </c>
      <c r="AD35" t="s">
        <v>37</v>
      </c>
      <c r="AE35" t="s">
        <v>38</v>
      </c>
      <c r="AF35" t="s">
        <v>39</v>
      </c>
      <c r="AG35" t="s">
        <v>40</v>
      </c>
      <c r="AL35" t="s">
        <v>36</v>
      </c>
      <c r="AM35" t="s">
        <v>37</v>
      </c>
      <c r="AN35" t="s">
        <v>38</v>
      </c>
      <c r="AO35" t="s">
        <v>39</v>
      </c>
      <c r="AP35" t="s">
        <v>40</v>
      </c>
      <c r="AU35" t="s">
        <v>36</v>
      </c>
      <c r="AV35" t="s">
        <v>37</v>
      </c>
      <c r="AW35" t="s">
        <v>38</v>
      </c>
      <c r="AX35" t="s">
        <v>39</v>
      </c>
      <c r="AY35" t="s">
        <v>40</v>
      </c>
      <c r="BC35" t="s">
        <v>36</v>
      </c>
      <c r="BD35" t="s">
        <v>37</v>
      </c>
      <c r="BE35" t="s">
        <v>38</v>
      </c>
      <c r="BF35" t="s">
        <v>39</v>
      </c>
      <c r="BG35" t="s">
        <v>40</v>
      </c>
      <c r="BL35" t="s">
        <v>36</v>
      </c>
      <c r="BM35" t="s">
        <v>37</v>
      </c>
      <c r="BN35" t="s">
        <v>38</v>
      </c>
      <c r="BO35" t="s">
        <v>39</v>
      </c>
      <c r="BP35" t="s">
        <v>40</v>
      </c>
    </row>
    <row r="36" spans="1:69">
      <c r="A36" s="5" t="s">
        <v>14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14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14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  <c r="AB36" t="s">
        <v>14</v>
      </c>
      <c r="AC36" s="7">
        <v>2</v>
      </c>
      <c r="AH36">
        <f>SUM(AC36:AG36)</f>
        <v>2</v>
      </c>
      <c r="AK36" t="s">
        <v>14</v>
      </c>
      <c r="AL36" s="7">
        <v>2</v>
      </c>
      <c r="AM36">
        <v>0</v>
      </c>
      <c r="AN36" s="7">
        <v>3</v>
      </c>
      <c r="AO36" s="7">
        <v>2.5</v>
      </c>
      <c r="AP36" s="7">
        <v>4.5</v>
      </c>
      <c r="AQ36">
        <f>SUM(AL36:AP36)</f>
        <v>12</v>
      </c>
      <c r="AT36" t="s">
        <v>14</v>
      </c>
      <c r="AU36" s="7">
        <v>3</v>
      </c>
      <c r="AV36" s="7">
        <v>3</v>
      </c>
      <c r="AW36" s="7">
        <v>0.5</v>
      </c>
      <c r="AX36" s="7">
        <v>2</v>
      </c>
      <c r="AY36" s="5">
        <v>0</v>
      </c>
      <c r="AZ36">
        <f t="shared" ref="AZ36:AZ39" si="47">SUM(AU36:AY36)</f>
        <v>8.5</v>
      </c>
      <c r="BB36" t="s">
        <v>14</v>
      </c>
      <c r="BC36" s="5"/>
      <c r="BD36" s="5"/>
      <c r="BE36" s="5"/>
      <c r="BF36" s="5"/>
      <c r="BG36" s="5"/>
      <c r="BH36">
        <f t="shared" ref="BH36:BH39" si="48">SUM(BC36:BG36)</f>
        <v>0</v>
      </c>
      <c r="BK36" t="s">
        <v>14</v>
      </c>
      <c r="BL36" s="7">
        <v>1.5</v>
      </c>
      <c r="BM36" s="5"/>
      <c r="BN36" s="7">
        <v>2</v>
      </c>
      <c r="BO36" s="19">
        <v>1</v>
      </c>
      <c r="BP36" s="5"/>
      <c r="BQ36">
        <f t="shared" ref="BQ36:BQ39" si="49">SUM(BL36:BP36)</f>
        <v>4.5</v>
      </c>
    </row>
    <row r="37" spans="1:69">
      <c r="A37" s="5" t="s">
        <v>17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17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17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  <c r="AB37" t="s">
        <v>17</v>
      </c>
      <c r="AC37" s="7">
        <v>2.5</v>
      </c>
      <c r="AH37">
        <f>SUM(AC37:AG37)</f>
        <v>2.5</v>
      </c>
      <c r="AK37" t="s">
        <v>17</v>
      </c>
      <c r="AL37" s="7">
        <v>3</v>
      </c>
      <c r="AM37" s="7">
        <v>1</v>
      </c>
      <c r="AN37" s="7">
        <v>3</v>
      </c>
      <c r="AO37" s="7">
        <v>3</v>
      </c>
      <c r="AP37" s="7">
        <v>4.5</v>
      </c>
      <c r="AQ37">
        <f>SUM(AL37:AP37)</f>
        <v>14.5</v>
      </c>
      <c r="AT37" t="s">
        <v>17</v>
      </c>
      <c r="AU37" s="7">
        <v>3</v>
      </c>
      <c r="AV37" s="7">
        <v>6</v>
      </c>
      <c r="AW37" s="7">
        <v>2.5</v>
      </c>
      <c r="AX37" s="5">
        <v>0</v>
      </c>
      <c r="AY37" s="5">
        <v>0</v>
      </c>
      <c r="AZ37">
        <f t="shared" si="47"/>
        <v>11.5</v>
      </c>
      <c r="BB37" t="s">
        <v>17</v>
      </c>
      <c r="BC37" s="5"/>
      <c r="BD37" s="5"/>
      <c r="BE37" s="5"/>
      <c r="BF37" s="5"/>
      <c r="BG37" s="5"/>
      <c r="BH37">
        <f t="shared" si="48"/>
        <v>0</v>
      </c>
      <c r="BK37" t="s">
        <v>17</v>
      </c>
      <c r="BL37" s="7">
        <v>1.5</v>
      </c>
      <c r="BM37" s="5"/>
      <c r="BN37" s="7">
        <v>2</v>
      </c>
      <c r="BO37" s="19">
        <v>1</v>
      </c>
      <c r="BP37" s="5"/>
      <c r="BQ37">
        <f t="shared" si="49"/>
        <v>4.5</v>
      </c>
    </row>
    <row r="38" spans="1:69">
      <c r="A38" s="5" t="s">
        <v>18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18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18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  <c r="AB38" t="s">
        <v>18</v>
      </c>
      <c r="AC38" s="7">
        <v>2.5</v>
      </c>
      <c r="AH38">
        <f>SUM(AC38:AG38)</f>
        <v>2.5</v>
      </c>
      <c r="AK38" t="s">
        <v>18</v>
      </c>
      <c r="AL38" s="7">
        <v>3</v>
      </c>
      <c r="AM38" s="7">
        <v>2</v>
      </c>
      <c r="AN38" s="7">
        <v>3</v>
      </c>
      <c r="AO38" s="7">
        <v>3.5</v>
      </c>
      <c r="AP38" s="7">
        <v>5.5</v>
      </c>
      <c r="AQ38">
        <f>SUM(AL38:AP38)</f>
        <v>17</v>
      </c>
      <c r="AT38" t="s">
        <v>18</v>
      </c>
      <c r="AU38" s="7">
        <v>4</v>
      </c>
      <c r="AV38" s="7">
        <v>5</v>
      </c>
      <c r="AW38" s="7">
        <v>2.5</v>
      </c>
      <c r="AX38" s="7">
        <v>2.5</v>
      </c>
      <c r="AY38" s="5">
        <v>0</v>
      </c>
      <c r="AZ38">
        <f t="shared" si="47"/>
        <v>14</v>
      </c>
      <c r="BB38" t="s">
        <v>18</v>
      </c>
      <c r="BC38" s="5"/>
      <c r="BD38" s="5"/>
      <c r="BE38" s="5"/>
      <c r="BF38" s="5"/>
      <c r="BG38" s="5"/>
      <c r="BH38">
        <f t="shared" si="48"/>
        <v>0</v>
      </c>
      <c r="BK38" t="s">
        <v>18</v>
      </c>
      <c r="BL38" s="7">
        <v>1.5</v>
      </c>
      <c r="BM38" s="5"/>
      <c r="BN38" s="7">
        <v>2</v>
      </c>
      <c r="BO38" s="5">
        <v>0</v>
      </c>
      <c r="BP38" s="5"/>
      <c r="BQ38">
        <f t="shared" si="49"/>
        <v>3.5</v>
      </c>
    </row>
    <row r="39" spans="1:69">
      <c r="A39" s="5" t="s">
        <v>15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15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15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  <c r="AB39" t="s">
        <v>15</v>
      </c>
      <c r="AC39" s="7">
        <v>2.2999999999999998</v>
      </c>
      <c r="AH39">
        <f>SUM(AC39:AG39)</f>
        <v>2.2999999999999998</v>
      </c>
      <c r="AK39" t="s">
        <v>15</v>
      </c>
      <c r="AL39" s="7">
        <v>3</v>
      </c>
      <c r="AM39">
        <v>0</v>
      </c>
      <c r="AN39" s="7">
        <v>3</v>
      </c>
      <c r="AO39" s="7">
        <v>3</v>
      </c>
      <c r="AP39" s="7">
        <v>3.5</v>
      </c>
      <c r="AQ39">
        <f>SUM(AL39:AP39)</f>
        <v>12.5</v>
      </c>
      <c r="AT39" t="s">
        <v>15</v>
      </c>
      <c r="AU39" s="7">
        <v>2</v>
      </c>
      <c r="AV39" s="7">
        <v>3</v>
      </c>
      <c r="AW39" s="7">
        <v>2.5</v>
      </c>
      <c r="AX39" s="7">
        <v>2.5</v>
      </c>
      <c r="AY39" s="5">
        <v>0</v>
      </c>
      <c r="AZ39">
        <f t="shared" si="47"/>
        <v>10</v>
      </c>
      <c r="BB39" t="s">
        <v>15</v>
      </c>
      <c r="BC39" s="5"/>
      <c r="BD39" s="5"/>
      <c r="BE39" s="5"/>
      <c r="BF39" s="5"/>
      <c r="BG39" s="5"/>
      <c r="BH39">
        <f t="shared" si="48"/>
        <v>0</v>
      </c>
      <c r="BK39" t="s">
        <v>15</v>
      </c>
      <c r="BL39" s="7">
        <v>1</v>
      </c>
      <c r="BM39" s="5"/>
      <c r="BN39" s="7">
        <v>2</v>
      </c>
      <c r="BO39" s="19">
        <v>1</v>
      </c>
      <c r="BP39" s="5"/>
      <c r="BQ39">
        <f t="shared" si="49"/>
        <v>4</v>
      </c>
    </row>
    <row r="40" spans="1:69">
      <c r="A40" s="5" t="s">
        <v>41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  <c r="AC40" s="5"/>
      <c r="AF40" s="6"/>
      <c r="AG40" s="6"/>
      <c r="AH40" s="12">
        <f>SUM(AH36:AH39)</f>
        <v>9.3000000000000007</v>
      </c>
      <c r="AQ40" s="12">
        <f>SUM(AQ36:AQ39)</f>
        <v>56</v>
      </c>
      <c r="AZ40" s="12">
        <f t="shared" ref="AZ40" si="50">SUM(AZ36:AZ39)</f>
        <v>44</v>
      </c>
      <c r="BH40" s="12">
        <f t="shared" ref="BH40" si="51">SUM(BH36:BH39)</f>
        <v>0</v>
      </c>
      <c r="BQ40" s="12">
        <f t="shared" ref="BQ40" si="52">SUM(BQ36:BQ39)</f>
        <v>16.5</v>
      </c>
    </row>
    <row r="41" spans="1:69">
      <c r="A41" s="5"/>
      <c r="B41" s="5"/>
      <c r="C41" s="5"/>
      <c r="D41" s="5"/>
      <c r="E41" s="5"/>
      <c r="F41" s="5"/>
      <c r="G41" s="12">
        <f>SUM(G36:G40)</f>
        <v>7</v>
      </c>
    </row>
    <row r="42" spans="1:69">
      <c r="A42" s="5"/>
      <c r="B42" s="5"/>
      <c r="C42" s="5" t="s">
        <v>44</v>
      </c>
      <c r="D42" s="5"/>
      <c r="E42" s="5"/>
      <c r="F42" s="5"/>
      <c r="G42" s="5"/>
      <c r="L42" t="s">
        <v>44</v>
      </c>
      <c r="U42" t="s">
        <v>45</v>
      </c>
      <c r="AD42" t="s">
        <v>45</v>
      </c>
    </row>
    <row r="43" spans="1:69">
      <c r="A43" s="5"/>
      <c r="B43" s="5" t="s">
        <v>36</v>
      </c>
      <c r="C43" s="5" t="s">
        <v>37</v>
      </c>
      <c r="D43" s="5" t="s">
        <v>38</v>
      </c>
      <c r="E43" s="5" t="s">
        <v>39</v>
      </c>
      <c r="F43" s="5" t="s">
        <v>40</v>
      </c>
      <c r="G43" s="5"/>
      <c r="K43" t="s">
        <v>36</v>
      </c>
      <c r="L43" t="s">
        <v>37</v>
      </c>
      <c r="M43" t="s">
        <v>38</v>
      </c>
      <c r="N43" t="s">
        <v>39</v>
      </c>
      <c r="O43" t="s">
        <v>40</v>
      </c>
      <c r="T43" t="s">
        <v>36</v>
      </c>
      <c r="U43" t="s">
        <v>37</v>
      </c>
      <c r="V43" t="s">
        <v>38</v>
      </c>
      <c r="W43" t="s">
        <v>39</v>
      </c>
      <c r="X43" t="s">
        <v>40</v>
      </c>
      <c r="AC43" t="s">
        <v>36</v>
      </c>
      <c r="AD43" t="s">
        <v>37</v>
      </c>
      <c r="AE43" t="s">
        <v>38</v>
      </c>
      <c r="AF43" t="s">
        <v>39</v>
      </c>
      <c r="AG43" t="s">
        <v>40</v>
      </c>
    </row>
    <row r="44" spans="1:69">
      <c r="A44" s="5" t="s">
        <v>14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14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14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  <c r="AB44" t="s">
        <v>14</v>
      </c>
    </row>
    <row r="45" spans="1:69">
      <c r="A45" s="5" t="s">
        <v>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17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17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  <c r="AB45" t="s">
        <v>17</v>
      </c>
    </row>
    <row r="46" spans="1:69">
      <c r="A46" s="5" t="s">
        <v>18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18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18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  <c r="AB46" t="s">
        <v>18</v>
      </c>
    </row>
    <row r="47" spans="1:69">
      <c r="A47" t="s">
        <v>15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15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  <c r="AB47" t="s">
        <v>15</v>
      </c>
    </row>
    <row r="48" spans="1:69">
      <c r="A48" s="5" t="s">
        <v>41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  <c r="AH48" s="12">
        <f>SUM(AH44:AH47)</f>
        <v>0</v>
      </c>
    </row>
    <row r="49" spans="1:42">
      <c r="G49" s="12">
        <f>SUM(G44:G48)</f>
        <v>1.5</v>
      </c>
    </row>
    <row r="50" spans="1:42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44</v>
      </c>
      <c r="AD50" t="s">
        <v>44</v>
      </c>
      <c r="AL50" s="5"/>
      <c r="AM50" s="5"/>
      <c r="AN50" s="5"/>
      <c r="AO50" s="5"/>
      <c r="AP50" s="5"/>
    </row>
    <row r="51" spans="1:42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36</v>
      </c>
      <c r="U51" t="s">
        <v>37</v>
      </c>
      <c r="V51" t="s">
        <v>38</v>
      </c>
      <c r="W51" t="s">
        <v>39</v>
      </c>
      <c r="X51" t="s">
        <v>40</v>
      </c>
      <c r="AC51" t="s">
        <v>36</v>
      </c>
      <c r="AD51" t="s">
        <v>37</v>
      </c>
      <c r="AE51" t="s">
        <v>38</v>
      </c>
      <c r="AF51" t="s">
        <v>39</v>
      </c>
      <c r="AG51" t="s">
        <v>40</v>
      </c>
    </row>
    <row r="52" spans="1:42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14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  <c r="AB52" t="s">
        <v>14</v>
      </c>
    </row>
    <row r="53" spans="1:42">
      <c r="S53" t="s">
        <v>17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  <c r="AB53" t="s">
        <v>17</v>
      </c>
    </row>
    <row r="54" spans="1:42">
      <c r="S54" t="s">
        <v>18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  <c r="AB54" t="s">
        <v>18</v>
      </c>
    </row>
    <row r="55" spans="1:42">
      <c r="S55" t="s">
        <v>15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  <c r="AB55" t="s">
        <v>15</v>
      </c>
    </row>
    <row r="56" spans="1:42">
      <c r="Y56" s="12">
        <f>SUM(Y52:Y55)</f>
        <v>3.5</v>
      </c>
      <c r="AH56" s="12">
        <f>SUM(AH52:AH55)</f>
        <v>0</v>
      </c>
    </row>
    <row r="58" spans="1:42">
      <c r="U58" t="s">
        <v>47</v>
      </c>
      <c r="AD58" t="s">
        <v>47</v>
      </c>
    </row>
    <row r="59" spans="1:42">
      <c r="T59" t="s">
        <v>36</v>
      </c>
      <c r="U59" t="s">
        <v>37</v>
      </c>
      <c r="V59" t="s">
        <v>38</v>
      </c>
      <c r="W59" t="s">
        <v>39</v>
      </c>
      <c r="X59" t="s">
        <v>40</v>
      </c>
      <c r="AC59" t="s">
        <v>36</v>
      </c>
      <c r="AD59" t="s">
        <v>37</v>
      </c>
      <c r="AE59" t="s">
        <v>38</v>
      </c>
      <c r="AF59" t="s">
        <v>39</v>
      </c>
      <c r="AG59" t="s">
        <v>40</v>
      </c>
    </row>
    <row r="60" spans="1:42">
      <c r="S60" t="s">
        <v>14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  <c r="AB60" t="s">
        <v>14</v>
      </c>
    </row>
    <row r="61" spans="1:42">
      <c r="S61" t="s">
        <v>17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  <c r="AB61" t="s">
        <v>17</v>
      </c>
    </row>
    <row r="62" spans="1:42">
      <c r="S62" t="s">
        <v>18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  <c r="AB62" t="s">
        <v>18</v>
      </c>
      <c r="AF62" s="7">
        <v>3</v>
      </c>
      <c r="AH62">
        <v>3</v>
      </c>
      <c r="AN62" s="5"/>
    </row>
    <row r="63" spans="1:42">
      <c r="S63" t="s">
        <v>15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  <c r="AB63" t="s">
        <v>15</v>
      </c>
    </row>
    <row r="64" spans="1:42">
      <c r="Y64" s="12">
        <f>SUM(Y60:Y63)</f>
        <v>22</v>
      </c>
      <c r="AH64" s="12">
        <f>SUM(AH60:AH63)</f>
        <v>3</v>
      </c>
      <c r="AP6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G33" sqref="G33"/>
    </sheetView>
  </sheetViews>
  <sheetFormatPr defaultRowHeight="15"/>
  <cols>
    <col min="1" max="1" width="22.7109375" bestFit="1" customWidth="1"/>
    <col min="6" max="6" width="22.7109375" bestFit="1" customWidth="1"/>
    <col min="9" max="10" width="8.5703125" bestFit="1" customWidth="1"/>
  </cols>
  <sheetData>
    <row r="1" spans="1:9">
      <c r="A1" t="s">
        <v>101</v>
      </c>
      <c r="F1" t="s">
        <v>96</v>
      </c>
    </row>
    <row r="2" spans="1:9">
      <c r="B2" t="s">
        <v>88</v>
      </c>
      <c r="C2" t="s">
        <v>97</v>
      </c>
      <c r="D2" t="s">
        <v>98</v>
      </c>
      <c r="G2" t="s">
        <v>88</v>
      </c>
      <c r="H2" t="s">
        <v>97</v>
      </c>
      <c r="I2" t="s">
        <v>98</v>
      </c>
    </row>
    <row r="3" spans="1:9">
      <c r="A3" t="s">
        <v>3</v>
      </c>
      <c r="B3" s="18">
        <v>0.05</v>
      </c>
      <c r="C3" s="18">
        <v>0.27</v>
      </c>
      <c r="D3" s="18">
        <v>0.94</v>
      </c>
      <c r="E3" s="18"/>
      <c r="F3" t="s">
        <v>3</v>
      </c>
      <c r="G3">
        <f>G4+G15+G16+G19+G20+G21</f>
        <v>21</v>
      </c>
      <c r="H3" s="6">
        <v>82.5</v>
      </c>
      <c r="I3">
        <v>131.5</v>
      </c>
    </row>
    <row r="4" spans="1:9">
      <c r="A4" s="7" t="s">
        <v>27</v>
      </c>
      <c r="B4" s="18">
        <v>0.17499999999999999</v>
      </c>
      <c r="C4" s="18">
        <v>0.57299999999999995</v>
      </c>
      <c r="D4" s="18">
        <v>0.76600000000000001</v>
      </c>
      <c r="E4" s="18"/>
      <c r="F4" s="7" t="s">
        <v>27</v>
      </c>
      <c r="G4" s="7">
        <f>SUM(G5:G14)</f>
        <v>21</v>
      </c>
      <c r="H4">
        <v>77.5</v>
      </c>
      <c r="I4">
        <v>119.5</v>
      </c>
    </row>
    <row r="5" spans="1:9">
      <c r="A5" t="s">
        <v>51</v>
      </c>
      <c r="B5" s="18">
        <v>0.3</v>
      </c>
      <c r="C5" s="18">
        <v>0.95</v>
      </c>
      <c r="D5" s="18">
        <v>0.95</v>
      </c>
      <c r="E5" s="18"/>
      <c r="F5" t="s">
        <v>51</v>
      </c>
      <c r="G5">
        <v>1.5</v>
      </c>
      <c r="H5">
        <v>4.5</v>
      </c>
      <c r="I5">
        <v>4.5</v>
      </c>
    </row>
    <row r="6" spans="1:9">
      <c r="A6" t="s">
        <v>95</v>
      </c>
      <c r="B6" s="18">
        <v>0.8</v>
      </c>
      <c r="C6" s="18">
        <v>0.95</v>
      </c>
      <c r="D6" s="18">
        <v>0.95</v>
      </c>
      <c r="E6" s="18"/>
      <c r="F6" t="s">
        <v>95</v>
      </c>
      <c r="G6">
        <v>0.5</v>
      </c>
      <c r="H6">
        <v>4.5</v>
      </c>
      <c r="I6">
        <v>9</v>
      </c>
    </row>
    <row r="7" spans="1:9">
      <c r="A7" t="s">
        <v>50</v>
      </c>
      <c r="B7" s="18">
        <v>0.3</v>
      </c>
      <c r="C7" s="18">
        <v>0.95</v>
      </c>
      <c r="D7" s="18">
        <v>0.95</v>
      </c>
      <c r="E7" s="18"/>
      <c r="F7" t="s">
        <v>50</v>
      </c>
      <c r="G7">
        <v>12.5</v>
      </c>
      <c r="H7">
        <v>18.5</v>
      </c>
      <c r="I7">
        <v>22.5</v>
      </c>
    </row>
    <row r="8" spans="1:9">
      <c r="A8" t="s">
        <v>52</v>
      </c>
      <c r="B8" s="18">
        <v>0.2</v>
      </c>
      <c r="C8" s="18">
        <v>0.95</v>
      </c>
      <c r="D8" s="18">
        <v>0.95</v>
      </c>
      <c r="E8" s="18"/>
      <c r="F8" t="s">
        <v>52</v>
      </c>
      <c r="G8">
        <v>4</v>
      </c>
      <c r="H8">
        <v>6</v>
      </c>
      <c r="I8">
        <v>9</v>
      </c>
    </row>
    <row r="9" spans="1:9">
      <c r="A9" t="s">
        <v>55</v>
      </c>
      <c r="B9" s="18">
        <v>0.1</v>
      </c>
      <c r="C9" s="18">
        <v>0.5</v>
      </c>
      <c r="D9" s="18">
        <v>0.75</v>
      </c>
      <c r="E9" s="18"/>
      <c r="F9" t="s">
        <v>55</v>
      </c>
      <c r="G9">
        <v>2.5</v>
      </c>
      <c r="H9">
        <v>27</v>
      </c>
      <c r="I9">
        <v>39.5</v>
      </c>
    </row>
    <row r="10" spans="1:9">
      <c r="A10" t="s">
        <v>56</v>
      </c>
      <c r="B10" s="18">
        <v>0</v>
      </c>
      <c r="C10" s="18">
        <v>0.95</v>
      </c>
      <c r="D10" s="18">
        <v>0.95</v>
      </c>
      <c r="E10" s="18"/>
      <c r="F10" t="s">
        <v>56</v>
      </c>
      <c r="G10">
        <v>0</v>
      </c>
      <c r="H10">
        <v>2</v>
      </c>
      <c r="I10">
        <v>2</v>
      </c>
    </row>
    <row r="11" spans="1:9">
      <c r="A11" t="s">
        <v>63</v>
      </c>
      <c r="B11" s="18">
        <v>0</v>
      </c>
      <c r="C11" s="18">
        <v>0.7</v>
      </c>
      <c r="D11" s="18">
        <v>0.95</v>
      </c>
      <c r="E11" s="18"/>
      <c r="F11" t="s">
        <v>63</v>
      </c>
      <c r="G11">
        <v>0</v>
      </c>
      <c r="H11">
        <v>15</v>
      </c>
      <c r="I11">
        <v>15</v>
      </c>
    </row>
    <row r="12" spans="1:9">
      <c r="A12" t="s">
        <v>54</v>
      </c>
      <c r="B12" s="18">
        <v>0</v>
      </c>
      <c r="C12" s="18">
        <v>0</v>
      </c>
      <c r="D12" s="18">
        <v>0.5</v>
      </c>
      <c r="E12" s="18"/>
      <c r="F12" t="s">
        <v>54</v>
      </c>
      <c r="G12">
        <v>0</v>
      </c>
      <c r="H12">
        <v>0</v>
      </c>
      <c r="I12">
        <v>3</v>
      </c>
    </row>
    <row r="13" spans="1:9">
      <c r="A13" t="s">
        <v>53</v>
      </c>
      <c r="B13" s="18">
        <v>0</v>
      </c>
      <c r="C13" s="18">
        <v>0</v>
      </c>
      <c r="D13" s="18">
        <v>0</v>
      </c>
      <c r="E13" s="18"/>
      <c r="F13" t="s">
        <v>53</v>
      </c>
      <c r="G13">
        <v>0</v>
      </c>
      <c r="H13">
        <v>0</v>
      </c>
      <c r="I13">
        <v>0</v>
      </c>
    </row>
    <row r="14" spans="1:9">
      <c r="A14" t="s">
        <v>94</v>
      </c>
      <c r="B14" s="18">
        <v>0</v>
      </c>
      <c r="C14" s="18">
        <v>0</v>
      </c>
      <c r="D14" s="18">
        <v>0.7</v>
      </c>
      <c r="E14" s="18"/>
      <c r="F14" t="s">
        <v>94</v>
      </c>
      <c r="G14">
        <v>0</v>
      </c>
      <c r="H14">
        <v>0</v>
      </c>
      <c r="I14">
        <v>15</v>
      </c>
    </row>
    <row r="15" spans="1:9">
      <c r="A15" s="7" t="s">
        <v>67</v>
      </c>
      <c r="B15" s="18">
        <v>0</v>
      </c>
      <c r="C15" s="18">
        <v>0</v>
      </c>
      <c r="D15" s="18">
        <v>1</v>
      </c>
      <c r="E15" s="18"/>
      <c r="F15" s="7" t="s">
        <v>67</v>
      </c>
      <c r="G15" s="7">
        <v>0</v>
      </c>
      <c r="H15">
        <v>0</v>
      </c>
      <c r="I15">
        <v>2</v>
      </c>
    </row>
    <row r="16" spans="1:9">
      <c r="A16" s="7" t="s">
        <v>6</v>
      </c>
      <c r="B16" s="18">
        <v>0</v>
      </c>
      <c r="C16" s="18">
        <v>0.505</v>
      </c>
      <c r="D16" s="18">
        <v>1</v>
      </c>
      <c r="E16" s="18"/>
      <c r="F16" s="7" t="s">
        <v>6</v>
      </c>
      <c r="G16" s="7">
        <f>SUM(G17:G18)</f>
        <v>0</v>
      </c>
      <c r="H16">
        <v>3</v>
      </c>
      <c r="I16">
        <v>5</v>
      </c>
    </row>
    <row r="17" spans="1:9">
      <c r="A17" t="s">
        <v>70</v>
      </c>
      <c r="B17" s="18">
        <v>0</v>
      </c>
      <c r="C17" s="18">
        <v>1</v>
      </c>
      <c r="D17" s="18">
        <v>1</v>
      </c>
      <c r="E17" s="18"/>
      <c r="F17" t="s">
        <v>70</v>
      </c>
      <c r="G17">
        <v>0</v>
      </c>
      <c r="H17">
        <v>3</v>
      </c>
      <c r="I17">
        <v>3</v>
      </c>
    </row>
    <row r="18" spans="1:9">
      <c r="A18" t="s">
        <v>71</v>
      </c>
      <c r="B18" s="18">
        <v>0</v>
      </c>
      <c r="C18" s="18">
        <v>0</v>
      </c>
      <c r="D18" s="18">
        <v>1</v>
      </c>
      <c r="E18" s="18"/>
      <c r="F18" t="s">
        <v>71</v>
      </c>
      <c r="G18">
        <v>0</v>
      </c>
      <c r="H18">
        <v>0</v>
      </c>
      <c r="I18">
        <v>2</v>
      </c>
    </row>
    <row r="19" spans="1:9">
      <c r="A19" s="7" t="s">
        <v>90</v>
      </c>
      <c r="B19" s="18">
        <v>0</v>
      </c>
      <c r="C19" s="18">
        <v>0</v>
      </c>
      <c r="D19" s="18">
        <v>1</v>
      </c>
      <c r="E19" s="18"/>
      <c r="F19" s="7" t="s">
        <v>90</v>
      </c>
      <c r="G19" s="7">
        <v>0</v>
      </c>
      <c r="H19">
        <v>0</v>
      </c>
      <c r="I19">
        <v>1</v>
      </c>
    </row>
    <row r="20" spans="1:9">
      <c r="A20" s="7" t="s">
        <v>44</v>
      </c>
      <c r="B20" s="18">
        <v>0</v>
      </c>
      <c r="C20" s="18">
        <v>0</v>
      </c>
      <c r="D20" s="18">
        <v>1</v>
      </c>
      <c r="E20" s="18"/>
      <c r="F20" s="7" t="s">
        <v>44</v>
      </c>
      <c r="G20" s="7">
        <v>0</v>
      </c>
      <c r="H20">
        <v>2</v>
      </c>
      <c r="I20">
        <v>2</v>
      </c>
    </row>
    <row r="21" spans="1:9">
      <c r="A21" s="7" t="s">
        <v>85</v>
      </c>
      <c r="B21" s="18">
        <v>1</v>
      </c>
      <c r="C21" s="18">
        <v>1</v>
      </c>
      <c r="D21" s="18">
        <v>1</v>
      </c>
      <c r="E21" s="18"/>
      <c r="F21" s="7" t="s">
        <v>85</v>
      </c>
      <c r="G21" s="7">
        <v>0</v>
      </c>
      <c r="H21">
        <v>2</v>
      </c>
      <c r="I21">
        <v>2</v>
      </c>
    </row>
    <row r="25" spans="1:9">
      <c r="A25" t="s">
        <v>101</v>
      </c>
      <c r="F25" t="s">
        <v>96</v>
      </c>
    </row>
    <row r="26" spans="1:9">
      <c r="B26" t="s">
        <v>99</v>
      </c>
      <c r="C26" t="s">
        <v>100</v>
      </c>
      <c r="G26" t="s">
        <v>99</v>
      </c>
      <c r="H26" t="s">
        <v>100</v>
      </c>
    </row>
    <row r="27" spans="1:9">
      <c r="A27" t="s">
        <v>106</v>
      </c>
      <c r="B27" s="18"/>
      <c r="C27" s="18"/>
      <c r="D27" s="18"/>
      <c r="E27" s="18"/>
      <c r="F27" t="s">
        <v>106</v>
      </c>
      <c r="H27" s="6"/>
    </row>
    <row r="28" spans="1:9">
      <c r="A28" s="7" t="s">
        <v>107</v>
      </c>
      <c r="B28" s="18"/>
      <c r="C28" s="18"/>
      <c r="D28" s="18"/>
      <c r="E28" s="18"/>
      <c r="F28" s="7" t="s">
        <v>107</v>
      </c>
      <c r="G28" s="5"/>
    </row>
    <row r="29" spans="1:9">
      <c r="A29" t="s">
        <v>108</v>
      </c>
      <c r="B29" s="18"/>
      <c r="C29" s="18"/>
      <c r="D29" s="18"/>
      <c r="E29" s="18"/>
      <c r="F29" t="s">
        <v>108</v>
      </c>
      <c r="G29" s="5"/>
    </row>
    <row r="30" spans="1:9">
      <c r="A30" t="s">
        <v>109</v>
      </c>
      <c r="B30" s="18"/>
      <c r="C30" s="18"/>
      <c r="D30" s="18"/>
      <c r="E30" s="18"/>
      <c r="F30" t="s">
        <v>109</v>
      </c>
    </row>
    <row r="31" spans="1:9">
      <c r="A31" t="s">
        <v>110</v>
      </c>
      <c r="B31" s="18"/>
      <c r="C31" s="18"/>
      <c r="D31" s="18"/>
      <c r="E31" s="18"/>
      <c r="F31" t="s">
        <v>110</v>
      </c>
    </row>
    <row r="32" spans="1:9">
      <c r="A32" t="s">
        <v>111</v>
      </c>
      <c r="B32" s="18"/>
      <c r="C32" s="18"/>
      <c r="D32" s="18"/>
      <c r="E32" s="18"/>
      <c r="F32" t="s">
        <v>111</v>
      </c>
    </row>
    <row r="33" spans="1:7">
      <c r="A33" s="7" t="s">
        <v>6</v>
      </c>
      <c r="B33" s="18"/>
      <c r="C33" s="18"/>
      <c r="D33" s="18"/>
      <c r="E33" s="18"/>
      <c r="F33" s="7" t="s">
        <v>6</v>
      </c>
    </row>
    <row r="34" spans="1:7">
      <c r="A34" s="7" t="s">
        <v>44</v>
      </c>
      <c r="B34" s="18"/>
      <c r="C34" s="18"/>
      <c r="D34" s="18"/>
      <c r="E34" s="18"/>
      <c r="F34" s="7" t="s">
        <v>44</v>
      </c>
    </row>
    <row r="35" spans="1:7">
      <c r="A35" s="7" t="s">
        <v>123</v>
      </c>
      <c r="B35" s="18"/>
      <c r="C35" s="18"/>
      <c r="D35" s="18"/>
      <c r="E35" s="18"/>
      <c r="F35" s="7" t="s">
        <v>123</v>
      </c>
    </row>
    <row r="36" spans="1:7">
      <c r="A36" s="7" t="s">
        <v>112</v>
      </c>
      <c r="B36" s="18"/>
      <c r="C36" s="18"/>
      <c r="D36" s="18"/>
      <c r="E36" s="18"/>
      <c r="F36" s="7" t="s">
        <v>112</v>
      </c>
    </row>
    <row r="37" spans="1:7">
      <c r="A37" s="5"/>
      <c r="B37" s="18"/>
      <c r="C37" s="18"/>
      <c r="D37" s="18"/>
      <c r="E37" s="18"/>
    </row>
    <row r="38" spans="1:7">
      <c r="A38" s="5"/>
      <c r="B38" s="20"/>
      <c r="C38" s="20"/>
      <c r="D38" s="20"/>
      <c r="E38" s="20"/>
      <c r="F38" s="5"/>
      <c r="G38" s="5"/>
    </row>
    <row r="39" spans="1:7">
      <c r="A39" s="5"/>
      <c r="B39" s="20"/>
      <c r="C39" s="20"/>
      <c r="D39" s="20"/>
      <c r="E39" s="20"/>
      <c r="F39" s="5"/>
      <c r="G39" s="5"/>
    </row>
    <row r="40" spans="1:7">
      <c r="A40" s="5"/>
      <c r="B40" s="20"/>
      <c r="C40" s="20"/>
      <c r="D40" s="20"/>
      <c r="E40" s="20"/>
      <c r="F40" s="5"/>
      <c r="G40" s="5"/>
    </row>
    <row r="41" spans="1:7">
      <c r="A41" s="5"/>
      <c r="B41" s="20"/>
      <c r="C41" s="20"/>
      <c r="D41" s="20"/>
      <c r="E41" s="20"/>
      <c r="F41" s="5"/>
      <c r="G41" s="5"/>
    </row>
    <row r="42" spans="1:7">
      <c r="A42" s="5"/>
      <c r="B42" s="20"/>
      <c r="C42" s="20"/>
      <c r="D42" s="20"/>
      <c r="E42" s="20"/>
      <c r="F42" s="5"/>
      <c r="G42" s="5"/>
    </row>
    <row r="43" spans="1:7">
      <c r="A43" s="5"/>
      <c r="B43" s="20"/>
      <c r="C43" s="20"/>
      <c r="D43" s="20"/>
      <c r="E43" s="20"/>
      <c r="F43" s="5"/>
      <c r="G43" s="5"/>
    </row>
    <row r="44" spans="1:7">
      <c r="A44" s="5"/>
      <c r="B44" s="5"/>
      <c r="C44" s="5"/>
      <c r="D44" s="5"/>
      <c r="E44" s="5"/>
      <c r="F44" s="5"/>
      <c r="G4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Progress</vt:lpstr>
      <vt:lpstr>Weekly Individual Progress</vt:lpstr>
      <vt:lpstr>Percentage Done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rati10</cp:lastModifiedBy>
  <dcterms:created xsi:type="dcterms:W3CDTF">2012-04-16T11:31:20Z</dcterms:created>
  <dcterms:modified xsi:type="dcterms:W3CDTF">2012-05-24T13:12:08Z</dcterms:modified>
</cp:coreProperties>
</file>