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1415" windowHeight="7680"/>
  </bookViews>
  <sheets>
    <sheet name="Detailed Progress" sheetId="2" r:id="rId1"/>
    <sheet name="Weekly Individual Progress" sheetId="3" r:id="rId2"/>
    <sheet name="Percentage Done" sheetId="5" r:id="rId3"/>
  </sheets>
  <calcPr calcId="124519"/>
</workbook>
</file>

<file path=xl/calcChain.xml><?xml version="1.0" encoding="utf-8"?>
<calcChain xmlns="http://schemas.openxmlformats.org/spreadsheetml/2006/main">
  <c r="AM6" i="3"/>
  <c r="AM7"/>
  <c r="AN7"/>
  <c r="AO7"/>
  <c r="AP7"/>
  <c r="AL7"/>
  <c r="AN6"/>
  <c r="AO6"/>
  <c r="AP6"/>
  <c r="AL6"/>
  <c r="AM5"/>
  <c r="AN5"/>
  <c r="AO5"/>
  <c r="AP5"/>
  <c r="AL5"/>
  <c r="AM4"/>
  <c r="AN4"/>
  <c r="AO4"/>
  <c r="AP4"/>
  <c r="AL4"/>
  <c r="AQ12"/>
  <c r="AQ13"/>
  <c r="AQ14"/>
  <c r="AQ15"/>
  <c r="AQ20"/>
  <c r="AQ21"/>
  <c r="AQ22"/>
  <c r="AQ23"/>
  <c r="AQ36"/>
  <c r="AQ37"/>
  <c r="AQ5" s="1"/>
  <c r="AQ38"/>
  <c r="AQ39"/>
  <c r="AQ31"/>
  <c r="AQ30"/>
  <c r="AQ29"/>
  <c r="AQ28"/>
  <c r="AQ32" s="1"/>
  <c r="AH64"/>
  <c r="AC7"/>
  <c r="AH21"/>
  <c r="AH22"/>
  <c r="AH20"/>
  <c r="AH12"/>
  <c r="AH13"/>
  <c r="AH14"/>
  <c r="AH15"/>
  <c r="K3" i="5"/>
  <c r="K4"/>
  <c r="K16"/>
  <c r="AH28" i="3"/>
  <c r="I35" i="2"/>
  <c r="I34"/>
  <c r="I32"/>
  <c r="I23"/>
  <c r="I24"/>
  <c r="I25"/>
  <c r="I26"/>
  <c r="I27"/>
  <c r="I28"/>
  <c r="I29"/>
  <c r="I30"/>
  <c r="I31"/>
  <c r="I22"/>
  <c r="G33"/>
  <c r="G21"/>
  <c r="H21"/>
  <c r="H20" s="1"/>
  <c r="F33"/>
  <c r="H33"/>
  <c r="AH36" i="3"/>
  <c r="AH40" s="1"/>
  <c r="AH37"/>
  <c r="AH38"/>
  <c r="AH39"/>
  <c r="AH56"/>
  <c r="AH48"/>
  <c r="AG7"/>
  <c r="AF7"/>
  <c r="AE7"/>
  <c r="AD7"/>
  <c r="AG6"/>
  <c r="AF6"/>
  <c r="AE6"/>
  <c r="AD6"/>
  <c r="AC6"/>
  <c r="AG5"/>
  <c r="AF5"/>
  <c r="AE5"/>
  <c r="AD5"/>
  <c r="AC5"/>
  <c r="AG4"/>
  <c r="AF4"/>
  <c r="AE4"/>
  <c r="AD4"/>
  <c r="F21" i="2"/>
  <c r="I15"/>
  <c r="I14"/>
  <c r="I13"/>
  <c r="I12"/>
  <c r="I11"/>
  <c r="H10"/>
  <c r="F10"/>
  <c r="I9"/>
  <c r="I8"/>
  <c r="I7"/>
  <c r="H6"/>
  <c r="G6"/>
  <c r="F6"/>
  <c r="T5" i="3"/>
  <c r="U5"/>
  <c r="V5"/>
  <c r="W5"/>
  <c r="X5"/>
  <c r="T6"/>
  <c r="U6"/>
  <c r="V6"/>
  <c r="W6"/>
  <c r="X6"/>
  <c r="T7"/>
  <c r="U7"/>
  <c r="V7"/>
  <c r="W7"/>
  <c r="X7"/>
  <c r="U4"/>
  <c r="V4"/>
  <c r="W4"/>
  <c r="X4"/>
  <c r="T4"/>
  <c r="Y63"/>
  <c r="Y62"/>
  <c r="Y61"/>
  <c r="Y60"/>
  <c r="Y55"/>
  <c r="Y54"/>
  <c r="Y53"/>
  <c r="Y52"/>
  <c r="G48"/>
  <c r="Y47"/>
  <c r="P47"/>
  <c r="G47"/>
  <c r="Y46"/>
  <c r="P46"/>
  <c r="G46"/>
  <c r="Y45"/>
  <c r="P45"/>
  <c r="G45"/>
  <c r="Y44"/>
  <c r="P44"/>
  <c r="G44"/>
  <c r="G40"/>
  <c r="Y39"/>
  <c r="P39"/>
  <c r="G39"/>
  <c r="Y38"/>
  <c r="P38"/>
  <c r="G38"/>
  <c r="Y37"/>
  <c r="P37"/>
  <c r="G37"/>
  <c r="Y36"/>
  <c r="P36"/>
  <c r="G36"/>
  <c r="G32"/>
  <c r="Y31"/>
  <c r="P31"/>
  <c r="G31"/>
  <c r="Y30"/>
  <c r="P30"/>
  <c r="G30"/>
  <c r="Y29"/>
  <c r="P29"/>
  <c r="G29"/>
  <c r="Y28"/>
  <c r="P28"/>
  <c r="G28"/>
  <c r="G24"/>
  <c r="Y23"/>
  <c r="P23"/>
  <c r="G23"/>
  <c r="Y22"/>
  <c r="P22"/>
  <c r="G22"/>
  <c r="Y21"/>
  <c r="P21"/>
  <c r="G21"/>
  <c r="Y20"/>
  <c r="P20"/>
  <c r="G20"/>
  <c r="G16"/>
  <c r="Y15"/>
  <c r="P15"/>
  <c r="G15"/>
  <c r="Y14"/>
  <c r="P14"/>
  <c r="G14"/>
  <c r="Y13"/>
  <c r="P13"/>
  <c r="G13"/>
  <c r="Y12"/>
  <c r="P12"/>
  <c r="G12"/>
  <c r="F8"/>
  <c r="E8"/>
  <c r="D8"/>
  <c r="C8"/>
  <c r="B8"/>
  <c r="O7"/>
  <c r="N7"/>
  <c r="M7"/>
  <c r="L7"/>
  <c r="K7"/>
  <c r="F7"/>
  <c r="E7"/>
  <c r="D7"/>
  <c r="C7"/>
  <c r="B7"/>
  <c r="O6"/>
  <c r="N6"/>
  <c r="M6"/>
  <c r="L6"/>
  <c r="K6"/>
  <c r="F6"/>
  <c r="E6"/>
  <c r="D6"/>
  <c r="C6"/>
  <c r="B6"/>
  <c r="O5"/>
  <c r="N5"/>
  <c r="M5"/>
  <c r="L5"/>
  <c r="K5"/>
  <c r="F5"/>
  <c r="E5"/>
  <c r="D5"/>
  <c r="C5"/>
  <c r="B5"/>
  <c r="O4"/>
  <c r="N4"/>
  <c r="M4"/>
  <c r="L4"/>
  <c r="K4"/>
  <c r="F4"/>
  <c r="E4"/>
  <c r="D4"/>
  <c r="C4"/>
  <c r="B4"/>
  <c r="G20" i="2" l="1"/>
  <c r="AQ40" i="3"/>
  <c r="AQ7"/>
  <c r="AQ6"/>
  <c r="AH16"/>
  <c r="AQ4"/>
  <c r="AQ24"/>
  <c r="AQ16"/>
  <c r="AH23"/>
  <c r="AH24" s="1"/>
  <c r="AH31"/>
  <c r="AH32" s="1"/>
  <c r="I33" i="2"/>
  <c r="I21"/>
  <c r="F20"/>
  <c r="H5"/>
  <c r="I6"/>
  <c r="F5"/>
  <c r="I10"/>
  <c r="AH6" i="3"/>
  <c r="AH7"/>
  <c r="AH5"/>
  <c r="G5" i="2"/>
  <c r="Y64" i="3"/>
  <c r="G49"/>
  <c r="G5"/>
  <c r="P5"/>
  <c r="P6"/>
  <c r="P4"/>
  <c r="G41"/>
  <c r="Y56"/>
  <c r="G17"/>
  <c r="P40"/>
  <c r="G33"/>
  <c r="G25"/>
  <c r="P16"/>
  <c r="P48"/>
  <c r="G4"/>
  <c r="P24"/>
  <c r="Y48"/>
  <c r="Y32"/>
  <c r="G6"/>
  <c r="G7"/>
  <c r="P7"/>
  <c r="G8"/>
  <c r="Y24"/>
  <c r="P32"/>
  <c r="Y16"/>
  <c r="Y40"/>
  <c r="Y7"/>
  <c r="Y5"/>
  <c r="Y6"/>
  <c r="Y4"/>
  <c r="AQ8" l="1"/>
  <c r="I20" i="2"/>
  <c r="I5"/>
  <c r="P8" i="3"/>
  <c r="G9"/>
  <c r="Y8"/>
  <c r="AC4"/>
  <c r="AH4" s="1"/>
  <c r="AH8" s="1"/>
</calcChain>
</file>

<file path=xl/sharedStrings.xml><?xml version="1.0" encoding="utf-8"?>
<sst xmlns="http://schemas.openxmlformats.org/spreadsheetml/2006/main" count="508" uniqueCount="105">
  <si>
    <t>L1</t>
  </si>
  <si>
    <t>L2</t>
  </si>
  <si>
    <t>..</t>
  </si>
  <si>
    <t>L3</t>
  </si>
  <si>
    <t>UML</t>
  </si>
  <si>
    <t>Class Diagram</t>
  </si>
  <si>
    <t>Documentation</t>
  </si>
  <si>
    <t xml:space="preserve"> UML</t>
  </si>
  <si>
    <t xml:space="preserve">  Class Diagram</t>
  </si>
  <si>
    <t>L2-02</t>
  </si>
  <si>
    <t>L2-01</t>
  </si>
  <si>
    <t>L2-01a</t>
  </si>
  <si>
    <t xml:space="preserve">  State Machine Diagram</t>
  </si>
  <si>
    <t>L2-01b</t>
  </si>
  <si>
    <t>Rasmus</t>
  </si>
  <si>
    <t>Calle</t>
  </si>
  <si>
    <t>Architecture 2.0</t>
  </si>
  <si>
    <t>Erik</t>
  </si>
  <si>
    <t>Kim</t>
  </si>
  <si>
    <t>L2-03</t>
  </si>
  <si>
    <t>L2-00</t>
  </si>
  <si>
    <t>L3-00</t>
  </si>
  <si>
    <t>R2</t>
  </si>
  <si>
    <t>R3</t>
  </si>
  <si>
    <t>R4</t>
  </si>
  <si>
    <t>Identifier</t>
  </si>
  <si>
    <t>Responsible</t>
  </si>
  <si>
    <t>Code</t>
  </si>
  <si>
    <t>Start Date</t>
  </si>
  <si>
    <t>End Date</t>
  </si>
  <si>
    <t>Time Spent (h)</t>
  </si>
  <si>
    <t>Percentage Done</t>
  </si>
  <si>
    <t>Week 14</t>
  </si>
  <si>
    <t>Week 15</t>
  </si>
  <si>
    <t>Week 16</t>
  </si>
  <si>
    <t>Total</t>
  </si>
  <si>
    <t>Monday</t>
  </si>
  <si>
    <t>Tuesday</t>
  </si>
  <si>
    <t>Wednesday</t>
  </si>
  <si>
    <t>Thursday</t>
  </si>
  <si>
    <t>Friday</t>
  </si>
  <si>
    <t>Andreas</t>
  </si>
  <si>
    <t>Architecture</t>
  </si>
  <si>
    <t>WBS</t>
  </si>
  <si>
    <t>Research</t>
  </si>
  <si>
    <t>State Machine</t>
  </si>
  <si>
    <t>Estimated time left (h)</t>
  </si>
  <si>
    <t>Programming</t>
  </si>
  <si>
    <t>L3-01</t>
  </si>
  <si>
    <t>L3-01a</t>
  </si>
  <si>
    <t xml:space="preserve">  RenderingComponents</t>
  </si>
  <si>
    <t xml:space="preserve">  FrontEndComponents</t>
  </si>
  <si>
    <t xml:space="preserve">  Sound</t>
  </si>
  <si>
    <t xml:space="preserve">  Menus</t>
  </si>
  <si>
    <t xml:space="preserve">  Collisions</t>
  </si>
  <si>
    <t xml:space="preserve">  Game World</t>
  </si>
  <si>
    <t xml:space="preserve">  Player input</t>
  </si>
  <si>
    <t>L3-01b</t>
  </si>
  <si>
    <t>L3-01c</t>
  </si>
  <si>
    <t>L3-01d</t>
  </si>
  <si>
    <t>L3-01e</t>
  </si>
  <si>
    <t>L3-01f</t>
  </si>
  <si>
    <t>L3-01g</t>
  </si>
  <si>
    <t xml:space="preserve">  AI</t>
  </si>
  <si>
    <t>L3-01h</t>
  </si>
  <si>
    <t>L3-01i</t>
  </si>
  <si>
    <t>L3-01j</t>
  </si>
  <si>
    <t>Demo</t>
  </si>
  <si>
    <t>L3-02</t>
  </si>
  <si>
    <t>L3-03</t>
  </si>
  <si>
    <t xml:space="preserve">  R6</t>
  </si>
  <si>
    <t xml:space="preserve">  R7</t>
  </si>
  <si>
    <t xml:space="preserve">  R5</t>
  </si>
  <si>
    <t xml:space="preserve">  L2 Documention</t>
  </si>
  <si>
    <t xml:space="preserve">  R4</t>
  </si>
  <si>
    <t xml:space="preserve">  R3</t>
  </si>
  <si>
    <t xml:space="preserve">  R2</t>
  </si>
  <si>
    <t>L3-03a</t>
  </si>
  <si>
    <t>L3-03b</t>
  </si>
  <si>
    <t>Estimated time to complete (h)</t>
  </si>
  <si>
    <t>L2-03a</t>
  </si>
  <si>
    <t>L2-03b</t>
  </si>
  <si>
    <t>L2-03c</t>
  </si>
  <si>
    <t>L2-03d</t>
  </si>
  <si>
    <t>L2-03e</t>
  </si>
  <si>
    <t>Meeting</t>
  </si>
  <si>
    <t>L2-04</t>
  </si>
  <si>
    <t>L2-05</t>
  </si>
  <si>
    <t>Week 17</t>
  </si>
  <si>
    <t>R5</t>
  </si>
  <si>
    <t>State Machine Diagram</t>
  </si>
  <si>
    <t>L3-04</t>
  </si>
  <si>
    <t>L3-05</t>
  </si>
  <si>
    <t>L3-06</t>
  </si>
  <si>
    <t xml:space="preserve">  GameScreen</t>
  </si>
  <si>
    <t xml:space="preserve">  Camera</t>
  </si>
  <si>
    <t>Work Hours</t>
  </si>
  <si>
    <t>Week 18</t>
  </si>
  <si>
    <t>Week 19</t>
  </si>
  <si>
    <t>Week 20</t>
  </si>
  <si>
    <t>Week 21</t>
  </si>
  <si>
    <t>Week 22</t>
  </si>
  <si>
    <t>Percentage done</t>
  </si>
  <si>
    <t>R6</t>
  </si>
  <si>
    <t>Progammering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</si>
</sst>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" fontId="0" fillId="0" borderId="0" xfId="0" applyNumberFormat="1"/>
    <xf numFmtId="9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/>
    <xf numFmtId="0" fontId="0" fillId="3" borderId="0" xfId="0" applyFill="1" applyAlignment="1">
      <alignment horizontal="right"/>
    </xf>
    <xf numFmtId="0" fontId="0" fillId="3" borderId="0" xfId="0" applyFill="1"/>
    <xf numFmtId="2" fontId="0" fillId="0" borderId="0" xfId="0" applyNumberFormat="1"/>
    <xf numFmtId="1" fontId="0" fillId="0" borderId="0" xfId="0" applyNumberFormat="1"/>
    <xf numFmtId="16" fontId="0" fillId="2" borderId="0" xfId="0" applyNumberFormat="1" applyFill="1"/>
    <xf numFmtId="1" fontId="0" fillId="2" borderId="0" xfId="0" applyNumberFormat="1" applyFill="1"/>
    <xf numFmtId="2" fontId="0" fillId="2" borderId="0" xfId="0" applyNumberFormat="1" applyFill="1"/>
    <xf numFmtId="164" fontId="0" fillId="0" borderId="0" xfId="0" applyNumberForma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8"/>
  <sheetViews>
    <sheetView tabSelected="1" topLeftCell="A10" workbookViewId="0">
      <selection activeCell="H39" sqref="H39"/>
    </sheetView>
  </sheetViews>
  <sheetFormatPr defaultRowHeight="15"/>
  <cols>
    <col min="1" max="1" width="22.5703125" bestFit="1" customWidth="1"/>
    <col min="2" max="2" width="11.85546875" bestFit="1" customWidth="1"/>
    <col min="3" max="3" width="6.7109375" bestFit="1" customWidth="1"/>
    <col min="4" max="4" width="9.7109375" customWidth="1"/>
    <col min="5" max="5" width="8.85546875" bestFit="1" customWidth="1"/>
    <col min="6" max="6" width="14.140625" bestFit="1" customWidth="1"/>
    <col min="7" max="7" width="16.28515625" bestFit="1" customWidth="1"/>
    <col min="8" max="8" width="29.140625" bestFit="1" customWidth="1"/>
    <col min="9" max="10" width="21.42578125" bestFit="1" customWidth="1"/>
  </cols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79</v>
      </c>
      <c r="I1" t="s">
        <v>46</v>
      </c>
    </row>
    <row r="2" spans="1:10">
      <c r="A2" t="s">
        <v>0</v>
      </c>
      <c r="D2" s="1"/>
      <c r="E2" s="1"/>
    </row>
    <row r="3" spans="1:10">
      <c r="A3" t="s">
        <v>2</v>
      </c>
    </row>
    <row r="4" spans="1:10">
      <c r="A4" t="s">
        <v>25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79</v>
      </c>
      <c r="I4" t="s">
        <v>46</v>
      </c>
    </row>
    <row r="5" spans="1:10">
      <c r="A5" t="s">
        <v>1</v>
      </c>
      <c r="C5" t="s">
        <v>20</v>
      </c>
      <c r="D5" s="1">
        <v>41004</v>
      </c>
      <c r="E5" s="1">
        <v>41026</v>
      </c>
      <c r="F5">
        <f>(F6+F9+F10+F16+F17)</f>
        <v>123.1</v>
      </c>
      <c r="G5" s="13">
        <f>((G6+G9+G10)/3)</f>
        <v>100</v>
      </c>
      <c r="H5">
        <f>(H6+H9+H10)</f>
        <v>175</v>
      </c>
      <c r="I5" s="14">
        <f>(I6+I9+I10)</f>
        <v>0</v>
      </c>
      <c r="J5" s="14"/>
    </row>
    <row r="6" spans="1:10">
      <c r="A6" s="7" t="s">
        <v>7</v>
      </c>
      <c r="B6" s="7"/>
      <c r="C6" s="7" t="s">
        <v>10</v>
      </c>
      <c r="D6" s="15">
        <v>41004</v>
      </c>
      <c r="E6" s="15">
        <v>41026</v>
      </c>
      <c r="F6" s="7">
        <f>(F7+F8)</f>
        <v>66.599999999999994</v>
      </c>
      <c r="G6" s="17">
        <f>(G7+G8)/2</f>
        <v>100</v>
      </c>
      <c r="H6" s="7">
        <f>(H7+H8)</f>
        <v>160</v>
      </c>
      <c r="I6" s="16">
        <f>(I7+I8)</f>
        <v>0</v>
      </c>
      <c r="J6" s="14"/>
    </row>
    <row r="7" spans="1:10">
      <c r="A7" t="s">
        <v>8</v>
      </c>
      <c r="B7" t="s">
        <v>14</v>
      </c>
      <c r="C7" t="s">
        <v>11</v>
      </c>
      <c r="D7" s="1">
        <v>41004</v>
      </c>
      <c r="E7" s="1">
        <v>41026</v>
      </c>
      <c r="F7">
        <v>60.6</v>
      </c>
      <c r="G7" s="14">
        <v>100</v>
      </c>
      <c r="H7">
        <v>150</v>
      </c>
      <c r="I7" s="14">
        <f t="shared" ref="I7:I9" si="0">(F7/G7*100) - F7</f>
        <v>0</v>
      </c>
      <c r="J7" s="14"/>
    </row>
    <row r="8" spans="1:10">
      <c r="A8" t="s">
        <v>12</v>
      </c>
      <c r="B8" t="s">
        <v>15</v>
      </c>
      <c r="C8" t="s">
        <v>13</v>
      </c>
      <c r="D8" s="1">
        <v>41004</v>
      </c>
      <c r="E8" s="1">
        <v>41026</v>
      </c>
      <c r="F8">
        <v>6</v>
      </c>
      <c r="G8" s="14">
        <v>100</v>
      </c>
      <c r="H8">
        <v>10</v>
      </c>
      <c r="I8" s="14">
        <f t="shared" si="0"/>
        <v>0</v>
      </c>
      <c r="J8" s="14"/>
    </row>
    <row r="9" spans="1:10">
      <c r="A9" s="7" t="s">
        <v>16</v>
      </c>
      <c r="B9" s="7" t="s">
        <v>17</v>
      </c>
      <c r="C9" s="7" t="s">
        <v>9</v>
      </c>
      <c r="D9" s="15">
        <v>41022</v>
      </c>
      <c r="E9" s="15">
        <v>41026</v>
      </c>
      <c r="F9" s="7">
        <v>3</v>
      </c>
      <c r="G9" s="17">
        <v>100</v>
      </c>
      <c r="H9" s="7">
        <v>3</v>
      </c>
      <c r="I9" s="16">
        <f t="shared" si="0"/>
        <v>0</v>
      </c>
      <c r="J9" s="14"/>
    </row>
    <row r="10" spans="1:10">
      <c r="A10" s="7" t="s">
        <v>6</v>
      </c>
      <c r="B10" s="7" t="s">
        <v>18</v>
      </c>
      <c r="C10" s="7" t="s">
        <v>19</v>
      </c>
      <c r="D10" s="15">
        <v>41004</v>
      </c>
      <c r="E10" s="15">
        <v>41026</v>
      </c>
      <c r="F10" s="7">
        <f>SUM(F11:F14)</f>
        <v>31</v>
      </c>
      <c r="G10" s="17">
        <v>100</v>
      </c>
      <c r="H10" s="7">
        <f>(SUM(H11:H15))</f>
        <v>12</v>
      </c>
      <c r="I10" s="16">
        <f>(SUM(I11:I15))</f>
        <v>0</v>
      </c>
      <c r="J10" s="14"/>
    </row>
    <row r="11" spans="1:10">
      <c r="A11" t="s">
        <v>76</v>
      </c>
      <c r="C11" t="s">
        <v>80</v>
      </c>
      <c r="D11" s="1">
        <v>41001</v>
      </c>
      <c r="E11" s="1">
        <v>41008</v>
      </c>
      <c r="F11">
        <v>8</v>
      </c>
      <c r="G11" s="14">
        <v>100</v>
      </c>
      <c r="H11">
        <v>2</v>
      </c>
      <c r="I11" s="14">
        <f t="shared" ref="I11:I15" si="1">(F11/G11*100) - F11</f>
        <v>0</v>
      </c>
      <c r="J11" s="14"/>
    </row>
    <row r="12" spans="1:10">
      <c r="A12" t="s">
        <v>75</v>
      </c>
      <c r="C12" t="s">
        <v>81</v>
      </c>
      <c r="D12" s="1">
        <v>41008</v>
      </c>
      <c r="E12" s="1">
        <v>41015</v>
      </c>
      <c r="F12">
        <v>7</v>
      </c>
      <c r="G12" s="14">
        <v>100</v>
      </c>
      <c r="H12">
        <v>2</v>
      </c>
      <c r="I12" s="14">
        <f t="shared" si="1"/>
        <v>0</v>
      </c>
      <c r="J12" s="14"/>
    </row>
    <row r="13" spans="1:10">
      <c r="A13" t="s">
        <v>74</v>
      </c>
      <c r="C13" t="s">
        <v>82</v>
      </c>
      <c r="D13" s="1">
        <v>41015</v>
      </c>
      <c r="E13" s="1">
        <v>41022</v>
      </c>
      <c r="F13">
        <v>14</v>
      </c>
      <c r="G13" s="14">
        <v>100</v>
      </c>
      <c r="H13">
        <v>2</v>
      </c>
      <c r="I13" s="14">
        <f t="shared" si="1"/>
        <v>0</v>
      </c>
      <c r="J13" s="14"/>
    </row>
    <row r="14" spans="1:10">
      <c r="A14" t="s">
        <v>72</v>
      </c>
      <c r="C14" t="s">
        <v>83</v>
      </c>
      <c r="D14" s="1">
        <v>41023</v>
      </c>
      <c r="E14" s="1">
        <v>41029</v>
      </c>
      <c r="F14">
        <v>2</v>
      </c>
      <c r="G14" s="14">
        <v>100</v>
      </c>
      <c r="H14">
        <v>2</v>
      </c>
      <c r="I14" s="14">
        <f t="shared" si="1"/>
        <v>0</v>
      </c>
      <c r="J14" s="14"/>
    </row>
    <row r="15" spans="1:10">
      <c r="A15" t="s">
        <v>73</v>
      </c>
      <c r="C15" t="s">
        <v>84</v>
      </c>
      <c r="D15" s="1">
        <v>41004</v>
      </c>
      <c r="E15" s="1">
        <v>41026</v>
      </c>
      <c r="F15">
        <v>17.5</v>
      </c>
      <c r="G15" s="14">
        <v>100</v>
      </c>
      <c r="H15">
        <v>4</v>
      </c>
      <c r="I15" s="14">
        <f t="shared" si="1"/>
        <v>0</v>
      </c>
      <c r="J15" s="14"/>
    </row>
    <row r="16" spans="1:10">
      <c r="A16" s="7" t="s">
        <v>44</v>
      </c>
      <c r="B16" s="7"/>
      <c r="C16" s="7" t="s">
        <v>86</v>
      </c>
      <c r="D16" s="15">
        <v>41004</v>
      </c>
      <c r="E16" s="15">
        <v>41026</v>
      </c>
      <c r="F16" s="7">
        <v>6.5</v>
      </c>
      <c r="G16" s="16"/>
      <c r="H16" s="7"/>
      <c r="I16" s="16"/>
    </row>
    <row r="17" spans="1:14">
      <c r="A17" s="7" t="s">
        <v>85</v>
      </c>
      <c r="B17" s="7"/>
      <c r="C17" s="7" t="s">
        <v>87</v>
      </c>
      <c r="D17" s="15">
        <v>41004</v>
      </c>
      <c r="E17" s="15">
        <v>41026</v>
      </c>
      <c r="F17" s="7">
        <v>16</v>
      </c>
      <c r="G17" s="16"/>
      <c r="H17" s="7"/>
      <c r="I17" s="16"/>
    </row>
    <row r="19" spans="1:14">
      <c r="A19" t="s">
        <v>25</v>
      </c>
      <c r="B19" t="s">
        <v>26</v>
      </c>
      <c r="C19" t="s">
        <v>27</v>
      </c>
      <c r="D19" t="s">
        <v>28</v>
      </c>
      <c r="E19" t="s">
        <v>29</v>
      </c>
      <c r="F19" t="s">
        <v>30</v>
      </c>
      <c r="G19" t="s">
        <v>31</v>
      </c>
      <c r="H19" t="s">
        <v>79</v>
      </c>
      <c r="I19" t="s">
        <v>46</v>
      </c>
    </row>
    <row r="20" spans="1:14">
      <c r="A20" t="s">
        <v>3</v>
      </c>
      <c r="C20" t="s">
        <v>21</v>
      </c>
      <c r="D20" s="1">
        <v>41027</v>
      </c>
      <c r="E20" s="1">
        <v>41043</v>
      </c>
      <c r="F20">
        <f>F21+F32+F33+F36+F37+F38</f>
        <v>61.5</v>
      </c>
      <c r="G20" s="14">
        <f>(G21+G32+G33+G36)/4</f>
        <v>31.824999999999999</v>
      </c>
      <c r="H20">
        <f>H21+H32+H33+H36+H37+H38</f>
        <v>170.5</v>
      </c>
      <c r="I20" s="14">
        <f>I21+I32+I33+I36+I37+I38</f>
        <v>33.680451127819545</v>
      </c>
    </row>
    <row r="21" spans="1:14">
      <c r="A21" s="7" t="s">
        <v>27</v>
      </c>
      <c r="B21" s="7"/>
      <c r="C21" s="7" t="s">
        <v>48</v>
      </c>
      <c r="D21" s="15">
        <v>41017</v>
      </c>
      <c r="E21" s="15">
        <v>41043</v>
      </c>
      <c r="F21" s="7">
        <f>SUM(F22:F31)</f>
        <v>59.5</v>
      </c>
      <c r="G21" s="7">
        <f>SUM(G22:G31)/10</f>
        <v>55.3</v>
      </c>
      <c r="H21" s="7">
        <f>SUM(H22:H31)</f>
        <v>148.5</v>
      </c>
      <c r="I21" s="16">
        <f>(SUM(I22:I31))</f>
        <v>32.823308270676691</v>
      </c>
    </row>
    <row r="22" spans="1:14">
      <c r="A22" t="s">
        <v>51</v>
      </c>
      <c r="B22" t="s">
        <v>18</v>
      </c>
      <c r="C22" t="s">
        <v>57</v>
      </c>
      <c r="D22" s="1">
        <v>41017</v>
      </c>
      <c r="E22" s="1">
        <v>41027</v>
      </c>
      <c r="F22">
        <v>4.5</v>
      </c>
      <c r="G22">
        <v>95</v>
      </c>
      <c r="H22">
        <v>4.5</v>
      </c>
      <c r="I22" s="14">
        <f>(F22/G22*100) - F22</f>
        <v>0.23684210526315841</v>
      </c>
    </row>
    <row r="23" spans="1:14">
      <c r="A23" t="s">
        <v>95</v>
      </c>
      <c r="B23" t="s">
        <v>14</v>
      </c>
      <c r="C23" t="s">
        <v>58</v>
      </c>
      <c r="D23" s="1">
        <v>41017</v>
      </c>
      <c r="E23" s="1">
        <v>41027</v>
      </c>
      <c r="F23">
        <v>4.5</v>
      </c>
      <c r="G23">
        <v>95</v>
      </c>
      <c r="H23">
        <v>1.5</v>
      </c>
      <c r="I23" s="14">
        <f t="shared" ref="I23:I35" si="2">(F23/G23*100) - F23</f>
        <v>0.23684210526315841</v>
      </c>
      <c r="N23" s="2"/>
    </row>
    <row r="24" spans="1:14">
      <c r="A24" t="s">
        <v>50</v>
      </c>
      <c r="B24" t="s">
        <v>17</v>
      </c>
      <c r="C24" t="s">
        <v>49</v>
      </c>
      <c r="D24" s="1">
        <v>41017</v>
      </c>
      <c r="E24" s="1">
        <v>41031</v>
      </c>
      <c r="F24">
        <v>18.5</v>
      </c>
      <c r="G24">
        <v>70</v>
      </c>
      <c r="H24">
        <v>32.5</v>
      </c>
      <c r="I24" s="14">
        <f t="shared" si="2"/>
        <v>7.9285714285714306</v>
      </c>
    </row>
    <row r="25" spans="1:14">
      <c r="A25" t="s">
        <v>52</v>
      </c>
      <c r="B25" t="s">
        <v>15</v>
      </c>
      <c r="C25" t="s">
        <v>59</v>
      </c>
      <c r="D25" s="1">
        <v>41017</v>
      </c>
      <c r="E25" s="1">
        <v>41036</v>
      </c>
      <c r="F25">
        <v>6</v>
      </c>
      <c r="G25">
        <v>95</v>
      </c>
      <c r="H25">
        <v>10</v>
      </c>
      <c r="I25" s="14">
        <f t="shared" si="2"/>
        <v>0.31578947368421062</v>
      </c>
      <c r="N25" s="2"/>
    </row>
    <row r="26" spans="1:14">
      <c r="A26" t="s">
        <v>55</v>
      </c>
      <c r="B26" t="s">
        <v>18</v>
      </c>
      <c r="C26" t="s">
        <v>60</v>
      </c>
      <c r="D26" s="1">
        <v>41017</v>
      </c>
      <c r="E26" s="1">
        <v>41036</v>
      </c>
      <c r="F26">
        <v>18</v>
      </c>
      <c r="G26">
        <v>50</v>
      </c>
      <c r="H26">
        <v>30</v>
      </c>
      <c r="I26" s="14">
        <f t="shared" si="2"/>
        <v>18</v>
      </c>
      <c r="N26" s="2"/>
    </row>
    <row r="27" spans="1:14">
      <c r="A27" t="s">
        <v>56</v>
      </c>
      <c r="B27" t="s">
        <v>15</v>
      </c>
      <c r="C27" t="s">
        <v>61</v>
      </c>
      <c r="D27" s="1">
        <v>41027</v>
      </c>
      <c r="E27" s="1">
        <v>41033</v>
      </c>
      <c r="F27">
        <v>2</v>
      </c>
      <c r="G27">
        <v>95</v>
      </c>
      <c r="H27">
        <v>5</v>
      </c>
      <c r="I27" s="14">
        <f t="shared" si="2"/>
        <v>0.10526315789473673</v>
      </c>
    </row>
    <row r="28" spans="1:14">
      <c r="A28" t="s">
        <v>63</v>
      </c>
      <c r="B28" t="s">
        <v>14</v>
      </c>
      <c r="C28" t="s">
        <v>62</v>
      </c>
      <c r="D28" s="1">
        <v>41027</v>
      </c>
      <c r="E28" s="1">
        <v>41036</v>
      </c>
      <c r="F28">
        <v>6</v>
      </c>
      <c r="G28">
        <v>50</v>
      </c>
      <c r="H28">
        <v>20</v>
      </c>
      <c r="I28" s="14">
        <f t="shared" si="2"/>
        <v>6</v>
      </c>
      <c r="N28" s="2"/>
    </row>
    <row r="29" spans="1:14">
      <c r="A29" t="s">
        <v>54</v>
      </c>
      <c r="B29" t="s">
        <v>17</v>
      </c>
      <c r="C29" t="s">
        <v>64</v>
      </c>
      <c r="D29" s="1">
        <v>41027</v>
      </c>
      <c r="E29" s="1">
        <v>41036</v>
      </c>
      <c r="F29">
        <v>0</v>
      </c>
      <c r="G29">
        <v>1</v>
      </c>
      <c r="H29">
        <v>25</v>
      </c>
      <c r="I29" s="14">
        <f t="shared" si="2"/>
        <v>0</v>
      </c>
      <c r="N29" s="2"/>
    </row>
    <row r="30" spans="1:14">
      <c r="A30" t="s">
        <v>53</v>
      </c>
      <c r="B30" t="s">
        <v>18</v>
      </c>
      <c r="C30" t="s">
        <v>66</v>
      </c>
      <c r="D30" s="1">
        <v>41036</v>
      </c>
      <c r="E30" s="1">
        <v>41040</v>
      </c>
      <c r="F30">
        <v>0</v>
      </c>
      <c r="G30">
        <v>1</v>
      </c>
      <c r="H30">
        <v>5</v>
      </c>
      <c r="I30" s="14">
        <f t="shared" si="2"/>
        <v>0</v>
      </c>
      <c r="N30" s="2"/>
    </row>
    <row r="31" spans="1:14">
      <c r="A31" t="s">
        <v>94</v>
      </c>
      <c r="B31" t="s">
        <v>14</v>
      </c>
      <c r="C31" t="s">
        <v>65</v>
      </c>
      <c r="D31" s="1">
        <v>41036</v>
      </c>
      <c r="E31" s="1">
        <v>41043</v>
      </c>
      <c r="F31">
        <v>0</v>
      </c>
      <c r="G31">
        <v>1</v>
      </c>
      <c r="H31">
        <v>15</v>
      </c>
      <c r="I31" s="14">
        <f t="shared" si="2"/>
        <v>0</v>
      </c>
      <c r="N31" s="2"/>
    </row>
    <row r="32" spans="1:14">
      <c r="A32" s="7" t="s">
        <v>67</v>
      </c>
      <c r="B32" s="7" t="s">
        <v>17</v>
      </c>
      <c r="C32" s="7" t="s">
        <v>68</v>
      </c>
      <c r="D32" s="15">
        <v>41039</v>
      </c>
      <c r="E32" s="15">
        <v>41043</v>
      </c>
      <c r="F32" s="7">
        <v>0</v>
      </c>
      <c r="G32" s="7">
        <v>1</v>
      </c>
      <c r="H32" s="7">
        <v>4</v>
      </c>
      <c r="I32" s="16">
        <f t="shared" si="2"/>
        <v>0</v>
      </c>
    </row>
    <row r="33" spans="1:9">
      <c r="A33" s="7" t="s">
        <v>6</v>
      </c>
      <c r="B33" s="7" t="s">
        <v>18</v>
      </c>
      <c r="C33" s="7" t="s">
        <v>69</v>
      </c>
      <c r="D33" s="15">
        <v>41030</v>
      </c>
      <c r="E33" s="15">
        <v>41043</v>
      </c>
      <c r="F33" s="7">
        <f>SUM(F34:F35)</f>
        <v>2</v>
      </c>
      <c r="G33" s="7">
        <f>SUM(G34:G35)</f>
        <v>71</v>
      </c>
      <c r="H33" s="7">
        <f>(SUM(H34:H35))</f>
        <v>8</v>
      </c>
      <c r="I33" s="16">
        <f>I34+I35</f>
        <v>0.85714285714285721</v>
      </c>
    </row>
    <row r="34" spans="1:9">
      <c r="A34" t="s">
        <v>70</v>
      </c>
      <c r="C34" t="s">
        <v>77</v>
      </c>
      <c r="D34" s="1">
        <v>41030</v>
      </c>
      <c r="E34" s="1">
        <v>41036</v>
      </c>
      <c r="F34">
        <v>2</v>
      </c>
      <c r="G34">
        <v>70</v>
      </c>
      <c r="H34">
        <v>4</v>
      </c>
      <c r="I34" s="14">
        <f t="shared" si="2"/>
        <v>0.85714285714285721</v>
      </c>
    </row>
    <row r="35" spans="1:9">
      <c r="A35" t="s">
        <v>71</v>
      </c>
      <c r="C35" t="s">
        <v>78</v>
      </c>
      <c r="D35" s="1">
        <v>41037</v>
      </c>
      <c r="E35" s="1">
        <v>41043</v>
      </c>
      <c r="F35">
        <v>0</v>
      </c>
      <c r="G35">
        <v>1</v>
      </c>
      <c r="H35">
        <v>4</v>
      </c>
      <c r="I35" s="14">
        <f t="shared" si="2"/>
        <v>0</v>
      </c>
    </row>
    <row r="36" spans="1:9">
      <c r="A36" s="7" t="s">
        <v>90</v>
      </c>
      <c r="B36" s="7" t="s">
        <v>14</v>
      </c>
      <c r="C36" s="7" t="s">
        <v>91</v>
      </c>
      <c r="D36" s="15">
        <v>41036</v>
      </c>
      <c r="E36" s="15">
        <v>41043</v>
      </c>
      <c r="F36" s="7">
        <v>0</v>
      </c>
      <c r="G36" s="7"/>
      <c r="H36" s="7">
        <v>4</v>
      </c>
      <c r="I36" s="7"/>
    </row>
    <row r="37" spans="1:9">
      <c r="A37" s="7" t="s">
        <v>44</v>
      </c>
      <c r="B37" s="7"/>
      <c r="C37" s="7" t="s">
        <v>92</v>
      </c>
      <c r="D37" s="7"/>
      <c r="E37" s="7"/>
      <c r="F37" s="7">
        <v>0</v>
      </c>
      <c r="G37" s="7"/>
      <c r="H37" s="7"/>
      <c r="I37" s="7"/>
    </row>
    <row r="38" spans="1:9">
      <c r="A38" s="7" t="s">
        <v>85</v>
      </c>
      <c r="B38" s="7"/>
      <c r="C38" s="7" t="s">
        <v>93</v>
      </c>
      <c r="D38" s="7"/>
      <c r="E38" s="7"/>
      <c r="F38" s="7">
        <v>0</v>
      </c>
      <c r="G38" s="7"/>
      <c r="H38" s="7">
        <v>6</v>
      </c>
      <c r="I38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Q64"/>
  <sheetViews>
    <sheetView topLeftCell="Y1" workbookViewId="0">
      <selection activeCell="AN44" sqref="AN44"/>
    </sheetView>
  </sheetViews>
  <sheetFormatPr defaultRowHeight="15"/>
  <cols>
    <col min="1" max="1" width="8.5703125" bestFit="1" customWidth="1"/>
    <col min="2" max="2" width="8.140625" bestFit="1" customWidth="1"/>
    <col min="3" max="3" width="14.85546875" bestFit="1" customWidth="1"/>
    <col min="4" max="4" width="11.42578125" bestFit="1" customWidth="1"/>
    <col min="5" max="5" width="9" bestFit="1" customWidth="1"/>
    <col min="6" max="6" width="6.42578125" bestFit="1" customWidth="1"/>
    <col min="7" max="7" width="5" bestFit="1" customWidth="1"/>
    <col min="10" max="10" width="8.5703125" bestFit="1" customWidth="1"/>
    <col min="11" max="11" width="8.140625" bestFit="1" customWidth="1"/>
    <col min="12" max="12" width="14.85546875" bestFit="1" customWidth="1"/>
    <col min="13" max="13" width="11.42578125" bestFit="1" customWidth="1"/>
    <col min="14" max="14" width="9" bestFit="1" customWidth="1"/>
    <col min="15" max="15" width="6.42578125" bestFit="1" customWidth="1"/>
    <col min="16" max="16" width="5" bestFit="1" customWidth="1"/>
    <col min="19" max="19" width="8.5703125" bestFit="1" customWidth="1"/>
    <col min="20" max="20" width="8.140625" bestFit="1" customWidth="1"/>
    <col min="21" max="21" width="14.85546875" bestFit="1" customWidth="1"/>
    <col min="22" max="22" width="11.42578125" bestFit="1" customWidth="1"/>
    <col min="23" max="23" width="9" bestFit="1" customWidth="1"/>
    <col min="24" max="24" width="6.42578125" bestFit="1" customWidth="1"/>
    <col min="25" max="25" width="5" bestFit="1" customWidth="1"/>
    <col min="28" max="28" width="8.5703125" bestFit="1" customWidth="1"/>
    <col min="29" max="29" width="8.140625" bestFit="1" customWidth="1"/>
    <col min="30" max="30" width="14.85546875" bestFit="1" customWidth="1"/>
    <col min="31" max="31" width="11.42578125" bestFit="1" customWidth="1"/>
    <col min="32" max="32" width="9" bestFit="1" customWidth="1"/>
    <col min="33" max="33" width="6.42578125" bestFit="1" customWidth="1"/>
    <col min="34" max="34" width="4" bestFit="1" customWidth="1"/>
    <col min="39" max="39" width="14.85546875" bestFit="1" customWidth="1"/>
    <col min="40" max="40" width="11.42578125" bestFit="1" customWidth="1"/>
    <col min="43" max="43" width="4.5703125" customWidth="1"/>
  </cols>
  <sheetData>
    <row r="1" spans="1:43">
      <c r="A1" t="s">
        <v>32</v>
      </c>
      <c r="B1" t="s">
        <v>22</v>
      </c>
      <c r="J1" t="s">
        <v>33</v>
      </c>
      <c r="K1" t="s">
        <v>23</v>
      </c>
      <c r="S1" t="s">
        <v>34</v>
      </c>
      <c r="T1" t="s">
        <v>24</v>
      </c>
      <c r="AB1" t="s">
        <v>88</v>
      </c>
      <c r="AC1" t="s">
        <v>89</v>
      </c>
      <c r="AK1" t="s">
        <v>97</v>
      </c>
      <c r="AL1" t="s">
        <v>103</v>
      </c>
    </row>
    <row r="2" spans="1:43">
      <c r="C2" t="s">
        <v>35</v>
      </c>
      <c r="L2" t="s">
        <v>35</v>
      </c>
      <c r="U2" t="s">
        <v>35</v>
      </c>
      <c r="AD2" t="s">
        <v>35</v>
      </c>
      <c r="AM2" t="s">
        <v>35</v>
      </c>
    </row>
    <row r="3" spans="1:43">
      <c r="B3" t="s">
        <v>36</v>
      </c>
      <c r="C3" t="s">
        <v>37</v>
      </c>
      <c r="D3" t="s">
        <v>38</v>
      </c>
      <c r="E3" t="s">
        <v>39</v>
      </c>
      <c r="F3" t="s">
        <v>40</v>
      </c>
      <c r="K3" t="s">
        <v>36</v>
      </c>
      <c r="L3" t="s">
        <v>37</v>
      </c>
      <c r="M3" t="s">
        <v>38</v>
      </c>
      <c r="N3" t="s">
        <v>39</v>
      </c>
      <c r="O3" t="s">
        <v>40</v>
      </c>
      <c r="T3" t="s">
        <v>36</v>
      </c>
      <c r="U3" t="s">
        <v>37</v>
      </c>
      <c r="V3" t="s">
        <v>38</v>
      </c>
      <c r="W3" t="s">
        <v>39</v>
      </c>
      <c r="X3" t="s">
        <v>40</v>
      </c>
      <c r="AC3" t="s">
        <v>36</v>
      </c>
      <c r="AD3" t="s">
        <v>37</v>
      </c>
      <c r="AE3" t="s">
        <v>38</v>
      </c>
      <c r="AF3" t="s">
        <v>39</v>
      </c>
      <c r="AG3" t="s">
        <v>40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</row>
    <row r="4" spans="1:43">
      <c r="A4" t="s">
        <v>14</v>
      </c>
      <c r="B4" s="3">
        <f>(B12+B20+B28+B36+B44+B52)</f>
        <v>0.5</v>
      </c>
      <c r="C4" s="3">
        <f t="shared" ref="C4:E4" si="0">(C12+C20+C28+C36+C44+C52)</f>
        <v>2</v>
      </c>
      <c r="D4" s="3">
        <f t="shared" si="0"/>
        <v>1.5</v>
      </c>
      <c r="E4" s="3">
        <f t="shared" si="0"/>
        <v>0.5</v>
      </c>
      <c r="F4" s="4">
        <f>(F12+F20+F28+F36+F44)</f>
        <v>0</v>
      </c>
      <c r="G4" s="4">
        <f>SUM(B4:F4)</f>
        <v>4.5</v>
      </c>
      <c r="J4" t="s">
        <v>14</v>
      </c>
      <c r="K4" s="3">
        <f>(K12+K20+K28+K36+K44)</f>
        <v>3</v>
      </c>
      <c r="L4" s="4">
        <f>(L12+L20+L28+L36+L44)</f>
        <v>0</v>
      </c>
      <c r="M4" s="3">
        <f>(M12+M20+M28+M36+M44)</f>
        <v>4.0999999999999996</v>
      </c>
      <c r="N4" s="3">
        <f>(N12+N20+N28+N36+N44)</f>
        <v>5.6</v>
      </c>
      <c r="O4" s="4">
        <f>(O12+O20+O28+O36+O44)</f>
        <v>0</v>
      </c>
      <c r="P4">
        <f>SUM(K4:O4)</f>
        <v>12.7</v>
      </c>
      <c r="S4" t="s">
        <v>14</v>
      </c>
      <c r="T4" s="3">
        <f>(T12+T20+T28+T36+T44+T52+T60)</f>
        <v>3.5</v>
      </c>
      <c r="U4" s="3">
        <f t="shared" ref="U4:X4" si="1">(U12+U20+U28+U36+U44+U52+U60)</f>
        <v>4</v>
      </c>
      <c r="V4" s="3">
        <f t="shared" si="1"/>
        <v>5</v>
      </c>
      <c r="W4" s="3">
        <f t="shared" si="1"/>
        <v>1.5</v>
      </c>
      <c r="X4" s="3">
        <f t="shared" si="1"/>
        <v>4</v>
      </c>
      <c r="Y4">
        <f>SUM(T4:X4)</f>
        <v>18</v>
      </c>
      <c r="AB4" t="s">
        <v>14</v>
      </c>
      <c r="AC4" s="3">
        <f t="shared" ref="AC4:AG7" si="2">(AC12+AC20+AC28+AC36+AC44+AC52+AC60)</f>
        <v>2</v>
      </c>
      <c r="AD4" s="3">
        <f t="shared" si="2"/>
        <v>3</v>
      </c>
      <c r="AE4" s="4">
        <f t="shared" si="2"/>
        <v>0</v>
      </c>
      <c r="AF4" s="4">
        <f t="shared" si="2"/>
        <v>0</v>
      </c>
      <c r="AG4" s="4">
        <f t="shared" si="2"/>
        <v>0</v>
      </c>
      <c r="AH4">
        <f>SUM(AC4:AG4)</f>
        <v>5</v>
      </c>
      <c r="AK4" t="s">
        <v>14</v>
      </c>
      <c r="AL4" s="7">
        <f>SUM(AL12,AL20,AL28,AL36)</f>
        <v>2</v>
      </c>
      <c r="AM4">
        <f t="shared" ref="AM4:AQ4" si="3">SUM(AM12,AM20,AM28,AM36)</f>
        <v>0</v>
      </c>
      <c r="AN4" s="7">
        <f t="shared" si="3"/>
        <v>3</v>
      </c>
      <c r="AO4" s="7">
        <f t="shared" si="3"/>
        <v>2.5</v>
      </c>
      <c r="AP4">
        <f t="shared" si="3"/>
        <v>0</v>
      </c>
      <c r="AQ4">
        <f t="shared" si="3"/>
        <v>7.5</v>
      </c>
    </row>
    <row r="5" spans="1:43">
      <c r="A5" t="s">
        <v>17</v>
      </c>
      <c r="B5" s="4">
        <f t="shared" ref="B5:E8" si="4">(B13+B21+B29+B37+B45+B53)</f>
        <v>0</v>
      </c>
      <c r="C5" s="3">
        <f t="shared" si="4"/>
        <v>4</v>
      </c>
      <c r="D5" s="3">
        <f t="shared" si="4"/>
        <v>3</v>
      </c>
      <c r="E5" s="4">
        <f t="shared" si="4"/>
        <v>0</v>
      </c>
      <c r="F5" s="4">
        <f t="shared" ref="F5:F7" si="5">(F13+F21+F29+F37+F45)</f>
        <v>0</v>
      </c>
      <c r="G5" s="4">
        <f>SUM(B5:F5)</f>
        <v>7</v>
      </c>
      <c r="J5" t="s">
        <v>17</v>
      </c>
      <c r="K5" s="3">
        <f t="shared" ref="K5:O7" si="6">(K13+K21+K29+K37+K45)</f>
        <v>0</v>
      </c>
      <c r="L5" s="4">
        <f t="shared" si="6"/>
        <v>0</v>
      </c>
      <c r="M5" s="3">
        <f t="shared" si="6"/>
        <v>3.6</v>
      </c>
      <c r="N5" s="3">
        <f t="shared" si="6"/>
        <v>4.5999999999999996</v>
      </c>
      <c r="O5" s="4">
        <f t="shared" si="6"/>
        <v>0</v>
      </c>
      <c r="P5">
        <f>SUM(K5:O5)</f>
        <v>8.1999999999999993</v>
      </c>
      <c r="S5" t="s">
        <v>17</v>
      </c>
      <c r="T5" s="3">
        <f t="shared" ref="T5:X5" si="7">(T13+T21+T29+T37+T45+T53+T61)</f>
        <v>3.5</v>
      </c>
      <c r="U5" s="3">
        <f t="shared" si="7"/>
        <v>4</v>
      </c>
      <c r="V5" s="3">
        <f t="shared" si="7"/>
        <v>5</v>
      </c>
      <c r="W5" s="3">
        <f t="shared" si="7"/>
        <v>2.5</v>
      </c>
      <c r="X5" s="3">
        <f t="shared" si="7"/>
        <v>4</v>
      </c>
      <c r="Y5">
        <f>SUM(T5:X5)</f>
        <v>19</v>
      </c>
      <c r="AB5" t="s">
        <v>17</v>
      </c>
      <c r="AC5" s="3">
        <f t="shared" si="2"/>
        <v>2.5</v>
      </c>
      <c r="AD5" s="3">
        <f t="shared" si="2"/>
        <v>3</v>
      </c>
      <c r="AE5" s="4">
        <f t="shared" si="2"/>
        <v>0</v>
      </c>
      <c r="AF5" s="4">
        <f t="shared" si="2"/>
        <v>0</v>
      </c>
      <c r="AG5" s="4">
        <f t="shared" si="2"/>
        <v>0</v>
      </c>
      <c r="AH5">
        <f>SUM(AC5:AG5)</f>
        <v>5.5</v>
      </c>
      <c r="AK5" t="s">
        <v>17</v>
      </c>
      <c r="AL5">
        <f>SUM(AL13,AL21,AL29,AL37)</f>
        <v>3</v>
      </c>
      <c r="AM5">
        <f t="shared" ref="AM5:AQ5" si="8">SUM(AM13,AM21,AM29,AM37)</f>
        <v>1</v>
      </c>
      <c r="AN5" s="7">
        <f t="shared" si="8"/>
        <v>3</v>
      </c>
      <c r="AO5" s="7">
        <f t="shared" si="8"/>
        <v>3</v>
      </c>
      <c r="AP5">
        <f t="shared" si="8"/>
        <v>0</v>
      </c>
      <c r="AQ5">
        <f t="shared" si="8"/>
        <v>10</v>
      </c>
    </row>
    <row r="6" spans="1:43">
      <c r="A6" t="s">
        <v>18</v>
      </c>
      <c r="B6" s="4">
        <f t="shared" si="4"/>
        <v>0</v>
      </c>
      <c r="C6" s="3">
        <f t="shared" si="4"/>
        <v>4</v>
      </c>
      <c r="D6" s="3">
        <f t="shared" si="4"/>
        <v>4.5</v>
      </c>
      <c r="E6" s="3">
        <f t="shared" si="4"/>
        <v>1</v>
      </c>
      <c r="F6" s="3">
        <f t="shared" si="5"/>
        <v>1</v>
      </c>
      <c r="G6" s="4">
        <f>SUM(B6:F6)</f>
        <v>10.5</v>
      </c>
      <c r="J6" t="s">
        <v>18</v>
      </c>
      <c r="K6" s="3">
        <f t="shared" si="6"/>
        <v>3</v>
      </c>
      <c r="L6" s="4">
        <f t="shared" si="6"/>
        <v>0</v>
      </c>
      <c r="M6" s="3">
        <f t="shared" si="6"/>
        <v>4.0999999999999996</v>
      </c>
      <c r="N6" s="3">
        <f t="shared" si="6"/>
        <v>6.1</v>
      </c>
      <c r="O6" s="4">
        <f t="shared" si="6"/>
        <v>0</v>
      </c>
      <c r="P6">
        <f>SUM(K6:O6)</f>
        <v>13.2</v>
      </c>
      <c r="S6" t="s">
        <v>18</v>
      </c>
      <c r="T6" s="3">
        <f t="shared" ref="T6:X6" si="9">(T14+T22+T30+T38+T46+T54+T62)</f>
        <v>3.5</v>
      </c>
      <c r="U6" s="3">
        <f t="shared" si="9"/>
        <v>5</v>
      </c>
      <c r="V6" s="3">
        <f t="shared" si="9"/>
        <v>5</v>
      </c>
      <c r="W6" s="3">
        <f t="shared" si="9"/>
        <v>2.5</v>
      </c>
      <c r="X6" s="3">
        <f t="shared" si="9"/>
        <v>4</v>
      </c>
      <c r="Y6">
        <f>SUM(T6:X6)</f>
        <v>20</v>
      </c>
      <c r="AB6" t="s">
        <v>18</v>
      </c>
      <c r="AC6" s="3">
        <f t="shared" si="2"/>
        <v>2.5</v>
      </c>
      <c r="AD6" s="3">
        <f t="shared" si="2"/>
        <v>3</v>
      </c>
      <c r="AE6" s="4">
        <f t="shared" si="2"/>
        <v>0</v>
      </c>
      <c r="AF6" s="3">
        <f t="shared" si="2"/>
        <v>3</v>
      </c>
      <c r="AG6" s="3">
        <f t="shared" si="2"/>
        <v>1</v>
      </c>
      <c r="AH6">
        <f>SUM(AC6:AG6)</f>
        <v>9.5</v>
      </c>
      <c r="AK6" t="s">
        <v>18</v>
      </c>
      <c r="AL6" s="7">
        <f>SUM(AL22,AL30,AL38,AL14)</f>
        <v>4</v>
      </c>
      <c r="AM6" s="7">
        <f t="shared" ref="AM6:AQ6" si="10">SUM(AM22,AM30,AM38,AM14)</f>
        <v>2</v>
      </c>
      <c r="AN6" s="7">
        <f t="shared" si="10"/>
        <v>3</v>
      </c>
      <c r="AO6" s="7">
        <f t="shared" si="10"/>
        <v>4.5</v>
      </c>
      <c r="AP6">
        <f t="shared" si="10"/>
        <v>0</v>
      </c>
      <c r="AQ6">
        <f t="shared" si="10"/>
        <v>13.5</v>
      </c>
    </row>
    <row r="7" spans="1:43">
      <c r="A7" t="s">
        <v>15</v>
      </c>
      <c r="B7" s="4">
        <f t="shared" si="4"/>
        <v>0</v>
      </c>
      <c r="C7" s="3">
        <f t="shared" si="4"/>
        <v>2</v>
      </c>
      <c r="D7" s="3">
        <f t="shared" si="4"/>
        <v>1.5</v>
      </c>
      <c r="E7" s="4">
        <f t="shared" si="4"/>
        <v>0</v>
      </c>
      <c r="F7" s="4">
        <f t="shared" si="5"/>
        <v>0</v>
      </c>
      <c r="G7" s="4">
        <f>SUM(B7:F7)</f>
        <v>3.5</v>
      </c>
      <c r="J7" t="s">
        <v>15</v>
      </c>
      <c r="K7" s="3">
        <f t="shared" si="6"/>
        <v>3</v>
      </c>
      <c r="L7" s="4">
        <f t="shared" si="6"/>
        <v>0</v>
      </c>
      <c r="M7" s="3">
        <f t="shared" si="6"/>
        <v>3.1</v>
      </c>
      <c r="N7" s="3">
        <f t="shared" si="6"/>
        <v>5.0999999999999996</v>
      </c>
      <c r="O7" s="4">
        <f t="shared" si="6"/>
        <v>0</v>
      </c>
      <c r="P7">
        <f>SUM(K7:O7)</f>
        <v>11.2</v>
      </c>
      <c r="S7" t="s">
        <v>15</v>
      </c>
      <c r="T7" s="3">
        <f t="shared" ref="T7:X7" si="11">(T15+T23+T31+T39+T47+T55+T63)</f>
        <v>3.5</v>
      </c>
      <c r="U7" s="3">
        <f t="shared" si="11"/>
        <v>4</v>
      </c>
      <c r="V7" s="3">
        <f t="shared" si="11"/>
        <v>5</v>
      </c>
      <c r="W7" s="4">
        <f t="shared" si="11"/>
        <v>0</v>
      </c>
      <c r="X7" s="3">
        <f t="shared" si="11"/>
        <v>4.5</v>
      </c>
      <c r="Y7">
        <f>SUM(T7:X7)</f>
        <v>17</v>
      </c>
      <c r="AB7" t="s">
        <v>15</v>
      </c>
      <c r="AC7" s="3">
        <f t="shared" si="2"/>
        <v>2.2999999999999998</v>
      </c>
      <c r="AD7" s="3">
        <f t="shared" si="2"/>
        <v>2</v>
      </c>
      <c r="AE7" s="4">
        <f t="shared" si="2"/>
        <v>0</v>
      </c>
      <c r="AF7" s="4">
        <f t="shared" si="2"/>
        <v>0</v>
      </c>
      <c r="AG7" s="4">
        <f t="shared" si="2"/>
        <v>0</v>
      </c>
      <c r="AH7">
        <f>SUM(AC7:AG7)</f>
        <v>4.3</v>
      </c>
      <c r="AK7" t="s">
        <v>15</v>
      </c>
      <c r="AL7">
        <f>SUM(AL15,AL23,AL31,AL39)</f>
        <v>3</v>
      </c>
      <c r="AM7">
        <f t="shared" ref="AM7:AQ7" si="12">SUM(AM15,AM23,AM31,AM39)</f>
        <v>0</v>
      </c>
      <c r="AN7" s="7">
        <f t="shared" si="12"/>
        <v>3</v>
      </c>
      <c r="AO7" s="7">
        <f t="shared" si="12"/>
        <v>3</v>
      </c>
      <c r="AP7">
        <f t="shared" si="12"/>
        <v>0</v>
      </c>
      <c r="AQ7">
        <f t="shared" si="12"/>
        <v>9</v>
      </c>
    </row>
    <row r="8" spans="1:43">
      <c r="A8" s="5" t="s">
        <v>41</v>
      </c>
      <c r="B8" s="4">
        <f t="shared" si="4"/>
        <v>0</v>
      </c>
      <c r="C8" s="4">
        <f t="shared" si="4"/>
        <v>0</v>
      </c>
      <c r="D8" s="4">
        <f t="shared" si="4"/>
        <v>0</v>
      </c>
      <c r="E8" s="4">
        <f t="shared" si="4"/>
        <v>0</v>
      </c>
      <c r="F8" s="4">
        <f>(F16+F24+F32+F40+F48)</f>
        <v>0</v>
      </c>
      <c r="G8" s="4">
        <f>SUM(B8:F8)</f>
        <v>0</v>
      </c>
      <c r="K8" s="6"/>
      <c r="L8" s="6"/>
      <c r="M8" s="6"/>
      <c r="N8" s="6"/>
      <c r="O8" s="6"/>
      <c r="P8" s="12">
        <f>SUM(P4:P7)</f>
        <v>45.3</v>
      </c>
      <c r="T8" s="6"/>
      <c r="U8" s="6"/>
      <c r="V8" s="6"/>
      <c r="W8" s="6"/>
      <c r="X8" s="6"/>
      <c r="Y8" s="12">
        <f>SUM(Y4:Y7)</f>
        <v>74</v>
      </c>
      <c r="AC8" s="6"/>
      <c r="AD8" s="6"/>
      <c r="AE8" s="6"/>
      <c r="AF8" s="6"/>
      <c r="AG8" s="6"/>
      <c r="AH8" s="12">
        <f>SUM(AH4:AH7)</f>
        <v>24.3</v>
      </c>
      <c r="AQ8" s="12">
        <f>SUM(AQ4:AQ7)</f>
        <v>40</v>
      </c>
    </row>
    <row r="9" spans="1:43">
      <c r="G9" s="11">
        <f>SUM(G4:G8)</f>
        <v>25.5</v>
      </c>
    </row>
    <row r="10" spans="1:43">
      <c r="C10" t="s">
        <v>6</v>
      </c>
      <c r="G10" s="5"/>
      <c r="L10" t="s">
        <v>6</v>
      </c>
      <c r="U10" t="s">
        <v>6</v>
      </c>
      <c r="AD10" t="s">
        <v>6</v>
      </c>
      <c r="AM10" t="s">
        <v>6</v>
      </c>
    </row>
    <row r="11" spans="1:43">
      <c r="A11" s="5"/>
      <c r="B11" s="5" t="s">
        <v>36</v>
      </c>
      <c r="C11" s="5" t="s">
        <v>37</v>
      </c>
      <c r="D11" s="5" t="s">
        <v>38</v>
      </c>
      <c r="E11" s="5" t="s">
        <v>39</v>
      </c>
      <c r="F11" s="5" t="s">
        <v>40</v>
      </c>
      <c r="G11" s="5"/>
      <c r="K11" t="s">
        <v>36</v>
      </c>
      <c r="L11" t="s">
        <v>37</v>
      </c>
      <c r="M11" t="s">
        <v>38</v>
      </c>
      <c r="N11" t="s">
        <v>39</v>
      </c>
      <c r="O11" t="s">
        <v>40</v>
      </c>
      <c r="T11" t="s">
        <v>36</v>
      </c>
      <c r="U11" t="s">
        <v>37</v>
      </c>
      <c r="V11" t="s">
        <v>38</v>
      </c>
      <c r="W11" t="s">
        <v>39</v>
      </c>
      <c r="X11" t="s">
        <v>40</v>
      </c>
      <c r="AC11" t="s">
        <v>36</v>
      </c>
      <c r="AD11" t="s">
        <v>37</v>
      </c>
      <c r="AE11" t="s">
        <v>38</v>
      </c>
      <c r="AF11" t="s">
        <v>39</v>
      </c>
      <c r="AG11" t="s">
        <v>40</v>
      </c>
      <c r="AL11" t="s">
        <v>36</v>
      </c>
      <c r="AM11" t="s">
        <v>37</v>
      </c>
      <c r="AN11" t="s">
        <v>38</v>
      </c>
      <c r="AO11" t="s">
        <v>39</v>
      </c>
      <c r="AP11" t="s">
        <v>40</v>
      </c>
    </row>
    <row r="12" spans="1:43">
      <c r="A12" s="5" t="s">
        <v>14</v>
      </c>
      <c r="B12" s="3">
        <v>0.5</v>
      </c>
      <c r="C12" s="4">
        <v>0</v>
      </c>
      <c r="D12" s="3">
        <v>1.5</v>
      </c>
      <c r="E12" s="4">
        <v>0</v>
      </c>
      <c r="F12" s="4">
        <v>0</v>
      </c>
      <c r="G12" s="5">
        <f>SUM(B12:F12)</f>
        <v>2</v>
      </c>
      <c r="J12" t="s">
        <v>14</v>
      </c>
      <c r="K12" s="6">
        <v>0</v>
      </c>
      <c r="L12" s="6">
        <v>0</v>
      </c>
      <c r="M12" s="3">
        <v>0.5</v>
      </c>
      <c r="N12" s="3">
        <v>1.5</v>
      </c>
      <c r="O12" s="6">
        <v>0</v>
      </c>
      <c r="P12">
        <f>SUM(K12:O12)</f>
        <v>2</v>
      </c>
      <c r="S12" t="s">
        <v>14</v>
      </c>
      <c r="T12" s="3">
        <v>3.5</v>
      </c>
      <c r="U12" s="4">
        <v>0</v>
      </c>
      <c r="V12" s="3">
        <v>1</v>
      </c>
      <c r="W12" s="4">
        <v>0</v>
      </c>
      <c r="X12" s="3">
        <v>1</v>
      </c>
      <c r="Y12">
        <f>SUM(T12:X12)</f>
        <v>5.5</v>
      </c>
      <c r="AB12" t="s">
        <v>14</v>
      </c>
      <c r="AD12" s="19">
        <v>3</v>
      </c>
      <c r="AH12">
        <f>SUM(AD12:AG12)</f>
        <v>3</v>
      </c>
      <c r="AK12" t="s">
        <v>14</v>
      </c>
      <c r="AL12">
        <v>0</v>
      </c>
      <c r="AM12">
        <v>0</v>
      </c>
      <c r="AN12">
        <v>0</v>
      </c>
      <c r="AO12">
        <v>0</v>
      </c>
      <c r="AP12">
        <v>0</v>
      </c>
      <c r="AQ12">
        <f>SUM(AL12:AP12)</f>
        <v>0</v>
      </c>
    </row>
    <row r="13" spans="1:43">
      <c r="A13" s="5" t="s">
        <v>17</v>
      </c>
      <c r="B13" s="5">
        <v>0</v>
      </c>
      <c r="C13" s="4">
        <v>0</v>
      </c>
      <c r="D13" s="4">
        <v>0</v>
      </c>
      <c r="E13" s="4">
        <v>0</v>
      </c>
      <c r="F13" s="4">
        <v>0</v>
      </c>
      <c r="G13" s="5">
        <f>SUM(B13:F13)</f>
        <v>0</v>
      </c>
      <c r="J13" t="s">
        <v>17</v>
      </c>
      <c r="K13">
        <v>0</v>
      </c>
      <c r="L13" s="6">
        <v>0</v>
      </c>
      <c r="M13" s="6">
        <v>0</v>
      </c>
      <c r="N13" s="3">
        <v>1</v>
      </c>
      <c r="O13" s="6">
        <v>0</v>
      </c>
      <c r="P13">
        <f>SUM(K13:O13)</f>
        <v>1</v>
      </c>
      <c r="S13" t="s">
        <v>17</v>
      </c>
      <c r="T13" s="7">
        <v>3</v>
      </c>
      <c r="U13" s="4">
        <v>0</v>
      </c>
      <c r="V13" s="3">
        <v>1.5</v>
      </c>
      <c r="W13" s="4">
        <v>0</v>
      </c>
      <c r="X13" s="3">
        <v>1</v>
      </c>
      <c r="Y13">
        <f>SUM(T13:X13)</f>
        <v>5.5</v>
      </c>
      <c r="AB13" t="s">
        <v>17</v>
      </c>
      <c r="AD13" s="19">
        <v>3</v>
      </c>
      <c r="AH13">
        <f>SUM(AD13:AG13)</f>
        <v>3</v>
      </c>
      <c r="AK13" t="s">
        <v>17</v>
      </c>
      <c r="AL13">
        <v>0</v>
      </c>
      <c r="AM13">
        <v>0</v>
      </c>
      <c r="AN13">
        <v>0</v>
      </c>
      <c r="AO13">
        <v>0</v>
      </c>
      <c r="AP13">
        <v>0</v>
      </c>
      <c r="AQ13">
        <f>SUM(AL13:AP13)</f>
        <v>0</v>
      </c>
    </row>
    <row r="14" spans="1:43">
      <c r="A14" s="5" t="s">
        <v>18</v>
      </c>
      <c r="B14" s="5">
        <v>0</v>
      </c>
      <c r="C14" s="3">
        <v>2</v>
      </c>
      <c r="D14" s="3">
        <v>3</v>
      </c>
      <c r="E14" s="4">
        <v>0</v>
      </c>
      <c r="F14" s="3">
        <v>1</v>
      </c>
      <c r="G14" s="5">
        <f>SUM(B14:F14)</f>
        <v>6</v>
      </c>
      <c r="J14" t="s">
        <v>18</v>
      </c>
      <c r="K14">
        <v>0</v>
      </c>
      <c r="L14" s="6">
        <v>0</v>
      </c>
      <c r="M14" s="3">
        <v>0.5</v>
      </c>
      <c r="N14" s="3">
        <v>1.5</v>
      </c>
      <c r="O14" s="6">
        <v>0</v>
      </c>
      <c r="P14">
        <f>SUM(K14:O14)</f>
        <v>2</v>
      </c>
      <c r="S14" t="s">
        <v>18</v>
      </c>
      <c r="T14" s="7">
        <v>3</v>
      </c>
      <c r="U14" s="3">
        <v>3.5</v>
      </c>
      <c r="V14" s="3">
        <v>1.5</v>
      </c>
      <c r="W14" s="4">
        <v>0</v>
      </c>
      <c r="X14" s="3">
        <v>1</v>
      </c>
      <c r="Y14">
        <f>SUM(T14:X14)</f>
        <v>9</v>
      </c>
      <c r="AB14" t="s">
        <v>18</v>
      </c>
      <c r="AD14" s="19">
        <v>3</v>
      </c>
      <c r="AG14" s="7">
        <v>1</v>
      </c>
      <c r="AH14">
        <f>SUM(AD14:AG14)</f>
        <v>4</v>
      </c>
      <c r="AK14" t="s">
        <v>18</v>
      </c>
      <c r="AL14" s="7">
        <v>1</v>
      </c>
      <c r="AM14">
        <v>0</v>
      </c>
      <c r="AN14">
        <v>0</v>
      </c>
      <c r="AO14" s="7">
        <v>1</v>
      </c>
      <c r="AP14">
        <v>0</v>
      </c>
      <c r="AQ14">
        <f>SUM(AL14:AP14)</f>
        <v>2</v>
      </c>
    </row>
    <row r="15" spans="1:43">
      <c r="A15" s="5" t="s">
        <v>15</v>
      </c>
      <c r="B15" s="5">
        <v>0</v>
      </c>
      <c r="C15" s="4">
        <v>0</v>
      </c>
      <c r="D15" s="4">
        <v>0</v>
      </c>
      <c r="E15" s="4">
        <v>0</v>
      </c>
      <c r="F15" s="4">
        <v>0</v>
      </c>
      <c r="G15" s="5">
        <f>SUM(B15:F15)</f>
        <v>0</v>
      </c>
      <c r="J15" t="s">
        <v>15</v>
      </c>
      <c r="K15">
        <v>0</v>
      </c>
      <c r="L15" s="6">
        <v>0</v>
      </c>
      <c r="M15" s="3">
        <v>0.5</v>
      </c>
      <c r="N15" s="3">
        <v>1.5</v>
      </c>
      <c r="O15" s="6">
        <v>0</v>
      </c>
      <c r="P15">
        <f>SUM(K15:O15)</f>
        <v>2</v>
      </c>
      <c r="S15" t="s">
        <v>15</v>
      </c>
      <c r="T15" s="7">
        <v>3</v>
      </c>
      <c r="U15" s="3">
        <v>1.5</v>
      </c>
      <c r="V15" s="3">
        <v>1</v>
      </c>
      <c r="W15" s="4">
        <v>0</v>
      </c>
      <c r="X15" s="3">
        <v>1</v>
      </c>
      <c r="Y15">
        <f>SUM(T15:X15)</f>
        <v>6.5</v>
      </c>
      <c r="AB15" t="s">
        <v>15</v>
      </c>
      <c r="AD15" s="7">
        <v>2</v>
      </c>
      <c r="AH15">
        <f>SUM(AD15:AG15)</f>
        <v>2</v>
      </c>
      <c r="AK15" t="s">
        <v>15</v>
      </c>
      <c r="AL15">
        <v>0</v>
      </c>
      <c r="AM15">
        <v>0</v>
      </c>
      <c r="AN15">
        <v>0</v>
      </c>
      <c r="AO15">
        <v>0</v>
      </c>
      <c r="AP15">
        <v>0</v>
      </c>
      <c r="AQ15">
        <f>SUM(AL15:AP15)</f>
        <v>0</v>
      </c>
    </row>
    <row r="16" spans="1:43">
      <c r="A16" s="5" t="s">
        <v>41</v>
      </c>
      <c r="B16" s="5">
        <v>0</v>
      </c>
      <c r="C16" s="4">
        <v>0</v>
      </c>
      <c r="D16" s="4">
        <v>0</v>
      </c>
      <c r="E16" s="4">
        <v>0</v>
      </c>
      <c r="F16" s="4">
        <v>0</v>
      </c>
      <c r="G16" s="5">
        <f>SUM(B16:F16)</f>
        <v>0</v>
      </c>
      <c r="I16" s="5"/>
      <c r="L16" s="6"/>
      <c r="M16" s="6"/>
      <c r="N16" s="6"/>
      <c r="O16" s="6"/>
      <c r="P16" s="12">
        <f>SUM(P12:P15)</f>
        <v>7</v>
      </c>
      <c r="U16" s="6"/>
      <c r="V16" s="6"/>
      <c r="W16" s="6"/>
      <c r="X16" s="6"/>
      <c r="Y16" s="12">
        <f>SUM(Y12:Y15)</f>
        <v>26.5</v>
      </c>
      <c r="AD16" s="6"/>
      <c r="AE16" s="6"/>
      <c r="AF16" s="6"/>
      <c r="AG16" s="6"/>
      <c r="AH16" s="12">
        <f>SUM(AH12:AH15)</f>
        <v>12</v>
      </c>
      <c r="AQ16" s="12">
        <f>SUM(AQ12:AQ15)</f>
        <v>2</v>
      </c>
    </row>
    <row r="17" spans="1:43">
      <c r="A17" s="5"/>
      <c r="B17" s="5"/>
      <c r="C17" s="5"/>
      <c r="D17" s="5"/>
      <c r="E17" s="5"/>
      <c r="F17" s="5"/>
      <c r="G17" s="12">
        <f>SUM(G12:G16)</f>
        <v>8</v>
      </c>
    </row>
    <row r="18" spans="1:43">
      <c r="A18" s="5"/>
      <c r="B18" s="5"/>
      <c r="C18" s="5" t="s">
        <v>42</v>
      </c>
      <c r="D18" s="5"/>
      <c r="E18" s="5"/>
      <c r="F18" s="5"/>
      <c r="G18" s="5"/>
      <c r="L18" t="s">
        <v>42</v>
      </c>
      <c r="U18" t="s">
        <v>42</v>
      </c>
      <c r="AD18" t="s">
        <v>42</v>
      </c>
      <c r="AM18" t="s">
        <v>4</v>
      </c>
    </row>
    <row r="19" spans="1:43">
      <c r="A19" s="5"/>
      <c r="B19" s="5" t="s">
        <v>36</v>
      </c>
      <c r="C19" s="5" t="s">
        <v>37</v>
      </c>
      <c r="D19" s="5" t="s">
        <v>38</v>
      </c>
      <c r="E19" s="5" t="s">
        <v>39</v>
      </c>
      <c r="F19" s="5" t="s">
        <v>40</v>
      </c>
      <c r="G19" s="5"/>
      <c r="K19" t="s">
        <v>36</v>
      </c>
      <c r="L19" t="s">
        <v>37</v>
      </c>
      <c r="M19" t="s">
        <v>38</v>
      </c>
      <c r="N19" t="s">
        <v>39</v>
      </c>
      <c r="O19" t="s">
        <v>40</v>
      </c>
      <c r="T19" t="s">
        <v>36</v>
      </c>
      <c r="U19" t="s">
        <v>37</v>
      </c>
      <c r="V19" t="s">
        <v>38</v>
      </c>
      <c r="W19" t="s">
        <v>39</v>
      </c>
      <c r="X19" t="s">
        <v>40</v>
      </c>
      <c r="AC19" t="s">
        <v>36</v>
      </c>
      <c r="AD19" t="s">
        <v>37</v>
      </c>
      <c r="AE19" t="s">
        <v>38</v>
      </c>
      <c r="AF19" t="s">
        <v>39</v>
      </c>
      <c r="AG19" t="s">
        <v>40</v>
      </c>
      <c r="AL19" t="s">
        <v>36</v>
      </c>
      <c r="AM19" t="s">
        <v>37</v>
      </c>
      <c r="AN19" t="s">
        <v>38</v>
      </c>
      <c r="AO19" t="s">
        <v>39</v>
      </c>
      <c r="AP19" t="s">
        <v>40</v>
      </c>
    </row>
    <row r="20" spans="1:43">
      <c r="A20" s="5" t="s">
        <v>14</v>
      </c>
      <c r="B20" s="4">
        <v>0</v>
      </c>
      <c r="C20" s="3">
        <v>2</v>
      </c>
      <c r="D20" s="4">
        <v>0</v>
      </c>
      <c r="E20" s="4">
        <v>0</v>
      </c>
      <c r="F20" s="4">
        <v>0</v>
      </c>
      <c r="G20" s="5">
        <f>SUM(B20:F20)</f>
        <v>2</v>
      </c>
      <c r="J20" t="s">
        <v>14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>
        <f>SUM(K20:O20)</f>
        <v>0</v>
      </c>
      <c r="S20" t="s">
        <v>14</v>
      </c>
      <c r="T20" s="6">
        <v>0</v>
      </c>
      <c r="U20" s="6">
        <v>0</v>
      </c>
      <c r="V20" s="6"/>
      <c r="W20" s="3">
        <v>1</v>
      </c>
      <c r="X20" s="6">
        <v>0</v>
      </c>
      <c r="Y20">
        <f>SUM(T20:X20)</f>
        <v>1</v>
      </c>
      <c r="AB20" t="s">
        <v>14</v>
      </c>
      <c r="AH20">
        <f>SUM(AC20:AG20)</f>
        <v>0</v>
      </c>
      <c r="AK20" t="s">
        <v>14</v>
      </c>
      <c r="AL20">
        <v>0</v>
      </c>
      <c r="AM20">
        <v>0</v>
      </c>
      <c r="AN20">
        <v>0</v>
      </c>
      <c r="AO20">
        <v>0</v>
      </c>
      <c r="AP20">
        <v>0</v>
      </c>
      <c r="AQ20">
        <f>SUM(AL20:AP20)</f>
        <v>0</v>
      </c>
    </row>
    <row r="21" spans="1:43">
      <c r="A21" s="5" t="s">
        <v>17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5">
        <f>SUM(B21:F21)</f>
        <v>0</v>
      </c>
      <c r="J21" t="s">
        <v>17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>
        <f>SUM(K21:O21)</f>
        <v>0</v>
      </c>
      <c r="S21" t="s">
        <v>17</v>
      </c>
      <c r="T21" s="6">
        <v>0</v>
      </c>
      <c r="U21" s="6">
        <v>0</v>
      </c>
      <c r="V21" s="6"/>
      <c r="W21" s="3">
        <v>1</v>
      </c>
      <c r="X21" s="6">
        <v>0</v>
      </c>
      <c r="Y21">
        <f>SUM(T21:X21)</f>
        <v>1</v>
      </c>
      <c r="AB21" t="s">
        <v>17</v>
      </c>
      <c r="AH21">
        <f>SUM(AC21:AG21)</f>
        <v>0</v>
      </c>
      <c r="AK21" t="s">
        <v>17</v>
      </c>
      <c r="AL21">
        <v>0</v>
      </c>
      <c r="AM21">
        <v>0</v>
      </c>
      <c r="AN21">
        <v>0</v>
      </c>
      <c r="AO21">
        <v>0</v>
      </c>
      <c r="AP21">
        <v>0</v>
      </c>
      <c r="AQ21">
        <f>SUM(AL21:AP21)</f>
        <v>0</v>
      </c>
    </row>
    <row r="22" spans="1:43">
      <c r="A22" s="5" t="s">
        <v>18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5">
        <f>SUM(B22:F22)</f>
        <v>0</v>
      </c>
      <c r="J22" t="s">
        <v>18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>
        <f>SUM(K22:O22)</f>
        <v>0</v>
      </c>
      <c r="S22" t="s">
        <v>18</v>
      </c>
      <c r="T22" s="6">
        <v>0</v>
      </c>
      <c r="U22" s="6">
        <v>0</v>
      </c>
      <c r="V22" s="6"/>
      <c r="W22" s="3">
        <v>1</v>
      </c>
      <c r="X22" s="6">
        <v>0</v>
      </c>
      <c r="Y22">
        <f>SUM(T22:X22)</f>
        <v>1</v>
      </c>
      <c r="AB22" t="s">
        <v>18</v>
      </c>
      <c r="AH22">
        <f>SUM(AC22:AG22)</f>
        <v>0</v>
      </c>
      <c r="AK22" t="s">
        <v>18</v>
      </c>
      <c r="AL22">
        <v>0</v>
      </c>
      <c r="AM22">
        <v>0</v>
      </c>
      <c r="AN22">
        <v>0</v>
      </c>
      <c r="AO22">
        <v>0</v>
      </c>
      <c r="AP22">
        <v>0</v>
      </c>
      <c r="AQ22">
        <f>SUM(AL22:AP22)</f>
        <v>0</v>
      </c>
    </row>
    <row r="23" spans="1:43">
      <c r="A23" s="5" t="s">
        <v>15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5">
        <f>SUM(B23:F23)</f>
        <v>0</v>
      </c>
      <c r="J23" t="s">
        <v>15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>
        <f>SUM(K23:O23)</f>
        <v>0</v>
      </c>
      <c r="S23" t="s">
        <v>15</v>
      </c>
      <c r="T23" s="6">
        <v>0</v>
      </c>
      <c r="U23" s="6">
        <v>0</v>
      </c>
      <c r="V23" s="6"/>
      <c r="W23" s="6">
        <v>0</v>
      </c>
      <c r="X23" s="6">
        <v>0</v>
      </c>
      <c r="Y23">
        <f>SUM(T23:X23)</f>
        <v>0</v>
      </c>
      <c r="AB23" t="s">
        <v>15</v>
      </c>
      <c r="AH23">
        <f>SUM(AC23:AG23)</f>
        <v>0</v>
      </c>
      <c r="AK23" t="s">
        <v>15</v>
      </c>
      <c r="AL23">
        <v>0</v>
      </c>
      <c r="AM23">
        <v>0</v>
      </c>
      <c r="AN23">
        <v>0</v>
      </c>
      <c r="AO23">
        <v>0</v>
      </c>
      <c r="AP23">
        <v>0</v>
      </c>
      <c r="AQ23">
        <f>SUM(AL23:AP23)</f>
        <v>0</v>
      </c>
    </row>
    <row r="24" spans="1:43">
      <c r="A24" s="5" t="s">
        <v>41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5">
        <f>SUM(B24:F24)</f>
        <v>0</v>
      </c>
      <c r="K24" s="6"/>
      <c r="L24" s="6"/>
      <c r="M24" s="6"/>
      <c r="N24" s="6"/>
      <c r="O24" s="6"/>
      <c r="P24" s="12">
        <f>SUM(P20:P23)</f>
        <v>0</v>
      </c>
      <c r="T24" s="6"/>
      <c r="U24" s="6"/>
      <c r="V24" s="6"/>
      <c r="W24" s="6"/>
      <c r="X24" s="6"/>
      <c r="Y24" s="12">
        <f>SUM(Y20:Y23)</f>
        <v>3</v>
      </c>
      <c r="AC24" s="6"/>
      <c r="AD24" s="6"/>
      <c r="AE24" s="6"/>
      <c r="AF24" s="6"/>
      <c r="AG24" s="6"/>
      <c r="AH24" s="12">
        <f>SUM(AH20:AH23)</f>
        <v>0</v>
      </c>
      <c r="AQ24" s="12">
        <f>SUM(AQ20:AQ23)</f>
        <v>0</v>
      </c>
    </row>
    <row r="25" spans="1:43">
      <c r="A25" s="5"/>
      <c r="B25" s="5"/>
      <c r="C25" s="5"/>
      <c r="D25" s="5"/>
      <c r="E25" s="5"/>
      <c r="F25" s="5"/>
      <c r="G25" s="12">
        <f>SUM(G20:G24)</f>
        <v>2</v>
      </c>
    </row>
    <row r="26" spans="1:43">
      <c r="A26" s="5"/>
      <c r="B26" s="5"/>
      <c r="C26" s="5" t="s">
        <v>43</v>
      </c>
      <c r="D26" s="5"/>
      <c r="E26" s="5"/>
      <c r="F26" s="5"/>
      <c r="G26" s="5"/>
      <c r="L26" t="s">
        <v>43</v>
      </c>
      <c r="U26" t="s">
        <v>43</v>
      </c>
      <c r="AD26" t="s">
        <v>43</v>
      </c>
      <c r="AM26" t="s">
        <v>67</v>
      </c>
    </row>
    <row r="27" spans="1:43">
      <c r="A27" s="5"/>
      <c r="B27" s="5" t="s">
        <v>36</v>
      </c>
      <c r="C27" s="5" t="s">
        <v>37</v>
      </c>
      <c r="D27" s="5" t="s">
        <v>38</v>
      </c>
      <c r="E27" s="5" t="s">
        <v>39</v>
      </c>
      <c r="F27" s="5" t="s">
        <v>40</v>
      </c>
      <c r="G27" s="5"/>
      <c r="K27" t="s">
        <v>36</v>
      </c>
      <c r="L27" t="s">
        <v>37</v>
      </c>
      <c r="M27" t="s">
        <v>38</v>
      </c>
      <c r="N27" t="s">
        <v>39</v>
      </c>
      <c r="O27" t="s">
        <v>40</v>
      </c>
      <c r="T27" t="s">
        <v>36</v>
      </c>
      <c r="U27" t="s">
        <v>37</v>
      </c>
      <c r="V27" t="s">
        <v>38</v>
      </c>
      <c r="W27" t="s">
        <v>39</v>
      </c>
      <c r="X27" t="s">
        <v>40</v>
      </c>
      <c r="AC27" t="s">
        <v>36</v>
      </c>
      <c r="AD27" t="s">
        <v>37</v>
      </c>
      <c r="AE27" t="s">
        <v>38</v>
      </c>
      <c r="AF27" t="s">
        <v>39</v>
      </c>
      <c r="AG27" t="s">
        <v>40</v>
      </c>
      <c r="AL27" t="s">
        <v>36</v>
      </c>
      <c r="AM27" t="s">
        <v>37</v>
      </c>
      <c r="AN27" t="s">
        <v>38</v>
      </c>
      <c r="AO27" t="s">
        <v>39</v>
      </c>
      <c r="AP27" t="s">
        <v>40</v>
      </c>
    </row>
    <row r="28" spans="1:43">
      <c r="A28" s="5" t="s">
        <v>14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5">
        <f>SUM(B28:F28)</f>
        <v>0</v>
      </c>
      <c r="J28" t="s">
        <v>14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>
        <f>SUM(K28:O28)</f>
        <v>0</v>
      </c>
      <c r="S28" t="s">
        <v>14</v>
      </c>
      <c r="T28" s="6">
        <v>0</v>
      </c>
      <c r="U28" s="6">
        <v>0</v>
      </c>
      <c r="V28" s="6"/>
      <c r="W28" s="3">
        <v>0.5</v>
      </c>
      <c r="X28" s="6">
        <v>0</v>
      </c>
      <c r="Y28">
        <f>SUM(T28:X28)</f>
        <v>0.5</v>
      </c>
      <c r="AB28" t="s">
        <v>14</v>
      </c>
      <c r="AC28">
        <v>0</v>
      </c>
      <c r="AH28">
        <f>SUM(AC28:AG28)</f>
        <v>0</v>
      </c>
      <c r="AK28" t="s">
        <v>14</v>
      </c>
      <c r="AL28">
        <v>0</v>
      </c>
      <c r="AM28">
        <v>0</v>
      </c>
      <c r="AN28">
        <v>0</v>
      </c>
      <c r="AO28">
        <v>0</v>
      </c>
      <c r="AP28">
        <v>0</v>
      </c>
      <c r="AQ28">
        <f>SUM(AL28:AP28)</f>
        <v>0</v>
      </c>
    </row>
    <row r="29" spans="1:43">
      <c r="A29" s="5" t="s">
        <v>17</v>
      </c>
      <c r="B29" s="4">
        <v>0</v>
      </c>
      <c r="C29" s="4">
        <v>2</v>
      </c>
      <c r="D29" s="4">
        <v>1.5</v>
      </c>
      <c r="E29" s="4">
        <v>0</v>
      </c>
      <c r="F29" s="4">
        <v>0</v>
      </c>
      <c r="G29" s="5">
        <f>SUM(B29:F29)</f>
        <v>3.5</v>
      </c>
      <c r="J29" t="s">
        <v>17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>
        <f>SUM(K29:O29)</f>
        <v>0</v>
      </c>
      <c r="S29" t="s">
        <v>17</v>
      </c>
      <c r="T29" s="6">
        <v>0</v>
      </c>
      <c r="U29" s="6">
        <v>0</v>
      </c>
      <c r="V29" s="6"/>
      <c r="W29" s="3">
        <v>1.5</v>
      </c>
      <c r="X29" s="6">
        <v>0</v>
      </c>
      <c r="Y29">
        <f>SUM(T29:X29)</f>
        <v>1.5</v>
      </c>
      <c r="AB29" t="s">
        <v>17</v>
      </c>
      <c r="AK29" t="s">
        <v>17</v>
      </c>
      <c r="AL29">
        <v>0</v>
      </c>
      <c r="AM29">
        <v>0</v>
      </c>
      <c r="AN29">
        <v>0</v>
      </c>
      <c r="AO29">
        <v>0</v>
      </c>
      <c r="AP29">
        <v>0</v>
      </c>
      <c r="AQ29">
        <f>SUM(AL29:AP29)</f>
        <v>0</v>
      </c>
    </row>
    <row r="30" spans="1:43">
      <c r="A30" s="5" t="s">
        <v>18</v>
      </c>
      <c r="B30" s="4">
        <v>0</v>
      </c>
      <c r="C30" s="4">
        <v>2</v>
      </c>
      <c r="D30" s="4">
        <v>1.5</v>
      </c>
      <c r="E30" s="4">
        <v>0</v>
      </c>
      <c r="F30" s="4">
        <v>0</v>
      </c>
      <c r="G30" s="5">
        <f>SUM(B30:F30)</f>
        <v>3.5</v>
      </c>
      <c r="J30" t="s">
        <v>18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>
        <f>SUM(K30:O30)</f>
        <v>0</v>
      </c>
      <c r="S30" t="s">
        <v>18</v>
      </c>
      <c r="T30" s="6">
        <v>0</v>
      </c>
      <c r="U30" s="6">
        <v>0</v>
      </c>
      <c r="V30" s="6"/>
      <c r="W30" s="3">
        <v>1.5</v>
      </c>
      <c r="X30" s="6">
        <v>0</v>
      </c>
      <c r="Y30">
        <f>SUM(T30:X30)</f>
        <v>1.5</v>
      </c>
      <c r="AB30" t="s">
        <v>18</v>
      </c>
      <c r="AK30" t="s">
        <v>18</v>
      </c>
      <c r="AL30">
        <v>0</v>
      </c>
      <c r="AM30">
        <v>0</v>
      </c>
      <c r="AN30">
        <v>0</v>
      </c>
      <c r="AO30">
        <v>0</v>
      </c>
      <c r="AP30">
        <v>0</v>
      </c>
      <c r="AQ30">
        <f>SUM(AL30:AP30)</f>
        <v>0</v>
      </c>
    </row>
    <row r="31" spans="1:43">
      <c r="A31" s="5" t="s">
        <v>15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5">
        <f>SUM(B31:F31)</f>
        <v>0</v>
      </c>
      <c r="J31" t="s">
        <v>15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>
        <f>SUM(K31:O31)</f>
        <v>0</v>
      </c>
      <c r="S31" t="s">
        <v>15</v>
      </c>
      <c r="T31" s="6">
        <v>0</v>
      </c>
      <c r="U31" s="6">
        <v>0</v>
      </c>
      <c r="V31" s="6"/>
      <c r="W31" s="6">
        <v>0</v>
      </c>
      <c r="X31" s="6">
        <v>0</v>
      </c>
      <c r="Y31">
        <f>SUM(T31:X31)</f>
        <v>0</v>
      </c>
      <c r="AB31" t="s">
        <v>15</v>
      </c>
      <c r="AH31">
        <f>SUM(AC31:AG31)</f>
        <v>0</v>
      </c>
      <c r="AK31" t="s">
        <v>15</v>
      </c>
      <c r="AL31">
        <v>0</v>
      </c>
      <c r="AM31">
        <v>0</v>
      </c>
      <c r="AN31">
        <v>0</v>
      </c>
      <c r="AO31">
        <v>0</v>
      </c>
      <c r="AP31">
        <v>0</v>
      </c>
      <c r="AQ31">
        <f>SUM(AL31:AP31)</f>
        <v>0</v>
      </c>
    </row>
    <row r="32" spans="1:43">
      <c r="A32" s="5" t="s">
        <v>41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5">
        <f>SUM(B32:F32)</f>
        <v>0</v>
      </c>
      <c r="K32" s="6"/>
      <c r="L32" s="6"/>
      <c r="M32" s="6"/>
      <c r="N32" s="6"/>
      <c r="O32" s="6"/>
      <c r="P32" s="12">
        <f>SUM(P28:P31)</f>
        <v>0</v>
      </c>
      <c r="T32" s="6"/>
      <c r="U32" s="6"/>
      <c r="V32" s="6"/>
      <c r="W32" s="6"/>
      <c r="X32" s="6"/>
      <c r="Y32" s="12">
        <f>SUM(Y28:Y31)</f>
        <v>3.5</v>
      </c>
      <c r="AC32" s="6"/>
      <c r="AD32" s="6"/>
      <c r="AE32" s="6"/>
      <c r="AF32" s="6"/>
      <c r="AG32" s="6"/>
      <c r="AH32" s="12">
        <f>SUM(AH28:AH31)</f>
        <v>0</v>
      </c>
      <c r="AQ32" s="12">
        <f>SUM(AQ28:AQ31)</f>
        <v>0</v>
      </c>
    </row>
    <row r="33" spans="1:43">
      <c r="A33" s="5"/>
      <c r="B33" s="5"/>
      <c r="C33" s="5"/>
      <c r="D33" s="5"/>
      <c r="E33" s="5"/>
      <c r="F33" s="5"/>
      <c r="G33" s="12">
        <f>SUM(G28:G32)</f>
        <v>7</v>
      </c>
    </row>
    <row r="34" spans="1:43">
      <c r="A34" s="5"/>
      <c r="B34" s="5"/>
      <c r="C34" s="5" t="s">
        <v>4</v>
      </c>
      <c r="D34" s="5"/>
      <c r="E34" s="5"/>
      <c r="F34" s="5"/>
      <c r="G34" s="5"/>
      <c r="L34" t="s">
        <v>4</v>
      </c>
      <c r="U34" t="s">
        <v>5</v>
      </c>
      <c r="AD34" t="s">
        <v>5</v>
      </c>
      <c r="AM34" t="s">
        <v>104</v>
      </c>
    </row>
    <row r="35" spans="1:43">
      <c r="A35" s="5"/>
      <c r="B35" s="5" t="s">
        <v>36</v>
      </c>
      <c r="C35" s="5" t="s">
        <v>37</v>
      </c>
      <c r="D35" s="5" t="s">
        <v>38</v>
      </c>
      <c r="E35" s="5" t="s">
        <v>39</v>
      </c>
      <c r="F35" s="5" t="s">
        <v>40</v>
      </c>
      <c r="G35" s="5"/>
      <c r="K35" t="s">
        <v>36</v>
      </c>
      <c r="L35" t="s">
        <v>37</v>
      </c>
      <c r="M35" t="s">
        <v>38</v>
      </c>
      <c r="N35" t="s">
        <v>39</v>
      </c>
      <c r="O35" t="s">
        <v>40</v>
      </c>
      <c r="T35" t="s">
        <v>36</v>
      </c>
      <c r="U35" t="s">
        <v>37</v>
      </c>
      <c r="V35" t="s">
        <v>38</v>
      </c>
      <c r="W35" t="s">
        <v>39</v>
      </c>
      <c r="X35" t="s">
        <v>40</v>
      </c>
      <c r="AC35" t="s">
        <v>36</v>
      </c>
      <c r="AD35" t="s">
        <v>37</v>
      </c>
      <c r="AE35" t="s">
        <v>38</v>
      </c>
      <c r="AF35" t="s">
        <v>39</v>
      </c>
      <c r="AG35" t="s">
        <v>40</v>
      </c>
      <c r="AL35" t="s">
        <v>36</v>
      </c>
      <c r="AM35" t="s">
        <v>37</v>
      </c>
      <c r="AN35" t="s">
        <v>38</v>
      </c>
      <c r="AO35" t="s">
        <v>39</v>
      </c>
      <c r="AP35" t="s">
        <v>40</v>
      </c>
    </row>
    <row r="36" spans="1:43">
      <c r="A36" s="5" t="s">
        <v>14</v>
      </c>
      <c r="B36" s="5">
        <v>0</v>
      </c>
      <c r="C36" s="5">
        <v>0</v>
      </c>
      <c r="D36" s="5">
        <v>0</v>
      </c>
      <c r="E36" s="4">
        <v>0</v>
      </c>
      <c r="F36" s="4">
        <v>0</v>
      </c>
      <c r="G36" s="5">
        <f>SUM(B36:F36)</f>
        <v>0</v>
      </c>
      <c r="J36" t="s">
        <v>14</v>
      </c>
      <c r="K36" s="7">
        <v>3</v>
      </c>
      <c r="L36">
        <v>0</v>
      </c>
      <c r="M36" s="7">
        <v>3.6</v>
      </c>
      <c r="N36" s="3">
        <v>3.6</v>
      </c>
      <c r="O36" s="6">
        <v>0</v>
      </c>
      <c r="P36">
        <f>SUM(K36:O36)</f>
        <v>10.199999999999999</v>
      </c>
      <c r="S36" t="s">
        <v>14</v>
      </c>
      <c r="T36" s="5"/>
      <c r="U36" s="7">
        <v>3</v>
      </c>
      <c r="V36" s="5"/>
      <c r="W36" s="4">
        <v>0</v>
      </c>
      <c r="X36" s="3">
        <v>1</v>
      </c>
      <c r="Y36">
        <f>SUM(T36:X36)</f>
        <v>4</v>
      </c>
      <c r="AB36" t="s">
        <v>14</v>
      </c>
      <c r="AC36" s="7">
        <v>2</v>
      </c>
      <c r="AH36">
        <f>SUM(AC36:AG36)</f>
        <v>2</v>
      </c>
      <c r="AK36" t="s">
        <v>14</v>
      </c>
      <c r="AL36" s="7">
        <v>2</v>
      </c>
      <c r="AM36">
        <v>0</v>
      </c>
      <c r="AN36" s="7">
        <v>3</v>
      </c>
      <c r="AO36" s="7">
        <v>2.5</v>
      </c>
      <c r="AP36">
        <v>0</v>
      </c>
      <c r="AQ36">
        <f>SUM(AL36:AP36)</f>
        <v>7.5</v>
      </c>
    </row>
    <row r="37" spans="1:43">
      <c r="A37" s="5" t="s">
        <v>17</v>
      </c>
      <c r="B37" s="5">
        <v>0</v>
      </c>
      <c r="C37" s="7">
        <v>2</v>
      </c>
      <c r="D37" s="7">
        <v>1.5</v>
      </c>
      <c r="E37" s="4">
        <v>0</v>
      </c>
      <c r="F37" s="4">
        <v>0</v>
      </c>
      <c r="G37" s="5">
        <f>SUM(B37:F37)</f>
        <v>3.5</v>
      </c>
      <c r="J37" t="s">
        <v>17</v>
      </c>
      <c r="K37">
        <v>0</v>
      </c>
      <c r="L37">
        <v>0</v>
      </c>
      <c r="M37" s="7">
        <v>3.6</v>
      </c>
      <c r="N37" s="3">
        <v>3.6</v>
      </c>
      <c r="O37" s="6">
        <v>0</v>
      </c>
      <c r="P37">
        <f>SUM(K37:O37)</f>
        <v>7.2</v>
      </c>
      <c r="S37" t="s">
        <v>17</v>
      </c>
      <c r="T37" s="7">
        <v>0.5</v>
      </c>
      <c r="U37" s="7">
        <v>3</v>
      </c>
      <c r="V37" s="7">
        <v>0.5</v>
      </c>
      <c r="W37" s="4">
        <v>0</v>
      </c>
      <c r="X37" s="3">
        <v>1</v>
      </c>
      <c r="Y37">
        <f>SUM(T37:X37)</f>
        <v>5</v>
      </c>
      <c r="AB37" t="s">
        <v>17</v>
      </c>
      <c r="AC37" s="7">
        <v>2.5</v>
      </c>
      <c r="AH37">
        <f>SUM(AC37:AG37)</f>
        <v>2.5</v>
      </c>
      <c r="AK37" t="s">
        <v>17</v>
      </c>
      <c r="AL37" s="7">
        <v>3</v>
      </c>
      <c r="AM37" s="7">
        <v>1</v>
      </c>
      <c r="AN37" s="7">
        <v>3</v>
      </c>
      <c r="AO37" s="7">
        <v>3</v>
      </c>
      <c r="AP37">
        <v>0</v>
      </c>
      <c r="AQ37">
        <f>SUM(AL37:AP37)</f>
        <v>10</v>
      </c>
    </row>
    <row r="38" spans="1:43">
      <c r="A38" s="5" t="s">
        <v>18</v>
      </c>
      <c r="B38" s="5">
        <v>0</v>
      </c>
      <c r="C38" s="5">
        <v>0</v>
      </c>
      <c r="D38" s="5"/>
      <c r="E38" s="4">
        <v>0</v>
      </c>
      <c r="F38" s="4">
        <v>0</v>
      </c>
      <c r="G38" s="5">
        <f>SUM(B38:F38)</f>
        <v>0</v>
      </c>
      <c r="J38" t="s">
        <v>18</v>
      </c>
      <c r="K38" s="7">
        <v>3</v>
      </c>
      <c r="L38">
        <v>0</v>
      </c>
      <c r="M38" s="7">
        <v>3.6</v>
      </c>
      <c r="N38" s="3">
        <v>3.6</v>
      </c>
      <c r="O38" s="6">
        <v>0</v>
      </c>
      <c r="P38">
        <f>SUM(K38:O38)</f>
        <v>10.199999999999999</v>
      </c>
      <c r="S38" t="s">
        <v>18</v>
      </c>
      <c r="T38" s="5"/>
      <c r="U38" s="5">
        <v>0</v>
      </c>
      <c r="V38" s="7">
        <v>0.5</v>
      </c>
      <c r="W38" s="4">
        <v>0</v>
      </c>
      <c r="X38" s="3">
        <v>1</v>
      </c>
      <c r="Y38">
        <f>SUM(T38:X38)</f>
        <v>1.5</v>
      </c>
      <c r="AB38" t="s">
        <v>18</v>
      </c>
      <c r="AC38" s="7">
        <v>2.5</v>
      </c>
      <c r="AH38">
        <f>SUM(AC38:AG38)</f>
        <v>2.5</v>
      </c>
      <c r="AK38" t="s">
        <v>18</v>
      </c>
      <c r="AL38" s="7">
        <v>3</v>
      </c>
      <c r="AM38" s="7">
        <v>2</v>
      </c>
      <c r="AN38" s="7">
        <v>3</v>
      </c>
      <c r="AO38" s="7">
        <v>3.5</v>
      </c>
      <c r="AP38">
        <v>0</v>
      </c>
      <c r="AQ38">
        <f>SUM(AL38:AP38)</f>
        <v>11.5</v>
      </c>
    </row>
    <row r="39" spans="1:43">
      <c r="A39" s="5" t="s">
        <v>15</v>
      </c>
      <c r="B39" s="5">
        <v>0</v>
      </c>
      <c r="C39" s="7">
        <v>2</v>
      </c>
      <c r="D39" s="7">
        <v>1.5</v>
      </c>
      <c r="E39" s="4">
        <v>0</v>
      </c>
      <c r="F39" s="4">
        <v>0</v>
      </c>
      <c r="G39" s="5">
        <f>SUM(B39:F39)</f>
        <v>3.5</v>
      </c>
      <c r="J39" t="s">
        <v>15</v>
      </c>
      <c r="K39" s="7">
        <v>3</v>
      </c>
      <c r="L39">
        <v>0</v>
      </c>
      <c r="M39" s="7">
        <v>2.6</v>
      </c>
      <c r="N39" s="3">
        <v>3.6</v>
      </c>
      <c r="O39" s="6">
        <v>0</v>
      </c>
      <c r="P39">
        <f>SUM(K39:O39)</f>
        <v>9.1999999999999993</v>
      </c>
      <c r="S39" t="s">
        <v>15</v>
      </c>
      <c r="T39" s="5"/>
      <c r="U39" s="5">
        <v>0</v>
      </c>
      <c r="V39" s="5"/>
      <c r="W39" s="4">
        <v>0</v>
      </c>
      <c r="X39" s="3">
        <v>1</v>
      </c>
      <c r="Y39">
        <f>SUM(T39:X39)</f>
        <v>1</v>
      </c>
      <c r="AB39" t="s">
        <v>15</v>
      </c>
      <c r="AC39" s="7">
        <v>2.2999999999999998</v>
      </c>
      <c r="AH39">
        <f>SUM(AC39:AG39)</f>
        <v>2.2999999999999998</v>
      </c>
      <c r="AK39" t="s">
        <v>15</v>
      </c>
      <c r="AL39" s="7">
        <v>3</v>
      </c>
      <c r="AM39">
        <v>0</v>
      </c>
      <c r="AN39" s="7">
        <v>3</v>
      </c>
      <c r="AO39" s="7">
        <v>3</v>
      </c>
      <c r="AP39">
        <v>0</v>
      </c>
      <c r="AQ39">
        <f>SUM(AL39:AP39)</f>
        <v>9</v>
      </c>
    </row>
    <row r="40" spans="1:43">
      <c r="A40" s="5" t="s">
        <v>41</v>
      </c>
      <c r="B40" s="5">
        <v>0</v>
      </c>
      <c r="C40" s="5">
        <v>0</v>
      </c>
      <c r="D40" s="5">
        <v>0</v>
      </c>
      <c r="E40" s="4">
        <v>0</v>
      </c>
      <c r="F40" s="4">
        <v>0</v>
      </c>
      <c r="G40" s="5">
        <f>SUM(B40:F40)</f>
        <v>0</v>
      </c>
      <c r="N40" s="6"/>
      <c r="O40" s="6"/>
      <c r="P40" s="12">
        <f>SUM(P36:P39)</f>
        <v>36.799999999999997</v>
      </c>
      <c r="T40" s="5"/>
      <c r="W40" s="6"/>
      <c r="X40" s="6"/>
      <c r="Y40" s="12">
        <f>SUM(Y36:Y39)</f>
        <v>11.5</v>
      </c>
      <c r="AC40" s="5"/>
      <c r="AF40" s="6"/>
      <c r="AG40" s="6"/>
      <c r="AH40" s="12">
        <f>SUM(AH36:AH39)</f>
        <v>9.3000000000000007</v>
      </c>
      <c r="AQ40" s="12">
        <f>SUM(AQ36:AQ39)</f>
        <v>38</v>
      </c>
    </row>
    <row r="41" spans="1:43">
      <c r="A41" s="5"/>
      <c r="B41" s="5"/>
      <c r="C41" s="5"/>
      <c r="D41" s="5"/>
      <c r="E41" s="5"/>
      <c r="F41" s="5"/>
      <c r="G41" s="12">
        <f>SUM(G36:G40)</f>
        <v>7</v>
      </c>
    </row>
    <row r="42" spans="1:43">
      <c r="A42" s="5"/>
      <c r="B42" s="5"/>
      <c r="C42" s="5" t="s">
        <v>44</v>
      </c>
      <c r="D42" s="5"/>
      <c r="E42" s="5"/>
      <c r="F42" s="5"/>
      <c r="G42" s="5"/>
      <c r="L42" t="s">
        <v>44</v>
      </c>
      <c r="U42" t="s">
        <v>45</v>
      </c>
      <c r="AD42" t="s">
        <v>45</v>
      </c>
    </row>
    <row r="43" spans="1:43">
      <c r="A43" s="5"/>
      <c r="B43" s="5" t="s">
        <v>36</v>
      </c>
      <c r="C43" s="5" t="s">
        <v>37</v>
      </c>
      <c r="D43" s="5" t="s">
        <v>38</v>
      </c>
      <c r="E43" s="5" t="s">
        <v>39</v>
      </c>
      <c r="F43" s="5" t="s">
        <v>40</v>
      </c>
      <c r="G43" s="5"/>
      <c r="K43" t="s">
        <v>36</v>
      </c>
      <c r="L43" t="s">
        <v>37</v>
      </c>
      <c r="M43" t="s">
        <v>38</v>
      </c>
      <c r="N43" t="s">
        <v>39</v>
      </c>
      <c r="O43" t="s">
        <v>40</v>
      </c>
      <c r="T43" t="s">
        <v>36</v>
      </c>
      <c r="U43" t="s">
        <v>37</v>
      </c>
      <c r="V43" t="s">
        <v>38</v>
      </c>
      <c r="W43" t="s">
        <v>39</v>
      </c>
      <c r="X43" t="s">
        <v>40</v>
      </c>
      <c r="AC43" t="s">
        <v>36</v>
      </c>
      <c r="AD43" t="s">
        <v>37</v>
      </c>
      <c r="AE43" t="s">
        <v>38</v>
      </c>
      <c r="AF43" t="s">
        <v>39</v>
      </c>
      <c r="AG43" t="s">
        <v>40</v>
      </c>
    </row>
    <row r="44" spans="1:43">
      <c r="A44" s="5" t="s">
        <v>14</v>
      </c>
      <c r="B44" s="4">
        <v>0</v>
      </c>
      <c r="C44" s="4">
        <v>0</v>
      </c>
      <c r="D44" s="4">
        <v>0</v>
      </c>
      <c r="E44" s="3">
        <v>0.5</v>
      </c>
      <c r="F44" s="4">
        <v>0</v>
      </c>
      <c r="G44" s="5">
        <f>SUM(B44:F44)</f>
        <v>0.5</v>
      </c>
      <c r="J44" t="s">
        <v>14</v>
      </c>
      <c r="K44" s="6">
        <v>0</v>
      </c>
      <c r="L44" s="6">
        <v>0</v>
      </c>
      <c r="M44" s="6">
        <v>0</v>
      </c>
      <c r="N44" s="3">
        <v>0.5</v>
      </c>
      <c r="O44" s="6">
        <v>0</v>
      </c>
      <c r="P44">
        <f>SUM(K44:O44)</f>
        <v>0.5</v>
      </c>
      <c r="S44" t="s">
        <v>14</v>
      </c>
      <c r="T44" s="6">
        <v>0</v>
      </c>
      <c r="U44" s="6">
        <v>0</v>
      </c>
      <c r="V44" s="6">
        <v>0</v>
      </c>
      <c r="W44" s="4">
        <v>0</v>
      </c>
      <c r="X44" s="6">
        <v>0</v>
      </c>
      <c r="Y44">
        <f>SUM(T44:X44)</f>
        <v>0</v>
      </c>
      <c r="AB44" t="s">
        <v>14</v>
      </c>
    </row>
    <row r="45" spans="1:43">
      <c r="A45" s="5" t="s">
        <v>17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5">
        <f>SUM(B45:F45)</f>
        <v>0</v>
      </c>
      <c r="J45" t="s">
        <v>17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>
        <f>SUM(K45:O45)</f>
        <v>0</v>
      </c>
      <c r="S45" t="s">
        <v>17</v>
      </c>
      <c r="T45" s="6">
        <v>0</v>
      </c>
      <c r="U45" s="6">
        <v>0</v>
      </c>
      <c r="V45" s="6">
        <v>0</v>
      </c>
      <c r="W45" s="4">
        <v>0</v>
      </c>
      <c r="X45" s="6">
        <v>0</v>
      </c>
      <c r="Y45">
        <f>SUM(T45:X45)</f>
        <v>0</v>
      </c>
      <c r="AB45" t="s">
        <v>17</v>
      </c>
    </row>
    <row r="46" spans="1:43">
      <c r="A46" s="5" t="s">
        <v>18</v>
      </c>
      <c r="B46" s="4">
        <v>0</v>
      </c>
      <c r="C46" s="4">
        <v>0</v>
      </c>
      <c r="D46" s="4">
        <v>0</v>
      </c>
      <c r="E46" s="3">
        <v>1</v>
      </c>
      <c r="F46" s="4">
        <v>0</v>
      </c>
      <c r="G46" s="5">
        <f>SUM(B46:F46)</f>
        <v>1</v>
      </c>
      <c r="J46" t="s">
        <v>18</v>
      </c>
      <c r="K46" s="6">
        <v>0</v>
      </c>
      <c r="L46" s="6">
        <v>0</v>
      </c>
      <c r="M46" s="6">
        <v>0</v>
      </c>
      <c r="N46" s="3">
        <v>1</v>
      </c>
      <c r="O46" s="6">
        <v>0</v>
      </c>
      <c r="P46">
        <f>SUM(K46:O46)</f>
        <v>1</v>
      </c>
      <c r="S46" t="s">
        <v>18</v>
      </c>
      <c r="T46" s="3">
        <v>0.5</v>
      </c>
      <c r="U46" s="3">
        <v>1.5</v>
      </c>
      <c r="V46" s="6">
        <v>0</v>
      </c>
      <c r="W46" s="4">
        <v>0</v>
      </c>
      <c r="X46" s="6">
        <v>0</v>
      </c>
      <c r="Y46">
        <f>SUM(T46:X46)</f>
        <v>2</v>
      </c>
      <c r="AB46" t="s">
        <v>18</v>
      </c>
    </row>
    <row r="47" spans="1:43">
      <c r="A47" t="s">
        <v>15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>
        <f>SUM(B47:F47)</f>
        <v>0</v>
      </c>
      <c r="J47" t="s">
        <v>15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>
        <f>SUM(K47:O47)</f>
        <v>0</v>
      </c>
      <c r="S47" t="s">
        <v>15</v>
      </c>
      <c r="T47" s="3">
        <v>0.5</v>
      </c>
      <c r="U47" s="3">
        <v>1.5</v>
      </c>
      <c r="V47" s="6">
        <v>0</v>
      </c>
      <c r="W47" s="6">
        <v>0</v>
      </c>
      <c r="X47" s="6">
        <v>0</v>
      </c>
      <c r="Y47">
        <f>SUM(T47:X47)</f>
        <v>2</v>
      </c>
      <c r="AB47" t="s">
        <v>15</v>
      </c>
    </row>
    <row r="48" spans="1:43">
      <c r="A48" s="5" t="s">
        <v>41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>
        <f>SUM(B48:F48)</f>
        <v>0</v>
      </c>
      <c r="P48" s="12">
        <f>SUM(P44:P47)</f>
        <v>1.5</v>
      </c>
      <c r="Y48" s="12">
        <f>SUM(Y44:Y47)</f>
        <v>4</v>
      </c>
      <c r="AH48" s="12">
        <f>SUM(AH44:AH47)</f>
        <v>0</v>
      </c>
    </row>
    <row r="49" spans="1:42">
      <c r="G49" s="12">
        <f>SUM(G44:G48)</f>
        <v>1.5</v>
      </c>
    </row>
    <row r="50" spans="1:42">
      <c r="A50" s="5"/>
      <c r="B50" s="5"/>
      <c r="C50" s="8"/>
      <c r="D50" s="5"/>
      <c r="E50" s="5"/>
      <c r="F50" s="5"/>
      <c r="G50" s="5"/>
      <c r="H50" s="5"/>
      <c r="I50" s="5"/>
      <c r="J50" s="5"/>
      <c r="K50" s="8"/>
      <c r="L50" s="5"/>
      <c r="M50" s="5"/>
      <c r="N50" s="5"/>
      <c r="O50" s="5"/>
      <c r="P50" s="5"/>
      <c r="Q50" s="5"/>
      <c r="R50" s="5"/>
      <c r="U50" t="s">
        <v>44</v>
      </c>
      <c r="AD50" t="s">
        <v>44</v>
      </c>
    </row>
    <row r="51" spans="1:42">
      <c r="A51" s="5"/>
      <c r="B51" s="8"/>
      <c r="C51" s="8"/>
      <c r="D51" s="8"/>
      <c r="E51" s="8"/>
      <c r="F51" s="8"/>
      <c r="G51" s="5"/>
      <c r="H51" s="5"/>
      <c r="I51" s="5"/>
      <c r="J51" s="8"/>
      <c r="K51" s="8"/>
      <c r="L51" s="8"/>
      <c r="M51" s="8"/>
      <c r="N51" s="8"/>
      <c r="O51" s="5"/>
      <c r="P51" s="5"/>
      <c r="Q51" s="5"/>
      <c r="R51" s="5"/>
      <c r="T51" t="s">
        <v>36</v>
      </c>
      <c r="U51" t="s">
        <v>37</v>
      </c>
      <c r="V51" t="s">
        <v>38</v>
      </c>
      <c r="W51" t="s">
        <v>39</v>
      </c>
      <c r="X51" t="s">
        <v>40</v>
      </c>
      <c r="AC51" t="s">
        <v>36</v>
      </c>
      <c r="AD51" t="s">
        <v>37</v>
      </c>
      <c r="AE51" t="s">
        <v>38</v>
      </c>
      <c r="AF51" t="s">
        <v>39</v>
      </c>
      <c r="AG51" t="s">
        <v>40</v>
      </c>
    </row>
    <row r="52" spans="1:42">
      <c r="A52" s="8"/>
      <c r="B52" s="9"/>
      <c r="C52" s="9"/>
      <c r="D52" s="9"/>
      <c r="E52" s="9"/>
      <c r="F52" s="9"/>
      <c r="G52" s="5"/>
      <c r="H52" s="5"/>
      <c r="I52" s="8"/>
      <c r="J52" s="10"/>
      <c r="K52" s="10"/>
      <c r="L52" s="10"/>
      <c r="M52" s="10"/>
      <c r="N52" s="10"/>
      <c r="O52" s="5"/>
      <c r="P52" s="5"/>
      <c r="Q52" s="5"/>
      <c r="R52" s="8"/>
      <c r="S52" t="s">
        <v>14</v>
      </c>
      <c r="T52" s="6"/>
      <c r="U52" s="3">
        <v>1</v>
      </c>
      <c r="V52" s="3">
        <v>1</v>
      </c>
      <c r="W52" s="4">
        <v>0</v>
      </c>
      <c r="X52" s="6">
        <v>0</v>
      </c>
      <c r="Y52">
        <f>SUM(T52:X52)</f>
        <v>2</v>
      </c>
      <c r="AB52" t="s">
        <v>14</v>
      </c>
    </row>
    <row r="53" spans="1:42">
      <c r="S53" t="s">
        <v>17</v>
      </c>
      <c r="T53" s="6"/>
      <c r="U53" s="3">
        <v>1</v>
      </c>
      <c r="V53" s="6">
        <v>0</v>
      </c>
      <c r="W53" s="4">
        <v>0</v>
      </c>
      <c r="X53" s="6">
        <v>0</v>
      </c>
      <c r="Y53">
        <f>SUM(T53:X53)</f>
        <v>1</v>
      </c>
      <c r="AB53" t="s">
        <v>17</v>
      </c>
    </row>
    <row r="54" spans="1:42">
      <c r="S54" t="s">
        <v>18</v>
      </c>
      <c r="T54" s="6"/>
      <c r="U54" s="6">
        <v>0</v>
      </c>
      <c r="V54" s="6">
        <v>0</v>
      </c>
      <c r="W54" s="4">
        <v>0</v>
      </c>
      <c r="X54" s="6">
        <v>0</v>
      </c>
      <c r="Y54">
        <f>SUM(T54:X54)</f>
        <v>0</v>
      </c>
      <c r="AB54" t="s">
        <v>18</v>
      </c>
    </row>
    <row r="55" spans="1:42">
      <c r="S55" t="s">
        <v>15</v>
      </c>
      <c r="T55" s="6"/>
      <c r="U55" s="6">
        <v>0</v>
      </c>
      <c r="V55" s="6">
        <v>0</v>
      </c>
      <c r="W55" s="6">
        <v>0</v>
      </c>
      <c r="X55" s="3">
        <v>0.5</v>
      </c>
      <c r="Y55">
        <f>SUM(T55:X55)</f>
        <v>0.5</v>
      </c>
      <c r="AB55" t="s">
        <v>15</v>
      </c>
    </row>
    <row r="56" spans="1:42">
      <c r="Y56" s="12">
        <f>SUM(Y52:Y55)</f>
        <v>3.5</v>
      </c>
      <c r="AH56" s="12">
        <f>SUM(AH52:AH55)</f>
        <v>0</v>
      </c>
    </row>
    <row r="58" spans="1:42">
      <c r="U58" t="s">
        <v>47</v>
      </c>
      <c r="AD58" t="s">
        <v>47</v>
      </c>
    </row>
    <row r="59" spans="1:42">
      <c r="T59" t="s">
        <v>36</v>
      </c>
      <c r="U59" t="s">
        <v>37</v>
      </c>
      <c r="V59" t="s">
        <v>38</v>
      </c>
      <c r="W59" t="s">
        <v>39</v>
      </c>
      <c r="X59" t="s">
        <v>40</v>
      </c>
      <c r="AC59" t="s">
        <v>36</v>
      </c>
      <c r="AD59" t="s">
        <v>37</v>
      </c>
      <c r="AE59" t="s">
        <v>38</v>
      </c>
      <c r="AF59" t="s">
        <v>39</v>
      </c>
      <c r="AG59" t="s">
        <v>40</v>
      </c>
    </row>
    <row r="60" spans="1:42">
      <c r="S60" t="s">
        <v>14</v>
      </c>
      <c r="T60" s="6">
        <v>0</v>
      </c>
      <c r="U60" s="6">
        <v>0</v>
      </c>
      <c r="V60" s="3">
        <v>3</v>
      </c>
      <c r="W60" s="4">
        <v>0</v>
      </c>
      <c r="X60" s="3">
        <v>2</v>
      </c>
      <c r="Y60">
        <f>SUM(T60:X60)</f>
        <v>5</v>
      </c>
      <c r="AB60" t="s">
        <v>14</v>
      </c>
    </row>
    <row r="61" spans="1:42">
      <c r="S61" t="s">
        <v>17</v>
      </c>
      <c r="T61" s="6">
        <v>0</v>
      </c>
      <c r="U61" s="6">
        <v>0</v>
      </c>
      <c r="V61" s="3">
        <v>3</v>
      </c>
      <c r="W61" s="4">
        <v>0</v>
      </c>
      <c r="X61" s="3">
        <v>2</v>
      </c>
      <c r="Y61">
        <f>SUM(T61:X61)</f>
        <v>5</v>
      </c>
      <c r="AB61" t="s">
        <v>17</v>
      </c>
    </row>
    <row r="62" spans="1:42">
      <c r="S62" t="s">
        <v>18</v>
      </c>
      <c r="T62" s="6">
        <v>0</v>
      </c>
      <c r="U62" s="6">
        <v>0</v>
      </c>
      <c r="V62" s="3">
        <v>3</v>
      </c>
      <c r="W62" s="4">
        <v>0</v>
      </c>
      <c r="X62" s="3">
        <v>2</v>
      </c>
      <c r="Y62">
        <f>SUM(T62:X62)</f>
        <v>5</v>
      </c>
      <c r="AB62" t="s">
        <v>18</v>
      </c>
      <c r="AF62" s="7">
        <v>3</v>
      </c>
      <c r="AH62">
        <v>3</v>
      </c>
      <c r="AN62" s="5"/>
    </row>
    <row r="63" spans="1:42">
      <c r="S63" t="s">
        <v>15</v>
      </c>
      <c r="T63" s="6">
        <v>0</v>
      </c>
      <c r="U63" s="3">
        <v>1</v>
      </c>
      <c r="V63" s="3">
        <v>4</v>
      </c>
      <c r="W63" s="6">
        <v>0</v>
      </c>
      <c r="X63" s="3">
        <v>2</v>
      </c>
      <c r="Y63">
        <f>SUM(T63:X63)</f>
        <v>7</v>
      </c>
      <c r="AB63" t="s">
        <v>15</v>
      </c>
    </row>
    <row r="64" spans="1:42">
      <c r="Y64" s="12">
        <f>SUM(Y60:Y63)</f>
        <v>22</v>
      </c>
      <c r="AH64" s="12">
        <f>SUM(AH60:AH63)</f>
        <v>3</v>
      </c>
      <c r="AP64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1"/>
  <sheetViews>
    <sheetView workbookViewId="0">
      <selection activeCell="E32" sqref="E32"/>
    </sheetView>
  </sheetViews>
  <sheetFormatPr defaultRowHeight="15"/>
  <cols>
    <col min="1" max="1" width="22.7109375" bestFit="1" customWidth="1"/>
    <col min="10" max="10" width="22.7109375" bestFit="1" customWidth="1"/>
  </cols>
  <sheetData>
    <row r="1" spans="1:16">
      <c r="A1" t="s">
        <v>102</v>
      </c>
      <c r="J1" t="s">
        <v>96</v>
      </c>
    </row>
    <row r="2" spans="1:16">
      <c r="B2" t="s">
        <v>88</v>
      </c>
      <c r="C2" t="s">
        <v>97</v>
      </c>
      <c r="D2" t="s">
        <v>98</v>
      </c>
      <c r="E2" t="s">
        <v>99</v>
      </c>
      <c r="F2" t="s">
        <v>100</v>
      </c>
      <c r="G2" t="s">
        <v>101</v>
      </c>
      <c r="K2" t="s">
        <v>88</v>
      </c>
      <c r="L2" t="s">
        <v>97</v>
      </c>
      <c r="M2" t="s">
        <v>98</v>
      </c>
      <c r="N2" t="s">
        <v>99</v>
      </c>
      <c r="O2" t="s">
        <v>100</v>
      </c>
      <c r="P2" t="s">
        <v>101</v>
      </c>
    </row>
    <row r="3" spans="1:16">
      <c r="A3" t="s">
        <v>3</v>
      </c>
      <c r="B3" s="18">
        <v>0.05</v>
      </c>
      <c r="C3" s="18"/>
      <c r="D3" s="18"/>
      <c r="E3" s="18"/>
      <c r="F3" s="18"/>
      <c r="G3" s="18"/>
      <c r="J3" t="s">
        <v>3</v>
      </c>
      <c r="K3">
        <f>K4+K15+K16+K19+K20+K21</f>
        <v>21</v>
      </c>
      <c r="L3" s="6"/>
    </row>
    <row r="4" spans="1:16">
      <c r="A4" s="7" t="s">
        <v>27</v>
      </c>
      <c r="B4" s="18">
        <v>0.17499999999999999</v>
      </c>
      <c r="C4" s="18"/>
      <c r="D4" s="18"/>
      <c r="E4" s="18"/>
      <c r="F4" s="18"/>
      <c r="G4" s="18"/>
      <c r="J4" s="7" t="s">
        <v>27</v>
      </c>
      <c r="K4" s="7">
        <f>SUM(K5:K14)</f>
        <v>21</v>
      </c>
    </row>
    <row r="5" spans="1:16">
      <c r="A5" t="s">
        <v>51</v>
      </c>
      <c r="B5" s="18">
        <v>0.3</v>
      </c>
      <c r="C5" s="18"/>
      <c r="D5" s="18"/>
      <c r="E5" s="18"/>
      <c r="F5" s="18"/>
      <c r="G5" s="18"/>
      <c r="J5" t="s">
        <v>51</v>
      </c>
      <c r="K5">
        <v>1.5</v>
      </c>
    </row>
    <row r="6" spans="1:16">
      <c r="A6" t="s">
        <v>95</v>
      </c>
      <c r="B6" s="18">
        <v>0.8</v>
      </c>
      <c r="C6" s="18"/>
      <c r="D6" s="18"/>
      <c r="E6" s="18"/>
      <c r="F6" s="18"/>
      <c r="G6" s="18"/>
      <c r="J6" t="s">
        <v>95</v>
      </c>
      <c r="K6">
        <v>0.5</v>
      </c>
    </row>
    <row r="7" spans="1:16">
      <c r="A7" t="s">
        <v>50</v>
      </c>
      <c r="B7" s="18">
        <v>0.3</v>
      </c>
      <c r="C7" s="18"/>
      <c r="D7" s="18"/>
      <c r="E7" s="18"/>
      <c r="F7" s="18"/>
      <c r="G7" s="18"/>
      <c r="J7" t="s">
        <v>50</v>
      </c>
      <c r="K7">
        <v>12.5</v>
      </c>
    </row>
    <row r="8" spans="1:16">
      <c r="A8" t="s">
        <v>52</v>
      </c>
      <c r="B8" s="18">
        <v>0.2</v>
      </c>
      <c r="C8" s="18"/>
      <c r="D8" s="18"/>
      <c r="E8" s="18"/>
      <c r="F8" s="18"/>
      <c r="G8" s="18"/>
      <c r="J8" t="s">
        <v>52</v>
      </c>
      <c r="K8">
        <v>4</v>
      </c>
    </row>
    <row r="9" spans="1:16">
      <c r="A9" t="s">
        <v>55</v>
      </c>
      <c r="B9" s="18">
        <v>0.1</v>
      </c>
      <c r="C9" s="18"/>
      <c r="D9" s="18"/>
      <c r="E9" s="18"/>
      <c r="F9" s="18"/>
      <c r="G9" s="18"/>
      <c r="J9" t="s">
        <v>55</v>
      </c>
      <c r="K9">
        <v>2.5</v>
      </c>
    </row>
    <row r="10" spans="1:16">
      <c r="A10" t="s">
        <v>56</v>
      </c>
      <c r="B10" s="18">
        <v>0</v>
      </c>
      <c r="C10" s="18"/>
      <c r="D10" s="18"/>
      <c r="E10" s="18"/>
      <c r="F10" s="18"/>
      <c r="G10" s="18"/>
      <c r="J10" t="s">
        <v>56</v>
      </c>
      <c r="K10">
        <v>0</v>
      </c>
    </row>
    <row r="11" spans="1:16">
      <c r="A11" t="s">
        <v>63</v>
      </c>
      <c r="B11" s="18">
        <v>0</v>
      </c>
      <c r="C11" s="18"/>
      <c r="D11" s="18"/>
      <c r="E11" s="18"/>
      <c r="F11" s="18"/>
      <c r="G11" s="18"/>
      <c r="J11" t="s">
        <v>63</v>
      </c>
      <c r="K11">
        <v>0</v>
      </c>
    </row>
    <row r="12" spans="1:16">
      <c r="A12" t="s">
        <v>54</v>
      </c>
      <c r="B12" s="18">
        <v>0</v>
      </c>
      <c r="C12" s="18"/>
      <c r="D12" s="18"/>
      <c r="E12" s="18"/>
      <c r="F12" s="18"/>
      <c r="G12" s="18"/>
      <c r="J12" t="s">
        <v>54</v>
      </c>
      <c r="K12">
        <v>0</v>
      </c>
    </row>
    <row r="13" spans="1:16">
      <c r="A13" t="s">
        <v>53</v>
      </c>
      <c r="B13" s="18">
        <v>0</v>
      </c>
      <c r="C13" s="18"/>
      <c r="D13" s="18"/>
      <c r="E13" s="18"/>
      <c r="F13" s="18"/>
      <c r="G13" s="18"/>
      <c r="J13" t="s">
        <v>53</v>
      </c>
      <c r="K13">
        <v>0</v>
      </c>
    </row>
    <row r="14" spans="1:16">
      <c r="A14" t="s">
        <v>94</v>
      </c>
      <c r="B14" s="18">
        <v>0</v>
      </c>
      <c r="C14" s="18"/>
      <c r="D14" s="18"/>
      <c r="E14" s="18"/>
      <c r="F14" s="18"/>
      <c r="G14" s="18"/>
      <c r="J14" t="s">
        <v>94</v>
      </c>
      <c r="K14">
        <v>0</v>
      </c>
    </row>
    <row r="15" spans="1:16">
      <c r="A15" s="7" t="s">
        <v>67</v>
      </c>
      <c r="B15" s="18">
        <v>0</v>
      </c>
      <c r="C15" s="18"/>
      <c r="D15" s="18"/>
      <c r="E15" s="18"/>
      <c r="F15" s="18"/>
      <c r="G15" s="18"/>
      <c r="J15" s="7" t="s">
        <v>67</v>
      </c>
      <c r="K15" s="7">
        <v>0</v>
      </c>
    </row>
    <row r="16" spans="1:16">
      <c r="A16" s="7" t="s">
        <v>6</v>
      </c>
      <c r="B16" s="18">
        <v>0</v>
      </c>
      <c r="C16" s="18"/>
      <c r="D16" s="18"/>
      <c r="E16" s="18"/>
      <c r="F16" s="18"/>
      <c r="G16" s="18"/>
      <c r="J16" s="7" t="s">
        <v>6</v>
      </c>
      <c r="K16" s="7">
        <f>SUM(K17:K18)</f>
        <v>0</v>
      </c>
    </row>
    <row r="17" spans="1:11">
      <c r="A17" t="s">
        <v>70</v>
      </c>
      <c r="B17" s="18">
        <v>0</v>
      </c>
      <c r="C17" s="18"/>
      <c r="D17" s="18"/>
      <c r="E17" s="18"/>
      <c r="F17" s="18"/>
      <c r="G17" s="18"/>
      <c r="J17" t="s">
        <v>70</v>
      </c>
      <c r="K17">
        <v>0</v>
      </c>
    </row>
    <row r="18" spans="1:11">
      <c r="A18" t="s">
        <v>71</v>
      </c>
      <c r="B18" s="18">
        <v>0</v>
      </c>
      <c r="C18" s="18"/>
      <c r="D18" s="18"/>
      <c r="E18" s="18"/>
      <c r="F18" s="18"/>
      <c r="G18" s="18"/>
      <c r="J18" t="s">
        <v>71</v>
      </c>
      <c r="K18">
        <v>0</v>
      </c>
    </row>
    <row r="19" spans="1:11">
      <c r="A19" s="7" t="s">
        <v>90</v>
      </c>
      <c r="B19" s="18">
        <v>0</v>
      </c>
      <c r="C19" s="18"/>
      <c r="D19" s="18"/>
      <c r="E19" s="18"/>
      <c r="F19" s="18"/>
      <c r="G19" s="18"/>
      <c r="J19" s="7" t="s">
        <v>90</v>
      </c>
      <c r="K19" s="7">
        <v>0</v>
      </c>
    </row>
    <row r="20" spans="1:11">
      <c r="A20" s="7" t="s">
        <v>44</v>
      </c>
      <c r="B20" s="18">
        <v>0</v>
      </c>
      <c r="C20" s="18"/>
      <c r="D20" s="18"/>
      <c r="E20" s="18"/>
      <c r="F20" s="18"/>
      <c r="G20" s="18"/>
      <c r="J20" s="7" t="s">
        <v>44</v>
      </c>
      <c r="K20" s="7">
        <v>0</v>
      </c>
    </row>
    <row r="21" spans="1:11">
      <c r="A21" s="7" t="s">
        <v>85</v>
      </c>
      <c r="B21" s="18">
        <v>1</v>
      </c>
      <c r="C21" s="18"/>
      <c r="D21" s="18"/>
      <c r="E21" s="18"/>
      <c r="F21" s="18"/>
      <c r="G21" s="18"/>
      <c r="J21" s="7" t="s">
        <v>85</v>
      </c>
      <c r="K21" s="7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Detailed Progress</vt:lpstr>
      <vt:lpstr>Weekly Individual Progress</vt:lpstr>
      <vt:lpstr>Percentage Done</vt:lpstr>
    </vt:vector>
  </TitlesOfParts>
  <Company>BTH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rati10</dc:creator>
  <cp:lastModifiedBy>Kim Hansson</cp:lastModifiedBy>
  <dcterms:created xsi:type="dcterms:W3CDTF">2012-04-16T11:31:20Z</dcterms:created>
  <dcterms:modified xsi:type="dcterms:W3CDTF">2012-05-03T19:35:39Z</dcterms:modified>
</cp:coreProperties>
</file>