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Data Analytics\"/>
    </mc:Choice>
  </mc:AlternateContent>
  <xr:revisionPtr revIDLastSave="0" documentId="13_ncr:1_{6F0A0061-37F1-4002-AC0B-9CCAD65771A7}" xr6:coauthVersionLast="47" xr6:coauthVersionMax="47" xr10:uidLastSave="{00000000-0000-0000-0000-000000000000}"/>
  <bookViews>
    <workbookView xWindow="-110" yWindow="-110" windowWidth="19420" windowHeight="10300" xr2:uid="{54D84DB0-E4F5-47FC-A5FE-E9F763E131C4}"/>
  </bookViews>
  <sheets>
    <sheet name="Sheet1" sheetId="1" r:id="rId1"/>
    <sheet name="FemaleCountIFS" sheetId="2" r:id="rId2"/>
    <sheet name="MaleCount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D2" i="3"/>
  <c r="C2" i="3"/>
  <c r="K2" i="3"/>
  <c r="J2" i="3"/>
  <c r="I2" i="3"/>
  <c r="H2" i="3"/>
  <c r="G2" i="3"/>
  <c r="F2" i="3"/>
  <c r="E2" i="3"/>
  <c r="B2" i="3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3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<sst xmlns="http://schemas.openxmlformats.org/spreadsheetml/2006/main" count="3138" uniqueCount="459">
  <si>
    <t>Customer_#</t>
  </si>
  <si>
    <t xml:space="preserve">    Lyndsey Fagen</t>
  </si>
  <si>
    <t>Female</t>
  </si>
  <si>
    <t>New York Metro</t>
  </si>
  <si>
    <t>USA</t>
  </si>
  <si>
    <t>555-1488</t>
  </si>
  <si>
    <t>Product 8</t>
  </si>
  <si>
    <t xml:space="preserve">    Mattie Gebhardt</t>
  </si>
  <si>
    <t>Male</t>
  </si>
  <si>
    <t>Tokyo</t>
  </si>
  <si>
    <t>Japan</t>
  </si>
  <si>
    <t>555-1314</t>
  </si>
  <si>
    <t>Product 1</t>
  </si>
  <si>
    <t xml:space="preserve">    Jerrell Mccafferty</t>
  </si>
  <si>
    <t>Ho Chi Minh City</t>
  </si>
  <si>
    <t>Vietnam</t>
  </si>
  <si>
    <t>555-1320</t>
  </si>
  <si>
    <t>Product 10</t>
  </si>
  <si>
    <t xml:space="preserve">    Kyra Coffin</t>
  </si>
  <si>
    <t>Accra</t>
  </si>
  <si>
    <t>Ghana</t>
  </si>
  <si>
    <t>555-1484</t>
  </si>
  <si>
    <t>Product 6</t>
  </si>
  <si>
    <t xml:space="preserve">    Debi Mealy</t>
  </si>
  <si>
    <t>San Jose</t>
  </si>
  <si>
    <t>555-1300</t>
  </si>
  <si>
    <t xml:space="preserve">    Gracie Linwood</t>
  </si>
  <si>
    <t>Khartoum</t>
  </si>
  <si>
    <t>Sudan</t>
  </si>
  <si>
    <t>555-1340</t>
  </si>
  <si>
    <t>Product 5</t>
  </si>
  <si>
    <t xml:space="preserve">    Evangeline Grandstaff</t>
  </si>
  <si>
    <t>Dalian</t>
  </si>
  <si>
    <t>China</t>
  </si>
  <si>
    <t>555-1382</t>
  </si>
  <si>
    <t>Product 3</t>
  </si>
  <si>
    <t xml:space="preserve">    Tamika Pritchett</t>
  </si>
  <si>
    <t>Riverside</t>
  </si>
  <si>
    <t>555-1480</t>
  </si>
  <si>
    <t>Product 7</t>
  </si>
  <si>
    <t xml:space="preserve">    Cathern Howey</t>
  </si>
  <si>
    <t>Copenhagen</t>
  </si>
  <si>
    <t>Denmark</t>
  </si>
  <si>
    <t>555-1304</t>
  </si>
  <si>
    <t xml:space="preserve">    Genaro Knutson</t>
  </si>
  <si>
    <t>Moscow</t>
  </si>
  <si>
    <t>Russia</t>
  </si>
  <si>
    <t>555-1266</t>
  </si>
  <si>
    <t>Product 2</t>
  </si>
  <si>
    <t xml:space="preserve">    Madge Freudenthal</t>
  </si>
  <si>
    <t>Dallas</t>
  </si>
  <si>
    <t>555-1334</t>
  </si>
  <si>
    <t xml:space="preserve">    Willis Brinks</t>
  </si>
  <si>
    <t>Washington</t>
  </si>
  <si>
    <t>555-1346</t>
  </si>
  <si>
    <t xml:space="preserve">    Jenniffer Mangual</t>
  </si>
  <si>
    <t>Brasilia</t>
  </si>
  <si>
    <t>Brazil</t>
  </si>
  <si>
    <t>Not Found</t>
  </si>
  <si>
    <t xml:space="preserve">    Landon Zerr</t>
  </si>
  <si>
    <t>Dubai</t>
  </si>
  <si>
    <t>UAE</t>
  </si>
  <si>
    <t>555-1442</t>
  </si>
  <si>
    <t>Product 9</t>
  </si>
  <si>
    <t xml:space="preserve">    Delta Seitz</t>
  </si>
  <si>
    <t>Naples</t>
  </si>
  <si>
    <t>Italy</t>
  </si>
  <si>
    <t>555-1400</t>
  </si>
  <si>
    <t xml:space="preserve">    Christen Donnelly</t>
  </si>
  <si>
    <t>Shenyang</t>
  </si>
  <si>
    <t>555-1332</t>
  </si>
  <si>
    <t xml:space="preserve">    Vida Gayer</t>
  </si>
  <si>
    <t>Brisbane</t>
  </si>
  <si>
    <t>Australia</t>
  </si>
  <si>
    <t>555-1358</t>
  </si>
  <si>
    <t xml:space="preserve">    Lenita Blankenship</t>
  </si>
  <si>
    <t>555-1312</t>
  </si>
  <si>
    <t>Product 4</t>
  </si>
  <si>
    <t xml:space="preserve">    Logan Schwan</t>
  </si>
  <si>
    <t>Cape Town</t>
  </si>
  <si>
    <t>South Africa</t>
  </si>
  <si>
    <t>555-1388</t>
  </si>
  <si>
    <t xml:space="preserve">    Margery Farabee</t>
  </si>
  <si>
    <t>Toronto</t>
  </si>
  <si>
    <t>Canada</t>
  </si>
  <si>
    <t>555-1288</t>
  </si>
  <si>
    <t xml:space="preserve">    Stewart Warthen</t>
  </si>
  <si>
    <t>Kuala Lumpur</t>
  </si>
  <si>
    <t>Malaysia</t>
  </si>
  <si>
    <t>555-1326</t>
  </si>
  <si>
    <t xml:space="preserve">    Flora Zuniga</t>
  </si>
  <si>
    <t>Jeddah</t>
  </si>
  <si>
    <t>Saudi Arabia</t>
  </si>
  <si>
    <t>555-1384</t>
  </si>
  <si>
    <t xml:space="preserve">    Jonell Archibald</t>
  </si>
  <si>
    <t>Cologne/Bonn</t>
  </si>
  <si>
    <t>Germany</t>
  </si>
  <si>
    <t>555-1438</t>
  </si>
  <si>
    <t xml:space="preserve">    Cherish Breland</t>
  </si>
  <si>
    <t>Vienna</t>
  </si>
  <si>
    <t>Austria</t>
  </si>
  <si>
    <t>555-1298</t>
  </si>
  <si>
    <t xml:space="preserve">    Wilmer Markert</t>
  </si>
  <si>
    <t>Osaka</t>
  </si>
  <si>
    <t>555-1496</t>
  </si>
  <si>
    <t xml:space="preserve">    Celeste Weidner</t>
  </si>
  <si>
    <t>555-1276</t>
  </si>
  <si>
    <t xml:space="preserve">    Gordon Lehr</t>
  </si>
  <si>
    <t>555-1514</t>
  </si>
  <si>
    <t xml:space="preserve">    Gertude Neitzel</t>
  </si>
  <si>
    <t>Lagos</t>
  </si>
  <si>
    <t>Nigeria</t>
  </si>
  <si>
    <t>555-1520</t>
  </si>
  <si>
    <t xml:space="preserve">    Conrad Haggard</t>
  </si>
  <si>
    <t>Mumbai</t>
  </si>
  <si>
    <t>India</t>
  </si>
  <si>
    <t>555-1500</t>
  </si>
  <si>
    <t xml:space="preserve">    Tiana Brigham</t>
  </si>
  <si>
    <t>San Juan</t>
  </si>
  <si>
    <t>Puerto Rico</t>
  </si>
  <si>
    <t>555-1414</t>
  </si>
  <si>
    <t xml:space="preserve">    Foster Czaja</t>
  </si>
  <si>
    <t>Madrid</t>
  </si>
  <si>
    <t>Spain</t>
  </si>
  <si>
    <t>555-1322</t>
  </si>
  <si>
    <t xml:space="preserve">    Milagros Colangelo</t>
  </si>
  <si>
    <t>Katowice</t>
  </si>
  <si>
    <t>Poland</t>
  </si>
  <si>
    <t>555-1416</t>
  </si>
  <si>
    <t xml:space="preserve">    Bobby Greening</t>
  </si>
  <si>
    <t>555-1526</t>
  </si>
  <si>
    <t xml:space="preserve">    Beata Smyth</t>
  </si>
  <si>
    <t>555-1280</t>
  </si>
  <si>
    <t xml:space="preserve">    Bulah Kaplan</t>
  </si>
  <si>
    <t>Sapporo</t>
  </si>
  <si>
    <t>555-1428</t>
  </si>
  <si>
    <t xml:space="preserve">    Houston Gouin</t>
  </si>
  <si>
    <t xml:space="preserve">Damman </t>
  </si>
  <si>
    <t>555-1302</t>
  </si>
  <si>
    <t xml:space="preserve">    Danuta Hennig</t>
  </si>
  <si>
    <t>Durban</t>
  </si>
  <si>
    <t xml:space="preserve">    Boris Hine</t>
  </si>
  <si>
    <t>Campinas</t>
  </si>
  <si>
    <t>555-1456</t>
  </si>
  <si>
    <t xml:space="preserve">    Leona Saia</t>
  </si>
  <si>
    <t>555-1286</t>
  </si>
  <si>
    <t xml:space="preserve">    Celeste Dorothy</t>
  </si>
  <si>
    <t>Tel Aviv</t>
  </si>
  <si>
    <t>Israel</t>
  </si>
  <si>
    <t>555-1404</t>
  </si>
  <si>
    <t xml:space="preserve">    Henry Steinmetz</t>
  </si>
  <si>
    <t>Brussels</t>
  </si>
  <si>
    <t>Belgium</t>
  </si>
  <si>
    <t>555-1296</t>
  </si>
  <si>
    <t xml:space="preserve">    Colin Minter</t>
  </si>
  <si>
    <t>555-1244</t>
  </si>
  <si>
    <t xml:space="preserve">    Therese Mcnellis</t>
  </si>
  <si>
    <t>555-1470</t>
  </si>
  <si>
    <t xml:space="preserve">    Tomas Coppinger</t>
  </si>
  <si>
    <t>555-1532</t>
  </si>
  <si>
    <t xml:space="preserve">    Etta Bosque</t>
  </si>
  <si>
    <t>Belo Horizonte</t>
  </si>
  <si>
    <t>555-1530</t>
  </si>
  <si>
    <t xml:space="preserve">    Berry Plumadore</t>
  </si>
  <si>
    <t>555-1364</t>
  </si>
  <si>
    <t xml:space="preserve">    Anya Tellez</t>
  </si>
  <si>
    <t>Curitiba</t>
  </si>
  <si>
    <t>555-1394</t>
  </si>
  <si>
    <t xml:space="preserve">    Percy Rizzuto</t>
  </si>
  <si>
    <t>Tashkent</t>
  </si>
  <si>
    <t>Uzbekistan</t>
  </si>
  <si>
    <t>555-1418</t>
  </si>
  <si>
    <t xml:space="preserve">    Marilyn Wittner</t>
  </si>
  <si>
    <t>San Diego</t>
  </si>
  <si>
    <t>555-1390</t>
  </si>
  <si>
    <t xml:space="preserve">    Roy Reber</t>
  </si>
  <si>
    <t>555-1486</t>
  </si>
  <si>
    <t xml:space="preserve">    Joshua Farone</t>
  </si>
  <si>
    <t>Riyadh</t>
  </si>
  <si>
    <t>555-1342</t>
  </si>
  <si>
    <t xml:space="preserve">    Sanford Xiong</t>
  </si>
  <si>
    <t>Sao Paulo</t>
  </si>
  <si>
    <t>555-1238</t>
  </si>
  <si>
    <t xml:space="preserve">    Michael Villareal</t>
  </si>
  <si>
    <t>Portland</t>
  </si>
  <si>
    <t>555-1466</t>
  </si>
  <si>
    <t xml:space="preserve">    Patrica Courville</t>
  </si>
  <si>
    <t>555-1236</t>
  </si>
  <si>
    <t xml:space="preserve">    Cornelius Kujawa</t>
  </si>
  <si>
    <t>555-1234</t>
  </si>
  <si>
    <t xml:space="preserve">    Camelia Korn</t>
  </si>
  <si>
    <t>St. Louis</t>
  </si>
  <si>
    <t>555-1424</t>
  </si>
  <si>
    <t xml:space="preserve">    Patrick Manuel</t>
  </si>
  <si>
    <t>Warsaw</t>
  </si>
  <si>
    <t>555-1434</t>
  </si>
  <si>
    <t xml:space="preserve">    Iris Delosantos</t>
  </si>
  <si>
    <t>555-1474</t>
  </si>
  <si>
    <t xml:space="preserve">    Marco Jacobo</t>
  </si>
  <si>
    <t>Delhi</t>
  </si>
  <si>
    <t>555-1502</t>
  </si>
  <si>
    <t xml:space="preserve">    Vernon Addy</t>
  </si>
  <si>
    <t>555-1248</t>
  </si>
  <si>
    <t xml:space="preserve">    Charles Ascencio</t>
  </si>
  <si>
    <t>Rome</t>
  </si>
  <si>
    <t>555-1396</t>
  </si>
  <si>
    <t xml:space="preserve">    Kathrine Fritzler</t>
  </si>
  <si>
    <t>Mexico City</t>
  </si>
  <si>
    <t>Mexico</t>
  </si>
  <si>
    <t>555-1242</t>
  </si>
  <si>
    <t xml:space="preserve">    Solomon Mahurin</t>
  </si>
  <si>
    <t>555-1352</t>
  </si>
  <si>
    <t xml:space="preserve">    Dorris Bennetts</t>
  </si>
  <si>
    <t>555-1476</t>
  </si>
  <si>
    <t xml:space="preserve">    Josefa Effinger</t>
  </si>
  <si>
    <t>555-1356</t>
  </si>
  <si>
    <t xml:space="preserve">    Jere Waters</t>
  </si>
  <si>
    <t>Cincinnati</t>
  </si>
  <si>
    <t>555-1310</t>
  </si>
  <si>
    <t xml:space="preserve">    Britni Baisden</t>
  </si>
  <si>
    <t>Lima</t>
  </si>
  <si>
    <t>Peru</t>
  </si>
  <si>
    <t>555-1292</t>
  </si>
  <si>
    <t xml:space="preserve">    Sueann Oster</t>
  </si>
  <si>
    <t>555-1338</t>
  </si>
  <si>
    <t xml:space="preserve">    Myung Koons</t>
  </si>
  <si>
    <t>Rio de Janeiro</t>
  </si>
  <si>
    <t>555-1264</t>
  </si>
  <si>
    <t xml:space="preserve">    Mauricio Thetford</t>
  </si>
  <si>
    <t>Minneapolis</t>
  </si>
  <si>
    <t>555-1402</t>
  </si>
  <si>
    <t xml:space="preserve">    Tracey Voyles</t>
  </si>
  <si>
    <t>555-1362</t>
  </si>
  <si>
    <t xml:space="preserve">    Carlita Schroyer</t>
  </si>
  <si>
    <t xml:space="preserve">    Omega Woolford</t>
  </si>
  <si>
    <t>555-1494</t>
  </si>
  <si>
    <t xml:space="preserve">    Bella Logan</t>
  </si>
  <si>
    <t>Buenos Aires</t>
  </si>
  <si>
    <t>Argentina</t>
  </si>
  <si>
    <t>555-1262</t>
  </si>
  <si>
    <t xml:space="preserve">    Margy Gamet</t>
  </si>
  <si>
    <t>555-1348</t>
  </si>
  <si>
    <t xml:space="preserve">    Lennie Grasso</t>
  </si>
  <si>
    <t>Tianjin</t>
  </si>
  <si>
    <t>555-1284</t>
  </si>
  <si>
    <t xml:space="preserve">    Edwin Mehr</t>
  </si>
  <si>
    <t>Baltimore</t>
  </si>
  <si>
    <t>555-1426</t>
  </si>
  <si>
    <t xml:space="preserve">    Larissa Louviere</t>
  </si>
  <si>
    <t>555-1370</t>
  </si>
  <si>
    <t xml:space="preserve">    Federico Taliaferro</t>
  </si>
  <si>
    <t>555-1512</t>
  </si>
  <si>
    <t xml:space="preserve">    Annabel Rawlings</t>
  </si>
  <si>
    <t>Milan</t>
  </si>
  <si>
    <t>555-1290</t>
  </si>
  <si>
    <t xml:space="preserve">    Anton Higuera</t>
  </si>
  <si>
    <t>555-1468</t>
  </si>
  <si>
    <t xml:space="preserve">    Leigha Bouffard</t>
  </si>
  <si>
    <t>Cairo</t>
  </si>
  <si>
    <t>Egypt</t>
  </si>
  <si>
    <t>555-1258</t>
  </si>
  <si>
    <t xml:space="preserve">    Jeannine Clayton</t>
  </si>
  <si>
    <t>Bangkok</t>
  </si>
  <si>
    <t>Thailand</t>
  </si>
  <si>
    <t>555-1294</t>
  </si>
  <si>
    <t xml:space="preserve">    Jesus Dallas</t>
  </si>
  <si>
    <t>555-1274</t>
  </si>
  <si>
    <t xml:space="preserve">    Clorinda Clemmer</t>
  </si>
  <si>
    <t>555-1328</t>
  </si>
  <si>
    <t xml:space="preserve">    Jamel Biery</t>
  </si>
  <si>
    <t>555-1510</t>
  </si>
  <si>
    <t xml:space="preserve">    Desmond Bradfield</t>
  </si>
  <si>
    <t>555-1308</t>
  </si>
  <si>
    <t xml:space="preserve">    Vanetta Eisenhower</t>
  </si>
  <si>
    <t>555-1516</t>
  </si>
  <si>
    <t xml:space="preserve">    Gwyneth Goodsell</t>
  </si>
  <si>
    <t>Kolkata</t>
  </si>
  <si>
    <t>555-1508</t>
  </si>
  <si>
    <t xml:space="preserve">    Dylan Beeks</t>
  </si>
  <si>
    <t>Harare</t>
  </si>
  <si>
    <t>Zimbabwe</t>
  </si>
  <si>
    <t>555-1458</t>
  </si>
  <si>
    <t xml:space="preserve">    Dave Shives</t>
  </si>
  <si>
    <t>Pretoria</t>
  </si>
  <si>
    <t>555-1444</t>
  </si>
  <si>
    <t xml:space="preserve">    Precious Ellett</t>
  </si>
  <si>
    <t>Boston</t>
  </si>
  <si>
    <t>555-1336</t>
  </si>
  <si>
    <t xml:space="preserve">    Mark Macy</t>
  </si>
  <si>
    <t>555-1478</t>
  </si>
  <si>
    <t xml:space="preserve">    Steve Meinhardt</t>
  </si>
  <si>
    <t>Denver</t>
  </si>
  <si>
    <t>555-1436</t>
  </si>
  <si>
    <t xml:space="preserve">    Candra Derrick</t>
  </si>
  <si>
    <t>Singapore</t>
  </si>
  <si>
    <t>555-1344</t>
  </si>
  <si>
    <t xml:space="preserve">    Alden Overbey</t>
  </si>
  <si>
    <t>Manila</t>
  </si>
  <si>
    <t>Philippines</t>
  </si>
  <si>
    <t>555-1498</t>
  </si>
  <si>
    <t xml:space="preserve">    Mariella Lansford</t>
  </si>
  <si>
    <t>555-1522</t>
  </si>
  <si>
    <t xml:space="preserve">    Lizette Minto</t>
  </si>
  <si>
    <t>555-1316</t>
  </si>
  <si>
    <t xml:space="preserve">    Lydia Geil</t>
  </si>
  <si>
    <t>555-1318</t>
  </si>
  <si>
    <t xml:space="preserve">    Leonore Cloud</t>
  </si>
  <si>
    <t>555-1306</t>
  </si>
  <si>
    <t xml:space="preserve">    Blythe Fleischer</t>
  </si>
  <si>
    <t>555-1250</t>
  </si>
  <si>
    <t xml:space="preserve">    Beverlee Lawlor</t>
  </si>
  <si>
    <t>555-1472</t>
  </si>
  <si>
    <t xml:space="preserve">    Byron Flick</t>
  </si>
  <si>
    <t>Jakarta</t>
  </si>
  <si>
    <t>Indonesia</t>
  </si>
  <si>
    <t>555-1518</t>
  </si>
  <si>
    <t xml:space="preserve">    Cecille Holdridge</t>
  </si>
  <si>
    <t>Taichung</t>
  </si>
  <si>
    <t>Taiwan</t>
  </si>
  <si>
    <t>555-1432</t>
  </si>
  <si>
    <t xml:space="preserve">    Lisette Bowsher</t>
  </si>
  <si>
    <t>Birmingham</t>
  </si>
  <si>
    <t>UK</t>
  </si>
  <si>
    <t>555-1406</t>
  </si>
  <si>
    <t xml:space="preserve">    Ela Omara</t>
  </si>
  <si>
    <t>555-1506</t>
  </si>
  <si>
    <t xml:space="preserve">    Christene Kennell</t>
  </si>
  <si>
    <t>Lisbon</t>
  </si>
  <si>
    <t>Portugal</t>
  </si>
  <si>
    <t>555-1410</t>
  </si>
  <si>
    <t xml:space="preserve">    Hue Beeson</t>
  </si>
  <si>
    <t>Fortaleza</t>
  </si>
  <si>
    <t>555-1392</t>
  </si>
  <si>
    <t xml:space="preserve">    Theresia Folk</t>
  </si>
  <si>
    <t>Seattle</t>
  </si>
  <si>
    <t>555-1386</t>
  </si>
  <si>
    <t xml:space="preserve">    Trisha Arter</t>
  </si>
  <si>
    <t>555-1256</t>
  </si>
  <si>
    <t xml:space="preserve">    Willis Tolbert</t>
  </si>
  <si>
    <t>555-1354</t>
  </si>
  <si>
    <t xml:space="preserve">    Cristobal Ritter</t>
  </si>
  <si>
    <t>Baku</t>
  </si>
  <si>
    <t>Azerbaijan</t>
  </si>
  <si>
    <t>555-1422</t>
  </si>
  <si>
    <t xml:space="preserve">    Jewel Dumbleton</t>
  </si>
  <si>
    <t>Porto Alegre</t>
  </si>
  <si>
    <t>555-1380</t>
  </si>
  <si>
    <t xml:space="preserve">    Nanci Bonier</t>
  </si>
  <si>
    <t>555-1534</t>
  </si>
  <si>
    <t xml:space="preserve">    Corine Ashline</t>
  </si>
  <si>
    <t>Seoul</t>
  </si>
  <si>
    <t>South Korea</t>
  </si>
  <si>
    <t>555-1492</t>
  </si>
  <si>
    <t xml:space="preserve">    Erik Crinklaw</t>
  </si>
  <si>
    <t>Paris</t>
  </si>
  <si>
    <t>France</t>
  </si>
  <si>
    <t>555-1272</t>
  </si>
  <si>
    <t xml:space="preserve">    Jack Dimas</t>
  </si>
  <si>
    <t>Fukuoka</t>
  </si>
  <si>
    <t>555-1420</t>
  </si>
  <si>
    <t xml:space="preserve">    Granville Core</t>
  </si>
  <si>
    <t>Pittsburgh</t>
  </si>
  <si>
    <t>555-1454</t>
  </si>
  <si>
    <t xml:space="preserve">    Lorri Brook</t>
  </si>
  <si>
    <t>Kuwait</t>
  </si>
  <si>
    <t>555-1462</t>
  </si>
  <si>
    <t xml:space="preserve">    Santiago Nold</t>
  </si>
  <si>
    <t>555-1504</t>
  </si>
  <si>
    <t xml:space="preserve">    Isaiah Chavarria</t>
  </si>
  <si>
    <t>Shanghai</t>
  </si>
  <si>
    <t>555-1268</t>
  </si>
  <si>
    <t xml:space="preserve">    Emerald Fernald</t>
  </si>
  <si>
    <t>Tampa</t>
  </si>
  <si>
    <t>555-1430</t>
  </si>
  <si>
    <t xml:space="preserve">    Lola Schmidt</t>
  </si>
  <si>
    <t>Los Angeles</t>
  </si>
  <si>
    <t>555-1260</t>
  </si>
  <si>
    <t xml:space="preserve">    Velda Kimberling</t>
  </si>
  <si>
    <t>555-1246</t>
  </si>
  <si>
    <t xml:space="preserve">    Jewell Kyser</t>
  </si>
  <si>
    <t>555-1324</t>
  </si>
  <si>
    <t xml:space="preserve">    Nicol Westerberg</t>
  </si>
  <si>
    <t>555-1524</t>
  </si>
  <si>
    <t xml:space="preserve">    Artie Mendoza</t>
  </si>
  <si>
    <t>Mesa</t>
  </si>
  <si>
    <t>555-1376</t>
  </si>
  <si>
    <t xml:space="preserve">    Terresa Murrieta</t>
  </si>
  <si>
    <t>555-1330</t>
  </si>
  <si>
    <t xml:space="preserve">    Kit Platner</t>
  </si>
  <si>
    <t>Hamburg</t>
  </si>
  <si>
    <t>555-1440</t>
  </si>
  <si>
    <t xml:space="preserve">    Damian Nedeau</t>
  </si>
  <si>
    <t>555-1360</t>
  </si>
  <si>
    <t xml:space="preserve">    Alex Turnbull</t>
  </si>
  <si>
    <t>Recife</t>
  </si>
  <si>
    <t>555-1374</t>
  </si>
  <si>
    <t xml:space="preserve">    Margit Gardenhire</t>
  </si>
  <si>
    <t>Budapest</t>
  </si>
  <si>
    <t>Hungary</t>
  </si>
  <si>
    <t>555-1450</t>
  </si>
  <si>
    <t xml:space="preserve">    Teresita Schatz</t>
  </si>
  <si>
    <t>Beirut</t>
  </si>
  <si>
    <t>Lebanon</t>
  </si>
  <si>
    <t>555-1448</t>
  </si>
  <si>
    <t xml:space="preserve">    Thi Tipton</t>
  </si>
  <si>
    <t>Karachi</t>
  </si>
  <si>
    <t>Pakistan</t>
  </si>
  <si>
    <t>555-1270</t>
  </si>
  <si>
    <t xml:space="preserve">    Neda Asmus</t>
  </si>
  <si>
    <t>555-1368</t>
  </si>
  <si>
    <t xml:space="preserve">    Ignacio Lucas</t>
  </si>
  <si>
    <t>Vancouver</t>
  </si>
  <si>
    <t>555-1446</t>
  </si>
  <si>
    <t xml:space="preserve">    Krystle Spainhour</t>
  </si>
  <si>
    <t>Munich</t>
  </si>
  <si>
    <t>555-1464</t>
  </si>
  <si>
    <t xml:space="preserve">    Johnathon Haug</t>
  </si>
  <si>
    <t>555-1528</t>
  </si>
  <si>
    <t xml:space="preserve">    Evan Maxie</t>
  </si>
  <si>
    <t>Manchester</t>
  </si>
  <si>
    <t>555-1412</t>
  </si>
  <si>
    <t xml:space="preserve">    Tynisha Kyllonen</t>
  </si>
  <si>
    <t>555-1490</t>
  </si>
  <si>
    <t xml:space="preserve">    Lorina Shawgo</t>
  </si>
  <si>
    <t>Ankara</t>
  </si>
  <si>
    <t>Turkey</t>
  </si>
  <si>
    <t>555-1372</t>
  </si>
  <si>
    <t xml:space="preserve">    Irina Roberge</t>
  </si>
  <si>
    <t>555-1366</t>
  </si>
  <si>
    <t xml:space="preserve">    Annamaria Valdovinos</t>
  </si>
  <si>
    <t>Frankfurt</t>
  </si>
  <si>
    <t>555-1408</t>
  </si>
  <si>
    <t xml:space="preserve">    Franklyn Brandenberger</t>
  </si>
  <si>
    <t xml:space="preserve">    Sharlene Rothschild</t>
  </si>
  <si>
    <t xml:space="preserve">    Verda Pilot</t>
  </si>
  <si>
    <t>555-1482</t>
  </si>
  <si>
    <t>QUANTITY</t>
  </si>
  <si>
    <t>GIFT</t>
  </si>
  <si>
    <t>TOTAL</t>
  </si>
  <si>
    <t>KEYHOLDER</t>
  </si>
  <si>
    <t>FACE-CAP</t>
  </si>
  <si>
    <t>T-SHIRT</t>
  </si>
  <si>
    <t>FLASK</t>
  </si>
  <si>
    <t>HEADSET</t>
  </si>
  <si>
    <t>POWER BANK</t>
  </si>
  <si>
    <t>Quantity</t>
  </si>
  <si>
    <t>Full Name</t>
  </si>
  <si>
    <t>Gender</t>
  </si>
  <si>
    <t>City</t>
  </si>
  <si>
    <t>Country</t>
  </si>
  <si>
    <t>Phone Number</t>
  </si>
  <si>
    <t>Order Date</t>
  </si>
  <si>
    <t>Products</t>
  </si>
  <si>
    <t>1 - 5</t>
  </si>
  <si>
    <t>6 - 10</t>
  </si>
  <si>
    <t>11 - 15</t>
  </si>
  <si>
    <t>16 - 20</t>
  </si>
  <si>
    <t>21 - 25</t>
  </si>
  <si>
    <t>26 - 30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</si>
</sst>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0E36-D0DC-4433-A5B5-D60BE9535D97}">
  <dimension ref="A1:N501"/>
  <sheetViews>
    <sheetView tabSelected="1" topLeftCell="A5" workbookViewId="0">
      <selection activeCell="D17" sqref="D17"/>
    </sheetView>
  </sheetViews>
  <sheetFormatPr defaultRowHeight="14.5" x14ac:dyDescent="0.35"/>
  <cols>
    <col min="1" max="1" width="11.7265625" bestFit="1" customWidth="1"/>
    <col min="2" max="2" width="21.6328125" bestFit="1" customWidth="1"/>
    <col min="3" max="3" width="7.54296875" bestFit="1" customWidth="1"/>
    <col min="4" max="4" width="14.08984375" bestFit="1" customWidth="1"/>
    <col min="5" max="5" width="10.81640625" bestFit="1" customWidth="1"/>
    <col min="6" max="6" width="14.08984375" bestFit="1" customWidth="1"/>
    <col min="7" max="7" width="10.26953125" bestFit="1" customWidth="1"/>
    <col min="8" max="8" width="9.54296875" bestFit="1" customWidth="1"/>
    <col min="10" max="10" width="11.81640625" bestFit="1" customWidth="1"/>
    <col min="11" max="11" width="16" bestFit="1" customWidth="1"/>
    <col min="12" max="13" width="14" bestFit="1" customWidth="1"/>
    <col min="14" max="14" width="9" bestFit="1" customWidth="1"/>
  </cols>
  <sheetData>
    <row r="1" spans="1:14" ht="16" x14ac:dyDescent="0.4">
      <c r="A1" s="2" t="s">
        <v>0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  <c r="H1" s="2" t="s">
        <v>452</v>
      </c>
      <c r="I1" s="2" t="s">
        <v>445</v>
      </c>
      <c r="J1" s="2"/>
    </row>
    <row r="2" spans="1:14" x14ac:dyDescent="0.35">
      <c r="A2">
        <v>10127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42270</v>
      </c>
      <c r="H2" t="s">
        <v>6</v>
      </c>
      <c r="I2">
        <v>23</v>
      </c>
      <c r="J2" s="1"/>
    </row>
    <row r="3" spans="1:14" x14ac:dyDescent="0.35">
      <c r="A3">
        <v>10041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>
        <v>42318</v>
      </c>
      <c r="H3" t="s">
        <v>12</v>
      </c>
      <c r="I3">
        <v>6</v>
      </c>
      <c r="J3" s="1"/>
    </row>
    <row r="4" spans="1:14" x14ac:dyDescent="0.35">
      <c r="A4">
        <v>10044</v>
      </c>
      <c r="B4" t="s">
        <v>13</v>
      </c>
      <c r="C4" t="s">
        <v>8</v>
      </c>
      <c r="D4" t="s">
        <v>14</v>
      </c>
      <c r="E4" t="s">
        <v>15</v>
      </c>
      <c r="F4" t="s">
        <v>16</v>
      </c>
      <c r="G4">
        <v>45075</v>
      </c>
      <c r="H4" t="s">
        <v>17</v>
      </c>
      <c r="I4">
        <v>19</v>
      </c>
      <c r="J4" s="1"/>
    </row>
    <row r="5" spans="1:14" x14ac:dyDescent="0.35">
      <c r="A5">
        <v>10125</v>
      </c>
      <c r="B5" t="s">
        <v>18</v>
      </c>
      <c r="C5" t="s">
        <v>2</v>
      </c>
      <c r="D5" t="s">
        <v>19</v>
      </c>
      <c r="E5" t="s">
        <v>20</v>
      </c>
      <c r="F5" t="s">
        <v>21</v>
      </c>
      <c r="G5">
        <v>41792</v>
      </c>
      <c r="H5" t="s">
        <v>22</v>
      </c>
      <c r="I5">
        <v>29</v>
      </c>
      <c r="J5" s="1"/>
    </row>
    <row r="6" spans="1:14" x14ac:dyDescent="0.35">
      <c r="A6">
        <v>10034</v>
      </c>
      <c r="B6" t="s">
        <v>23</v>
      </c>
      <c r="C6" t="s">
        <v>2</v>
      </c>
      <c r="D6" t="s">
        <v>24</v>
      </c>
      <c r="E6" t="s">
        <v>4</v>
      </c>
      <c r="F6" t="s">
        <v>25</v>
      </c>
      <c r="G6">
        <v>40837</v>
      </c>
      <c r="H6" t="s">
        <v>22</v>
      </c>
      <c r="I6">
        <v>30</v>
      </c>
      <c r="J6" s="1"/>
    </row>
    <row r="7" spans="1:14" x14ac:dyDescent="0.35">
      <c r="A7">
        <v>10054</v>
      </c>
      <c r="B7" t="s">
        <v>26</v>
      </c>
      <c r="C7" t="s">
        <v>2</v>
      </c>
      <c r="D7" t="s">
        <v>27</v>
      </c>
      <c r="E7" t="s">
        <v>28</v>
      </c>
      <c r="F7" t="s">
        <v>29</v>
      </c>
      <c r="G7">
        <v>41510</v>
      </c>
      <c r="H7" t="s">
        <v>30</v>
      </c>
      <c r="I7">
        <v>30</v>
      </c>
      <c r="J7" s="1"/>
    </row>
    <row r="8" spans="1:14" x14ac:dyDescent="0.35">
      <c r="A8">
        <v>10075</v>
      </c>
      <c r="B8" t="s">
        <v>31</v>
      </c>
      <c r="C8" t="s">
        <v>2</v>
      </c>
      <c r="D8" t="s">
        <v>32</v>
      </c>
      <c r="E8" t="s">
        <v>33</v>
      </c>
      <c r="F8" t="s">
        <v>34</v>
      </c>
      <c r="G8">
        <v>40970</v>
      </c>
      <c r="H8" t="s">
        <v>35</v>
      </c>
      <c r="I8">
        <v>24</v>
      </c>
      <c r="J8" s="1"/>
    </row>
    <row r="9" spans="1:14" x14ac:dyDescent="0.35">
      <c r="A9">
        <v>10123</v>
      </c>
      <c r="B9" t="s">
        <v>36</v>
      </c>
      <c r="C9" t="s">
        <v>2</v>
      </c>
      <c r="D9" t="s">
        <v>37</v>
      </c>
      <c r="E9" t="s">
        <v>4</v>
      </c>
      <c r="F9" t="s">
        <v>38</v>
      </c>
      <c r="G9">
        <v>45047</v>
      </c>
      <c r="H9" t="s">
        <v>39</v>
      </c>
      <c r="I9">
        <v>16</v>
      </c>
      <c r="J9" s="1"/>
    </row>
    <row r="10" spans="1:14" x14ac:dyDescent="0.35">
      <c r="A10">
        <v>10036</v>
      </c>
      <c r="B10" t="s">
        <v>40</v>
      </c>
      <c r="C10" t="s">
        <v>2</v>
      </c>
      <c r="D10" t="s">
        <v>41</v>
      </c>
      <c r="E10" t="s">
        <v>42</v>
      </c>
      <c r="F10" t="s">
        <v>43</v>
      </c>
      <c r="G10">
        <v>41422</v>
      </c>
      <c r="H10" t="s">
        <v>35</v>
      </c>
      <c r="I10">
        <v>13</v>
      </c>
      <c r="J10" s="1"/>
    </row>
    <row r="11" spans="1:14" x14ac:dyDescent="0.35">
      <c r="A11">
        <v>10017</v>
      </c>
      <c r="B11" t="s">
        <v>44</v>
      </c>
      <c r="C11" t="s">
        <v>8</v>
      </c>
      <c r="D11" t="s">
        <v>45</v>
      </c>
      <c r="E11" t="s">
        <v>46</v>
      </c>
      <c r="F11" t="s">
        <v>47</v>
      </c>
      <c r="G11">
        <v>42245</v>
      </c>
      <c r="H11" t="s">
        <v>39</v>
      </c>
      <c r="I11">
        <v>17</v>
      </c>
      <c r="J11" s="1"/>
    </row>
    <row r="12" spans="1:14" ht="16" x14ac:dyDescent="0.35">
      <c r="A12">
        <v>10041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>
        <v>42346</v>
      </c>
      <c r="H12" t="s">
        <v>48</v>
      </c>
      <c r="I12">
        <v>7</v>
      </c>
      <c r="J12" s="1"/>
      <c r="L12" s="3"/>
      <c r="M12" s="3"/>
      <c r="N12" s="3"/>
    </row>
    <row r="13" spans="1:14" ht="21" x14ac:dyDescent="0.35">
      <c r="A13">
        <v>10051</v>
      </c>
      <c r="B13" t="s">
        <v>49</v>
      </c>
      <c r="C13" t="s">
        <v>2</v>
      </c>
      <c r="D13" t="s">
        <v>50</v>
      </c>
      <c r="E13" t="s">
        <v>4</v>
      </c>
      <c r="F13" t="s">
        <v>51</v>
      </c>
      <c r="G13">
        <v>40364</v>
      </c>
      <c r="H13" t="s">
        <v>30</v>
      </c>
      <c r="I13">
        <v>22</v>
      </c>
      <c r="J13" s="1"/>
      <c r="L13" s="5" t="s">
        <v>436</v>
      </c>
      <c r="M13" s="5" t="s">
        <v>437</v>
      </c>
      <c r="N13" s="5" t="s">
        <v>438</v>
      </c>
    </row>
    <row r="14" spans="1:14" ht="16" x14ac:dyDescent="0.4">
      <c r="A14">
        <v>10057</v>
      </c>
      <c r="B14" t="s">
        <v>52</v>
      </c>
      <c r="C14" t="s">
        <v>8</v>
      </c>
      <c r="D14" t="s">
        <v>53</v>
      </c>
      <c r="E14" t="s">
        <v>4</v>
      </c>
      <c r="F14" t="s">
        <v>54</v>
      </c>
      <c r="G14">
        <v>40939</v>
      </c>
      <c r="H14" t="s">
        <v>35</v>
      </c>
      <c r="I14">
        <v>25</v>
      </c>
      <c r="J14" s="1"/>
      <c r="L14" s="9" t="s">
        <v>453</v>
      </c>
      <c r="M14" s="4" t="s">
        <v>439</v>
      </c>
      <c r="N14" s="4"/>
    </row>
    <row r="15" spans="1:14" ht="16" x14ac:dyDescent="0.35">
      <c r="A15">
        <v>10113</v>
      </c>
      <c r="B15" t="s">
        <v>55</v>
      </c>
      <c r="C15" t="s">
        <v>2</v>
      </c>
      <c r="D15" t="s">
        <v>56</v>
      </c>
      <c r="E15" t="s">
        <v>57</v>
      </c>
      <c r="F15" t="s">
        <v>58</v>
      </c>
      <c r="G15">
        <v>40878</v>
      </c>
      <c r="H15" t="s">
        <v>12</v>
      </c>
      <c r="I15">
        <v>29</v>
      </c>
      <c r="J15" s="1"/>
      <c r="L15" s="7" t="s">
        <v>454</v>
      </c>
      <c r="M15" s="4" t="s">
        <v>440</v>
      </c>
      <c r="N15" s="4"/>
    </row>
    <row r="16" spans="1:14" ht="16" x14ac:dyDescent="0.35">
      <c r="A16">
        <v>10123</v>
      </c>
      <c r="B16" t="s">
        <v>36</v>
      </c>
      <c r="C16" t="s">
        <v>2</v>
      </c>
      <c r="D16" t="s">
        <v>37</v>
      </c>
      <c r="E16" t="s">
        <v>4</v>
      </c>
      <c r="F16" t="s">
        <v>38</v>
      </c>
      <c r="G16">
        <v>41492</v>
      </c>
      <c r="H16" t="s">
        <v>22</v>
      </c>
      <c r="I16">
        <v>17</v>
      </c>
      <c r="J16" s="1"/>
      <c r="L16" s="8" t="s">
        <v>455</v>
      </c>
      <c r="M16" s="4" t="s">
        <v>441</v>
      </c>
      <c r="N16" s="4"/>
    </row>
    <row r="17" spans="1:14" ht="16" x14ac:dyDescent="0.35">
      <c r="A17">
        <v>10104</v>
      </c>
      <c r="B17" t="s">
        <v>59</v>
      </c>
      <c r="C17" t="s">
        <v>8</v>
      </c>
      <c r="D17" t="s">
        <v>60</v>
      </c>
      <c r="E17" t="s">
        <v>61</v>
      </c>
      <c r="F17" t="s">
        <v>62</v>
      </c>
      <c r="G17">
        <v>42337</v>
      </c>
      <c r="H17" t="s">
        <v>63</v>
      </c>
      <c r="I17">
        <v>29</v>
      </c>
      <c r="J17" s="1"/>
      <c r="L17" s="8" t="s">
        <v>456</v>
      </c>
      <c r="M17" s="4" t="s">
        <v>442</v>
      </c>
      <c r="N17" s="4"/>
    </row>
    <row r="18" spans="1:14" ht="16" x14ac:dyDescent="0.35">
      <c r="A18">
        <v>10083</v>
      </c>
      <c r="B18" t="s">
        <v>64</v>
      </c>
      <c r="C18" t="s">
        <v>8</v>
      </c>
      <c r="D18" t="s">
        <v>65</v>
      </c>
      <c r="E18" t="s">
        <v>66</v>
      </c>
      <c r="F18" t="s">
        <v>67</v>
      </c>
      <c r="G18">
        <v>42021</v>
      </c>
      <c r="H18" t="s">
        <v>6</v>
      </c>
      <c r="I18">
        <v>1</v>
      </c>
      <c r="J18" s="1"/>
      <c r="L18" s="8" t="s">
        <v>457</v>
      </c>
      <c r="M18" s="4" t="s">
        <v>443</v>
      </c>
      <c r="N18" s="4"/>
    </row>
    <row r="19" spans="1:14" ht="16" x14ac:dyDescent="0.35">
      <c r="A19">
        <v>10050</v>
      </c>
      <c r="B19" t="s">
        <v>68</v>
      </c>
      <c r="C19" t="s">
        <v>2</v>
      </c>
      <c r="D19" t="s">
        <v>69</v>
      </c>
      <c r="E19" t="s">
        <v>33</v>
      </c>
      <c r="F19" t="s">
        <v>70</v>
      </c>
      <c r="G19">
        <v>40262</v>
      </c>
      <c r="H19" t="s">
        <v>35</v>
      </c>
      <c r="I19">
        <v>2</v>
      </c>
      <c r="J19" s="1"/>
      <c r="L19" s="8" t="s">
        <v>458</v>
      </c>
      <c r="M19" s="4" t="s">
        <v>444</v>
      </c>
      <c r="N19" s="4"/>
    </row>
    <row r="20" spans="1:14" x14ac:dyDescent="0.35">
      <c r="A20">
        <v>10063</v>
      </c>
      <c r="B20" t="s">
        <v>71</v>
      </c>
      <c r="C20" t="s">
        <v>2</v>
      </c>
      <c r="D20" t="s">
        <v>72</v>
      </c>
      <c r="E20" t="s">
        <v>73</v>
      </c>
      <c r="F20" t="s">
        <v>74</v>
      </c>
      <c r="G20">
        <v>42310</v>
      </c>
      <c r="H20" t="s">
        <v>30</v>
      </c>
      <c r="I20">
        <v>25</v>
      </c>
      <c r="J20" s="1"/>
    </row>
    <row r="21" spans="1:14" x14ac:dyDescent="0.35">
      <c r="A21">
        <v>10040</v>
      </c>
      <c r="B21" t="s">
        <v>75</v>
      </c>
      <c r="C21" t="s">
        <v>2</v>
      </c>
      <c r="D21" t="s">
        <v>19</v>
      </c>
      <c r="E21" t="s">
        <v>20</v>
      </c>
      <c r="F21" t="s">
        <v>76</v>
      </c>
      <c r="G21">
        <v>41598</v>
      </c>
      <c r="H21" t="s">
        <v>39</v>
      </c>
      <c r="I21">
        <v>23</v>
      </c>
      <c r="J21" s="1"/>
    </row>
    <row r="22" spans="1:14" x14ac:dyDescent="0.35">
      <c r="A22">
        <v>10017</v>
      </c>
      <c r="B22" t="s">
        <v>44</v>
      </c>
      <c r="C22" t="s">
        <v>8</v>
      </c>
      <c r="D22" t="s">
        <v>45</v>
      </c>
      <c r="E22" t="s">
        <v>46</v>
      </c>
      <c r="F22" t="s">
        <v>47</v>
      </c>
      <c r="G22">
        <v>41958</v>
      </c>
      <c r="H22" t="s">
        <v>77</v>
      </c>
      <c r="I22">
        <v>19</v>
      </c>
      <c r="J22" s="1"/>
    </row>
    <row r="23" spans="1:14" x14ac:dyDescent="0.35">
      <c r="A23">
        <v>10078</v>
      </c>
      <c r="B23" t="s">
        <v>78</v>
      </c>
      <c r="C23" t="s">
        <v>8</v>
      </c>
      <c r="D23" t="s">
        <v>79</v>
      </c>
      <c r="E23" t="s">
        <v>80</v>
      </c>
      <c r="F23" t="s">
        <v>81</v>
      </c>
      <c r="G23">
        <v>40416</v>
      </c>
      <c r="H23" t="s">
        <v>77</v>
      </c>
      <c r="I23">
        <v>18</v>
      </c>
      <c r="J23" s="1"/>
    </row>
    <row r="24" spans="1:14" x14ac:dyDescent="0.35">
      <c r="A24">
        <v>10028</v>
      </c>
      <c r="B24" t="s">
        <v>82</v>
      </c>
      <c r="C24" t="s">
        <v>2</v>
      </c>
      <c r="D24" t="s">
        <v>83</v>
      </c>
      <c r="E24" t="s">
        <v>84</v>
      </c>
      <c r="F24" t="s">
        <v>85</v>
      </c>
      <c r="G24">
        <v>40459</v>
      </c>
      <c r="H24" t="s">
        <v>48</v>
      </c>
      <c r="I24">
        <v>20</v>
      </c>
      <c r="J24" s="1"/>
    </row>
    <row r="25" spans="1:14" x14ac:dyDescent="0.35">
      <c r="A25">
        <v>10047</v>
      </c>
      <c r="B25" t="s">
        <v>86</v>
      </c>
      <c r="C25" t="s">
        <v>8</v>
      </c>
      <c r="D25" t="s">
        <v>87</v>
      </c>
      <c r="E25" t="s">
        <v>88</v>
      </c>
      <c r="F25" t="s">
        <v>89</v>
      </c>
      <c r="G25">
        <v>41390</v>
      </c>
      <c r="H25" t="s">
        <v>12</v>
      </c>
      <c r="I25">
        <v>17</v>
      </c>
      <c r="J25" s="1"/>
    </row>
    <row r="26" spans="1:14" x14ac:dyDescent="0.35">
      <c r="A26">
        <v>10076</v>
      </c>
      <c r="B26" t="s">
        <v>90</v>
      </c>
      <c r="C26" t="s">
        <v>2</v>
      </c>
      <c r="D26" t="s">
        <v>91</v>
      </c>
      <c r="E26" t="s">
        <v>92</v>
      </c>
      <c r="F26" t="s">
        <v>93</v>
      </c>
      <c r="G26">
        <v>42086</v>
      </c>
      <c r="H26" t="s">
        <v>6</v>
      </c>
      <c r="I26">
        <v>18</v>
      </c>
      <c r="J26" s="1"/>
    </row>
    <row r="27" spans="1:14" x14ac:dyDescent="0.35">
      <c r="A27">
        <v>10102</v>
      </c>
      <c r="B27" t="s">
        <v>94</v>
      </c>
      <c r="C27" t="s">
        <v>2</v>
      </c>
      <c r="D27" t="s">
        <v>95</v>
      </c>
      <c r="E27" t="s">
        <v>96</v>
      </c>
      <c r="F27" t="s">
        <v>97</v>
      </c>
      <c r="G27">
        <v>41395</v>
      </c>
      <c r="H27" t="s">
        <v>22</v>
      </c>
      <c r="I27">
        <v>28</v>
      </c>
      <c r="J27" s="1"/>
    </row>
    <row r="28" spans="1:14" x14ac:dyDescent="0.35">
      <c r="A28">
        <v>10033</v>
      </c>
      <c r="B28" t="s">
        <v>98</v>
      </c>
      <c r="C28" t="s">
        <v>2</v>
      </c>
      <c r="D28" t="s">
        <v>99</v>
      </c>
      <c r="E28" t="s">
        <v>100</v>
      </c>
      <c r="F28" t="s">
        <v>101</v>
      </c>
      <c r="G28">
        <v>41799</v>
      </c>
      <c r="H28" t="s">
        <v>35</v>
      </c>
      <c r="I28">
        <v>23</v>
      </c>
      <c r="J28" s="1"/>
    </row>
    <row r="29" spans="1:14" x14ac:dyDescent="0.35">
      <c r="A29">
        <v>10102</v>
      </c>
      <c r="B29" t="s">
        <v>94</v>
      </c>
      <c r="C29" t="s">
        <v>2</v>
      </c>
      <c r="D29" t="s">
        <v>95</v>
      </c>
      <c r="E29" t="s">
        <v>96</v>
      </c>
      <c r="F29" t="s">
        <v>97</v>
      </c>
      <c r="G29">
        <v>40332</v>
      </c>
      <c r="H29" t="s">
        <v>48</v>
      </c>
      <c r="I29">
        <v>18</v>
      </c>
      <c r="J29" s="1"/>
    </row>
    <row r="30" spans="1:14" x14ac:dyDescent="0.35">
      <c r="A30">
        <v>10131</v>
      </c>
      <c r="B30" t="s">
        <v>102</v>
      </c>
      <c r="C30" t="s">
        <v>8</v>
      </c>
      <c r="D30" t="s">
        <v>103</v>
      </c>
      <c r="E30" t="s">
        <v>10</v>
      </c>
      <c r="F30" t="s">
        <v>104</v>
      </c>
      <c r="G30">
        <v>40959</v>
      </c>
      <c r="H30" t="s">
        <v>48</v>
      </c>
      <c r="I30">
        <v>30</v>
      </c>
      <c r="J30" s="1"/>
    </row>
    <row r="31" spans="1:14" x14ac:dyDescent="0.35">
      <c r="A31">
        <v>10022</v>
      </c>
      <c r="B31" t="s">
        <v>105</v>
      </c>
      <c r="C31" t="s">
        <v>2</v>
      </c>
      <c r="D31" t="s">
        <v>3</v>
      </c>
      <c r="E31" t="s">
        <v>4</v>
      </c>
      <c r="F31" t="s">
        <v>106</v>
      </c>
      <c r="G31">
        <v>40963</v>
      </c>
      <c r="H31" t="s">
        <v>39</v>
      </c>
      <c r="I31">
        <v>8</v>
      </c>
      <c r="J31" s="1"/>
    </row>
    <row r="32" spans="1:14" x14ac:dyDescent="0.35">
      <c r="A32">
        <v>10140</v>
      </c>
      <c r="B32" t="s">
        <v>107</v>
      </c>
      <c r="C32" t="s">
        <v>8</v>
      </c>
      <c r="D32" t="s">
        <v>83</v>
      </c>
      <c r="E32" t="s">
        <v>84</v>
      </c>
      <c r="F32" t="s">
        <v>108</v>
      </c>
      <c r="G32">
        <v>40801</v>
      </c>
      <c r="H32" t="s">
        <v>35</v>
      </c>
      <c r="I32">
        <v>16</v>
      </c>
      <c r="J32" s="1"/>
    </row>
    <row r="33" spans="1:10" x14ac:dyDescent="0.35">
      <c r="A33">
        <v>10143</v>
      </c>
      <c r="B33" t="s">
        <v>109</v>
      </c>
      <c r="C33" t="s">
        <v>2</v>
      </c>
      <c r="D33" t="s">
        <v>110</v>
      </c>
      <c r="E33" t="s">
        <v>111</v>
      </c>
      <c r="F33" t="s">
        <v>112</v>
      </c>
      <c r="G33">
        <v>40535</v>
      </c>
      <c r="H33" t="s">
        <v>12</v>
      </c>
      <c r="I33">
        <v>1</v>
      </c>
      <c r="J33" s="1"/>
    </row>
    <row r="34" spans="1:10" x14ac:dyDescent="0.35">
      <c r="A34">
        <v>10133</v>
      </c>
      <c r="B34" t="s">
        <v>113</v>
      </c>
      <c r="C34" t="s">
        <v>8</v>
      </c>
      <c r="D34" t="s">
        <v>114</v>
      </c>
      <c r="E34" t="s">
        <v>115</v>
      </c>
      <c r="F34" t="s">
        <v>116</v>
      </c>
      <c r="G34">
        <v>41514</v>
      </c>
      <c r="H34" t="s">
        <v>17</v>
      </c>
      <c r="I34">
        <v>18</v>
      </c>
      <c r="J34" s="1"/>
    </row>
    <row r="35" spans="1:10" x14ac:dyDescent="0.35">
      <c r="A35">
        <v>10127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41675</v>
      </c>
      <c r="H35" t="s">
        <v>39</v>
      </c>
      <c r="I35">
        <v>26</v>
      </c>
      <c r="J35" s="1"/>
    </row>
    <row r="36" spans="1:10" x14ac:dyDescent="0.35">
      <c r="A36">
        <v>10090</v>
      </c>
      <c r="B36" t="s">
        <v>117</v>
      </c>
      <c r="C36" t="s">
        <v>2</v>
      </c>
      <c r="D36" t="s">
        <v>118</v>
      </c>
      <c r="E36" t="s">
        <v>119</v>
      </c>
      <c r="F36" t="s">
        <v>120</v>
      </c>
      <c r="G36">
        <v>41441</v>
      </c>
      <c r="H36" t="s">
        <v>12</v>
      </c>
      <c r="I36">
        <v>25</v>
      </c>
      <c r="J36" s="1"/>
    </row>
    <row r="37" spans="1:10" x14ac:dyDescent="0.35">
      <c r="A37">
        <v>10036</v>
      </c>
      <c r="B37" t="s">
        <v>40</v>
      </c>
      <c r="C37" t="s">
        <v>2</v>
      </c>
      <c r="D37" t="s">
        <v>41</v>
      </c>
      <c r="E37" t="s">
        <v>42</v>
      </c>
      <c r="F37" t="s">
        <v>43</v>
      </c>
      <c r="G37">
        <v>41548</v>
      </c>
      <c r="H37" t="s">
        <v>39</v>
      </c>
      <c r="I37">
        <v>13</v>
      </c>
      <c r="J37" s="1"/>
    </row>
    <row r="38" spans="1:10" x14ac:dyDescent="0.35">
      <c r="A38">
        <v>10054</v>
      </c>
      <c r="B38" t="s">
        <v>26</v>
      </c>
      <c r="C38" t="s">
        <v>2</v>
      </c>
      <c r="D38" t="s">
        <v>27</v>
      </c>
      <c r="E38" t="s">
        <v>28</v>
      </c>
      <c r="F38" t="s">
        <v>29</v>
      </c>
      <c r="G38">
        <v>41064</v>
      </c>
      <c r="H38" t="s">
        <v>63</v>
      </c>
      <c r="I38">
        <v>5</v>
      </c>
      <c r="J38" s="1"/>
    </row>
    <row r="39" spans="1:10" x14ac:dyDescent="0.35">
      <c r="A39">
        <v>10045</v>
      </c>
      <c r="B39" t="s">
        <v>121</v>
      </c>
      <c r="C39" t="s">
        <v>8</v>
      </c>
      <c r="D39" t="s">
        <v>122</v>
      </c>
      <c r="E39" t="s">
        <v>123</v>
      </c>
      <c r="F39" t="s">
        <v>124</v>
      </c>
      <c r="G39">
        <v>41040</v>
      </c>
      <c r="H39" t="s">
        <v>39</v>
      </c>
      <c r="I39">
        <v>23</v>
      </c>
      <c r="J39" s="1"/>
    </row>
    <row r="40" spans="1:10" x14ac:dyDescent="0.35">
      <c r="A40">
        <v>10091</v>
      </c>
      <c r="B40" t="s">
        <v>125</v>
      </c>
      <c r="C40" t="s">
        <v>8</v>
      </c>
      <c r="D40" t="s">
        <v>126</v>
      </c>
      <c r="E40" t="s">
        <v>127</v>
      </c>
      <c r="F40" t="s">
        <v>128</v>
      </c>
      <c r="G40">
        <v>41352</v>
      </c>
      <c r="H40" t="s">
        <v>39</v>
      </c>
      <c r="I40">
        <v>5</v>
      </c>
      <c r="J40" s="1"/>
    </row>
    <row r="41" spans="1:10" x14ac:dyDescent="0.35">
      <c r="A41">
        <v>10017</v>
      </c>
      <c r="B41" t="s">
        <v>44</v>
      </c>
      <c r="C41" t="s">
        <v>8</v>
      </c>
      <c r="D41" t="s">
        <v>45</v>
      </c>
      <c r="E41" t="s">
        <v>46</v>
      </c>
      <c r="F41" t="s">
        <v>47</v>
      </c>
      <c r="G41">
        <v>42117</v>
      </c>
      <c r="H41" t="s">
        <v>12</v>
      </c>
      <c r="I41">
        <v>24</v>
      </c>
      <c r="J41" s="1"/>
    </row>
    <row r="42" spans="1:10" x14ac:dyDescent="0.35">
      <c r="A42">
        <v>10146</v>
      </c>
      <c r="B42" t="s">
        <v>129</v>
      </c>
      <c r="C42" t="s">
        <v>8</v>
      </c>
      <c r="D42" t="s">
        <v>50</v>
      </c>
      <c r="E42" t="s">
        <v>4</v>
      </c>
      <c r="F42" t="s">
        <v>130</v>
      </c>
      <c r="G42">
        <v>41282</v>
      </c>
      <c r="H42" t="s">
        <v>6</v>
      </c>
      <c r="I42">
        <v>14</v>
      </c>
      <c r="J42" s="1"/>
    </row>
    <row r="43" spans="1:10" x14ac:dyDescent="0.35">
      <c r="A43">
        <v>10024</v>
      </c>
      <c r="B43" t="s">
        <v>131</v>
      </c>
      <c r="C43" t="s">
        <v>2</v>
      </c>
      <c r="D43" t="s">
        <v>14</v>
      </c>
      <c r="E43" t="s">
        <v>15</v>
      </c>
      <c r="F43" t="s">
        <v>132</v>
      </c>
      <c r="G43">
        <v>42184</v>
      </c>
      <c r="H43" t="s">
        <v>77</v>
      </c>
      <c r="I43">
        <v>24</v>
      </c>
      <c r="J43" s="1"/>
    </row>
    <row r="44" spans="1:10" x14ac:dyDescent="0.35">
      <c r="A44">
        <v>10097</v>
      </c>
      <c r="B44" t="s">
        <v>133</v>
      </c>
      <c r="C44" t="s">
        <v>2</v>
      </c>
      <c r="D44" t="s">
        <v>134</v>
      </c>
      <c r="E44" t="s">
        <v>10</v>
      </c>
      <c r="F44" t="s">
        <v>135</v>
      </c>
      <c r="G44">
        <v>41229</v>
      </c>
      <c r="H44" t="s">
        <v>63</v>
      </c>
      <c r="I44">
        <v>26</v>
      </c>
      <c r="J44" s="1"/>
    </row>
    <row r="45" spans="1:10" x14ac:dyDescent="0.35">
      <c r="A45">
        <v>10091</v>
      </c>
      <c r="B45" t="s">
        <v>125</v>
      </c>
      <c r="C45" t="s">
        <v>8</v>
      </c>
      <c r="D45" t="s">
        <v>126</v>
      </c>
      <c r="E45" t="s">
        <v>127</v>
      </c>
      <c r="F45" t="s">
        <v>128</v>
      </c>
      <c r="G45">
        <v>41738</v>
      </c>
      <c r="H45" t="s">
        <v>6</v>
      </c>
      <c r="I45">
        <v>29</v>
      </c>
      <c r="J45" s="1"/>
    </row>
    <row r="46" spans="1:10" x14ac:dyDescent="0.35">
      <c r="A46">
        <v>10035</v>
      </c>
      <c r="B46" t="s">
        <v>136</v>
      </c>
      <c r="C46" t="s">
        <v>8</v>
      </c>
      <c r="D46" t="s">
        <v>137</v>
      </c>
      <c r="E46" t="s">
        <v>92</v>
      </c>
      <c r="F46" t="s">
        <v>138</v>
      </c>
      <c r="G46">
        <v>41542</v>
      </c>
      <c r="H46" t="s">
        <v>17</v>
      </c>
      <c r="I46">
        <v>27</v>
      </c>
      <c r="J46" s="1"/>
    </row>
    <row r="47" spans="1:10" x14ac:dyDescent="0.35">
      <c r="A47">
        <v>10073</v>
      </c>
      <c r="B47" t="s">
        <v>139</v>
      </c>
      <c r="C47" t="s">
        <v>2</v>
      </c>
      <c r="D47" t="s">
        <v>140</v>
      </c>
      <c r="E47" t="s">
        <v>80</v>
      </c>
      <c r="F47" t="s">
        <v>58</v>
      </c>
      <c r="G47">
        <v>40380</v>
      </c>
      <c r="H47" t="s">
        <v>77</v>
      </c>
      <c r="I47">
        <v>21</v>
      </c>
      <c r="J47" s="1"/>
    </row>
    <row r="48" spans="1:10" x14ac:dyDescent="0.35">
      <c r="A48">
        <v>10111</v>
      </c>
      <c r="B48" t="s">
        <v>141</v>
      </c>
      <c r="C48" t="s">
        <v>8</v>
      </c>
      <c r="D48" t="s">
        <v>142</v>
      </c>
      <c r="E48" t="s">
        <v>57</v>
      </c>
      <c r="F48" t="s">
        <v>143</v>
      </c>
      <c r="G48">
        <v>41614</v>
      </c>
      <c r="H48" t="s">
        <v>48</v>
      </c>
      <c r="I48">
        <v>11</v>
      </c>
      <c r="J48" s="1"/>
    </row>
    <row r="49" spans="1:10" x14ac:dyDescent="0.35">
      <c r="A49">
        <v>10125</v>
      </c>
      <c r="B49" t="s">
        <v>18</v>
      </c>
      <c r="C49" t="s">
        <v>2</v>
      </c>
      <c r="D49" t="s">
        <v>19</v>
      </c>
      <c r="E49" t="s">
        <v>20</v>
      </c>
      <c r="F49" t="s">
        <v>21</v>
      </c>
      <c r="G49">
        <v>40415</v>
      </c>
      <c r="H49" t="s">
        <v>6</v>
      </c>
      <c r="I49">
        <v>6</v>
      </c>
      <c r="J49" s="1"/>
    </row>
    <row r="50" spans="1:10" x14ac:dyDescent="0.35">
      <c r="A50">
        <v>10111</v>
      </c>
      <c r="B50" t="s">
        <v>141</v>
      </c>
      <c r="C50" t="s">
        <v>8</v>
      </c>
      <c r="D50" t="s">
        <v>142</v>
      </c>
      <c r="E50" t="s">
        <v>57</v>
      </c>
      <c r="F50" t="s">
        <v>143</v>
      </c>
      <c r="G50">
        <v>40910</v>
      </c>
      <c r="H50" t="s">
        <v>35</v>
      </c>
      <c r="I50">
        <v>10</v>
      </c>
      <c r="J50" s="1"/>
    </row>
    <row r="51" spans="1:10" x14ac:dyDescent="0.35">
      <c r="A51">
        <v>10027</v>
      </c>
      <c r="B51" t="s">
        <v>144</v>
      </c>
      <c r="C51" t="s">
        <v>2</v>
      </c>
      <c r="D51" t="s">
        <v>87</v>
      </c>
      <c r="E51" t="s">
        <v>88</v>
      </c>
      <c r="F51" t="s">
        <v>145</v>
      </c>
      <c r="G51">
        <v>40859</v>
      </c>
      <c r="H51" t="s">
        <v>35</v>
      </c>
      <c r="I51">
        <v>18</v>
      </c>
      <c r="J51" s="1"/>
    </row>
    <row r="52" spans="1:10" x14ac:dyDescent="0.35">
      <c r="A52">
        <v>10131</v>
      </c>
      <c r="B52" t="s">
        <v>102</v>
      </c>
      <c r="C52" t="s">
        <v>8</v>
      </c>
      <c r="D52" t="s">
        <v>103</v>
      </c>
      <c r="E52" t="s">
        <v>10</v>
      </c>
      <c r="F52" t="s">
        <v>104</v>
      </c>
      <c r="G52">
        <v>41693</v>
      </c>
      <c r="H52" t="s">
        <v>48</v>
      </c>
      <c r="I52">
        <v>12</v>
      </c>
      <c r="J52" s="1"/>
    </row>
    <row r="53" spans="1:10" x14ac:dyDescent="0.35">
      <c r="A53">
        <v>10028</v>
      </c>
      <c r="B53" t="s">
        <v>82</v>
      </c>
      <c r="C53" t="s">
        <v>2</v>
      </c>
      <c r="D53" t="s">
        <v>83</v>
      </c>
      <c r="E53" t="s">
        <v>84</v>
      </c>
      <c r="F53" t="s">
        <v>85</v>
      </c>
      <c r="G53">
        <v>41038</v>
      </c>
      <c r="H53" t="s">
        <v>22</v>
      </c>
      <c r="I53">
        <v>19</v>
      </c>
      <c r="J53" s="1"/>
    </row>
    <row r="54" spans="1:10" x14ac:dyDescent="0.35">
      <c r="A54">
        <v>10085</v>
      </c>
      <c r="B54" t="s">
        <v>146</v>
      </c>
      <c r="C54" t="s">
        <v>2</v>
      </c>
      <c r="D54" t="s">
        <v>147</v>
      </c>
      <c r="E54" t="s">
        <v>148</v>
      </c>
      <c r="F54" t="s">
        <v>149</v>
      </c>
      <c r="G54">
        <v>40781</v>
      </c>
      <c r="H54" t="s">
        <v>39</v>
      </c>
      <c r="I54">
        <v>21</v>
      </c>
      <c r="J54" s="1"/>
    </row>
    <row r="55" spans="1:10" x14ac:dyDescent="0.35">
      <c r="A55">
        <v>10032</v>
      </c>
      <c r="B55" t="s">
        <v>150</v>
      </c>
      <c r="C55" t="s">
        <v>8</v>
      </c>
      <c r="D55" t="s">
        <v>151</v>
      </c>
      <c r="E55" t="s">
        <v>152</v>
      </c>
      <c r="F55" t="s">
        <v>153</v>
      </c>
      <c r="G55">
        <v>41268</v>
      </c>
      <c r="H55" t="s">
        <v>12</v>
      </c>
      <c r="I55">
        <v>29</v>
      </c>
      <c r="J55" s="1"/>
    </row>
    <row r="56" spans="1:10" x14ac:dyDescent="0.35">
      <c r="A56">
        <v>10075</v>
      </c>
      <c r="B56" t="s">
        <v>31</v>
      </c>
      <c r="C56" t="s">
        <v>2</v>
      </c>
      <c r="D56" t="s">
        <v>32</v>
      </c>
      <c r="E56" t="s">
        <v>33</v>
      </c>
      <c r="F56" t="s">
        <v>34</v>
      </c>
      <c r="G56">
        <v>41223</v>
      </c>
      <c r="H56" t="s">
        <v>77</v>
      </c>
      <c r="I56">
        <v>8</v>
      </c>
      <c r="J56" s="1"/>
    </row>
    <row r="57" spans="1:10" x14ac:dyDescent="0.35">
      <c r="A57">
        <v>10047</v>
      </c>
      <c r="B57" t="s">
        <v>86</v>
      </c>
      <c r="C57" t="s">
        <v>8</v>
      </c>
      <c r="D57" t="s">
        <v>87</v>
      </c>
      <c r="E57" t="s">
        <v>88</v>
      </c>
      <c r="F57" t="s">
        <v>89</v>
      </c>
      <c r="G57">
        <v>41159</v>
      </c>
      <c r="H57" t="s">
        <v>63</v>
      </c>
      <c r="I57">
        <v>7</v>
      </c>
      <c r="J57" s="1"/>
    </row>
    <row r="58" spans="1:10" x14ac:dyDescent="0.35">
      <c r="A58">
        <v>10006</v>
      </c>
      <c r="B58" t="s">
        <v>154</v>
      </c>
      <c r="C58" t="s">
        <v>8</v>
      </c>
      <c r="D58" t="s">
        <v>103</v>
      </c>
      <c r="E58" t="s">
        <v>10</v>
      </c>
      <c r="F58" t="s">
        <v>155</v>
      </c>
      <c r="G58">
        <v>41300</v>
      </c>
      <c r="H58" t="s">
        <v>77</v>
      </c>
      <c r="I58">
        <v>6</v>
      </c>
      <c r="J58" s="1"/>
    </row>
    <row r="59" spans="1:10" x14ac:dyDescent="0.35">
      <c r="A59">
        <v>10075</v>
      </c>
      <c r="B59" t="s">
        <v>31</v>
      </c>
      <c r="C59" t="s">
        <v>2</v>
      </c>
      <c r="D59" t="s">
        <v>32</v>
      </c>
      <c r="E59" t="s">
        <v>33</v>
      </c>
      <c r="F59" t="s">
        <v>34</v>
      </c>
      <c r="G59">
        <v>40514</v>
      </c>
      <c r="H59" t="s">
        <v>77</v>
      </c>
      <c r="I59">
        <v>13</v>
      </c>
      <c r="J59" s="1"/>
    </row>
    <row r="60" spans="1:10" x14ac:dyDescent="0.35">
      <c r="A60">
        <v>10051</v>
      </c>
      <c r="B60" t="s">
        <v>49</v>
      </c>
      <c r="C60" t="s">
        <v>2</v>
      </c>
      <c r="D60" t="s">
        <v>50</v>
      </c>
      <c r="E60" t="s">
        <v>4</v>
      </c>
      <c r="F60" t="s">
        <v>51</v>
      </c>
      <c r="G60">
        <v>40740</v>
      </c>
      <c r="H60" t="s">
        <v>63</v>
      </c>
      <c r="I60">
        <v>26</v>
      </c>
      <c r="J60" s="1"/>
    </row>
    <row r="61" spans="1:10" x14ac:dyDescent="0.35">
      <c r="A61">
        <v>10118</v>
      </c>
      <c r="B61" t="s">
        <v>156</v>
      </c>
      <c r="C61" t="s">
        <v>2</v>
      </c>
      <c r="D61" t="s">
        <v>99</v>
      </c>
      <c r="E61" t="s">
        <v>100</v>
      </c>
      <c r="F61" t="s">
        <v>157</v>
      </c>
      <c r="G61">
        <v>40846</v>
      </c>
      <c r="H61" t="s">
        <v>35</v>
      </c>
      <c r="I61">
        <v>23</v>
      </c>
      <c r="J61" s="1"/>
    </row>
    <row r="62" spans="1:10" x14ac:dyDescent="0.35">
      <c r="A62">
        <v>10149</v>
      </c>
      <c r="B62" t="s">
        <v>158</v>
      </c>
      <c r="C62" t="s">
        <v>8</v>
      </c>
      <c r="D62" t="s">
        <v>27</v>
      </c>
      <c r="E62" t="s">
        <v>28</v>
      </c>
      <c r="F62" t="s">
        <v>159</v>
      </c>
      <c r="G62">
        <v>41268</v>
      </c>
      <c r="H62" t="s">
        <v>39</v>
      </c>
      <c r="I62">
        <v>13</v>
      </c>
      <c r="J62" s="1"/>
    </row>
    <row r="63" spans="1:10" x14ac:dyDescent="0.35">
      <c r="A63">
        <v>10032</v>
      </c>
      <c r="B63" t="s">
        <v>150</v>
      </c>
      <c r="C63" t="s">
        <v>8</v>
      </c>
      <c r="D63" t="s">
        <v>151</v>
      </c>
      <c r="E63" t="s">
        <v>152</v>
      </c>
      <c r="F63" t="s">
        <v>153</v>
      </c>
      <c r="G63">
        <v>42337</v>
      </c>
      <c r="H63" t="s">
        <v>30</v>
      </c>
      <c r="I63">
        <v>2</v>
      </c>
      <c r="J63" s="1"/>
    </row>
    <row r="64" spans="1:10" x14ac:dyDescent="0.35">
      <c r="A64">
        <v>10148</v>
      </c>
      <c r="B64" t="s">
        <v>160</v>
      </c>
      <c r="C64" t="s">
        <v>2</v>
      </c>
      <c r="D64" t="s">
        <v>161</v>
      </c>
      <c r="E64" t="s">
        <v>57</v>
      </c>
      <c r="F64" t="s">
        <v>162</v>
      </c>
      <c r="G64">
        <v>41627</v>
      </c>
      <c r="H64" t="s">
        <v>6</v>
      </c>
      <c r="I64">
        <v>10</v>
      </c>
      <c r="J64" s="1"/>
    </row>
    <row r="65" spans="1:10" x14ac:dyDescent="0.35">
      <c r="A65">
        <v>10118</v>
      </c>
      <c r="B65" t="s">
        <v>156</v>
      </c>
      <c r="C65" t="s">
        <v>2</v>
      </c>
      <c r="D65" t="s">
        <v>99</v>
      </c>
      <c r="E65" t="s">
        <v>100</v>
      </c>
      <c r="F65" t="s">
        <v>157</v>
      </c>
      <c r="G65">
        <v>41991</v>
      </c>
      <c r="H65" t="s">
        <v>39</v>
      </c>
      <c r="I65">
        <v>4</v>
      </c>
      <c r="J65" s="1"/>
    </row>
    <row r="66" spans="1:10" x14ac:dyDescent="0.35">
      <c r="A66">
        <v>10066</v>
      </c>
      <c r="B66" t="s">
        <v>163</v>
      </c>
      <c r="C66" t="s">
        <v>8</v>
      </c>
      <c r="D66" t="s">
        <v>19</v>
      </c>
      <c r="E66" t="s">
        <v>20</v>
      </c>
      <c r="F66" t="s">
        <v>164</v>
      </c>
      <c r="G66">
        <v>42008</v>
      </c>
      <c r="H66" t="s">
        <v>35</v>
      </c>
      <c r="I66">
        <v>30</v>
      </c>
      <c r="J66" s="1"/>
    </row>
    <row r="67" spans="1:10" x14ac:dyDescent="0.35">
      <c r="A67">
        <v>10081</v>
      </c>
      <c r="B67" t="s">
        <v>165</v>
      </c>
      <c r="C67" t="s">
        <v>2</v>
      </c>
      <c r="D67" t="s">
        <v>166</v>
      </c>
      <c r="E67" t="s">
        <v>57</v>
      </c>
      <c r="F67" t="s">
        <v>167</v>
      </c>
      <c r="G67">
        <v>42258</v>
      </c>
      <c r="H67" t="s">
        <v>22</v>
      </c>
      <c r="I67">
        <v>15</v>
      </c>
      <c r="J67" s="1"/>
    </row>
    <row r="68" spans="1:10" x14ac:dyDescent="0.35">
      <c r="A68">
        <v>10045</v>
      </c>
      <c r="B68" t="s">
        <v>121</v>
      </c>
      <c r="C68" t="s">
        <v>8</v>
      </c>
      <c r="D68" t="s">
        <v>122</v>
      </c>
      <c r="E68" t="s">
        <v>123</v>
      </c>
      <c r="F68" t="s">
        <v>124</v>
      </c>
      <c r="G68">
        <v>40311</v>
      </c>
      <c r="H68" t="s">
        <v>77</v>
      </c>
      <c r="I68">
        <v>24</v>
      </c>
      <c r="J68" s="1"/>
    </row>
    <row r="69" spans="1:10" x14ac:dyDescent="0.35">
      <c r="A69">
        <v>10092</v>
      </c>
      <c r="B69" t="s">
        <v>168</v>
      </c>
      <c r="C69" t="s">
        <v>2</v>
      </c>
      <c r="D69" t="s">
        <v>169</v>
      </c>
      <c r="E69" t="s">
        <v>170</v>
      </c>
      <c r="F69" t="s">
        <v>171</v>
      </c>
      <c r="G69">
        <v>41842</v>
      </c>
      <c r="H69" t="s">
        <v>39</v>
      </c>
      <c r="I69">
        <v>15</v>
      </c>
      <c r="J69" s="1"/>
    </row>
    <row r="70" spans="1:10" x14ac:dyDescent="0.35">
      <c r="A70">
        <v>10079</v>
      </c>
      <c r="B70" t="s">
        <v>172</v>
      </c>
      <c r="C70" t="s">
        <v>2</v>
      </c>
      <c r="D70" t="s">
        <v>173</v>
      </c>
      <c r="E70" t="s">
        <v>4</v>
      </c>
      <c r="F70" t="s">
        <v>174</v>
      </c>
      <c r="G70">
        <v>41991</v>
      </c>
      <c r="H70" t="s">
        <v>63</v>
      </c>
      <c r="I70">
        <v>6</v>
      </c>
      <c r="J70" s="1"/>
    </row>
    <row r="71" spans="1:10" x14ac:dyDescent="0.35">
      <c r="A71">
        <v>10126</v>
      </c>
      <c r="B71" t="s">
        <v>175</v>
      </c>
      <c r="C71" t="s">
        <v>8</v>
      </c>
      <c r="D71" t="s">
        <v>9</v>
      </c>
      <c r="E71" t="s">
        <v>10</v>
      </c>
      <c r="F71" t="s">
        <v>176</v>
      </c>
      <c r="G71">
        <v>40411</v>
      </c>
      <c r="H71" t="s">
        <v>77</v>
      </c>
      <c r="I71">
        <v>4</v>
      </c>
      <c r="J71" s="1"/>
    </row>
    <row r="72" spans="1:10" x14ac:dyDescent="0.35">
      <c r="A72">
        <v>10091</v>
      </c>
      <c r="B72" t="s">
        <v>125</v>
      </c>
      <c r="C72" t="s">
        <v>8</v>
      </c>
      <c r="D72" t="s">
        <v>126</v>
      </c>
      <c r="E72" t="s">
        <v>127</v>
      </c>
      <c r="F72" t="s">
        <v>128</v>
      </c>
      <c r="G72">
        <v>42234</v>
      </c>
      <c r="H72" t="s">
        <v>39</v>
      </c>
      <c r="I72">
        <v>7</v>
      </c>
      <c r="J72" s="1"/>
    </row>
    <row r="73" spans="1:10" x14ac:dyDescent="0.35">
      <c r="A73">
        <v>10055</v>
      </c>
      <c r="B73" t="s">
        <v>177</v>
      </c>
      <c r="C73" t="s">
        <v>8</v>
      </c>
      <c r="D73" t="s">
        <v>178</v>
      </c>
      <c r="E73" t="s">
        <v>92</v>
      </c>
      <c r="F73" t="s">
        <v>179</v>
      </c>
      <c r="G73">
        <v>40460</v>
      </c>
      <c r="H73" t="s">
        <v>12</v>
      </c>
      <c r="I73">
        <v>26</v>
      </c>
      <c r="J73" s="1"/>
    </row>
    <row r="74" spans="1:10" x14ac:dyDescent="0.35">
      <c r="A74">
        <v>10003</v>
      </c>
      <c r="B74" t="s">
        <v>180</v>
      </c>
      <c r="C74" t="s">
        <v>8</v>
      </c>
      <c r="D74" t="s">
        <v>181</v>
      </c>
      <c r="E74" t="s">
        <v>57</v>
      </c>
      <c r="F74" t="s">
        <v>182</v>
      </c>
      <c r="G74">
        <v>40326</v>
      </c>
      <c r="H74" t="s">
        <v>6</v>
      </c>
      <c r="I74">
        <v>9</v>
      </c>
      <c r="J74" s="1"/>
    </row>
    <row r="75" spans="1:10" x14ac:dyDescent="0.35">
      <c r="A75">
        <v>10116</v>
      </c>
      <c r="B75" t="s">
        <v>183</v>
      </c>
      <c r="C75" t="s">
        <v>8</v>
      </c>
      <c r="D75" t="s">
        <v>184</v>
      </c>
      <c r="E75" t="s">
        <v>4</v>
      </c>
      <c r="F75" t="s">
        <v>185</v>
      </c>
      <c r="G75">
        <v>40270</v>
      </c>
      <c r="H75" t="s">
        <v>77</v>
      </c>
      <c r="I75">
        <v>15</v>
      </c>
      <c r="J75" s="1"/>
    </row>
    <row r="76" spans="1:10" x14ac:dyDescent="0.35">
      <c r="A76">
        <v>10002</v>
      </c>
      <c r="B76" t="s">
        <v>186</v>
      </c>
      <c r="C76" t="s">
        <v>2</v>
      </c>
      <c r="D76" t="s">
        <v>3</v>
      </c>
      <c r="E76" t="s">
        <v>4</v>
      </c>
      <c r="F76" t="s">
        <v>187</v>
      </c>
      <c r="G76">
        <v>40976</v>
      </c>
      <c r="H76" t="s">
        <v>17</v>
      </c>
      <c r="I76">
        <v>16</v>
      </c>
      <c r="J76" s="1"/>
    </row>
    <row r="77" spans="1:10" x14ac:dyDescent="0.35">
      <c r="A77">
        <v>10001</v>
      </c>
      <c r="B77" t="s">
        <v>188</v>
      </c>
      <c r="C77" t="s">
        <v>8</v>
      </c>
      <c r="D77" t="s">
        <v>9</v>
      </c>
      <c r="E77" t="s">
        <v>10</v>
      </c>
      <c r="F77" t="s">
        <v>189</v>
      </c>
      <c r="G77">
        <v>41961</v>
      </c>
      <c r="H77" t="s">
        <v>6</v>
      </c>
      <c r="I77">
        <v>5</v>
      </c>
      <c r="J77" s="1"/>
    </row>
    <row r="78" spans="1:10" x14ac:dyDescent="0.35">
      <c r="A78">
        <v>10050</v>
      </c>
      <c r="B78" t="s">
        <v>68</v>
      </c>
      <c r="C78" t="s">
        <v>2</v>
      </c>
      <c r="D78" t="s">
        <v>69</v>
      </c>
      <c r="E78" t="s">
        <v>33</v>
      </c>
      <c r="F78" t="s">
        <v>70</v>
      </c>
      <c r="G78">
        <v>42079</v>
      </c>
      <c r="H78" t="s">
        <v>6</v>
      </c>
      <c r="I78">
        <v>14</v>
      </c>
      <c r="J78" s="1"/>
    </row>
    <row r="79" spans="1:10" x14ac:dyDescent="0.35">
      <c r="A79">
        <v>10125</v>
      </c>
      <c r="B79" t="s">
        <v>18</v>
      </c>
      <c r="C79" t="s">
        <v>2</v>
      </c>
      <c r="D79" t="s">
        <v>19</v>
      </c>
      <c r="E79" t="s">
        <v>20</v>
      </c>
      <c r="F79" t="s">
        <v>21</v>
      </c>
      <c r="G79">
        <v>40922</v>
      </c>
      <c r="H79" t="s">
        <v>35</v>
      </c>
      <c r="I79">
        <v>2</v>
      </c>
      <c r="J79" s="1"/>
    </row>
    <row r="80" spans="1:10" x14ac:dyDescent="0.35">
      <c r="A80">
        <v>10095</v>
      </c>
      <c r="B80" t="s">
        <v>190</v>
      </c>
      <c r="C80" t="s">
        <v>2</v>
      </c>
      <c r="D80" t="s">
        <v>191</v>
      </c>
      <c r="E80" t="s">
        <v>4</v>
      </c>
      <c r="F80" t="s">
        <v>192</v>
      </c>
      <c r="G80">
        <v>40416</v>
      </c>
      <c r="H80" t="s">
        <v>12</v>
      </c>
      <c r="I80">
        <v>12</v>
      </c>
      <c r="J80" s="1"/>
    </row>
    <row r="81" spans="1:10" x14ac:dyDescent="0.35">
      <c r="A81">
        <v>10100</v>
      </c>
      <c r="B81" t="s">
        <v>193</v>
      </c>
      <c r="C81" t="s">
        <v>8</v>
      </c>
      <c r="D81" t="s">
        <v>194</v>
      </c>
      <c r="E81" t="s">
        <v>127</v>
      </c>
      <c r="F81" t="s">
        <v>195</v>
      </c>
      <c r="G81">
        <v>40219</v>
      </c>
      <c r="H81" t="s">
        <v>35</v>
      </c>
      <c r="I81">
        <v>19</v>
      </c>
      <c r="J81" s="1"/>
    </row>
    <row r="82" spans="1:10" x14ac:dyDescent="0.35">
      <c r="A82">
        <v>10126</v>
      </c>
      <c r="B82" t="s">
        <v>175</v>
      </c>
      <c r="C82" t="s">
        <v>8</v>
      </c>
      <c r="D82" t="s">
        <v>9</v>
      </c>
      <c r="E82" t="s">
        <v>10</v>
      </c>
      <c r="F82" t="s">
        <v>176</v>
      </c>
      <c r="G82">
        <v>40198</v>
      </c>
      <c r="H82" t="s">
        <v>39</v>
      </c>
      <c r="I82">
        <v>26</v>
      </c>
      <c r="J82" s="1"/>
    </row>
    <row r="83" spans="1:10" x14ac:dyDescent="0.35">
      <c r="A83">
        <v>10120</v>
      </c>
      <c r="B83" t="s">
        <v>196</v>
      </c>
      <c r="C83" t="s">
        <v>2</v>
      </c>
      <c r="D83" t="s">
        <v>137</v>
      </c>
      <c r="E83" t="s">
        <v>92</v>
      </c>
      <c r="F83" t="s">
        <v>197</v>
      </c>
      <c r="G83">
        <v>40911</v>
      </c>
      <c r="H83" t="s">
        <v>17</v>
      </c>
      <c r="I83">
        <v>8</v>
      </c>
      <c r="J83" s="1"/>
    </row>
    <row r="84" spans="1:10" x14ac:dyDescent="0.35">
      <c r="A84">
        <v>10134</v>
      </c>
      <c r="B84" t="s">
        <v>198</v>
      </c>
      <c r="C84" t="s">
        <v>8</v>
      </c>
      <c r="D84" t="s">
        <v>199</v>
      </c>
      <c r="E84" t="s">
        <v>115</v>
      </c>
      <c r="F84" t="s">
        <v>200</v>
      </c>
      <c r="G84">
        <v>40665</v>
      </c>
      <c r="H84" t="s">
        <v>63</v>
      </c>
      <c r="I84">
        <v>4</v>
      </c>
      <c r="J84" s="1"/>
    </row>
    <row r="85" spans="1:10" x14ac:dyDescent="0.35">
      <c r="A85">
        <v>10008</v>
      </c>
      <c r="B85" t="s">
        <v>201</v>
      </c>
      <c r="C85" t="s">
        <v>8</v>
      </c>
      <c r="D85" t="s">
        <v>114</v>
      </c>
      <c r="E85" t="s">
        <v>115</v>
      </c>
      <c r="F85" t="s">
        <v>202</v>
      </c>
      <c r="G85">
        <v>41827</v>
      </c>
      <c r="H85" t="s">
        <v>35</v>
      </c>
      <c r="I85">
        <v>7</v>
      </c>
      <c r="J85" s="1"/>
    </row>
    <row r="86" spans="1:10" x14ac:dyDescent="0.35">
      <c r="A86">
        <v>10082</v>
      </c>
      <c r="B86" t="s">
        <v>203</v>
      </c>
      <c r="C86" t="s">
        <v>8</v>
      </c>
      <c r="D86" t="s">
        <v>204</v>
      </c>
      <c r="E86" t="s">
        <v>66</v>
      </c>
      <c r="F86" t="s">
        <v>205</v>
      </c>
      <c r="G86">
        <v>40190</v>
      </c>
      <c r="H86" t="s">
        <v>12</v>
      </c>
      <c r="I86">
        <v>23</v>
      </c>
      <c r="J86" s="1"/>
    </row>
    <row r="87" spans="1:10" x14ac:dyDescent="0.35">
      <c r="A87">
        <v>10005</v>
      </c>
      <c r="B87" t="s">
        <v>206</v>
      </c>
      <c r="C87" t="s">
        <v>2</v>
      </c>
      <c r="D87" t="s">
        <v>207</v>
      </c>
      <c r="E87" t="s">
        <v>208</v>
      </c>
      <c r="F87" t="s">
        <v>209</v>
      </c>
      <c r="G87">
        <v>41919</v>
      </c>
      <c r="H87" t="s">
        <v>30</v>
      </c>
      <c r="I87">
        <v>8</v>
      </c>
      <c r="J87" s="1"/>
    </row>
    <row r="88" spans="1:10" x14ac:dyDescent="0.35">
      <c r="A88">
        <v>10146</v>
      </c>
      <c r="B88" t="s">
        <v>129</v>
      </c>
      <c r="C88" t="s">
        <v>8</v>
      </c>
      <c r="D88" t="s">
        <v>50</v>
      </c>
      <c r="E88" t="s">
        <v>4</v>
      </c>
      <c r="F88" t="s">
        <v>130</v>
      </c>
      <c r="G88">
        <v>42310</v>
      </c>
      <c r="H88" t="s">
        <v>30</v>
      </c>
      <c r="I88">
        <v>7</v>
      </c>
      <c r="J88" s="1"/>
    </row>
    <row r="89" spans="1:10" x14ac:dyDescent="0.35">
      <c r="A89">
        <v>10041</v>
      </c>
      <c r="B89" t="s">
        <v>7</v>
      </c>
      <c r="C89" t="s">
        <v>8</v>
      </c>
      <c r="D89" t="s">
        <v>9</v>
      </c>
      <c r="E89" t="s">
        <v>10</v>
      </c>
      <c r="F89" t="s">
        <v>11</v>
      </c>
      <c r="G89">
        <v>40856</v>
      </c>
      <c r="H89" t="s">
        <v>35</v>
      </c>
      <c r="I89">
        <v>17</v>
      </c>
      <c r="J89" s="1"/>
    </row>
    <row r="90" spans="1:10" x14ac:dyDescent="0.35">
      <c r="A90">
        <v>10028</v>
      </c>
      <c r="B90" t="s">
        <v>82</v>
      </c>
      <c r="C90" t="s">
        <v>2</v>
      </c>
      <c r="D90" t="s">
        <v>83</v>
      </c>
      <c r="E90" t="s">
        <v>84</v>
      </c>
      <c r="F90" t="s">
        <v>85</v>
      </c>
      <c r="G90">
        <v>41526</v>
      </c>
      <c r="H90" t="s">
        <v>22</v>
      </c>
      <c r="I90">
        <v>20</v>
      </c>
      <c r="J90" s="1"/>
    </row>
    <row r="91" spans="1:10" x14ac:dyDescent="0.35">
      <c r="A91">
        <v>10060</v>
      </c>
      <c r="B91" t="s">
        <v>210</v>
      </c>
      <c r="C91" t="s">
        <v>8</v>
      </c>
      <c r="D91" t="s">
        <v>24</v>
      </c>
      <c r="E91" t="s">
        <v>4</v>
      </c>
      <c r="F91" t="s">
        <v>211</v>
      </c>
      <c r="G91">
        <v>41193</v>
      </c>
      <c r="H91" t="s">
        <v>12</v>
      </c>
      <c r="I91">
        <v>7</v>
      </c>
      <c r="J91" s="1"/>
    </row>
    <row r="92" spans="1:10" x14ac:dyDescent="0.35">
      <c r="A92">
        <v>10149</v>
      </c>
      <c r="B92" t="s">
        <v>158</v>
      </c>
      <c r="C92" t="s">
        <v>8</v>
      </c>
      <c r="D92" t="s">
        <v>27</v>
      </c>
      <c r="E92" t="s">
        <v>28</v>
      </c>
      <c r="F92" t="s">
        <v>159</v>
      </c>
      <c r="G92">
        <v>41787</v>
      </c>
      <c r="H92" t="s">
        <v>12</v>
      </c>
      <c r="I92">
        <v>3</v>
      </c>
      <c r="J92" s="1"/>
    </row>
    <row r="93" spans="1:10" x14ac:dyDescent="0.35">
      <c r="A93">
        <v>10035</v>
      </c>
      <c r="B93" t="s">
        <v>136</v>
      </c>
      <c r="C93" t="s">
        <v>8</v>
      </c>
      <c r="D93" t="s">
        <v>137</v>
      </c>
      <c r="E93" t="s">
        <v>92</v>
      </c>
      <c r="F93" t="s">
        <v>138</v>
      </c>
      <c r="G93">
        <v>41685</v>
      </c>
      <c r="H93" t="s">
        <v>12</v>
      </c>
      <c r="I93">
        <v>2</v>
      </c>
      <c r="J93" s="1"/>
    </row>
    <row r="94" spans="1:10" x14ac:dyDescent="0.35">
      <c r="A94">
        <v>10121</v>
      </c>
      <c r="B94" t="s">
        <v>212</v>
      </c>
      <c r="C94" t="s">
        <v>2</v>
      </c>
      <c r="D94" t="s">
        <v>41</v>
      </c>
      <c r="E94" t="s">
        <v>42</v>
      </c>
      <c r="F94" t="s">
        <v>213</v>
      </c>
      <c r="G94">
        <v>42360</v>
      </c>
      <c r="H94" t="s">
        <v>22</v>
      </c>
      <c r="I94">
        <v>1</v>
      </c>
      <c r="J94" s="1"/>
    </row>
    <row r="95" spans="1:10" x14ac:dyDescent="0.35">
      <c r="A95">
        <v>10121</v>
      </c>
      <c r="B95" t="s">
        <v>212</v>
      </c>
      <c r="C95" t="s">
        <v>2</v>
      </c>
      <c r="D95" t="s">
        <v>41</v>
      </c>
      <c r="E95" t="s">
        <v>42</v>
      </c>
      <c r="F95" t="s">
        <v>213</v>
      </c>
      <c r="G95">
        <v>40235</v>
      </c>
      <c r="H95" t="s">
        <v>30</v>
      </c>
      <c r="I95">
        <v>15</v>
      </c>
      <c r="J95" s="1"/>
    </row>
    <row r="96" spans="1:10" x14ac:dyDescent="0.35">
      <c r="A96">
        <v>10073</v>
      </c>
      <c r="B96" t="s">
        <v>139</v>
      </c>
      <c r="C96" t="s">
        <v>2</v>
      </c>
      <c r="D96" t="s">
        <v>140</v>
      </c>
      <c r="E96" t="s">
        <v>80</v>
      </c>
      <c r="F96" t="s">
        <v>58</v>
      </c>
      <c r="G96">
        <v>42242</v>
      </c>
      <c r="H96" t="s">
        <v>48</v>
      </c>
      <c r="I96">
        <v>12</v>
      </c>
      <c r="J96" s="1"/>
    </row>
    <row r="97" spans="1:10" x14ac:dyDescent="0.35">
      <c r="A97">
        <v>10027</v>
      </c>
      <c r="B97" t="s">
        <v>144</v>
      </c>
      <c r="C97" t="s">
        <v>2</v>
      </c>
      <c r="D97" t="s">
        <v>87</v>
      </c>
      <c r="E97" t="s">
        <v>88</v>
      </c>
      <c r="F97" t="s">
        <v>145</v>
      </c>
      <c r="G97">
        <v>41580</v>
      </c>
      <c r="H97" t="s">
        <v>39</v>
      </c>
      <c r="I97">
        <v>25</v>
      </c>
      <c r="J97" s="1"/>
    </row>
    <row r="98" spans="1:10" x14ac:dyDescent="0.35">
      <c r="A98">
        <v>10120</v>
      </c>
      <c r="B98" t="s">
        <v>196</v>
      </c>
      <c r="C98" t="s">
        <v>2</v>
      </c>
      <c r="D98" t="s">
        <v>137</v>
      </c>
      <c r="E98" t="s">
        <v>92</v>
      </c>
      <c r="F98" t="s">
        <v>197</v>
      </c>
      <c r="G98">
        <v>40902</v>
      </c>
      <c r="H98" t="s">
        <v>48</v>
      </c>
      <c r="I98">
        <v>18</v>
      </c>
      <c r="J98" s="1"/>
    </row>
    <row r="99" spans="1:10" x14ac:dyDescent="0.35">
      <c r="A99">
        <v>10062</v>
      </c>
      <c r="B99" t="s">
        <v>214</v>
      </c>
      <c r="C99" t="s">
        <v>8</v>
      </c>
      <c r="D99" t="s">
        <v>41</v>
      </c>
      <c r="E99" t="s">
        <v>42</v>
      </c>
      <c r="F99" t="s">
        <v>215</v>
      </c>
      <c r="G99">
        <v>41792</v>
      </c>
      <c r="H99" t="s">
        <v>30</v>
      </c>
      <c r="I99">
        <v>3</v>
      </c>
      <c r="J99" s="1"/>
    </row>
    <row r="100" spans="1:10" x14ac:dyDescent="0.35">
      <c r="A100">
        <v>10039</v>
      </c>
      <c r="B100" t="s">
        <v>216</v>
      </c>
      <c r="C100" t="s">
        <v>8</v>
      </c>
      <c r="D100" t="s">
        <v>217</v>
      </c>
      <c r="E100" t="s">
        <v>4</v>
      </c>
      <c r="F100" t="s">
        <v>218</v>
      </c>
      <c r="G100">
        <v>40693</v>
      </c>
      <c r="H100" t="s">
        <v>77</v>
      </c>
      <c r="I100">
        <v>18</v>
      </c>
      <c r="J100" s="1"/>
    </row>
    <row r="101" spans="1:10" x14ac:dyDescent="0.35">
      <c r="A101">
        <v>10003</v>
      </c>
      <c r="B101" t="s">
        <v>180</v>
      </c>
      <c r="C101" t="s">
        <v>8</v>
      </c>
      <c r="D101" t="s">
        <v>181</v>
      </c>
      <c r="E101" t="s">
        <v>57</v>
      </c>
      <c r="F101" t="s">
        <v>182</v>
      </c>
      <c r="G101">
        <v>42270</v>
      </c>
      <c r="H101" t="s">
        <v>6</v>
      </c>
      <c r="I101">
        <v>28</v>
      </c>
      <c r="J101" s="1"/>
    </row>
    <row r="102" spans="1:10" x14ac:dyDescent="0.35">
      <c r="A102">
        <v>10030</v>
      </c>
      <c r="B102" t="s">
        <v>219</v>
      </c>
      <c r="C102" t="s">
        <v>2</v>
      </c>
      <c r="D102" t="s">
        <v>220</v>
      </c>
      <c r="E102" t="s">
        <v>221</v>
      </c>
      <c r="F102" t="s">
        <v>222</v>
      </c>
      <c r="G102">
        <v>40888</v>
      </c>
      <c r="H102" t="s">
        <v>77</v>
      </c>
      <c r="I102">
        <v>20</v>
      </c>
      <c r="J102" s="1"/>
    </row>
    <row r="103" spans="1:10" x14ac:dyDescent="0.35">
      <c r="A103">
        <v>10053</v>
      </c>
      <c r="B103" t="s">
        <v>223</v>
      </c>
      <c r="C103" t="s">
        <v>2</v>
      </c>
      <c r="D103" t="s">
        <v>161</v>
      </c>
      <c r="E103" t="s">
        <v>57</v>
      </c>
      <c r="F103" t="s">
        <v>224</v>
      </c>
      <c r="G103">
        <v>42146</v>
      </c>
      <c r="H103" t="s">
        <v>35</v>
      </c>
      <c r="I103">
        <v>4</v>
      </c>
      <c r="J103" s="1"/>
    </row>
    <row r="104" spans="1:10" x14ac:dyDescent="0.35">
      <c r="A104">
        <v>10016</v>
      </c>
      <c r="B104" t="s">
        <v>225</v>
      </c>
      <c r="C104" t="s">
        <v>2</v>
      </c>
      <c r="D104" t="s">
        <v>226</v>
      </c>
      <c r="E104" t="s">
        <v>57</v>
      </c>
      <c r="F104" t="s">
        <v>227</v>
      </c>
      <c r="G104">
        <v>41347</v>
      </c>
      <c r="H104" t="s">
        <v>22</v>
      </c>
      <c r="I104">
        <v>18</v>
      </c>
      <c r="J104" s="1"/>
    </row>
    <row r="105" spans="1:10" x14ac:dyDescent="0.35">
      <c r="A105">
        <v>10084</v>
      </c>
      <c r="B105" t="s">
        <v>228</v>
      </c>
      <c r="C105" t="s">
        <v>8</v>
      </c>
      <c r="D105" t="s">
        <v>229</v>
      </c>
      <c r="E105" t="s">
        <v>4</v>
      </c>
      <c r="F105" t="s">
        <v>230</v>
      </c>
      <c r="G105">
        <v>41891</v>
      </c>
      <c r="H105" t="s">
        <v>12</v>
      </c>
      <c r="I105">
        <v>19</v>
      </c>
      <c r="J105" s="1"/>
    </row>
    <row r="106" spans="1:10" x14ac:dyDescent="0.35">
      <c r="A106">
        <v>10040</v>
      </c>
      <c r="B106" t="s">
        <v>75</v>
      </c>
      <c r="C106" t="s">
        <v>2</v>
      </c>
      <c r="D106" t="s">
        <v>19</v>
      </c>
      <c r="E106" t="s">
        <v>20</v>
      </c>
      <c r="F106" t="s">
        <v>76</v>
      </c>
      <c r="G106">
        <v>42327</v>
      </c>
      <c r="H106" t="s">
        <v>48</v>
      </c>
      <c r="I106">
        <v>7</v>
      </c>
      <c r="J106" s="1"/>
    </row>
    <row r="107" spans="1:10" x14ac:dyDescent="0.35">
      <c r="A107">
        <v>10065</v>
      </c>
      <c r="B107" t="s">
        <v>231</v>
      </c>
      <c r="C107" t="s">
        <v>8</v>
      </c>
      <c r="D107" t="s">
        <v>217</v>
      </c>
      <c r="E107" t="s">
        <v>4</v>
      </c>
      <c r="F107" t="s">
        <v>232</v>
      </c>
      <c r="G107">
        <v>41172</v>
      </c>
      <c r="H107" t="s">
        <v>22</v>
      </c>
      <c r="I107">
        <v>28</v>
      </c>
      <c r="J107" s="1"/>
    </row>
    <row r="108" spans="1:10" x14ac:dyDescent="0.35">
      <c r="A108">
        <v>10011</v>
      </c>
      <c r="B108" t="s">
        <v>233</v>
      </c>
      <c r="C108" t="s">
        <v>2</v>
      </c>
      <c r="D108" t="s">
        <v>110</v>
      </c>
      <c r="E108" t="s">
        <v>111</v>
      </c>
      <c r="F108" t="s">
        <v>58</v>
      </c>
      <c r="G108">
        <v>42066</v>
      </c>
      <c r="H108" t="s">
        <v>48</v>
      </c>
      <c r="I108">
        <v>5</v>
      </c>
      <c r="J108" s="1"/>
    </row>
    <row r="109" spans="1:10" x14ac:dyDescent="0.35">
      <c r="A109">
        <v>10083</v>
      </c>
      <c r="B109" t="s">
        <v>64</v>
      </c>
      <c r="C109" t="s">
        <v>8</v>
      </c>
      <c r="D109" t="s">
        <v>65</v>
      </c>
      <c r="E109" t="s">
        <v>66</v>
      </c>
      <c r="F109" t="s">
        <v>67</v>
      </c>
      <c r="G109">
        <v>41688</v>
      </c>
      <c r="H109" t="s">
        <v>39</v>
      </c>
      <c r="I109">
        <v>21</v>
      </c>
      <c r="J109" s="1"/>
    </row>
    <row r="110" spans="1:10" x14ac:dyDescent="0.35">
      <c r="A110">
        <v>10084</v>
      </c>
      <c r="B110" t="s">
        <v>228</v>
      </c>
      <c r="C110" t="s">
        <v>8</v>
      </c>
      <c r="D110" t="s">
        <v>229</v>
      </c>
      <c r="E110" t="s">
        <v>4</v>
      </c>
      <c r="F110" t="s">
        <v>230</v>
      </c>
      <c r="G110">
        <v>42047</v>
      </c>
      <c r="H110" t="s">
        <v>39</v>
      </c>
      <c r="I110">
        <v>24</v>
      </c>
      <c r="J110" s="1"/>
    </row>
    <row r="111" spans="1:10" x14ac:dyDescent="0.35">
      <c r="A111">
        <v>10057</v>
      </c>
      <c r="B111" t="s">
        <v>52</v>
      </c>
      <c r="C111" t="s">
        <v>8</v>
      </c>
      <c r="D111" t="s">
        <v>53</v>
      </c>
      <c r="E111" t="s">
        <v>4</v>
      </c>
      <c r="F111" t="s">
        <v>54</v>
      </c>
      <c r="G111">
        <v>42275</v>
      </c>
      <c r="H111" t="s">
        <v>77</v>
      </c>
      <c r="I111">
        <v>16</v>
      </c>
      <c r="J111" s="1"/>
    </row>
    <row r="112" spans="1:10" x14ac:dyDescent="0.35">
      <c r="A112">
        <v>10130</v>
      </c>
      <c r="B112" t="s">
        <v>234</v>
      </c>
      <c r="C112" t="s">
        <v>2</v>
      </c>
      <c r="D112" t="s">
        <v>207</v>
      </c>
      <c r="E112" t="s">
        <v>208</v>
      </c>
      <c r="F112" t="s">
        <v>235</v>
      </c>
      <c r="G112">
        <v>41716</v>
      </c>
      <c r="H112" t="s">
        <v>12</v>
      </c>
      <c r="I112">
        <v>20</v>
      </c>
      <c r="J112" s="1"/>
    </row>
    <row r="113" spans="1:10" x14ac:dyDescent="0.35">
      <c r="A113">
        <v>10027</v>
      </c>
      <c r="B113" t="s">
        <v>144</v>
      </c>
      <c r="C113" t="s">
        <v>2</v>
      </c>
      <c r="D113" t="s">
        <v>87</v>
      </c>
      <c r="E113" t="s">
        <v>88</v>
      </c>
      <c r="F113" t="s">
        <v>145</v>
      </c>
      <c r="G113">
        <v>40892</v>
      </c>
      <c r="H113" t="s">
        <v>48</v>
      </c>
      <c r="I113">
        <v>3</v>
      </c>
      <c r="J113" s="1"/>
    </row>
    <row r="114" spans="1:10" x14ac:dyDescent="0.35">
      <c r="A114">
        <v>10015</v>
      </c>
      <c r="B114" t="s">
        <v>236</v>
      </c>
      <c r="C114" t="s">
        <v>2</v>
      </c>
      <c r="D114" t="s">
        <v>237</v>
      </c>
      <c r="E114" t="s">
        <v>238</v>
      </c>
      <c r="F114" t="s">
        <v>239</v>
      </c>
      <c r="G114">
        <v>42355</v>
      </c>
      <c r="H114" t="s">
        <v>63</v>
      </c>
      <c r="I114">
        <v>23</v>
      </c>
      <c r="J114" s="1"/>
    </row>
    <row r="115" spans="1:10" x14ac:dyDescent="0.35">
      <c r="A115">
        <v>10078</v>
      </c>
      <c r="B115" t="s">
        <v>78</v>
      </c>
      <c r="C115" t="s">
        <v>8</v>
      </c>
      <c r="D115" t="s">
        <v>79</v>
      </c>
      <c r="E115" t="s">
        <v>80</v>
      </c>
      <c r="F115" t="s">
        <v>81</v>
      </c>
      <c r="G115">
        <v>41531</v>
      </c>
      <c r="H115" t="s">
        <v>39</v>
      </c>
      <c r="I115">
        <v>14</v>
      </c>
      <c r="J115" s="1"/>
    </row>
    <row r="116" spans="1:10" x14ac:dyDescent="0.35">
      <c r="A116">
        <v>10058</v>
      </c>
      <c r="B116" t="s">
        <v>240</v>
      </c>
      <c r="C116" t="s">
        <v>2</v>
      </c>
      <c r="D116" t="s">
        <v>151</v>
      </c>
      <c r="E116" t="s">
        <v>152</v>
      </c>
      <c r="F116" t="s">
        <v>241</v>
      </c>
      <c r="G116">
        <v>40650</v>
      </c>
      <c r="H116" t="s">
        <v>77</v>
      </c>
      <c r="I116">
        <v>8</v>
      </c>
      <c r="J116" s="1"/>
    </row>
    <row r="117" spans="1:10" x14ac:dyDescent="0.35">
      <c r="A117">
        <v>10026</v>
      </c>
      <c r="B117" t="s">
        <v>242</v>
      </c>
      <c r="C117" t="s">
        <v>8</v>
      </c>
      <c r="D117" t="s">
        <v>243</v>
      </c>
      <c r="E117" t="s">
        <v>33</v>
      </c>
      <c r="F117" t="s">
        <v>244</v>
      </c>
      <c r="G117">
        <v>41968</v>
      </c>
      <c r="H117" t="s">
        <v>39</v>
      </c>
      <c r="I117">
        <v>7</v>
      </c>
      <c r="J117" s="1"/>
    </row>
    <row r="118" spans="1:10" x14ac:dyDescent="0.35">
      <c r="A118">
        <v>10096</v>
      </c>
      <c r="B118" t="s">
        <v>245</v>
      </c>
      <c r="C118" t="s">
        <v>8</v>
      </c>
      <c r="D118" t="s">
        <v>246</v>
      </c>
      <c r="E118" t="s">
        <v>4</v>
      </c>
      <c r="F118" t="s">
        <v>247</v>
      </c>
      <c r="G118">
        <v>40958</v>
      </c>
      <c r="H118" t="s">
        <v>30</v>
      </c>
      <c r="I118">
        <v>21</v>
      </c>
      <c r="J118" s="1"/>
    </row>
    <row r="119" spans="1:10" x14ac:dyDescent="0.35">
      <c r="A119">
        <v>10126</v>
      </c>
      <c r="B119" t="s">
        <v>175</v>
      </c>
      <c r="C119" t="s">
        <v>8</v>
      </c>
      <c r="D119" t="s">
        <v>9</v>
      </c>
      <c r="E119" t="s">
        <v>10</v>
      </c>
      <c r="F119" t="s">
        <v>176</v>
      </c>
      <c r="G119">
        <v>42227</v>
      </c>
      <c r="H119" t="s">
        <v>17</v>
      </c>
      <c r="I119">
        <v>11</v>
      </c>
      <c r="J119" s="1"/>
    </row>
    <row r="120" spans="1:10" x14ac:dyDescent="0.35">
      <c r="A120">
        <v>10069</v>
      </c>
      <c r="B120" t="s">
        <v>248</v>
      </c>
      <c r="C120" t="s">
        <v>2</v>
      </c>
      <c r="D120" t="s">
        <v>181</v>
      </c>
      <c r="E120" t="s">
        <v>57</v>
      </c>
      <c r="F120" t="s">
        <v>249</v>
      </c>
      <c r="G120">
        <v>40965</v>
      </c>
      <c r="H120" t="s">
        <v>35</v>
      </c>
      <c r="I120">
        <v>4</v>
      </c>
      <c r="J120" s="1"/>
    </row>
    <row r="121" spans="1:10" x14ac:dyDescent="0.35">
      <c r="A121">
        <v>10017</v>
      </c>
      <c r="B121" t="s">
        <v>44</v>
      </c>
      <c r="C121" t="s">
        <v>8</v>
      </c>
      <c r="D121" t="s">
        <v>45</v>
      </c>
      <c r="E121" t="s">
        <v>46</v>
      </c>
      <c r="F121" t="s">
        <v>47</v>
      </c>
      <c r="G121">
        <v>40765</v>
      </c>
      <c r="H121" t="s">
        <v>35</v>
      </c>
      <c r="I121">
        <v>30</v>
      </c>
      <c r="J121" s="1"/>
    </row>
    <row r="122" spans="1:10" x14ac:dyDescent="0.35">
      <c r="A122">
        <v>10139</v>
      </c>
      <c r="B122" t="s">
        <v>250</v>
      </c>
      <c r="C122" t="s">
        <v>8</v>
      </c>
      <c r="D122" t="s">
        <v>87</v>
      </c>
      <c r="E122" t="s">
        <v>88</v>
      </c>
      <c r="F122" t="s">
        <v>251</v>
      </c>
      <c r="G122">
        <v>41484</v>
      </c>
      <c r="H122" t="s">
        <v>12</v>
      </c>
      <c r="I122">
        <v>20</v>
      </c>
      <c r="J122" s="1"/>
    </row>
    <row r="123" spans="1:10" x14ac:dyDescent="0.35">
      <c r="A123">
        <v>10035</v>
      </c>
      <c r="B123" t="s">
        <v>136</v>
      </c>
      <c r="C123" t="s">
        <v>8</v>
      </c>
      <c r="D123" t="s">
        <v>137</v>
      </c>
      <c r="E123" t="s">
        <v>92</v>
      </c>
      <c r="F123" t="s">
        <v>138</v>
      </c>
      <c r="G123">
        <v>41186</v>
      </c>
      <c r="H123" t="s">
        <v>48</v>
      </c>
      <c r="I123">
        <v>22</v>
      </c>
      <c r="J123" s="1"/>
    </row>
    <row r="124" spans="1:10" x14ac:dyDescent="0.35">
      <c r="A124">
        <v>10133</v>
      </c>
      <c r="B124" t="s">
        <v>113</v>
      </c>
      <c r="C124" t="s">
        <v>8</v>
      </c>
      <c r="D124" t="s">
        <v>114</v>
      </c>
      <c r="E124" t="s">
        <v>115</v>
      </c>
      <c r="F124" t="s">
        <v>116</v>
      </c>
      <c r="G124">
        <v>41678</v>
      </c>
      <c r="H124" t="s">
        <v>48</v>
      </c>
      <c r="I124">
        <v>12</v>
      </c>
      <c r="J124" s="1"/>
    </row>
    <row r="125" spans="1:10" x14ac:dyDescent="0.35">
      <c r="A125">
        <v>10082</v>
      </c>
      <c r="B125" t="s">
        <v>203</v>
      </c>
      <c r="C125" t="s">
        <v>8</v>
      </c>
      <c r="D125" t="s">
        <v>204</v>
      </c>
      <c r="E125" t="s">
        <v>66</v>
      </c>
      <c r="F125" t="s">
        <v>205</v>
      </c>
      <c r="G125">
        <v>41304</v>
      </c>
      <c r="H125" t="s">
        <v>48</v>
      </c>
      <c r="I125">
        <v>8</v>
      </c>
      <c r="J125" s="1"/>
    </row>
    <row r="126" spans="1:10" x14ac:dyDescent="0.35">
      <c r="A126">
        <v>10083</v>
      </c>
      <c r="B126" t="s">
        <v>64</v>
      </c>
      <c r="C126" t="s">
        <v>8</v>
      </c>
      <c r="D126" t="s">
        <v>65</v>
      </c>
      <c r="E126" t="s">
        <v>66</v>
      </c>
      <c r="F126" t="s">
        <v>67</v>
      </c>
      <c r="G126">
        <v>40474</v>
      </c>
      <c r="H126" t="s">
        <v>30</v>
      </c>
      <c r="I126">
        <v>26</v>
      </c>
      <c r="J126" s="1"/>
    </row>
    <row r="127" spans="1:10" x14ac:dyDescent="0.35">
      <c r="A127">
        <v>10140</v>
      </c>
      <c r="B127" t="s">
        <v>107</v>
      </c>
      <c r="C127" t="s">
        <v>8</v>
      </c>
      <c r="D127" t="s">
        <v>83</v>
      </c>
      <c r="E127" t="s">
        <v>84</v>
      </c>
      <c r="F127" t="s">
        <v>108</v>
      </c>
      <c r="G127">
        <v>40409</v>
      </c>
      <c r="H127" t="s">
        <v>6</v>
      </c>
      <c r="I127">
        <v>30</v>
      </c>
      <c r="J127" s="1"/>
    </row>
    <row r="128" spans="1:10" x14ac:dyDescent="0.35">
      <c r="A128">
        <v>10029</v>
      </c>
      <c r="B128" t="s">
        <v>252</v>
      </c>
      <c r="C128" t="s">
        <v>2</v>
      </c>
      <c r="D128" t="s">
        <v>253</v>
      </c>
      <c r="E128" t="s">
        <v>66</v>
      </c>
      <c r="F128" t="s">
        <v>254</v>
      </c>
      <c r="G128">
        <v>40650</v>
      </c>
      <c r="H128" t="s">
        <v>6</v>
      </c>
      <c r="I128">
        <v>17</v>
      </c>
      <c r="J128" s="1"/>
    </row>
    <row r="129" spans="1:10" x14ac:dyDescent="0.35">
      <c r="A129">
        <v>10117</v>
      </c>
      <c r="B129" t="s">
        <v>255</v>
      </c>
      <c r="C129" t="s">
        <v>8</v>
      </c>
      <c r="D129" t="s">
        <v>151</v>
      </c>
      <c r="E129" t="s">
        <v>152</v>
      </c>
      <c r="F129" t="s">
        <v>256</v>
      </c>
      <c r="G129">
        <v>41884</v>
      </c>
      <c r="H129" t="s">
        <v>77</v>
      </c>
      <c r="I129">
        <v>30</v>
      </c>
      <c r="J129" s="1"/>
    </row>
    <row r="130" spans="1:10" x14ac:dyDescent="0.35">
      <c r="A130">
        <v>10091</v>
      </c>
      <c r="B130" t="s">
        <v>125</v>
      </c>
      <c r="C130" t="s">
        <v>8</v>
      </c>
      <c r="D130" t="s">
        <v>126</v>
      </c>
      <c r="E130" t="s">
        <v>127</v>
      </c>
      <c r="F130" t="s">
        <v>128</v>
      </c>
      <c r="G130">
        <v>41984</v>
      </c>
      <c r="H130" t="s">
        <v>30</v>
      </c>
      <c r="I130">
        <v>30</v>
      </c>
      <c r="J130" s="1"/>
    </row>
    <row r="131" spans="1:10" x14ac:dyDescent="0.35">
      <c r="A131">
        <v>10084</v>
      </c>
      <c r="B131" t="s">
        <v>228</v>
      </c>
      <c r="C131" t="s">
        <v>8</v>
      </c>
      <c r="D131" t="s">
        <v>229</v>
      </c>
      <c r="E131" t="s">
        <v>4</v>
      </c>
      <c r="F131" t="s">
        <v>230</v>
      </c>
      <c r="G131">
        <v>41200</v>
      </c>
      <c r="H131" t="s">
        <v>17</v>
      </c>
      <c r="I131">
        <v>10</v>
      </c>
      <c r="J131" s="1"/>
    </row>
    <row r="132" spans="1:10" x14ac:dyDescent="0.35">
      <c r="A132">
        <v>10013</v>
      </c>
      <c r="B132" t="s">
        <v>257</v>
      </c>
      <c r="C132" t="s">
        <v>2</v>
      </c>
      <c r="D132" t="s">
        <v>258</v>
      </c>
      <c r="E132" t="s">
        <v>259</v>
      </c>
      <c r="F132" t="s">
        <v>260</v>
      </c>
      <c r="G132">
        <v>42165</v>
      </c>
      <c r="H132" t="s">
        <v>6</v>
      </c>
      <c r="I132">
        <v>1</v>
      </c>
      <c r="J132" s="1"/>
    </row>
    <row r="133" spans="1:10" x14ac:dyDescent="0.35">
      <c r="A133">
        <v>10060</v>
      </c>
      <c r="B133" t="s">
        <v>210</v>
      </c>
      <c r="C133" t="s">
        <v>8</v>
      </c>
      <c r="D133" t="s">
        <v>24</v>
      </c>
      <c r="E133" t="s">
        <v>4</v>
      </c>
      <c r="F133" t="s">
        <v>211</v>
      </c>
      <c r="G133">
        <v>40802</v>
      </c>
      <c r="H133" t="s">
        <v>35</v>
      </c>
      <c r="I133">
        <v>21</v>
      </c>
      <c r="J133" s="1"/>
    </row>
    <row r="134" spans="1:10" x14ac:dyDescent="0.35">
      <c r="A134">
        <v>10076</v>
      </c>
      <c r="B134" t="s">
        <v>90</v>
      </c>
      <c r="C134" t="s">
        <v>2</v>
      </c>
      <c r="D134" t="s">
        <v>91</v>
      </c>
      <c r="E134" t="s">
        <v>92</v>
      </c>
      <c r="F134" t="s">
        <v>93</v>
      </c>
      <c r="G134">
        <v>40580</v>
      </c>
      <c r="H134" t="s">
        <v>48</v>
      </c>
      <c r="I134">
        <v>8</v>
      </c>
      <c r="J134" s="1"/>
    </row>
    <row r="135" spans="1:10" x14ac:dyDescent="0.35">
      <c r="A135">
        <v>10031</v>
      </c>
      <c r="B135" t="s">
        <v>261</v>
      </c>
      <c r="C135" t="s">
        <v>2</v>
      </c>
      <c r="D135" t="s">
        <v>262</v>
      </c>
      <c r="E135" t="s">
        <v>263</v>
      </c>
      <c r="F135" t="s">
        <v>264</v>
      </c>
      <c r="G135">
        <v>42294</v>
      </c>
      <c r="H135" t="s">
        <v>77</v>
      </c>
      <c r="I135">
        <v>29</v>
      </c>
      <c r="J135" s="1"/>
    </row>
    <row r="136" spans="1:10" x14ac:dyDescent="0.35">
      <c r="A136">
        <v>10008</v>
      </c>
      <c r="B136" t="s">
        <v>201</v>
      </c>
      <c r="C136" t="s">
        <v>8</v>
      </c>
      <c r="D136" t="s">
        <v>114</v>
      </c>
      <c r="E136" t="s">
        <v>115</v>
      </c>
      <c r="F136" t="s">
        <v>202</v>
      </c>
      <c r="G136">
        <v>40964</v>
      </c>
      <c r="H136" t="s">
        <v>30</v>
      </c>
      <c r="I136">
        <v>20</v>
      </c>
      <c r="J136" s="1"/>
    </row>
    <row r="137" spans="1:10" x14ac:dyDescent="0.35">
      <c r="A137">
        <v>10030</v>
      </c>
      <c r="B137" t="s">
        <v>219</v>
      </c>
      <c r="C137" t="s">
        <v>2</v>
      </c>
      <c r="D137" t="s">
        <v>220</v>
      </c>
      <c r="E137" t="s">
        <v>221</v>
      </c>
      <c r="F137" t="s">
        <v>222</v>
      </c>
      <c r="G137">
        <v>41590</v>
      </c>
      <c r="H137" t="s">
        <v>12</v>
      </c>
      <c r="I137">
        <v>30</v>
      </c>
      <c r="J137" s="1"/>
    </row>
    <row r="138" spans="1:10" x14ac:dyDescent="0.35">
      <c r="A138">
        <v>10021</v>
      </c>
      <c r="B138" t="s">
        <v>265</v>
      </c>
      <c r="C138" t="s">
        <v>8</v>
      </c>
      <c r="D138" t="s">
        <v>9</v>
      </c>
      <c r="E138" t="s">
        <v>10</v>
      </c>
      <c r="F138" t="s">
        <v>266</v>
      </c>
      <c r="G138">
        <v>41826</v>
      </c>
      <c r="H138" t="s">
        <v>77</v>
      </c>
      <c r="I138">
        <v>24</v>
      </c>
      <c r="J138" s="1"/>
    </row>
    <row r="139" spans="1:10" x14ac:dyDescent="0.35">
      <c r="A139">
        <v>10085</v>
      </c>
      <c r="B139" t="s">
        <v>146</v>
      </c>
      <c r="C139" t="s">
        <v>2</v>
      </c>
      <c r="D139" t="s">
        <v>147</v>
      </c>
      <c r="E139" t="s">
        <v>148</v>
      </c>
      <c r="F139" t="s">
        <v>149</v>
      </c>
      <c r="G139">
        <v>40996</v>
      </c>
      <c r="H139" t="s">
        <v>17</v>
      </c>
      <c r="I139">
        <v>22</v>
      </c>
      <c r="J139" s="1"/>
    </row>
    <row r="140" spans="1:10" x14ac:dyDescent="0.35">
      <c r="A140">
        <v>10121</v>
      </c>
      <c r="B140" t="s">
        <v>212</v>
      </c>
      <c r="C140" t="s">
        <v>2</v>
      </c>
      <c r="D140" t="s">
        <v>41</v>
      </c>
      <c r="E140" t="s">
        <v>42</v>
      </c>
      <c r="F140" t="s">
        <v>213</v>
      </c>
      <c r="G140">
        <v>41364</v>
      </c>
      <c r="H140" t="s">
        <v>30</v>
      </c>
      <c r="I140">
        <v>1</v>
      </c>
      <c r="J140" s="1"/>
    </row>
    <row r="141" spans="1:10" x14ac:dyDescent="0.35">
      <c r="A141">
        <v>10048</v>
      </c>
      <c r="B141" t="s">
        <v>267</v>
      </c>
      <c r="C141" t="s">
        <v>2</v>
      </c>
      <c r="D141" t="s">
        <v>83</v>
      </c>
      <c r="E141" t="s">
        <v>84</v>
      </c>
      <c r="F141" t="s">
        <v>268</v>
      </c>
      <c r="G141">
        <v>40261</v>
      </c>
      <c r="H141" t="s">
        <v>48</v>
      </c>
      <c r="I141">
        <v>3</v>
      </c>
      <c r="J141" s="1"/>
    </row>
    <row r="142" spans="1:10" x14ac:dyDescent="0.35">
      <c r="A142">
        <v>10096</v>
      </c>
      <c r="B142" t="s">
        <v>245</v>
      </c>
      <c r="C142" t="s">
        <v>8</v>
      </c>
      <c r="D142" t="s">
        <v>246</v>
      </c>
      <c r="E142" t="s">
        <v>4</v>
      </c>
      <c r="F142" t="s">
        <v>247</v>
      </c>
      <c r="G142">
        <v>41235</v>
      </c>
      <c r="H142" t="s">
        <v>35</v>
      </c>
      <c r="I142">
        <v>20</v>
      </c>
      <c r="J142" s="1"/>
    </row>
    <row r="143" spans="1:10" x14ac:dyDescent="0.35">
      <c r="A143">
        <v>10011</v>
      </c>
      <c r="B143" t="s">
        <v>233</v>
      </c>
      <c r="C143" t="s">
        <v>2</v>
      </c>
      <c r="D143" t="s">
        <v>110</v>
      </c>
      <c r="E143" t="s">
        <v>111</v>
      </c>
      <c r="F143" t="s">
        <v>58</v>
      </c>
      <c r="G143">
        <v>41227</v>
      </c>
      <c r="H143" t="s">
        <v>6</v>
      </c>
      <c r="I143">
        <v>30</v>
      </c>
      <c r="J143" s="1"/>
    </row>
    <row r="144" spans="1:10" x14ac:dyDescent="0.35">
      <c r="A144">
        <v>10026</v>
      </c>
      <c r="B144" t="s">
        <v>242</v>
      </c>
      <c r="C144" t="s">
        <v>8</v>
      </c>
      <c r="D144" t="s">
        <v>243</v>
      </c>
      <c r="E144" t="s">
        <v>33</v>
      </c>
      <c r="F144" t="s">
        <v>244</v>
      </c>
      <c r="G144">
        <v>42071</v>
      </c>
      <c r="H144" t="s">
        <v>48</v>
      </c>
      <c r="I144">
        <v>21</v>
      </c>
      <c r="J144" s="1"/>
    </row>
    <row r="145" spans="1:10" x14ac:dyDescent="0.35">
      <c r="A145">
        <v>10138</v>
      </c>
      <c r="B145" t="s">
        <v>269</v>
      </c>
      <c r="C145" t="s">
        <v>8</v>
      </c>
      <c r="D145" t="s">
        <v>258</v>
      </c>
      <c r="E145" t="s">
        <v>259</v>
      </c>
      <c r="F145" t="s">
        <v>270</v>
      </c>
      <c r="G145">
        <v>41797</v>
      </c>
      <c r="H145" t="s">
        <v>77</v>
      </c>
      <c r="I145">
        <v>21</v>
      </c>
      <c r="J145" s="1"/>
    </row>
    <row r="146" spans="1:10" x14ac:dyDescent="0.35">
      <c r="A146">
        <v>10015</v>
      </c>
      <c r="B146" t="s">
        <v>236</v>
      </c>
      <c r="C146" t="s">
        <v>2</v>
      </c>
      <c r="D146" t="s">
        <v>237</v>
      </c>
      <c r="E146" t="s">
        <v>238</v>
      </c>
      <c r="F146" t="s">
        <v>239</v>
      </c>
      <c r="G146">
        <v>40490</v>
      </c>
      <c r="H146" t="s">
        <v>48</v>
      </c>
      <c r="I146">
        <v>24</v>
      </c>
      <c r="J146" s="1"/>
    </row>
    <row r="147" spans="1:10" x14ac:dyDescent="0.35">
      <c r="A147">
        <v>10125</v>
      </c>
      <c r="B147" t="s">
        <v>18</v>
      </c>
      <c r="C147" t="s">
        <v>2</v>
      </c>
      <c r="D147" t="s">
        <v>19</v>
      </c>
      <c r="E147" t="s">
        <v>20</v>
      </c>
      <c r="F147" t="s">
        <v>21</v>
      </c>
      <c r="G147">
        <v>41582</v>
      </c>
      <c r="H147" t="s">
        <v>12</v>
      </c>
      <c r="I147">
        <v>6</v>
      </c>
      <c r="J147" s="1"/>
    </row>
    <row r="148" spans="1:10" x14ac:dyDescent="0.35">
      <c r="A148">
        <v>10038</v>
      </c>
      <c r="B148" t="s">
        <v>271</v>
      </c>
      <c r="C148" t="s">
        <v>8</v>
      </c>
      <c r="D148" t="s">
        <v>37</v>
      </c>
      <c r="E148" t="s">
        <v>4</v>
      </c>
      <c r="F148" t="s">
        <v>272</v>
      </c>
      <c r="G148">
        <v>41761</v>
      </c>
      <c r="H148" t="s">
        <v>35</v>
      </c>
      <c r="I148">
        <v>19</v>
      </c>
      <c r="J148" s="1"/>
    </row>
    <row r="149" spans="1:10" x14ac:dyDescent="0.35">
      <c r="A149">
        <v>10038</v>
      </c>
      <c r="B149" t="s">
        <v>271</v>
      </c>
      <c r="C149" t="s">
        <v>8</v>
      </c>
      <c r="D149" t="s">
        <v>37</v>
      </c>
      <c r="E149" t="s">
        <v>4</v>
      </c>
      <c r="F149" t="s">
        <v>272</v>
      </c>
      <c r="G149">
        <v>41950</v>
      </c>
      <c r="H149" t="s">
        <v>6</v>
      </c>
      <c r="I149">
        <v>8</v>
      </c>
      <c r="J149" s="1"/>
    </row>
    <row r="150" spans="1:10" x14ac:dyDescent="0.35">
      <c r="A150">
        <v>10078</v>
      </c>
      <c r="B150" t="s">
        <v>78</v>
      </c>
      <c r="C150" t="s">
        <v>8</v>
      </c>
      <c r="D150" t="s">
        <v>79</v>
      </c>
      <c r="E150" t="s">
        <v>80</v>
      </c>
      <c r="F150" t="s">
        <v>81</v>
      </c>
      <c r="G150">
        <v>40298</v>
      </c>
      <c r="H150" t="s">
        <v>17</v>
      </c>
      <c r="I150">
        <v>1</v>
      </c>
      <c r="J150" s="1"/>
    </row>
    <row r="151" spans="1:10" x14ac:dyDescent="0.35">
      <c r="A151">
        <v>10141</v>
      </c>
      <c r="B151" t="s">
        <v>273</v>
      </c>
      <c r="C151" t="s">
        <v>2</v>
      </c>
      <c r="D151" t="s">
        <v>199</v>
      </c>
      <c r="E151" t="s">
        <v>115</v>
      </c>
      <c r="F151" t="s">
        <v>274</v>
      </c>
      <c r="G151">
        <v>41449</v>
      </c>
      <c r="H151" t="s">
        <v>22</v>
      </c>
      <c r="I151">
        <v>19</v>
      </c>
      <c r="J151" s="1"/>
    </row>
    <row r="152" spans="1:10" x14ac:dyDescent="0.35">
      <c r="A152">
        <v>10137</v>
      </c>
      <c r="B152" t="s">
        <v>275</v>
      </c>
      <c r="C152" t="s">
        <v>2</v>
      </c>
      <c r="D152" t="s">
        <v>276</v>
      </c>
      <c r="E152" t="s">
        <v>115</v>
      </c>
      <c r="F152" t="s">
        <v>277</v>
      </c>
      <c r="G152">
        <v>41141</v>
      </c>
      <c r="H152" t="s">
        <v>22</v>
      </c>
      <c r="I152">
        <v>29</v>
      </c>
      <c r="J152" s="1"/>
    </row>
    <row r="153" spans="1:10" x14ac:dyDescent="0.35">
      <c r="A153">
        <v>10130</v>
      </c>
      <c r="B153" t="s">
        <v>234</v>
      </c>
      <c r="C153" t="s">
        <v>2</v>
      </c>
      <c r="D153" t="s">
        <v>207</v>
      </c>
      <c r="E153" t="s">
        <v>208</v>
      </c>
      <c r="F153" t="s">
        <v>235</v>
      </c>
      <c r="G153">
        <v>41176</v>
      </c>
      <c r="H153" t="s">
        <v>77</v>
      </c>
      <c r="I153">
        <v>6</v>
      </c>
      <c r="J153" s="1"/>
    </row>
    <row r="154" spans="1:10" x14ac:dyDescent="0.35">
      <c r="A154">
        <v>10134</v>
      </c>
      <c r="B154" t="s">
        <v>198</v>
      </c>
      <c r="C154" t="s">
        <v>8</v>
      </c>
      <c r="D154" t="s">
        <v>199</v>
      </c>
      <c r="E154" t="s">
        <v>115</v>
      </c>
      <c r="F154" t="s">
        <v>200</v>
      </c>
      <c r="G154">
        <v>40329</v>
      </c>
      <c r="H154" t="s">
        <v>35</v>
      </c>
      <c r="I154">
        <v>5</v>
      </c>
      <c r="J154" s="1"/>
    </row>
    <row r="155" spans="1:10" x14ac:dyDescent="0.35">
      <c r="A155">
        <v>10131</v>
      </c>
      <c r="B155" t="s">
        <v>102</v>
      </c>
      <c r="C155" t="s">
        <v>8</v>
      </c>
      <c r="D155" t="s">
        <v>103</v>
      </c>
      <c r="E155" t="s">
        <v>10</v>
      </c>
      <c r="F155" t="s">
        <v>104</v>
      </c>
      <c r="G155">
        <v>41137</v>
      </c>
      <c r="H155" t="s">
        <v>48</v>
      </c>
      <c r="I155">
        <v>14</v>
      </c>
      <c r="J155" s="1"/>
    </row>
    <row r="156" spans="1:10" x14ac:dyDescent="0.35">
      <c r="A156">
        <v>10146</v>
      </c>
      <c r="B156" t="s">
        <v>129</v>
      </c>
      <c r="C156" t="s">
        <v>8</v>
      </c>
      <c r="D156" t="s">
        <v>50</v>
      </c>
      <c r="E156" t="s">
        <v>4</v>
      </c>
      <c r="F156" t="s">
        <v>130</v>
      </c>
      <c r="G156">
        <v>40768</v>
      </c>
      <c r="H156" t="s">
        <v>77</v>
      </c>
      <c r="I156">
        <v>21</v>
      </c>
      <c r="J156" s="1"/>
    </row>
    <row r="157" spans="1:10" x14ac:dyDescent="0.35">
      <c r="A157">
        <v>10112</v>
      </c>
      <c r="B157" t="s">
        <v>278</v>
      </c>
      <c r="C157" t="s">
        <v>8</v>
      </c>
      <c r="D157" t="s">
        <v>279</v>
      </c>
      <c r="E157" t="s">
        <v>280</v>
      </c>
      <c r="F157" t="s">
        <v>281</v>
      </c>
      <c r="G157">
        <v>41554</v>
      </c>
      <c r="H157" t="s">
        <v>6</v>
      </c>
      <c r="I157">
        <v>25</v>
      </c>
      <c r="J157" s="1"/>
    </row>
    <row r="158" spans="1:10" x14ac:dyDescent="0.35">
      <c r="A158">
        <v>10075</v>
      </c>
      <c r="B158" t="s">
        <v>31</v>
      </c>
      <c r="C158" t="s">
        <v>2</v>
      </c>
      <c r="D158" t="s">
        <v>32</v>
      </c>
      <c r="E158" t="s">
        <v>33</v>
      </c>
      <c r="F158" t="s">
        <v>34</v>
      </c>
      <c r="G158">
        <v>41441</v>
      </c>
      <c r="H158" t="s">
        <v>12</v>
      </c>
      <c r="I158">
        <v>29</v>
      </c>
      <c r="J158" s="1"/>
    </row>
    <row r="159" spans="1:10" x14ac:dyDescent="0.35">
      <c r="A159">
        <v>10024</v>
      </c>
      <c r="B159" t="s">
        <v>131</v>
      </c>
      <c r="C159" t="s">
        <v>2</v>
      </c>
      <c r="D159" t="s">
        <v>14</v>
      </c>
      <c r="E159" t="s">
        <v>15</v>
      </c>
      <c r="F159" t="s">
        <v>132</v>
      </c>
      <c r="G159">
        <v>40589</v>
      </c>
      <c r="H159" t="s">
        <v>35</v>
      </c>
      <c r="I159">
        <v>7</v>
      </c>
      <c r="J159" s="1"/>
    </row>
    <row r="160" spans="1:10" x14ac:dyDescent="0.35">
      <c r="A160">
        <v>10003</v>
      </c>
      <c r="B160" t="s">
        <v>180</v>
      </c>
      <c r="C160" t="s">
        <v>8</v>
      </c>
      <c r="D160" t="s">
        <v>181</v>
      </c>
      <c r="E160" t="s">
        <v>57</v>
      </c>
      <c r="F160" t="s">
        <v>182</v>
      </c>
      <c r="G160">
        <v>41387</v>
      </c>
      <c r="H160" t="s">
        <v>22</v>
      </c>
      <c r="I160">
        <v>24</v>
      </c>
      <c r="J160" s="1"/>
    </row>
    <row r="161" spans="1:10" x14ac:dyDescent="0.35">
      <c r="A161">
        <v>10090</v>
      </c>
      <c r="B161" t="s">
        <v>117</v>
      </c>
      <c r="C161" t="s">
        <v>2</v>
      </c>
      <c r="D161" t="s">
        <v>118</v>
      </c>
      <c r="E161" t="s">
        <v>119</v>
      </c>
      <c r="F161" t="s">
        <v>120</v>
      </c>
      <c r="G161">
        <v>41148</v>
      </c>
      <c r="H161" t="s">
        <v>17</v>
      </c>
      <c r="I161">
        <v>27</v>
      </c>
      <c r="J161" s="1"/>
    </row>
    <row r="162" spans="1:10" x14ac:dyDescent="0.35">
      <c r="A162">
        <v>10138</v>
      </c>
      <c r="B162" t="s">
        <v>269</v>
      </c>
      <c r="C162" t="s">
        <v>8</v>
      </c>
      <c r="D162" t="s">
        <v>258</v>
      </c>
      <c r="E162" t="s">
        <v>259</v>
      </c>
      <c r="F162" t="s">
        <v>270</v>
      </c>
      <c r="G162">
        <v>41351</v>
      </c>
      <c r="H162" t="s">
        <v>63</v>
      </c>
      <c r="I162">
        <v>5</v>
      </c>
      <c r="J162" s="1"/>
    </row>
    <row r="163" spans="1:10" x14ac:dyDescent="0.35">
      <c r="A163">
        <v>10105</v>
      </c>
      <c r="B163" t="s">
        <v>282</v>
      </c>
      <c r="C163" t="s">
        <v>8</v>
      </c>
      <c r="D163" t="s">
        <v>283</v>
      </c>
      <c r="E163" t="s">
        <v>80</v>
      </c>
      <c r="F163" t="s">
        <v>284</v>
      </c>
      <c r="G163">
        <v>42007</v>
      </c>
      <c r="H163" t="s">
        <v>39</v>
      </c>
      <c r="I163">
        <v>6</v>
      </c>
      <c r="J163" s="1"/>
    </row>
    <row r="164" spans="1:10" x14ac:dyDescent="0.35">
      <c r="A164">
        <v>10052</v>
      </c>
      <c r="B164" t="s">
        <v>285</v>
      </c>
      <c r="C164" t="s">
        <v>2</v>
      </c>
      <c r="D164" t="s">
        <v>286</v>
      </c>
      <c r="E164" t="s">
        <v>4</v>
      </c>
      <c r="F164" t="s">
        <v>287</v>
      </c>
      <c r="G164">
        <v>40692</v>
      </c>
      <c r="H164" t="s">
        <v>39</v>
      </c>
      <c r="I164">
        <v>18</v>
      </c>
      <c r="J164" s="1"/>
    </row>
    <row r="165" spans="1:10" x14ac:dyDescent="0.35">
      <c r="A165">
        <v>10013</v>
      </c>
      <c r="B165" t="s">
        <v>257</v>
      </c>
      <c r="C165" t="s">
        <v>2</v>
      </c>
      <c r="D165" t="s">
        <v>258</v>
      </c>
      <c r="E165" t="s">
        <v>259</v>
      </c>
      <c r="F165" t="s">
        <v>260</v>
      </c>
      <c r="G165">
        <v>41501</v>
      </c>
      <c r="H165" t="s">
        <v>63</v>
      </c>
      <c r="I165">
        <v>15</v>
      </c>
      <c r="J165" s="1"/>
    </row>
    <row r="166" spans="1:10" x14ac:dyDescent="0.35">
      <c r="A166">
        <v>10122</v>
      </c>
      <c r="B166" t="s">
        <v>288</v>
      </c>
      <c r="C166" t="s">
        <v>8</v>
      </c>
      <c r="D166" t="s">
        <v>72</v>
      </c>
      <c r="E166" t="s">
        <v>73</v>
      </c>
      <c r="F166" t="s">
        <v>289</v>
      </c>
      <c r="G166">
        <v>41607</v>
      </c>
      <c r="H166" t="s">
        <v>17</v>
      </c>
      <c r="I166">
        <v>18</v>
      </c>
      <c r="J166" s="1"/>
    </row>
    <row r="167" spans="1:10" x14ac:dyDescent="0.35">
      <c r="A167">
        <v>10035</v>
      </c>
      <c r="B167" t="s">
        <v>136</v>
      </c>
      <c r="C167" t="s">
        <v>8</v>
      </c>
      <c r="D167" t="s">
        <v>137</v>
      </c>
      <c r="E167" t="s">
        <v>92</v>
      </c>
      <c r="F167" t="s">
        <v>138</v>
      </c>
      <c r="G167">
        <v>41920</v>
      </c>
      <c r="H167" t="s">
        <v>35</v>
      </c>
      <c r="I167">
        <v>13</v>
      </c>
      <c r="J167" s="1"/>
    </row>
    <row r="168" spans="1:10" x14ac:dyDescent="0.35">
      <c r="A168">
        <v>10101</v>
      </c>
      <c r="B168" t="s">
        <v>290</v>
      </c>
      <c r="C168" t="s">
        <v>8</v>
      </c>
      <c r="D168" t="s">
        <v>291</v>
      </c>
      <c r="E168" t="s">
        <v>4</v>
      </c>
      <c r="F168" t="s">
        <v>292</v>
      </c>
      <c r="G168">
        <v>40705</v>
      </c>
      <c r="H168" t="s">
        <v>30</v>
      </c>
      <c r="I168">
        <v>19</v>
      </c>
      <c r="J168" s="1"/>
    </row>
    <row r="169" spans="1:10" x14ac:dyDescent="0.35">
      <c r="A169">
        <v>10121</v>
      </c>
      <c r="B169" t="s">
        <v>212</v>
      </c>
      <c r="C169" t="s">
        <v>2</v>
      </c>
      <c r="D169" t="s">
        <v>41</v>
      </c>
      <c r="E169" t="s">
        <v>42</v>
      </c>
      <c r="F169" t="s">
        <v>213</v>
      </c>
      <c r="G169">
        <v>41795</v>
      </c>
      <c r="H169" t="s">
        <v>48</v>
      </c>
      <c r="I169">
        <v>1</v>
      </c>
      <c r="J169" s="1"/>
    </row>
    <row r="170" spans="1:10" x14ac:dyDescent="0.35">
      <c r="A170">
        <v>10056</v>
      </c>
      <c r="B170" t="s">
        <v>293</v>
      </c>
      <c r="C170" t="s">
        <v>2</v>
      </c>
      <c r="D170" t="s">
        <v>294</v>
      </c>
      <c r="E170" t="s">
        <v>294</v>
      </c>
      <c r="F170" t="s">
        <v>295</v>
      </c>
      <c r="G170">
        <v>40749</v>
      </c>
      <c r="H170" t="s">
        <v>30</v>
      </c>
      <c r="I170">
        <v>5</v>
      </c>
      <c r="J170" s="1"/>
    </row>
    <row r="171" spans="1:10" x14ac:dyDescent="0.35">
      <c r="A171">
        <v>10084</v>
      </c>
      <c r="B171" t="s">
        <v>228</v>
      </c>
      <c r="C171" t="s">
        <v>8</v>
      </c>
      <c r="D171" t="s">
        <v>229</v>
      </c>
      <c r="E171" t="s">
        <v>4</v>
      </c>
      <c r="F171" t="s">
        <v>230</v>
      </c>
      <c r="G171">
        <v>40689</v>
      </c>
      <c r="H171" t="s">
        <v>35</v>
      </c>
      <c r="I171">
        <v>6</v>
      </c>
      <c r="J171" s="1"/>
    </row>
    <row r="172" spans="1:10" x14ac:dyDescent="0.35">
      <c r="A172">
        <v>10055</v>
      </c>
      <c r="B172" t="s">
        <v>177</v>
      </c>
      <c r="C172" t="s">
        <v>8</v>
      </c>
      <c r="D172" t="s">
        <v>178</v>
      </c>
      <c r="E172" t="s">
        <v>92</v>
      </c>
      <c r="F172" t="s">
        <v>179</v>
      </c>
      <c r="G172">
        <v>40693</v>
      </c>
      <c r="H172" t="s">
        <v>63</v>
      </c>
      <c r="I172">
        <v>18</v>
      </c>
      <c r="J172" s="1"/>
    </row>
    <row r="173" spans="1:10" x14ac:dyDescent="0.35">
      <c r="A173">
        <v>10132</v>
      </c>
      <c r="B173" t="s">
        <v>296</v>
      </c>
      <c r="C173" t="s">
        <v>8</v>
      </c>
      <c r="D173" t="s">
        <v>297</v>
      </c>
      <c r="E173" t="s">
        <v>298</v>
      </c>
      <c r="F173" t="s">
        <v>299</v>
      </c>
      <c r="G173">
        <v>42248</v>
      </c>
      <c r="H173" t="s">
        <v>77</v>
      </c>
      <c r="I173">
        <v>19</v>
      </c>
      <c r="J173" s="1"/>
    </row>
    <row r="174" spans="1:10" x14ac:dyDescent="0.35">
      <c r="A174">
        <v>10144</v>
      </c>
      <c r="B174" t="s">
        <v>300</v>
      </c>
      <c r="C174" t="s">
        <v>2</v>
      </c>
      <c r="D174" t="s">
        <v>276</v>
      </c>
      <c r="E174" t="s">
        <v>115</v>
      </c>
      <c r="F174" t="s">
        <v>301</v>
      </c>
      <c r="G174">
        <v>41091</v>
      </c>
      <c r="H174" t="s">
        <v>17</v>
      </c>
      <c r="I174">
        <v>30</v>
      </c>
      <c r="J174" s="1"/>
    </row>
    <row r="175" spans="1:10" x14ac:dyDescent="0.35">
      <c r="A175">
        <v>10033</v>
      </c>
      <c r="B175" t="s">
        <v>98</v>
      </c>
      <c r="C175" t="s">
        <v>2</v>
      </c>
      <c r="D175" t="s">
        <v>99</v>
      </c>
      <c r="E175" t="s">
        <v>100</v>
      </c>
      <c r="F175" t="s">
        <v>101</v>
      </c>
      <c r="G175">
        <v>42107</v>
      </c>
      <c r="H175" t="s">
        <v>39</v>
      </c>
      <c r="I175">
        <v>22</v>
      </c>
      <c r="J175" s="1"/>
    </row>
    <row r="176" spans="1:10" x14ac:dyDescent="0.35">
      <c r="A176">
        <v>10139</v>
      </c>
      <c r="B176" t="s">
        <v>250</v>
      </c>
      <c r="C176" t="s">
        <v>8</v>
      </c>
      <c r="D176" t="s">
        <v>87</v>
      </c>
      <c r="E176" t="s">
        <v>88</v>
      </c>
      <c r="F176" t="s">
        <v>251</v>
      </c>
      <c r="G176">
        <v>42253</v>
      </c>
      <c r="H176" t="s">
        <v>12</v>
      </c>
      <c r="I176">
        <v>13</v>
      </c>
      <c r="J176" s="1"/>
    </row>
    <row r="177" spans="1:10" x14ac:dyDescent="0.35">
      <c r="A177">
        <v>10042</v>
      </c>
      <c r="B177" t="s">
        <v>302</v>
      </c>
      <c r="C177" t="s">
        <v>2</v>
      </c>
      <c r="D177" t="s">
        <v>3</v>
      </c>
      <c r="E177" t="s">
        <v>4</v>
      </c>
      <c r="F177" t="s">
        <v>303</v>
      </c>
      <c r="G177">
        <v>41266</v>
      </c>
      <c r="H177" t="s">
        <v>22</v>
      </c>
      <c r="I177">
        <v>30</v>
      </c>
      <c r="J177" s="1"/>
    </row>
    <row r="178" spans="1:10" x14ac:dyDescent="0.35">
      <c r="A178">
        <v>10033</v>
      </c>
      <c r="B178" t="s">
        <v>98</v>
      </c>
      <c r="C178" t="s">
        <v>2</v>
      </c>
      <c r="D178" t="s">
        <v>99</v>
      </c>
      <c r="E178" t="s">
        <v>100</v>
      </c>
      <c r="F178" t="s">
        <v>101</v>
      </c>
      <c r="G178">
        <v>40712</v>
      </c>
      <c r="H178" t="s">
        <v>6</v>
      </c>
      <c r="I178">
        <v>23</v>
      </c>
      <c r="J178" s="1"/>
    </row>
    <row r="179" spans="1:10" x14ac:dyDescent="0.35">
      <c r="A179">
        <v>10043</v>
      </c>
      <c r="B179" t="s">
        <v>304</v>
      </c>
      <c r="C179" t="s">
        <v>2</v>
      </c>
      <c r="D179" t="s">
        <v>181</v>
      </c>
      <c r="E179" t="s">
        <v>57</v>
      </c>
      <c r="F179" t="s">
        <v>305</v>
      </c>
      <c r="G179">
        <v>40813</v>
      </c>
      <c r="H179" t="s">
        <v>12</v>
      </c>
      <c r="I179">
        <v>15</v>
      </c>
      <c r="J179" s="1"/>
    </row>
    <row r="180" spans="1:10" x14ac:dyDescent="0.35">
      <c r="A180">
        <v>10027</v>
      </c>
      <c r="B180" t="s">
        <v>144</v>
      </c>
      <c r="C180" t="s">
        <v>2</v>
      </c>
      <c r="D180" t="s">
        <v>87</v>
      </c>
      <c r="E180" t="s">
        <v>88</v>
      </c>
      <c r="F180" t="s">
        <v>145</v>
      </c>
      <c r="G180">
        <v>41050</v>
      </c>
      <c r="H180" t="s">
        <v>12</v>
      </c>
      <c r="I180">
        <v>16</v>
      </c>
      <c r="J180" s="1"/>
    </row>
    <row r="181" spans="1:10" x14ac:dyDescent="0.35">
      <c r="A181">
        <v>10149</v>
      </c>
      <c r="B181" t="s">
        <v>158</v>
      </c>
      <c r="C181" t="s">
        <v>8</v>
      </c>
      <c r="D181" t="s">
        <v>27</v>
      </c>
      <c r="E181" t="s">
        <v>28</v>
      </c>
      <c r="F181" t="s">
        <v>159</v>
      </c>
      <c r="G181">
        <v>40302</v>
      </c>
      <c r="H181" t="s">
        <v>6</v>
      </c>
      <c r="I181">
        <v>12</v>
      </c>
      <c r="J181" s="1"/>
    </row>
    <row r="182" spans="1:10" x14ac:dyDescent="0.35">
      <c r="A182">
        <v>10111</v>
      </c>
      <c r="B182" t="s">
        <v>141</v>
      </c>
      <c r="C182" t="s">
        <v>8</v>
      </c>
      <c r="D182" t="s">
        <v>142</v>
      </c>
      <c r="E182" t="s">
        <v>57</v>
      </c>
      <c r="F182" t="s">
        <v>143</v>
      </c>
      <c r="G182">
        <v>41079</v>
      </c>
      <c r="H182" t="s">
        <v>12</v>
      </c>
      <c r="I182">
        <v>26</v>
      </c>
      <c r="J182" s="1"/>
    </row>
    <row r="183" spans="1:10" x14ac:dyDescent="0.35">
      <c r="A183">
        <v>10045</v>
      </c>
      <c r="B183" t="s">
        <v>121</v>
      </c>
      <c r="C183" t="s">
        <v>8</v>
      </c>
      <c r="D183" t="s">
        <v>122</v>
      </c>
      <c r="E183" t="s">
        <v>123</v>
      </c>
      <c r="F183" t="s">
        <v>124</v>
      </c>
      <c r="G183">
        <v>41587</v>
      </c>
      <c r="H183" t="s">
        <v>48</v>
      </c>
      <c r="I183">
        <v>11</v>
      </c>
      <c r="J183" s="1"/>
    </row>
    <row r="184" spans="1:10" x14ac:dyDescent="0.35">
      <c r="A184">
        <v>10043</v>
      </c>
      <c r="B184" t="s">
        <v>304</v>
      </c>
      <c r="C184" t="s">
        <v>2</v>
      </c>
      <c r="D184" t="s">
        <v>181</v>
      </c>
      <c r="E184" t="s">
        <v>57</v>
      </c>
      <c r="F184" t="s">
        <v>305</v>
      </c>
      <c r="G184">
        <v>41399</v>
      </c>
      <c r="H184" t="s">
        <v>39</v>
      </c>
      <c r="I184">
        <v>15</v>
      </c>
      <c r="J184" s="1"/>
    </row>
    <row r="185" spans="1:10" x14ac:dyDescent="0.35">
      <c r="A185">
        <v>10037</v>
      </c>
      <c r="B185" t="s">
        <v>306</v>
      </c>
      <c r="C185" t="s">
        <v>2</v>
      </c>
      <c r="D185" t="s">
        <v>72</v>
      </c>
      <c r="E185" t="s">
        <v>73</v>
      </c>
      <c r="F185" t="s">
        <v>307</v>
      </c>
      <c r="G185">
        <v>41615</v>
      </c>
      <c r="H185" t="s">
        <v>77</v>
      </c>
      <c r="I185">
        <v>29</v>
      </c>
      <c r="J185" s="1"/>
    </row>
    <row r="186" spans="1:10" x14ac:dyDescent="0.35">
      <c r="A186">
        <v>10066</v>
      </c>
      <c r="B186" t="s">
        <v>163</v>
      </c>
      <c r="C186" t="s">
        <v>8</v>
      </c>
      <c r="D186" t="s">
        <v>19</v>
      </c>
      <c r="E186" t="s">
        <v>20</v>
      </c>
      <c r="F186" t="s">
        <v>164</v>
      </c>
      <c r="G186">
        <v>42204</v>
      </c>
      <c r="H186" t="s">
        <v>77</v>
      </c>
      <c r="I186">
        <v>5</v>
      </c>
      <c r="J186" s="1"/>
    </row>
    <row r="187" spans="1:10" x14ac:dyDescent="0.35">
      <c r="A187">
        <v>10009</v>
      </c>
      <c r="B187" t="s">
        <v>308</v>
      </c>
      <c r="C187" t="s">
        <v>2</v>
      </c>
      <c r="D187" t="s">
        <v>199</v>
      </c>
      <c r="E187" t="s">
        <v>115</v>
      </c>
      <c r="F187" t="s">
        <v>309</v>
      </c>
      <c r="G187">
        <v>40776</v>
      </c>
      <c r="H187" t="s">
        <v>77</v>
      </c>
      <c r="I187">
        <v>5</v>
      </c>
      <c r="J187" s="1"/>
    </row>
    <row r="188" spans="1:10" x14ac:dyDescent="0.35">
      <c r="A188">
        <v>10096</v>
      </c>
      <c r="B188" t="s">
        <v>245</v>
      </c>
      <c r="C188" t="s">
        <v>8</v>
      </c>
      <c r="D188" t="s">
        <v>246</v>
      </c>
      <c r="E188" t="s">
        <v>4</v>
      </c>
      <c r="F188" t="s">
        <v>247</v>
      </c>
      <c r="G188">
        <v>40837</v>
      </c>
      <c r="H188" t="s">
        <v>30</v>
      </c>
      <c r="I188">
        <v>16</v>
      </c>
      <c r="J188" s="1"/>
    </row>
    <row r="189" spans="1:10" x14ac:dyDescent="0.35">
      <c r="A189">
        <v>10148</v>
      </c>
      <c r="B189" t="s">
        <v>160</v>
      </c>
      <c r="C189" t="s">
        <v>2</v>
      </c>
      <c r="D189" t="s">
        <v>161</v>
      </c>
      <c r="E189" t="s">
        <v>57</v>
      </c>
      <c r="F189" t="s">
        <v>162</v>
      </c>
      <c r="G189">
        <v>41129</v>
      </c>
      <c r="H189" t="s">
        <v>12</v>
      </c>
      <c r="I189">
        <v>1</v>
      </c>
      <c r="J189" s="1"/>
    </row>
    <row r="190" spans="1:10" x14ac:dyDescent="0.35">
      <c r="A190">
        <v>10005</v>
      </c>
      <c r="B190" t="s">
        <v>206</v>
      </c>
      <c r="C190" t="s">
        <v>2</v>
      </c>
      <c r="D190" t="s">
        <v>207</v>
      </c>
      <c r="E190" t="s">
        <v>208</v>
      </c>
      <c r="F190" t="s">
        <v>209</v>
      </c>
      <c r="G190">
        <v>41347</v>
      </c>
      <c r="H190" t="s">
        <v>6</v>
      </c>
      <c r="I190">
        <v>29</v>
      </c>
      <c r="J190" s="1"/>
    </row>
    <row r="191" spans="1:10" x14ac:dyDescent="0.35">
      <c r="A191">
        <v>10035</v>
      </c>
      <c r="B191" t="s">
        <v>136</v>
      </c>
      <c r="C191" t="s">
        <v>8</v>
      </c>
      <c r="D191" t="s">
        <v>137</v>
      </c>
      <c r="E191" t="s">
        <v>92</v>
      </c>
      <c r="F191" t="s">
        <v>138</v>
      </c>
      <c r="G191">
        <v>41165</v>
      </c>
      <c r="H191" t="s">
        <v>30</v>
      </c>
      <c r="I191">
        <v>2</v>
      </c>
      <c r="J191" s="1"/>
    </row>
    <row r="192" spans="1:10" x14ac:dyDescent="0.35">
      <c r="A192">
        <v>10119</v>
      </c>
      <c r="B192" t="s">
        <v>310</v>
      </c>
      <c r="C192" t="s">
        <v>2</v>
      </c>
      <c r="D192" t="s">
        <v>24</v>
      </c>
      <c r="E192" t="s">
        <v>4</v>
      </c>
      <c r="F192" t="s">
        <v>311</v>
      </c>
      <c r="G192">
        <v>41052</v>
      </c>
      <c r="H192" t="s">
        <v>35</v>
      </c>
      <c r="I192">
        <v>4</v>
      </c>
      <c r="J192" s="1"/>
    </row>
    <row r="193" spans="1:10" x14ac:dyDescent="0.35">
      <c r="A193">
        <v>10101</v>
      </c>
      <c r="B193" t="s">
        <v>290</v>
      </c>
      <c r="C193" t="s">
        <v>8</v>
      </c>
      <c r="D193" t="s">
        <v>291</v>
      </c>
      <c r="E193" t="s">
        <v>4</v>
      </c>
      <c r="F193" t="s">
        <v>292</v>
      </c>
      <c r="G193">
        <v>42173</v>
      </c>
      <c r="H193" t="s">
        <v>63</v>
      </c>
      <c r="I193">
        <v>30</v>
      </c>
      <c r="J193" s="1"/>
    </row>
    <row r="194" spans="1:10" x14ac:dyDescent="0.35">
      <c r="A194">
        <v>10048</v>
      </c>
      <c r="B194" t="s">
        <v>267</v>
      </c>
      <c r="C194" t="s">
        <v>2</v>
      </c>
      <c r="D194" t="s">
        <v>83</v>
      </c>
      <c r="E194" t="s">
        <v>84</v>
      </c>
      <c r="F194" t="s">
        <v>268</v>
      </c>
      <c r="G194">
        <v>40279</v>
      </c>
      <c r="H194" t="s">
        <v>22</v>
      </c>
      <c r="I194">
        <v>6</v>
      </c>
      <c r="J194" s="1"/>
    </row>
    <row r="195" spans="1:10" x14ac:dyDescent="0.35">
      <c r="A195">
        <v>10127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>
        <v>40922</v>
      </c>
      <c r="H195" t="s">
        <v>39</v>
      </c>
      <c r="I195">
        <v>18</v>
      </c>
      <c r="J195" s="1"/>
    </row>
    <row r="196" spans="1:10" x14ac:dyDescent="0.35">
      <c r="A196">
        <v>10142</v>
      </c>
      <c r="B196" t="s">
        <v>312</v>
      </c>
      <c r="C196" t="s">
        <v>8</v>
      </c>
      <c r="D196" t="s">
        <v>313</v>
      </c>
      <c r="E196" t="s">
        <v>314</v>
      </c>
      <c r="F196" t="s">
        <v>315</v>
      </c>
      <c r="G196">
        <v>40575</v>
      </c>
      <c r="H196" t="s">
        <v>77</v>
      </c>
      <c r="I196">
        <v>3</v>
      </c>
      <c r="J196" s="1"/>
    </row>
    <row r="197" spans="1:10" x14ac:dyDescent="0.35">
      <c r="A197">
        <v>10118</v>
      </c>
      <c r="B197" t="s">
        <v>156</v>
      </c>
      <c r="C197" t="s">
        <v>2</v>
      </c>
      <c r="D197" t="s">
        <v>99</v>
      </c>
      <c r="E197" t="s">
        <v>100</v>
      </c>
      <c r="F197" t="s">
        <v>157</v>
      </c>
      <c r="G197">
        <v>40405</v>
      </c>
      <c r="H197" t="s">
        <v>77</v>
      </c>
      <c r="I197">
        <v>20</v>
      </c>
      <c r="J197" s="1"/>
    </row>
    <row r="198" spans="1:10" x14ac:dyDescent="0.35">
      <c r="A198">
        <v>10060</v>
      </c>
      <c r="B198" t="s">
        <v>210</v>
      </c>
      <c r="C198" t="s">
        <v>8</v>
      </c>
      <c r="D198" t="s">
        <v>24</v>
      </c>
      <c r="E198" t="s">
        <v>4</v>
      </c>
      <c r="F198" t="s">
        <v>211</v>
      </c>
      <c r="G198">
        <v>42263</v>
      </c>
      <c r="H198" t="s">
        <v>17</v>
      </c>
      <c r="I198">
        <v>10</v>
      </c>
      <c r="J198" s="1"/>
    </row>
    <row r="199" spans="1:10" x14ac:dyDescent="0.35">
      <c r="A199">
        <v>10069</v>
      </c>
      <c r="B199" t="s">
        <v>248</v>
      </c>
      <c r="C199" t="s">
        <v>2</v>
      </c>
      <c r="D199" t="s">
        <v>181</v>
      </c>
      <c r="E199" t="s">
        <v>57</v>
      </c>
      <c r="F199" t="s">
        <v>249</v>
      </c>
      <c r="G199">
        <v>41853</v>
      </c>
      <c r="H199" t="s">
        <v>30</v>
      </c>
      <c r="I199">
        <v>27</v>
      </c>
      <c r="J199" s="1"/>
    </row>
    <row r="200" spans="1:10" x14ac:dyDescent="0.35">
      <c r="A200">
        <v>10099</v>
      </c>
      <c r="B200" t="s">
        <v>316</v>
      </c>
      <c r="C200" t="s">
        <v>2</v>
      </c>
      <c r="D200" t="s">
        <v>317</v>
      </c>
      <c r="E200" t="s">
        <v>318</v>
      </c>
      <c r="F200" t="s">
        <v>319</v>
      </c>
      <c r="G200">
        <v>41466</v>
      </c>
      <c r="H200" t="s">
        <v>22</v>
      </c>
      <c r="I200">
        <v>17</v>
      </c>
      <c r="J200" s="1"/>
    </row>
    <row r="201" spans="1:10" x14ac:dyDescent="0.35">
      <c r="A201">
        <v>10057</v>
      </c>
      <c r="B201" t="s">
        <v>52</v>
      </c>
      <c r="C201" t="s">
        <v>8</v>
      </c>
      <c r="D201" t="s">
        <v>53</v>
      </c>
      <c r="E201" t="s">
        <v>4</v>
      </c>
      <c r="F201" t="s">
        <v>54</v>
      </c>
      <c r="G201">
        <v>40542</v>
      </c>
      <c r="H201" t="s">
        <v>12</v>
      </c>
      <c r="I201">
        <v>26</v>
      </c>
      <c r="J201" s="1"/>
    </row>
    <row r="202" spans="1:10" x14ac:dyDescent="0.35">
      <c r="A202">
        <v>10006</v>
      </c>
      <c r="B202" t="s">
        <v>154</v>
      </c>
      <c r="C202" t="s">
        <v>8</v>
      </c>
      <c r="D202" t="s">
        <v>103</v>
      </c>
      <c r="E202" t="s">
        <v>10</v>
      </c>
      <c r="F202" t="s">
        <v>155</v>
      </c>
      <c r="G202">
        <v>41240</v>
      </c>
      <c r="H202" t="s">
        <v>12</v>
      </c>
      <c r="I202">
        <v>18</v>
      </c>
      <c r="J202" s="1"/>
    </row>
    <row r="203" spans="1:10" x14ac:dyDescent="0.35">
      <c r="A203">
        <v>10112</v>
      </c>
      <c r="B203" t="s">
        <v>278</v>
      </c>
      <c r="C203" t="s">
        <v>8</v>
      </c>
      <c r="D203" t="s">
        <v>279</v>
      </c>
      <c r="E203" t="s">
        <v>280</v>
      </c>
      <c r="F203" t="s">
        <v>281</v>
      </c>
      <c r="G203">
        <v>40983</v>
      </c>
      <c r="H203" t="s">
        <v>6</v>
      </c>
      <c r="I203">
        <v>8</v>
      </c>
      <c r="J203" s="1"/>
    </row>
    <row r="204" spans="1:10" x14ac:dyDescent="0.35">
      <c r="A204">
        <v>10044</v>
      </c>
      <c r="B204" t="s">
        <v>13</v>
      </c>
      <c r="C204" t="s">
        <v>8</v>
      </c>
      <c r="D204" t="s">
        <v>14</v>
      </c>
      <c r="E204" t="s">
        <v>15</v>
      </c>
      <c r="F204" t="s">
        <v>16</v>
      </c>
      <c r="G204">
        <v>40702</v>
      </c>
      <c r="H204" t="s">
        <v>6</v>
      </c>
      <c r="I204">
        <v>1</v>
      </c>
      <c r="J204" s="1"/>
    </row>
    <row r="205" spans="1:10" x14ac:dyDescent="0.35">
      <c r="A205">
        <v>10029</v>
      </c>
      <c r="B205" t="s">
        <v>252</v>
      </c>
      <c r="C205" t="s">
        <v>2</v>
      </c>
      <c r="D205" t="s">
        <v>253</v>
      </c>
      <c r="E205" t="s">
        <v>66</v>
      </c>
      <c r="F205" t="s">
        <v>254</v>
      </c>
      <c r="G205">
        <v>40566</v>
      </c>
      <c r="H205" t="s">
        <v>30</v>
      </c>
      <c r="I205">
        <v>30</v>
      </c>
      <c r="J205" s="1"/>
    </row>
    <row r="206" spans="1:10" x14ac:dyDescent="0.35">
      <c r="A206">
        <v>10086</v>
      </c>
      <c r="B206" t="s">
        <v>320</v>
      </c>
      <c r="C206" t="s">
        <v>2</v>
      </c>
      <c r="D206" t="s">
        <v>321</v>
      </c>
      <c r="E206" t="s">
        <v>322</v>
      </c>
      <c r="F206" t="s">
        <v>323</v>
      </c>
      <c r="G206">
        <v>41013</v>
      </c>
      <c r="H206" t="s">
        <v>77</v>
      </c>
      <c r="I206">
        <v>4</v>
      </c>
      <c r="J206" s="1"/>
    </row>
    <row r="207" spans="1:10" x14ac:dyDescent="0.35">
      <c r="A207">
        <v>10096</v>
      </c>
      <c r="B207" t="s">
        <v>245</v>
      </c>
      <c r="C207" t="s">
        <v>8</v>
      </c>
      <c r="D207" t="s">
        <v>246</v>
      </c>
      <c r="E207" t="s">
        <v>4</v>
      </c>
      <c r="F207" t="s">
        <v>247</v>
      </c>
      <c r="G207">
        <v>41839</v>
      </c>
      <c r="H207" t="s">
        <v>39</v>
      </c>
      <c r="I207">
        <v>14</v>
      </c>
      <c r="J207" s="1"/>
    </row>
    <row r="208" spans="1:10" x14ac:dyDescent="0.35">
      <c r="A208">
        <v>10031</v>
      </c>
      <c r="B208" t="s">
        <v>261</v>
      </c>
      <c r="C208" t="s">
        <v>2</v>
      </c>
      <c r="D208" t="s">
        <v>262</v>
      </c>
      <c r="E208" t="s">
        <v>263</v>
      </c>
      <c r="F208" t="s">
        <v>264</v>
      </c>
      <c r="G208">
        <v>41437</v>
      </c>
      <c r="H208" t="s">
        <v>17</v>
      </c>
      <c r="I208">
        <v>4</v>
      </c>
      <c r="J208" s="1"/>
    </row>
    <row r="209" spans="1:10" x14ac:dyDescent="0.35">
      <c r="A209">
        <v>10136</v>
      </c>
      <c r="B209" t="s">
        <v>324</v>
      </c>
      <c r="C209" t="s">
        <v>2</v>
      </c>
      <c r="D209" t="s">
        <v>110</v>
      </c>
      <c r="E209" t="s">
        <v>111</v>
      </c>
      <c r="F209" t="s">
        <v>325</v>
      </c>
      <c r="G209">
        <v>40380</v>
      </c>
      <c r="H209" t="s">
        <v>77</v>
      </c>
      <c r="I209">
        <v>20</v>
      </c>
      <c r="J209" s="1"/>
    </row>
    <row r="210" spans="1:10" x14ac:dyDescent="0.35">
      <c r="A210">
        <v>10088</v>
      </c>
      <c r="B210" t="s">
        <v>326</v>
      </c>
      <c r="C210" t="s">
        <v>2</v>
      </c>
      <c r="D210" t="s">
        <v>327</v>
      </c>
      <c r="E210" t="s">
        <v>328</v>
      </c>
      <c r="F210" t="s">
        <v>329</v>
      </c>
      <c r="G210">
        <v>42281</v>
      </c>
      <c r="H210" t="s">
        <v>30</v>
      </c>
      <c r="I210">
        <v>27</v>
      </c>
      <c r="J210" s="1"/>
    </row>
    <row r="211" spans="1:10" x14ac:dyDescent="0.35">
      <c r="A211">
        <v>10113</v>
      </c>
      <c r="B211" t="s">
        <v>55</v>
      </c>
      <c r="C211" t="s">
        <v>2</v>
      </c>
      <c r="D211" t="s">
        <v>56</v>
      </c>
      <c r="E211" t="s">
        <v>57</v>
      </c>
      <c r="F211" t="s">
        <v>58</v>
      </c>
      <c r="G211">
        <v>42002</v>
      </c>
      <c r="H211" t="s">
        <v>39</v>
      </c>
      <c r="I211">
        <v>3</v>
      </c>
      <c r="J211" s="1"/>
    </row>
    <row r="212" spans="1:10" x14ac:dyDescent="0.35">
      <c r="A212">
        <v>10080</v>
      </c>
      <c r="B212" t="s">
        <v>330</v>
      </c>
      <c r="C212" t="s">
        <v>8</v>
      </c>
      <c r="D212" t="s">
        <v>331</v>
      </c>
      <c r="E212" t="s">
        <v>57</v>
      </c>
      <c r="F212" t="s">
        <v>332</v>
      </c>
      <c r="G212">
        <v>42097</v>
      </c>
      <c r="H212" t="s">
        <v>35</v>
      </c>
      <c r="I212">
        <v>21</v>
      </c>
      <c r="J212" s="1"/>
    </row>
    <row r="213" spans="1:10" x14ac:dyDescent="0.35">
      <c r="A213">
        <v>10065</v>
      </c>
      <c r="B213" t="s">
        <v>231</v>
      </c>
      <c r="C213" t="s">
        <v>8</v>
      </c>
      <c r="D213" t="s">
        <v>217</v>
      </c>
      <c r="E213" t="s">
        <v>4</v>
      </c>
      <c r="F213" t="s">
        <v>232</v>
      </c>
      <c r="G213">
        <v>40479</v>
      </c>
      <c r="H213" t="s">
        <v>63</v>
      </c>
      <c r="I213">
        <v>15</v>
      </c>
      <c r="J213" s="1"/>
    </row>
    <row r="214" spans="1:10" x14ac:dyDescent="0.35">
      <c r="A214">
        <v>10077</v>
      </c>
      <c r="B214" t="s">
        <v>333</v>
      </c>
      <c r="C214" t="s">
        <v>2</v>
      </c>
      <c r="D214" t="s">
        <v>334</v>
      </c>
      <c r="E214" t="s">
        <v>4</v>
      </c>
      <c r="F214" t="s">
        <v>335</v>
      </c>
      <c r="G214">
        <v>40370</v>
      </c>
      <c r="H214" t="s">
        <v>63</v>
      </c>
      <c r="I214">
        <v>15</v>
      </c>
      <c r="J214" s="1"/>
    </row>
    <row r="215" spans="1:10" x14ac:dyDescent="0.35">
      <c r="A215">
        <v>10102</v>
      </c>
      <c r="B215" t="s">
        <v>94</v>
      </c>
      <c r="C215" t="s">
        <v>2</v>
      </c>
      <c r="D215" t="s">
        <v>95</v>
      </c>
      <c r="E215" t="s">
        <v>96</v>
      </c>
      <c r="F215" t="s">
        <v>97</v>
      </c>
      <c r="G215">
        <v>41428</v>
      </c>
      <c r="H215" t="s">
        <v>30</v>
      </c>
      <c r="I215">
        <v>14</v>
      </c>
      <c r="J215" s="1"/>
    </row>
    <row r="216" spans="1:10" x14ac:dyDescent="0.35">
      <c r="A216">
        <v>10148</v>
      </c>
      <c r="B216" t="s">
        <v>160</v>
      </c>
      <c r="C216" t="s">
        <v>2</v>
      </c>
      <c r="D216" t="s">
        <v>161</v>
      </c>
      <c r="E216" t="s">
        <v>57</v>
      </c>
      <c r="F216" t="s">
        <v>162</v>
      </c>
      <c r="G216">
        <v>41753</v>
      </c>
      <c r="H216" t="s">
        <v>22</v>
      </c>
      <c r="I216">
        <v>23</v>
      </c>
      <c r="J216" s="1"/>
    </row>
    <row r="217" spans="1:10" x14ac:dyDescent="0.35">
      <c r="A217">
        <v>10143</v>
      </c>
      <c r="B217" t="s">
        <v>109</v>
      </c>
      <c r="C217" t="s">
        <v>2</v>
      </c>
      <c r="D217" t="s">
        <v>110</v>
      </c>
      <c r="E217" t="s">
        <v>111</v>
      </c>
      <c r="F217" t="s">
        <v>112</v>
      </c>
      <c r="G217">
        <v>41179</v>
      </c>
      <c r="H217" t="s">
        <v>12</v>
      </c>
      <c r="I217">
        <v>2</v>
      </c>
      <c r="J217" s="1"/>
    </row>
    <row r="218" spans="1:10" x14ac:dyDescent="0.35">
      <c r="A218">
        <v>10050</v>
      </c>
      <c r="B218" t="s">
        <v>68</v>
      </c>
      <c r="C218" t="s">
        <v>2</v>
      </c>
      <c r="D218" t="s">
        <v>69</v>
      </c>
      <c r="E218" t="s">
        <v>33</v>
      </c>
      <c r="F218" t="s">
        <v>70</v>
      </c>
      <c r="G218">
        <v>41574</v>
      </c>
      <c r="H218" t="s">
        <v>35</v>
      </c>
      <c r="I218">
        <v>11</v>
      </c>
      <c r="J218" s="1"/>
    </row>
    <row r="219" spans="1:10" x14ac:dyDescent="0.35">
      <c r="A219">
        <v>10012</v>
      </c>
      <c r="B219" t="s">
        <v>336</v>
      </c>
      <c r="C219" t="s">
        <v>2</v>
      </c>
      <c r="D219" t="s">
        <v>276</v>
      </c>
      <c r="E219" t="s">
        <v>115</v>
      </c>
      <c r="F219" t="s">
        <v>337</v>
      </c>
      <c r="G219">
        <v>40935</v>
      </c>
      <c r="H219" t="s">
        <v>77</v>
      </c>
      <c r="I219">
        <v>29</v>
      </c>
      <c r="J219" s="1"/>
    </row>
    <row r="220" spans="1:10" x14ac:dyDescent="0.35">
      <c r="A220">
        <v>10075</v>
      </c>
      <c r="B220" t="s">
        <v>31</v>
      </c>
      <c r="C220" t="s">
        <v>2</v>
      </c>
      <c r="D220" t="s">
        <v>32</v>
      </c>
      <c r="E220" t="s">
        <v>33</v>
      </c>
      <c r="F220" t="s">
        <v>34</v>
      </c>
      <c r="G220">
        <v>40582</v>
      </c>
      <c r="H220" t="s">
        <v>12</v>
      </c>
      <c r="I220">
        <v>5</v>
      </c>
      <c r="J220" s="1"/>
    </row>
    <row r="221" spans="1:10" x14ac:dyDescent="0.35">
      <c r="A221">
        <v>10027</v>
      </c>
      <c r="B221" t="s">
        <v>144</v>
      </c>
      <c r="C221" t="s">
        <v>2</v>
      </c>
      <c r="D221" t="s">
        <v>87</v>
      </c>
      <c r="E221" t="s">
        <v>88</v>
      </c>
      <c r="F221" t="s">
        <v>145</v>
      </c>
      <c r="G221">
        <v>41397</v>
      </c>
      <c r="H221" t="s">
        <v>17</v>
      </c>
      <c r="I221">
        <v>4</v>
      </c>
      <c r="J221" s="1"/>
    </row>
    <row r="222" spans="1:10" x14ac:dyDescent="0.35">
      <c r="A222">
        <v>10138</v>
      </c>
      <c r="B222" t="s">
        <v>269</v>
      </c>
      <c r="C222" t="s">
        <v>8</v>
      </c>
      <c r="D222" t="s">
        <v>258</v>
      </c>
      <c r="E222" t="s">
        <v>259</v>
      </c>
      <c r="F222" t="s">
        <v>270</v>
      </c>
      <c r="G222">
        <v>40873</v>
      </c>
      <c r="H222" t="s">
        <v>39</v>
      </c>
      <c r="I222">
        <v>27</v>
      </c>
      <c r="J222" s="1"/>
    </row>
    <row r="223" spans="1:10" x14ac:dyDescent="0.35">
      <c r="A223">
        <v>10066</v>
      </c>
      <c r="B223" t="s">
        <v>163</v>
      </c>
      <c r="C223" t="s">
        <v>8</v>
      </c>
      <c r="D223" t="s">
        <v>19</v>
      </c>
      <c r="E223" t="s">
        <v>20</v>
      </c>
      <c r="F223" t="s">
        <v>164</v>
      </c>
      <c r="G223">
        <v>40417</v>
      </c>
      <c r="H223" t="s">
        <v>48</v>
      </c>
      <c r="I223">
        <v>16</v>
      </c>
      <c r="J223" s="1"/>
    </row>
    <row r="224" spans="1:10" x14ac:dyDescent="0.35">
      <c r="A224">
        <v>10142</v>
      </c>
      <c r="B224" t="s">
        <v>312</v>
      </c>
      <c r="C224" t="s">
        <v>8</v>
      </c>
      <c r="D224" t="s">
        <v>313</v>
      </c>
      <c r="E224" t="s">
        <v>314</v>
      </c>
      <c r="F224" t="s">
        <v>315</v>
      </c>
      <c r="G224">
        <v>41293</v>
      </c>
      <c r="H224" t="s">
        <v>30</v>
      </c>
      <c r="I224">
        <v>9</v>
      </c>
      <c r="J224" s="1"/>
    </row>
    <row r="225" spans="1:10" x14ac:dyDescent="0.35">
      <c r="A225">
        <v>10118</v>
      </c>
      <c r="B225" t="s">
        <v>156</v>
      </c>
      <c r="C225" t="s">
        <v>2</v>
      </c>
      <c r="D225" t="s">
        <v>99</v>
      </c>
      <c r="E225" t="s">
        <v>100</v>
      </c>
      <c r="F225" t="s">
        <v>157</v>
      </c>
      <c r="G225">
        <v>41263</v>
      </c>
      <c r="H225" t="s">
        <v>63</v>
      </c>
      <c r="I225">
        <v>20</v>
      </c>
      <c r="J225" s="1"/>
    </row>
    <row r="226" spans="1:10" x14ac:dyDescent="0.35">
      <c r="A226">
        <v>10088</v>
      </c>
      <c r="B226" t="s">
        <v>326</v>
      </c>
      <c r="C226" t="s">
        <v>2</v>
      </c>
      <c r="D226" t="s">
        <v>327</v>
      </c>
      <c r="E226" t="s">
        <v>328</v>
      </c>
      <c r="F226" t="s">
        <v>329</v>
      </c>
      <c r="G226">
        <v>41198</v>
      </c>
      <c r="H226" t="s">
        <v>39</v>
      </c>
      <c r="I226">
        <v>26</v>
      </c>
      <c r="J226" s="1"/>
    </row>
    <row r="227" spans="1:10" x14ac:dyDescent="0.35">
      <c r="A227">
        <v>10027</v>
      </c>
      <c r="B227" t="s">
        <v>144</v>
      </c>
      <c r="C227" t="s">
        <v>2</v>
      </c>
      <c r="D227" t="s">
        <v>87</v>
      </c>
      <c r="E227" t="s">
        <v>88</v>
      </c>
      <c r="F227" t="s">
        <v>145</v>
      </c>
      <c r="G227">
        <v>41899</v>
      </c>
      <c r="H227" t="s">
        <v>22</v>
      </c>
      <c r="I227">
        <v>3</v>
      </c>
      <c r="J227" s="1"/>
    </row>
    <row r="228" spans="1:10" x14ac:dyDescent="0.35">
      <c r="A228">
        <v>10111</v>
      </c>
      <c r="B228" t="s">
        <v>141</v>
      </c>
      <c r="C228" t="s">
        <v>8</v>
      </c>
      <c r="D228" t="s">
        <v>142</v>
      </c>
      <c r="E228" t="s">
        <v>57</v>
      </c>
      <c r="F228" t="s">
        <v>143</v>
      </c>
      <c r="G228">
        <v>42140</v>
      </c>
      <c r="H228" t="s">
        <v>35</v>
      </c>
      <c r="I228">
        <v>30</v>
      </c>
      <c r="J228" s="1"/>
    </row>
    <row r="229" spans="1:10" x14ac:dyDescent="0.35">
      <c r="A229">
        <v>10097</v>
      </c>
      <c r="B229" t="s">
        <v>133</v>
      </c>
      <c r="C229" t="s">
        <v>2</v>
      </c>
      <c r="D229" t="s">
        <v>134</v>
      </c>
      <c r="E229" t="s">
        <v>10</v>
      </c>
      <c r="F229" t="s">
        <v>135</v>
      </c>
      <c r="G229">
        <v>40468</v>
      </c>
      <c r="H229" t="s">
        <v>22</v>
      </c>
      <c r="I229">
        <v>23</v>
      </c>
      <c r="J229" s="1"/>
    </row>
    <row r="230" spans="1:10" x14ac:dyDescent="0.35">
      <c r="A230">
        <v>10061</v>
      </c>
      <c r="B230" t="s">
        <v>338</v>
      </c>
      <c r="C230" t="s">
        <v>8</v>
      </c>
      <c r="D230" t="s">
        <v>137</v>
      </c>
      <c r="E230" t="s">
        <v>92</v>
      </c>
      <c r="F230" t="s">
        <v>339</v>
      </c>
      <c r="G230">
        <v>42061</v>
      </c>
      <c r="H230" t="s">
        <v>35</v>
      </c>
      <c r="I230">
        <v>18</v>
      </c>
      <c r="J230" s="1"/>
    </row>
    <row r="231" spans="1:10" x14ac:dyDescent="0.35">
      <c r="A231">
        <v>10134</v>
      </c>
      <c r="B231" t="s">
        <v>198</v>
      </c>
      <c r="C231" t="s">
        <v>8</v>
      </c>
      <c r="D231" t="s">
        <v>199</v>
      </c>
      <c r="E231" t="s">
        <v>115</v>
      </c>
      <c r="F231" t="s">
        <v>200</v>
      </c>
      <c r="G231">
        <v>42036</v>
      </c>
      <c r="H231" t="s">
        <v>22</v>
      </c>
      <c r="I231">
        <v>3</v>
      </c>
      <c r="J231" s="1"/>
    </row>
    <row r="232" spans="1:10" x14ac:dyDescent="0.35">
      <c r="A232">
        <v>10051</v>
      </c>
      <c r="B232" t="s">
        <v>49</v>
      </c>
      <c r="C232" t="s">
        <v>2</v>
      </c>
      <c r="D232" t="s">
        <v>50</v>
      </c>
      <c r="E232" t="s">
        <v>4</v>
      </c>
      <c r="F232" t="s">
        <v>51</v>
      </c>
      <c r="G232">
        <v>41574</v>
      </c>
      <c r="H232" t="s">
        <v>22</v>
      </c>
      <c r="I232">
        <v>15</v>
      </c>
      <c r="J232" s="1"/>
    </row>
    <row r="233" spans="1:10" x14ac:dyDescent="0.35">
      <c r="A233">
        <v>10081</v>
      </c>
      <c r="B233" t="s">
        <v>165</v>
      </c>
      <c r="C233" t="s">
        <v>2</v>
      </c>
      <c r="D233" t="s">
        <v>166</v>
      </c>
      <c r="E233" t="s">
        <v>57</v>
      </c>
      <c r="F233" t="s">
        <v>167</v>
      </c>
      <c r="G233">
        <v>40453</v>
      </c>
      <c r="H233" t="s">
        <v>35</v>
      </c>
      <c r="I233">
        <v>17</v>
      </c>
      <c r="J233" s="1"/>
    </row>
    <row r="234" spans="1:10" x14ac:dyDescent="0.35">
      <c r="A234">
        <v>10094</v>
      </c>
      <c r="B234" t="s">
        <v>340</v>
      </c>
      <c r="C234" t="s">
        <v>8</v>
      </c>
      <c r="D234" t="s">
        <v>341</v>
      </c>
      <c r="E234" t="s">
        <v>342</v>
      </c>
      <c r="F234" t="s">
        <v>343</v>
      </c>
      <c r="G234">
        <v>40190</v>
      </c>
      <c r="H234" t="s">
        <v>63</v>
      </c>
      <c r="I234">
        <v>1</v>
      </c>
      <c r="J234" s="1"/>
    </row>
    <row r="235" spans="1:10" x14ac:dyDescent="0.35">
      <c r="A235">
        <v>10047</v>
      </c>
      <c r="B235" t="s">
        <v>86</v>
      </c>
      <c r="C235" t="s">
        <v>8</v>
      </c>
      <c r="D235" t="s">
        <v>87</v>
      </c>
      <c r="E235" t="s">
        <v>88</v>
      </c>
      <c r="F235" t="s">
        <v>89</v>
      </c>
      <c r="G235">
        <v>40784</v>
      </c>
      <c r="H235" t="s">
        <v>48</v>
      </c>
      <c r="I235">
        <v>16</v>
      </c>
      <c r="J235" s="1"/>
    </row>
    <row r="236" spans="1:10" x14ac:dyDescent="0.35">
      <c r="A236">
        <v>10050</v>
      </c>
      <c r="B236" t="s">
        <v>68</v>
      </c>
      <c r="C236" t="s">
        <v>2</v>
      </c>
      <c r="D236" t="s">
        <v>69</v>
      </c>
      <c r="E236" t="s">
        <v>33</v>
      </c>
      <c r="F236" t="s">
        <v>70</v>
      </c>
      <c r="G236">
        <v>40483</v>
      </c>
      <c r="H236" t="s">
        <v>6</v>
      </c>
      <c r="I236">
        <v>13</v>
      </c>
      <c r="J236" s="1"/>
    </row>
    <row r="237" spans="1:10" x14ac:dyDescent="0.35">
      <c r="A237">
        <v>10074</v>
      </c>
      <c r="B237" t="s">
        <v>344</v>
      </c>
      <c r="C237" t="s">
        <v>8</v>
      </c>
      <c r="D237" t="s">
        <v>345</v>
      </c>
      <c r="E237" t="s">
        <v>57</v>
      </c>
      <c r="F237" t="s">
        <v>346</v>
      </c>
      <c r="G237">
        <v>41660</v>
      </c>
      <c r="H237" t="s">
        <v>22</v>
      </c>
      <c r="I237">
        <v>21</v>
      </c>
      <c r="J237" s="1"/>
    </row>
    <row r="238" spans="1:10" x14ac:dyDescent="0.35">
      <c r="A238">
        <v>10076</v>
      </c>
      <c r="B238" t="s">
        <v>90</v>
      </c>
      <c r="C238" t="s">
        <v>2</v>
      </c>
      <c r="D238" t="s">
        <v>91</v>
      </c>
      <c r="E238" t="s">
        <v>92</v>
      </c>
      <c r="F238" t="s">
        <v>93</v>
      </c>
      <c r="G238">
        <v>40433</v>
      </c>
      <c r="H238" t="s">
        <v>35</v>
      </c>
      <c r="I238">
        <v>6</v>
      </c>
      <c r="J238" s="1"/>
    </row>
    <row r="239" spans="1:10" x14ac:dyDescent="0.35">
      <c r="A239">
        <v>10118</v>
      </c>
      <c r="B239" t="s">
        <v>156</v>
      </c>
      <c r="C239" t="s">
        <v>2</v>
      </c>
      <c r="D239" t="s">
        <v>99</v>
      </c>
      <c r="E239" t="s">
        <v>100</v>
      </c>
      <c r="F239" t="s">
        <v>157</v>
      </c>
      <c r="G239">
        <v>41550</v>
      </c>
      <c r="H239" t="s">
        <v>48</v>
      </c>
      <c r="I239">
        <v>7</v>
      </c>
      <c r="J239" s="1"/>
    </row>
    <row r="240" spans="1:10" x14ac:dyDescent="0.35">
      <c r="A240">
        <v>10150</v>
      </c>
      <c r="B240" t="s">
        <v>347</v>
      </c>
      <c r="C240" t="s">
        <v>2</v>
      </c>
      <c r="D240" t="s">
        <v>178</v>
      </c>
      <c r="E240" t="s">
        <v>92</v>
      </c>
      <c r="F240" t="s">
        <v>348</v>
      </c>
      <c r="G240">
        <v>42369</v>
      </c>
      <c r="H240" t="s">
        <v>39</v>
      </c>
      <c r="I240">
        <v>10</v>
      </c>
      <c r="J240" s="1"/>
    </row>
    <row r="241" spans="1:10" x14ac:dyDescent="0.35">
      <c r="A241">
        <v>10143</v>
      </c>
      <c r="B241" t="s">
        <v>109</v>
      </c>
      <c r="C241" t="s">
        <v>2</v>
      </c>
      <c r="D241" t="s">
        <v>110</v>
      </c>
      <c r="E241" t="s">
        <v>111</v>
      </c>
      <c r="F241" t="s">
        <v>112</v>
      </c>
      <c r="G241">
        <v>41540</v>
      </c>
      <c r="H241" t="s">
        <v>77</v>
      </c>
      <c r="I241">
        <v>16</v>
      </c>
      <c r="J241" s="1"/>
    </row>
    <row r="242" spans="1:10" x14ac:dyDescent="0.35">
      <c r="A242">
        <v>10085</v>
      </c>
      <c r="B242" t="s">
        <v>146</v>
      </c>
      <c r="C242" t="s">
        <v>2</v>
      </c>
      <c r="D242" t="s">
        <v>147</v>
      </c>
      <c r="E242" t="s">
        <v>148</v>
      </c>
      <c r="F242" t="s">
        <v>149</v>
      </c>
      <c r="G242">
        <v>40986</v>
      </c>
      <c r="H242" t="s">
        <v>35</v>
      </c>
      <c r="I242">
        <v>9</v>
      </c>
      <c r="J242" s="1"/>
    </row>
    <row r="243" spans="1:10" x14ac:dyDescent="0.35">
      <c r="A243">
        <v>10036</v>
      </c>
      <c r="B243" t="s">
        <v>40</v>
      </c>
      <c r="C243" t="s">
        <v>2</v>
      </c>
      <c r="D243" t="s">
        <v>41</v>
      </c>
      <c r="E243" t="s">
        <v>42</v>
      </c>
      <c r="F243" t="s">
        <v>43</v>
      </c>
      <c r="G243">
        <v>40586</v>
      </c>
      <c r="H243" t="s">
        <v>48</v>
      </c>
      <c r="I243">
        <v>11</v>
      </c>
      <c r="J243" s="1"/>
    </row>
    <row r="244" spans="1:10" x14ac:dyDescent="0.35">
      <c r="A244">
        <v>10129</v>
      </c>
      <c r="B244" t="s">
        <v>349</v>
      </c>
      <c r="C244" t="s">
        <v>2</v>
      </c>
      <c r="D244" t="s">
        <v>350</v>
      </c>
      <c r="E244" t="s">
        <v>351</v>
      </c>
      <c r="F244" t="s">
        <v>352</v>
      </c>
      <c r="G244">
        <v>41082</v>
      </c>
      <c r="H244" t="s">
        <v>48</v>
      </c>
      <c r="I244">
        <v>6</v>
      </c>
      <c r="J244" s="1"/>
    </row>
    <row r="245" spans="1:10" x14ac:dyDescent="0.35">
      <c r="A245">
        <v>10133</v>
      </c>
      <c r="B245" t="s">
        <v>113</v>
      </c>
      <c r="C245" t="s">
        <v>8</v>
      </c>
      <c r="D245" t="s">
        <v>114</v>
      </c>
      <c r="E245" t="s">
        <v>115</v>
      </c>
      <c r="F245" t="s">
        <v>116</v>
      </c>
      <c r="G245">
        <v>41160</v>
      </c>
      <c r="H245" t="s">
        <v>35</v>
      </c>
      <c r="I245">
        <v>5</v>
      </c>
      <c r="J245" s="1"/>
    </row>
    <row r="246" spans="1:10" x14ac:dyDescent="0.35">
      <c r="A246">
        <v>10099</v>
      </c>
      <c r="B246" t="s">
        <v>316</v>
      </c>
      <c r="C246" t="s">
        <v>2</v>
      </c>
      <c r="D246" t="s">
        <v>317</v>
      </c>
      <c r="E246" t="s">
        <v>318</v>
      </c>
      <c r="F246" t="s">
        <v>319</v>
      </c>
      <c r="G246">
        <v>41861</v>
      </c>
      <c r="H246" t="s">
        <v>77</v>
      </c>
      <c r="I246">
        <v>15</v>
      </c>
      <c r="J246" s="1"/>
    </row>
    <row r="247" spans="1:10" x14ac:dyDescent="0.35">
      <c r="A247">
        <v>10020</v>
      </c>
      <c r="B247" t="s">
        <v>353</v>
      </c>
      <c r="C247" t="s">
        <v>8</v>
      </c>
      <c r="D247" t="s">
        <v>354</v>
      </c>
      <c r="E247" t="s">
        <v>355</v>
      </c>
      <c r="F247" t="s">
        <v>356</v>
      </c>
      <c r="G247">
        <v>41922</v>
      </c>
      <c r="H247" t="s">
        <v>63</v>
      </c>
      <c r="I247">
        <v>11</v>
      </c>
      <c r="J247" s="1"/>
    </row>
    <row r="248" spans="1:10" x14ac:dyDescent="0.35">
      <c r="A248">
        <v>10052</v>
      </c>
      <c r="B248" t="s">
        <v>285</v>
      </c>
      <c r="C248" t="s">
        <v>2</v>
      </c>
      <c r="D248" t="s">
        <v>286</v>
      </c>
      <c r="E248" t="s">
        <v>4</v>
      </c>
      <c r="F248" t="s">
        <v>287</v>
      </c>
      <c r="G248">
        <v>41084</v>
      </c>
      <c r="H248" t="s">
        <v>35</v>
      </c>
      <c r="I248">
        <v>3</v>
      </c>
      <c r="J248" s="1"/>
    </row>
    <row r="249" spans="1:10" x14ac:dyDescent="0.35">
      <c r="A249">
        <v>10093</v>
      </c>
      <c r="B249" t="s">
        <v>357</v>
      </c>
      <c r="C249" t="s">
        <v>8</v>
      </c>
      <c r="D249" t="s">
        <v>358</v>
      </c>
      <c r="E249" t="s">
        <v>10</v>
      </c>
      <c r="F249" t="s">
        <v>359</v>
      </c>
      <c r="G249">
        <v>41851</v>
      </c>
      <c r="H249" t="s">
        <v>6</v>
      </c>
      <c r="I249">
        <v>6</v>
      </c>
      <c r="J249" s="1"/>
    </row>
    <row r="250" spans="1:10" x14ac:dyDescent="0.35">
      <c r="A250">
        <v>10099</v>
      </c>
      <c r="B250" t="s">
        <v>316</v>
      </c>
      <c r="C250" t="s">
        <v>2</v>
      </c>
      <c r="D250" t="s">
        <v>317</v>
      </c>
      <c r="E250" t="s">
        <v>318</v>
      </c>
      <c r="F250" t="s">
        <v>319</v>
      </c>
      <c r="G250">
        <v>40235</v>
      </c>
      <c r="H250" t="s">
        <v>48</v>
      </c>
      <c r="I250">
        <v>4</v>
      </c>
      <c r="J250" s="1"/>
    </row>
    <row r="251" spans="1:10" x14ac:dyDescent="0.35">
      <c r="A251">
        <v>10065</v>
      </c>
      <c r="B251" t="s">
        <v>231</v>
      </c>
      <c r="C251" t="s">
        <v>8</v>
      </c>
      <c r="D251" t="s">
        <v>217</v>
      </c>
      <c r="E251" t="s">
        <v>4</v>
      </c>
      <c r="F251" t="s">
        <v>232</v>
      </c>
      <c r="G251">
        <v>41290</v>
      </c>
      <c r="H251" t="s">
        <v>17</v>
      </c>
      <c r="I251">
        <v>30</v>
      </c>
      <c r="J251" s="1"/>
    </row>
    <row r="252" spans="1:10" x14ac:dyDescent="0.35">
      <c r="A252">
        <v>10110</v>
      </c>
      <c r="B252" t="s">
        <v>360</v>
      </c>
      <c r="C252" t="s">
        <v>8</v>
      </c>
      <c r="D252" t="s">
        <v>361</v>
      </c>
      <c r="E252" t="s">
        <v>4</v>
      </c>
      <c r="F252" t="s">
        <v>362</v>
      </c>
      <c r="G252">
        <v>41011</v>
      </c>
      <c r="H252" t="s">
        <v>39</v>
      </c>
      <c r="I252">
        <v>6</v>
      </c>
      <c r="J252" s="1"/>
    </row>
    <row r="253" spans="1:10" x14ac:dyDescent="0.35">
      <c r="A253">
        <v>10127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>
        <v>40275</v>
      </c>
      <c r="H253" t="s">
        <v>6</v>
      </c>
      <c r="I253">
        <v>22</v>
      </c>
      <c r="J253" s="1"/>
    </row>
    <row r="254" spans="1:10" x14ac:dyDescent="0.35">
      <c r="A254">
        <v>10015</v>
      </c>
      <c r="B254" t="s">
        <v>236</v>
      </c>
      <c r="C254" t="s">
        <v>2</v>
      </c>
      <c r="D254" t="s">
        <v>237</v>
      </c>
      <c r="E254" t="s">
        <v>238</v>
      </c>
      <c r="F254" t="s">
        <v>239</v>
      </c>
      <c r="G254">
        <v>40893</v>
      </c>
      <c r="H254" t="s">
        <v>48</v>
      </c>
      <c r="I254">
        <v>10</v>
      </c>
      <c r="J254" s="1"/>
    </row>
    <row r="255" spans="1:10" x14ac:dyDescent="0.35">
      <c r="A255">
        <v>10080</v>
      </c>
      <c r="B255" t="s">
        <v>330</v>
      </c>
      <c r="C255" t="s">
        <v>8</v>
      </c>
      <c r="D255" t="s">
        <v>331</v>
      </c>
      <c r="E255" t="s">
        <v>57</v>
      </c>
      <c r="F255" t="s">
        <v>332</v>
      </c>
      <c r="G255">
        <v>40884</v>
      </c>
      <c r="H255" t="s">
        <v>48</v>
      </c>
      <c r="I255">
        <v>19</v>
      </c>
      <c r="J255" s="1"/>
    </row>
    <row r="256" spans="1:10" x14ac:dyDescent="0.35">
      <c r="A256">
        <v>10114</v>
      </c>
      <c r="B256" t="s">
        <v>363</v>
      </c>
      <c r="C256" t="s">
        <v>2</v>
      </c>
      <c r="D256" t="s">
        <v>364</v>
      </c>
      <c r="E256" t="s">
        <v>364</v>
      </c>
      <c r="F256" t="s">
        <v>365</v>
      </c>
      <c r="G256">
        <v>41192</v>
      </c>
      <c r="H256" t="s">
        <v>30</v>
      </c>
      <c r="I256">
        <v>10</v>
      </c>
      <c r="J256" s="1"/>
    </row>
    <row r="257" spans="1:10" x14ac:dyDescent="0.35">
      <c r="A257">
        <v>10135</v>
      </c>
      <c r="B257" t="s">
        <v>366</v>
      </c>
      <c r="C257" t="s">
        <v>8</v>
      </c>
      <c r="D257" t="s">
        <v>313</v>
      </c>
      <c r="E257" t="s">
        <v>314</v>
      </c>
      <c r="F257" t="s">
        <v>367</v>
      </c>
      <c r="G257">
        <v>40503</v>
      </c>
      <c r="H257" t="s">
        <v>30</v>
      </c>
      <c r="I257">
        <v>12</v>
      </c>
      <c r="J257" s="1"/>
    </row>
    <row r="258" spans="1:10" x14ac:dyDescent="0.35">
      <c r="A258">
        <v>10012</v>
      </c>
      <c r="B258" t="s">
        <v>336</v>
      </c>
      <c r="C258" t="s">
        <v>2</v>
      </c>
      <c r="D258" t="s">
        <v>276</v>
      </c>
      <c r="E258" t="s">
        <v>115</v>
      </c>
      <c r="F258" t="s">
        <v>337</v>
      </c>
      <c r="G258">
        <v>41710</v>
      </c>
      <c r="H258" t="s">
        <v>48</v>
      </c>
      <c r="I258">
        <v>17</v>
      </c>
      <c r="J258" s="1"/>
    </row>
    <row r="259" spans="1:10" x14ac:dyDescent="0.35">
      <c r="A259">
        <v>10018</v>
      </c>
      <c r="B259" t="s">
        <v>368</v>
      </c>
      <c r="C259" t="s">
        <v>8</v>
      </c>
      <c r="D259" t="s">
        <v>369</v>
      </c>
      <c r="E259" t="s">
        <v>33</v>
      </c>
      <c r="F259" t="s">
        <v>370</v>
      </c>
      <c r="G259">
        <v>40653</v>
      </c>
      <c r="H259" t="s">
        <v>77</v>
      </c>
      <c r="I259">
        <v>6</v>
      </c>
      <c r="J259" s="1"/>
    </row>
    <row r="260" spans="1:10" x14ac:dyDescent="0.35">
      <c r="A260">
        <v>10098</v>
      </c>
      <c r="B260" t="s">
        <v>371</v>
      </c>
      <c r="C260" t="s">
        <v>2</v>
      </c>
      <c r="D260" t="s">
        <v>372</v>
      </c>
      <c r="E260" t="s">
        <v>4</v>
      </c>
      <c r="F260" t="s">
        <v>373</v>
      </c>
      <c r="G260">
        <v>40249</v>
      </c>
      <c r="H260" t="s">
        <v>12</v>
      </c>
      <c r="I260">
        <v>6</v>
      </c>
      <c r="J260" s="1"/>
    </row>
    <row r="261" spans="1:10" x14ac:dyDescent="0.35">
      <c r="A261">
        <v>10111</v>
      </c>
      <c r="B261" t="s">
        <v>141</v>
      </c>
      <c r="C261" t="s">
        <v>8</v>
      </c>
      <c r="D261" t="s">
        <v>142</v>
      </c>
      <c r="E261" t="s">
        <v>57</v>
      </c>
      <c r="F261" t="s">
        <v>143</v>
      </c>
      <c r="G261">
        <v>41900</v>
      </c>
      <c r="H261" t="s">
        <v>30</v>
      </c>
      <c r="I261">
        <v>2</v>
      </c>
      <c r="J261" s="1"/>
    </row>
    <row r="262" spans="1:10" x14ac:dyDescent="0.35">
      <c r="A262">
        <v>10021</v>
      </c>
      <c r="B262" t="s">
        <v>265</v>
      </c>
      <c r="C262" t="s">
        <v>8</v>
      </c>
      <c r="D262" t="s">
        <v>9</v>
      </c>
      <c r="E262" t="s">
        <v>10</v>
      </c>
      <c r="F262" t="s">
        <v>266</v>
      </c>
      <c r="G262">
        <v>41302</v>
      </c>
      <c r="H262" t="s">
        <v>35</v>
      </c>
      <c r="I262">
        <v>2</v>
      </c>
      <c r="J262" s="1"/>
    </row>
    <row r="263" spans="1:10" x14ac:dyDescent="0.35">
      <c r="A263">
        <v>10039</v>
      </c>
      <c r="B263" t="s">
        <v>216</v>
      </c>
      <c r="C263" t="s">
        <v>8</v>
      </c>
      <c r="D263" t="s">
        <v>217</v>
      </c>
      <c r="E263" t="s">
        <v>4</v>
      </c>
      <c r="F263" t="s">
        <v>218</v>
      </c>
      <c r="G263">
        <v>41582</v>
      </c>
      <c r="H263" t="s">
        <v>35</v>
      </c>
      <c r="I263">
        <v>22</v>
      </c>
      <c r="J263" s="1"/>
    </row>
    <row r="264" spans="1:10" x14ac:dyDescent="0.35">
      <c r="A264">
        <v>10149</v>
      </c>
      <c r="B264" t="s">
        <v>158</v>
      </c>
      <c r="C264" t="s">
        <v>8</v>
      </c>
      <c r="D264" t="s">
        <v>27</v>
      </c>
      <c r="E264" t="s">
        <v>28</v>
      </c>
      <c r="F264" t="s">
        <v>159</v>
      </c>
      <c r="G264">
        <v>41227</v>
      </c>
      <c r="H264" t="s">
        <v>63</v>
      </c>
      <c r="I264">
        <v>30</v>
      </c>
      <c r="J264" s="1"/>
    </row>
    <row r="265" spans="1:10" x14ac:dyDescent="0.35">
      <c r="A265">
        <v>10111</v>
      </c>
      <c r="B265" t="s">
        <v>141</v>
      </c>
      <c r="C265" t="s">
        <v>8</v>
      </c>
      <c r="D265" t="s">
        <v>142</v>
      </c>
      <c r="E265" t="s">
        <v>57</v>
      </c>
      <c r="F265" t="s">
        <v>143</v>
      </c>
      <c r="G265">
        <v>41464</v>
      </c>
      <c r="H265" t="s">
        <v>22</v>
      </c>
      <c r="I265">
        <v>27</v>
      </c>
      <c r="J265" s="1"/>
    </row>
    <row r="266" spans="1:10" x14ac:dyDescent="0.35">
      <c r="A266">
        <v>10014</v>
      </c>
      <c r="B266" t="s">
        <v>374</v>
      </c>
      <c r="C266" t="s">
        <v>2</v>
      </c>
      <c r="D266" t="s">
        <v>375</v>
      </c>
      <c r="E266" t="s">
        <v>4</v>
      </c>
      <c r="F266" t="s">
        <v>376</v>
      </c>
      <c r="G266">
        <v>41747</v>
      </c>
      <c r="H266" t="s">
        <v>6</v>
      </c>
      <c r="I266">
        <v>15</v>
      </c>
      <c r="J266" s="1"/>
    </row>
    <row r="267" spans="1:10" x14ac:dyDescent="0.35">
      <c r="A267">
        <v>10007</v>
      </c>
      <c r="B267" t="s">
        <v>377</v>
      </c>
      <c r="C267" t="s">
        <v>2</v>
      </c>
      <c r="D267" t="s">
        <v>297</v>
      </c>
      <c r="E267" t="s">
        <v>298</v>
      </c>
      <c r="F267" t="s">
        <v>378</v>
      </c>
      <c r="G267">
        <v>40902</v>
      </c>
      <c r="H267" t="s">
        <v>22</v>
      </c>
      <c r="I267">
        <v>28</v>
      </c>
      <c r="J267" s="1"/>
    </row>
    <row r="268" spans="1:10" x14ac:dyDescent="0.35">
      <c r="A268">
        <v>10148</v>
      </c>
      <c r="B268" t="s">
        <v>160</v>
      </c>
      <c r="C268" t="s">
        <v>2</v>
      </c>
      <c r="D268" t="s">
        <v>161</v>
      </c>
      <c r="E268" t="s">
        <v>57</v>
      </c>
      <c r="F268" t="s">
        <v>162</v>
      </c>
      <c r="G268">
        <v>40890</v>
      </c>
      <c r="H268" t="s">
        <v>35</v>
      </c>
      <c r="I268">
        <v>2</v>
      </c>
      <c r="J268" s="1"/>
    </row>
    <row r="269" spans="1:10" x14ac:dyDescent="0.35">
      <c r="A269">
        <v>10076</v>
      </c>
      <c r="B269" t="s">
        <v>90</v>
      </c>
      <c r="C269" t="s">
        <v>2</v>
      </c>
      <c r="D269" t="s">
        <v>91</v>
      </c>
      <c r="E269" t="s">
        <v>92</v>
      </c>
      <c r="F269" t="s">
        <v>93</v>
      </c>
      <c r="G269">
        <v>40607</v>
      </c>
      <c r="H269" t="s">
        <v>6</v>
      </c>
      <c r="I269">
        <v>24</v>
      </c>
      <c r="J269" s="1"/>
    </row>
    <row r="270" spans="1:10" x14ac:dyDescent="0.35">
      <c r="A270">
        <v>10002</v>
      </c>
      <c r="B270" t="s">
        <v>186</v>
      </c>
      <c r="C270" t="s">
        <v>2</v>
      </c>
      <c r="D270" t="s">
        <v>3</v>
      </c>
      <c r="E270" t="s">
        <v>4</v>
      </c>
      <c r="F270" t="s">
        <v>187</v>
      </c>
      <c r="G270">
        <v>40920</v>
      </c>
      <c r="H270" t="s">
        <v>63</v>
      </c>
      <c r="I270">
        <v>6</v>
      </c>
      <c r="J270" s="1"/>
    </row>
    <row r="271" spans="1:10" x14ac:dyDescent="0.35">
      <c r="A271">
        <v>10085</v>
      </c>
      <c r="B271" t="s">
        <v>146</v>
      </c>
      <c r="C271" t="s">
        <v>2</v>
      </c>
      <c r="D271" t="s">
        <v>147</v>
      </c>
      <c r="E271" t="s">
        <v>148</v>
      </c>
      <c r="F271" t="s">
        <v>149</v>
      </c>
      <c r="G271">
        <v>41679</v>
      </c>
      <c r="H271" t="s">
        <v>12</v>
      </c>
      <c r="I271">
        <v>8</v>
      </c>
      <c r="J271" s="1"/>
    </row>
    <row r="272" spans="1:10" x14ac:dyDescent="0.35">
      <c r="A272">
        <v>10034</v>
      </c>
      <c r="B272" t="s">
        <v>23</v>
      </c>
      <c r="C272" t="s">
        <v>2</v>
      </c>
      <c r="D272" t="s">
        <v>24</v>
      </c>
      <c r="E272" t="s">
        <v>4</v>
      </c>
      <c r="F272" t="s">
        <v>25</v>
      </c>
      <c r="G272">
        <v>42349</v>
      </c>
      <c r="H272" t="s">
        <v>63</v>
      </c>
      <c r="I272">
        <v>2</v>
      </c>
      <c r="J272" s="1"/>
    </row>
    <row r="273" spans="1:10" x14ac:dyDescent="0.35">
      <c r="A273">
        <v>10094</v>
      </c>
      <c r="B273" t="s">
        <v>340</v>
      </c>
      <c r="C273" t="s">
        <v>8</v>
      </c>
      <c r="D273" t="s">
        <v>341</v>
      </c>
      <c r="E273" t="s">
        <v>342</v>
      </c>
      <c r="F273" t="s">
        <v>343</v>
      </c>
      <c r="G273">
        <v>41364</v>
      </c>
      <c r="H273" t="s">
        <v>17</v>
      </c>
      <c r="I273">
        <v>6</v>
      </c>
      <c r="J273" s="1"/>
    </row>
    <row r="274" spans="1:10" x14ac:dyDescent="0.35">
      <c r="A274">
        <v>10046</v>
      </c>
      <c r="B274" t="s">
        <v>379</v>
      </c>
      <c r="C274" t="s">
        <v>2</v>
      </c>
      <c r="D274" t="s">
        <v>243</v>
      </c>
      <c r="E274" t="s">
        <v>33</v>
      </c>
      <c r="F274" t="s">
        <v>380</v>
      </c>
      <c r="G274">
        <v>41700</v>
      </c>
      <c r="H274" t="s">
        <v>22</v>
      </c>
      <c r="I274">
        <v>12</v>
      </c>
      <c r="J274" s="1"/>
    </row>
    <row r="275" spans="1:10" x14ac:dyDescent="0.35">
      <c r="A275">
        <v>10034</v>
      </c>
      <c r="B275" t="s">
        <v>23</v>
      </c>
      <c r="C275" t="s">
        <v>2</v>
      </c>
      <c r="D275" t="s">
        <v>24</v>
      </c>
      <c r="E275" t="s">
        <v>4</v>
      </c>
      <c r="F275" t="s">
        <v>25</v>
      </c>
      <c r="G275">
        <v>40314</v>
      </c>
      <c r="H275" t="s">
        <v>12</v>
      </c>
      <c r="I275">
        <v>3</v>
      </c>
      <c r="J275" s="1"/>
    </row>
    <row r="276" spans="1:10" x14ac:dyDescent="0.35">
      <c r="A276">
        <v>10054</v>
      </c>
      <c r="B276" t="s">
        <v>26</v>
      </c>
      <c r="C276" t="s">
        <v>2</v>
      </c>
      <c r="D276" t="s">
        <v>27</v>
      </c>
      <c r="E276" t="s">
        <v>28</v>
      </c>
      <c r="F276" t="s">
        <v>29</v>
      </c>
      <c r="G276">
        <v>41664</v>
      </c>
      <c r="H276" t="s">
        <v>30</v>
      </c>
      <c r="I276">
        <v>17</v>
      </c>
      <c r="J276" s="1"/>
    </row>
    <row r="277" spans="1:10" x14ac:dyDescent="0.35">
      <c r="A277">
        <v>10148</v>
      </c>
      <c r="B277" t="s">
        <v>160</v>
      </c>
      <c r="C277" t="s">
        <v>2</v>
      </c>
      <c r="D277" t="s">
        <v>161</v>
      </c>
      <c r="E277" t="s">
        <v>57</v>
      </c>
      <c r="F277" t="s">
        <v>162</v>
      </c>
      <c r="G277">
        <v>42265</v>
      </c>
      <c r="H277" t="s">
        <v>22</v>
      </c>
      <c r="I277">
        <v>21</v>
      </c>
      <c r="J277" s="1"/>
    </row>
    <row r="278" spans="1:10" x14ac:dyDescent="0.35">
      <c r="A278">
        <v>10006</v>
      </c>
      <c r="B278" t="s">
        <v>154</v>
      </c>
      <c r="C278" t="s">
        <v>8</v>
      </c>
      <c r="D278" t="s">
        <v>103</v>
      </c>
      <c r="E278" t="s">
        <v>10</v>
      </c>
      <c r="F278" t="s">
        <v>155</v>
      </c>
      <c r="G278">
        <v>41259</v>
      </c>
      <c r="H278" t="s">
        <v>77</v>
      </c>
      <c r="I278">
        <v>1</v>
      </c>
      <c r="J278" s="1"/>
    </row>
    <row r="279" spans="1:10" x14ac:dyDescent="0.35">
      <c r="A279">
        <v>10040</v>
      </c>
      <c r="B279" t="s">
        <v>75</v>
      </c>
      <c r="C279" t="s">
        <v>2</v>
      </c>
      <c r="D279" t="s">
        <v>19</v>
      </c>
      <c r="E279" t="s">
        <v>20</v>
      </c>
      <c r="F279" t="s">
        <v>76</v>
      </c>
      <c r="G279">
        <v>40188</v>
      </c>
      <c r="H279" t="s">
        <v>77</v>
      </c>
      <c r="I279">
        <v>27</v>
      </c>
      <c r="J279" s="1"/>
    </row>
    <row r="280" spans="1:10" x14ac:dyDescent="0.35">
      <c r="A280">
        <v>10113</v>
      </c>
      <c r="B280" t="s">
        <v>55</v>
      </c>
      <c r="C280" t="s">
        <v>2</v>
      </c>
      <c r="D280" t="s">
        <v>56</v>
      </c>
      <c r="E280" t="s">
        <v>57</v>
      </c>
      <c r="F280" t="s">
        <v>58</v>
      </c>
      <c r="G280">
        <v>41372</v>
      </c>
      <c r="H280" t="s">
        <v>48</v>
      </c>
      <c r="I280">
        <v>12</v>
      </c>
      <c r="J280" s="1"/>
    </row>
    <row r="281" spans="1:10" x14ac:dyDescent="0.35">
      <c r="A281">
        <v>10062</v>
      </c>
      <c r="B281" t="s">
        <v>214</v>
      </c>
      <c r="C281" t="s">
        <v>8</v>
      </c>
      <c r="D281" t="s">
        <v>41</v>
      </c>
      <c r="E281" t="s">
        <v>42</v>
      </c>
      <c r="F281" t="s">
        <v>215</v>
      </c>
      <c r="G281">
        <v>41392</v>
      </c>
      <c r="H281" t="s">
        <v>63</v>
      </c>
      <c r="I281">
        <v>7</v>
      </c>
      <c r="J281" s="1"/>
    </row>
    <row r="282" spans="1:10" x14ac:dyDescent="0.35">
      <c r="A282">
        <v>10050</v>
      </c>
      <c r="B282" t="s">
        <v>68</v>
      </c>
      <c r="C282" t="s">
        <v>2</v>
      </c>
      <c r="D282" t="s">
        <v>69</v>
      </c>
      <c r="E282" t="s">
        <v>33</v>
      </c>
      <c r="F282" t="s">
        <v>70</v>
      </c>
      <c r="G282">
        <v>40680</v>
      </c>
      <c r="H282" t="s">
        <v>63</v>
      </c>
      <c r="I282">
        <v>24</v>
      </c>
      <c r="J282" s="1"/>
    </row>
    <row r="283" spans="1:10" x14ac:dyDescent="0.35">
      <c r="A283">
        <v>10145</v>
      </c>
      <c r="B283" t="s">
        <v>381</v>
      </c>
      <c r="C283" t="s">
        <v>2</v>
      </c>
      <c r="D283" t="s">
        <v>69</v>
      </c>
      <c r="E283" t="s">
        <v>33</v>
      </c>
      <c r="F283" t="s">
        <v>382</v>
      </c>
      <c r="G283">
        <v>40620</v>
      </c>
      <c r="H283" t="s">
        <v>48</v>
      </c>
      <c r="I283">
        <v>28</v>
      </c>
      <c r="J283" s="1"/>
    </row>
    <row r="284" spans="1:10" x14ac:dyDescent="0.35">
      <c r="A284">
        <v>10097</v>
      </c>
      <c r="B284" t="s">
        <v>133</v>
      </c>
      <c r="C284" t="s">
        <v>2</v>
      </c>
      <c r="D284" t="s">
        <v>134</v>
      </c>
      <c r="E284" t="s">
        <v>10</v>
      </c>
      <c r="F284" t="s">
        <v>135</v>
      </c>
      <c r="G284">
        <v>41085</v>
      </c>
      <c r="H284" t="s">
        <v>6</v>
      </c>
      <c r="I284">
        <v>18</v>
      </c>
      <c r="J284" s="1"/>
    </row>
    <row r="285" spans="1:10" x14ac:dyDescent="0.35">
      <c r="A285">
        <v>10026</v>
      </c>
      <c r="B285" t="s">
        <v>242</v>
      </c>
      <c r="C285" t="s">
        <v>8</v>
      </c>
      <c r="D285" t="s">
        <v>243</v>
      </c>
      <c r="E285" t="s">
        <v>33</v>
      </c>
      <c r="F285" t="s">
        <v>244</v>
      </c>
      <c r="G285">
        <v>41552</v>
      </c>
      <c r="H285" t="s">
        <v>12</v>
      </c>
      <c r="I285">
        <v>5</v>
      </c>
      <c r="J285" s="1"/>
    </row>
    <row r="286" spans="1:10" x14ac:dyDescent="0.35">
      <c r="A286">
        <v>10125</v>
      </c>
      <c r="B286" t="s">
        <v>18</v>
      </c>
      <c r="C286" t="s">
        <v>2</v>
      </c>
      <c r="D286" t="s">
        <v>19</v>
      </c>
      <c r="E286" t="s">
        <v>20</v>
      </c>
      <c r="F286" t="s">
        <v>21</v>
      </c>
      <c r="G286">
        <v>40247</v>
      </c>
      <c r="H286" t="s">
        <v>77</v>
      </c>
      <c r="I286">
        <v>30</v>
      </c>
      <c r="J286" s="1"/>
    </row>
    <row r="287" spans="1:10" x14ac:dyDescent="0.35">
      <c r="A287">
        <v>10072</v>
      </c>
      <c r="B287" t="s">
        <v>383</v>
      </c>
      <c r="C287" t="s">
        <v>8</v>
      </c>
      <c r="D287" t="s">
        <v>384</v>
      </c>
      <c r="E287" t="s">
        <v>4</v>
      </c>
      <c r="F287" t="s">
        <v>385</v>
      </c>
      <c r="G287">
        <v>41926</v>
      </c>
      <c r="H287" t="s">
        <v>17</v>
      </c>
      <c r="I287">
        <v>23</v>
      </c>
      <c r="J287" s="1"/>
    </row>
    <row r="288" spans="1:10" x14ac:dyDescent="0.35">
      <c r="A288">
        <v>10092</v>
      </c>
      <c r="B288" t="s">
        <v>168</v>
      </c>
      <c r="C288" t="s">
        <v>2</v>
      </c>
      <c r="D288" t="s">
        <v>169</v>
      </c>
      <c r="E288" t="s">
        <v>170</v>
      </c>
      <c r="F288" t="s">
        <v>171</v>
      </c>
      <c r="G288">
        <v>41487</v>
      </c>
      <c r="H288" t="s">
        <v>12</v>
      </c>
      <c r="I288">
        <v>22</v>
      </c>
      <c r="J288" s="1"/>
    </row>
    <row r="289" spans="1:10" x14ac:dyDescent="0.35">
      <c r="A289">
        <v>10049</v>
      </c>
      <c r="B289" t="s">
        <v>386</v>
      </c>
      <c r="C289" t="s">
        <v>2</v>
      </c>
      <c r="D289" t="s">
        <v>253</v>
      </c>
      <c r="E289" t="s">
        <v>66</v>
      </c>
      <c r="F289" t="s">
        <v>387</v>
      </c>
      <c r="G289">
        <v>40894</v>
      </c>
      <c r="H289" t="s">
        <v>30</v>
      </c>
      <c r="I289">
        <v>5</v>
      </c>
      <c r="J289" s="1"/>
    </row>
    <row r="290" spans="1:10" x14ac:dyDescent="0.35">
      <c r="A290">
        <v>10036</v>
      </c>
      <c r="B290" t="s">
        <v>40</v>
      </c>
      <c r="C290" t="s">
        <v>2</v>
      </c>
      <c r="D290" t="s">
        <v>41</v>
      </c>
      <c r="E290" t="s">
        <v>42</v>
      </c>
      <c r="F290" t="s">
        <v>43</v>
      </c>
      <c r="G290">
        <v>40414</v>
      </c>
      <c r="H290" t="s">
        <v>77</v>
      </c>
      <c r="I290">
        <v>2</v>
      </c>
      <c r="J290" s="1"/>
    </row>
    <row r="291" spans="1:10" x14ac:dyDescent="0.35">
      <c r="A291">
        <v>10051</v>
      </c>
      <c r="B291" t="s">
        <v>49</v>
      </c>
      <c r="C291" t="s">
        <v>2</v>
      </c>
      <c r="D291" t="s">
        <v>50</v>
      </c>
      <c r="E291" t="s">
        <v>4</v>
      </c>
      <c r="F291" t="s">
        <v>51</v>
      </c>
      <c r="G291">
        <v>41727</v>
      </c>
      <c r="H291" t="s">
        <v>17</v>
      </c>
      <c r="I291">
        <v>9</v>
      </c>
      <c r="J291" s="1"/>
    </row>
    <row r="292" spans="1:10" x14ac:dyDescent="0.35">
      <c r="A292">
        <v>10100</v>
      </c>
      <c r="B292" t="s">
        <v>193</v>
      </c>
      <c r="C292" t="s">
        <v>8</v>
      </c>
      <c r="D292" t="s">
        <v>194</v>
      </c>
      <c r="E292" t="s">
        <v>127</v>
      </c>
      <c r="F292" t="s">
        <v>195</v>
      </c>
      <c r="G292">
        <v>41259</v>
      </c>
      <c r="H292" t="s">
        <v>35</v>
      </c>
      <c r="I292">
        <v>9</v>
      </c>
      <c r="J292" s="1"/>
    </row>
    <row r="293" spans="1:10" x14ac:dyDescent="0.35">
      <c r="A293">
        <v>10103</v>
      </c>
      <c r="B293" t="s">
        <v>388</v>
      </c>
      <c r="C293" t="s">
        <v>8</v>
      </c>
      <c r="D293" t="s">
        <v>389</v>
      </c>
      <c r="E293" t="s">
        <v>96</v>
      </c>
      <c r="F293" t="s">
        <v>390</v>
      </c>
      <c r="G293">
        <v>40892</v>
      </c>
      <c r="H293" t="s">
        <v>17</v>
      </c>
      <c r="I293">
        <v>12</v>
      </c>
      <c r="J293" s="1"/>
    </row>
    <row r="294" spans="1:10" x14ac:dyDescent="0.35">
      <c r="A294">
        <v>10045</v>
      </c>
      <c r="B294" t="s">
        <v>121</v>
      </c>
      <c r="C294" t="s">
        <v>8</v>
      </c>
      <c r="D294" t="s">
        <v>122</v>
      </c>
      <c r="E294" t="s">
        <v>123</v>
      </c>
      <c r="F294" t="s">
        <v>124</v>
      </c>
      <c r="G294">
        <v>42204</v>
      </c>
      <c r="H294" t="s">
        <v>12</v>
      </c>
      <c r="I294">
        <v>22</v>
      </c>
      <c r="J294" s="1"/>
    </row>
    <row r="295" spans="1:10" x14ac:dyDescent="0.35">
      <c r="A295">
        <v>10016</v>
      </c>
      <c r="B295" t="s">
        <v>225</v>
      </c>
      <c r="C295" t="s">
        <v>2</v>
      </c>
      <c r="D295" t="s">
        <v>226</v>
      </c>
      <c r="E295" t="s">
        <v>57</v>
      </c>
      <c r="F295" t="s">
        <v>227</v>
      </c>
      <c r="G295">
        <v>40706</v>
      </c>
      <c r="H295" t="s">
        <v>77</v>
      </c>
      <c r="I295">
        <v>9</v>
      </c>
      <c r="J295" s="1"/>
    </row>
    <row r="296" spans="1:10" x14ac:dyDescent="0.35">
      <c r="A296">
        <v>10064</v>
      </c>
      <c r="B296" t="s">
        <v>391</v>
      </c>
      <c r="C296" t="s">
        <v>8</v>
      </c>
      <c r="D296" t="s">
        <v>37</v>
      </c>
      <c r="E296" t="s">
        <v>4</v>
      </c>
      <c r="F296" t="s">
        <v>392</v>
      </c>
      <c r="G296">
        <v>40392</v>
      </c>
      <c r="H296" t="s">
        <v>35</v>
      </c>
      <c r="I296">
        <v>23</v>
      </c>
      <c r="J296" s="1"/>
    </row>
    <row r="297" spans="1:10" x14ac:dyDescent="0.35">
      <c r="A297">
        <v>10071</v>
      </c>
      <c r="B297" t="s">
        <v>393</v>
      </c>
      <c r="C297" t="s">
        <v>8</v>
      </c>
      <c r="D297" t="s">
        <v>394</v>
      </c>
      <c r="E297" t="s">
        <v>57</v>
      </c>
      <c r="F297" t="s">
        <v>395</v>
      </c>
      <c r="G297">
        <v>40435</v>
      </c>
      <c r="H297" t="s">
        <v>22</v>
      </c>
      <c r="I297">
        <v>23</v>
      </c>
      <c r="J297" s="1"/>
    </row>
    <row r="298" spans="1:10" x14ac:dyDescent="0.35">
      <c r="A298">
        <v>10122</v>
      </c>
      <c r="B298" t="s">
        <v>288</v>
      </c>
      <c r="C298" t="s">
        <v>8</v>
      </c>
      <c r="D298" t="s">
        <v>72</v>
      </c>
      <c r="E298" t="s">
        <v>73</v>
      </c>
      <c r="F298" t="s">
        <v>289</v>
      </c>
      <c r="G298">
        <v>42119</v>
      </c>
      <c r="H298" t="s">
        <v>35</v>
      </c>
      <c r="I298">
        <v>21</v>
      </c>
      <c r="J298" s="1"/>
    </row>
    <row r="299" spans="1:10" x14ac:dyDescent="0.35">
      <c r="A299">
        <v>10120</v>
      </c>
      <c r="B299" t="s">
        <v>196</v>
      </c>
      <c r="C299" t="s">
        <v>2</v>
      </c>
      <c r="D299" t="s">
        <v>137</v>
      </c>
      <c r="E299" t="s">
        <v>92</v>
      </c>
      <c r="F299" t="s">
        <v>197</v>
      </c>
      <c r="G299">
        <v>40677</v>
      </c>
      <c r="H299" t="s">
        <v>17</v>
      </c>
      <c r="I299">
        <v>20</v>
      </c>
      <c r="J299" s="1"/>
    </row>
    <row r="300" spans="1:10" x14ac:dyDescent="0.35">
      <c r="A300">
        <v>10092</v>
      </c>
      <c r="B300" t="s">
        <v>168</v>
      </c>
      <c r="C300" t="s">
        <v>2</v>
      </c>
      <c r="D300" t="s">
        <v>169</v>
      </c>
      <c r="E300" t="s">
        <v>170</v>
      </c>
      <c r="F300" t="s">
        <v>171</v>
      </c>
      <c r="G300">
        <v>42334</v>
      </c>
      <c r="H300" t="s">
        <v>48</v>
      </c>
      <c r="I300">
        <v>9</v>
      </c>
      <c r="J300" s="1"/>
    </row>
    <row r="301" spans="1:10" x14ac:dyDescent="0.35">
      <c r="A301">
        <v>10077</v>
      </c>
      <c r="B301" t="s">
        <v>333</v>
      </c>
      <c r="C301" t="s">
        <v>2</v>
      </c>
      <c r="D301" t="s">
        <v>334</v>
      </c>
      <c r="E301" t="s">
        <v>4</v>
      </c>
      <c r="F301" t="s">
        <v>335</v>
      </c>
      <c r="G301">
        <v>41835</v>
      </c>
      <c r="H301" t="s">
        <v>35</v>
      </c>
      <c r="I301">
        <v>28</v>
      </c>
      <c r="J301" s="1"/>
    </row>
    <row r="302" spans="1:10" x14ac:dyDescent="0.35">
      <c r="A302">
        <v>10016</v>
      </c>
      <c r="B302" t="s">
        <v>225</v>
      </c>
      <c r="C302" t="s">
        <v>2</v>
      </c>
      <c r="D302" t="s">
        <v>226</v>
      </c>
      <c r="E302" t="s">
        <v>57</v>
      </c>
      <c r="F302" t="s">
        <v>227</v>
      </c>
      <c r="G302">
        <v>42047</v>
      </c>
      <c r="H302" t="s">
        <v>77</v>
      </c>
      <c r="I302">
        <v>13</v>
      </c>
      <c r="J302" s="1"/>
    </row>
    <row r="303" spans="1:10" x14ac:dyDescent="0.35">
      <c r="A303">
        <v>10076</v>
      </c>
      <c r="B303" t="s">
        <v>90</v>
      </c>
      <c r="C303" t="s">
        <v>2</v>
      </c>
      <c r="D303" t="s">
        <v>91</v>
      </c>
      <c r="E303" t="s">
        <v>92</v>
      </c>
      <c r="F303" t="s">
        <v>93</v>
      </c>
      <c r="G303">
        <v>42002</v>
      </c>
      <c r="H303" t="s">
        <v>6</v>
      </c>
      <c r="I303">
        <v>15</v>
      </c>
      <c r="J303" s="1"/>
    </row>
    <row r="304" spans="1:10" x14ac:dyDescent="0.35">
      <c r="A304">
        <v>10108</v>
      </c>
      <c r="B304" t="s">
        <v>396</v>
      </c>
      <c r="C304" t="s">
        <v>2</v>
      </c>
      <c r="D304" t="s">
        <v>397</v>
      </c>
      <c r="E304" t="s">
        <v>398</v>
      </c>
      <c r="F304" t="s">
        <v>399</v>
      </c>
      <c r="G304">
        <v>41842</v>
      </c>
      <c r="H304" t="s">
        <v>12</v>
      </c>
      <c r="I304">
        <v>17</v>
      </c>
      <c r="J304" s="1"/>
    </row>
    <row r="305" spans="1:10" x14ac:dyDescent="0.35">
      <c r="A305">
        <v>10024</v>
      </c>
      <c r="B305" t="s">
        <v>131</v>
      </c>
      <c r="C305" t="s">
        <v>2</v>
      </c>
      <c r="D305" t="s">
        <v>14</v>
      </c>
      <c r="E305" t="s">
        <v>15</v>
      </c>
      <c r="F305" t="s">
        <v>132</v>
      </c>
      <c r="G305">
        <v>40371</v>
      </c>
      <c r="H305" t="s">
        <v>63</v>
      </c>
      <c r="I305">
        <v>5</v>
      </c>
      <c r="J305" s="1"/>
    </row>
    <row r="306" spans="1:10" x14ac:dyDescent="0.35">
      <c r="A306">
        <v>10123</v>
      </c>
      <c r="B306" t="s">
        <v>36</v>
      </c>
      <c r="C306" t="s">
        <v>2</v>
      </c>
      <c r="D306" t="s">
        <v>37</v>
      </c>
      <c r="E306" t="s">
        <v>4</v>
      </c>
      <c r="F306" t="s">
        <v>38</v>
      </c>
      <c r="G306">
        <v>40806</v>
      </c>
      <c r="H306" t="s">
        <v>12</v>
      </c>
      <c r="I306">
        <v>12</v>
      </c>
      <c r="J306" s="1"/>
    </row>
    <row r="307" spans="1:10" x14ac:dyDescent="0.35">
      <c r="A307">
        <v>10108</v>
      </c>
      <c r="B307" t="s">
        <v>396</v>
      </c>
      <c r="C307" t="s">
        <v>2</v>
      </c>
      <c r="D307" t="s">
        <v>397</v>
      </c>
      <c r="E307" t="s">
        <v>398</v>
      </c>
      <c r="F307" t="s">
        <v>399</v>
      </c>
      <c r="G307">
        <v>40813</v>
      </c>
      <c r="H307" t="s">
        <v>39</v>
      </c>
      <c r="I307">
        <v>26</v>
      </c>
      <c r="J307" s="1"/>
    </row>
    <row r="308" spans="1:10" x14ac:dyDescent="0.35">
      <c r="A308">
        <v>10107</v>
      </c>
      <c r="B308" t="s">
        <v>400</v>
      </c>
      <c r="C308" t="s">
        <v>2</v>
      </c>
      <c r="D308" t="s">
        <v>401</v>
      </c>
      <c r="E308" t="s">
        <v>402</v>
      </c>
      <c r="F308" t="s">
        <v>403</v>
      </c>
      <c r="G308">
        <v>41980</v>
      </c>
      <c r="H308" t="s">
        <v>22</v>
      </c>
      <c r="I308">
        <v>11</v>
      </c>
      <c r="J308" s="1"/>
    </row>
    <row r="309" spans="1:10" x14ac:dyDescent="0.35">
      <c r="A309">
        <v>10026</v>
      </c>
      <c r="B309" t="s">
        <v>242</v>
      </c>
      <c r="C309" t="s">
        <v>8</v>
      </c>
      <c r="D309" t="s">
        <v>243</v>
      </c>
      <c r="E309" t="s">
        <v>33</v>
      </c>
      <c r="F309" t="s">
        <v>244</v>
      </c>
      <c r="G309">
        <v>41698</v>
      </c>
      <c r="H309" t="s">
        <v>63</v>
      </c>
      <c r="I309">
        <v>9</v>
      </c>
      <c r="J309" s="1"/>
    </row>
    <row r="310" spans="1:10" x14ac:dyDescent="0.35">
      <c r="A310">
        <v>10015</v>
      </c>
      <c r="B310" t="s">
        <v>236</v>
      </c>
      <c r="C310" t="s">
        <v>2</v>
      </c>
      <c r="D310" t="s">
        <v>237</v>
      </c>
      <c r="E310" t="s">
        <v>238</v>
      </c>
      <c r="F310" t="s">
        <v>239</v>
      </c>
      <c r="G310">
        <v>40987</v>
      </c>
      <c r="H310" t="s">
        <v>39</v>
      </c>
      <c r="I310">
        <v>21</v>
      </c>
      <c r="J310" s="1"/>
    </row>
    <row r="311" spans="1:10" x14ac:dyDescent="0.35">
      <c r="A311">
        <v>10135</v>
      </c>
      <c r="B311" t="s">
        <v>366</v>
      </c>
      <c r="C311" t="s">
        <v>8</v>
      </c>
      <c r="D311" t="s">
        <v>313</v>
      </c>
      <c r="E311" t="s">
        <v>314</v>
      </c>
      <c r="F311" t="s">
        <v>367</v>
      </c>
      <c r="G311">
        <v>42039</v>
      </c>
      <c r="H311" t="s">
        <v>12</v>
      </c>
      <c r="I311">
        <v>11</v>
      </c>
      <c r="J311" s="1"/>
    </row>
    <row r="312" spans="1:10" x14ac:dyDescent="0.35">
      <c r="A312">
        <v>10076</v>
      </c>
      <c r="B312" t="s">
        <v>90</v>
      </c>
      <c r="C312" t="s">
        <v>2</v>
      </c>
      <c r="D312" t="s">
        <v>91</v>
      </c>
      <c r="E312" t="s">
        <v>92</v>
      </c>
      <c r="F312" t="s">
        <v>93</v>
      </c>
      <c r="G312">
        <v>41014</v>
      </c>
      <c r="H312" t="s">
        <v>17</v>
      </c>
      <c r="I312">
        <v>2</v>
      </c>
      <c r="J312" s="1"/>
    </row>
    <row r="313" spans="1:10" x14ac:dyDescent="0.35">
      <c r="A313">
        <v>10019</v>
      </c>
      <c r="B313" t="s">
        <v>404</v>
      </c>
      <c r="C313" t="s">
        <v>2</v>
      </c>
      <c r="D313" t="s">
        <v>405</v>
      </c>
      <c r="E313" t="s">
        <v>406</v>
      </c>
      <c r="F313" t="s">
        <v>407</v>
      </c>
      <c r="G313">
        <v>41809</v>
      </c>
      <c r="H313" t="s">
        <v>6</v>
      </c>
      <c r="I313">
        <v>23</v>
      </c>
      <c r="J313" s="1"/>
    </row>
    <row r="314" spans="1:10" x14ac:dyDescent="0.35">
      <c r="A314">
        <v>10071</v>
      </c>
      <c r="B314" t="s">
        <v>393</v>
      </c>
      <c r="C314" t="s">
        <v>8</v>
      </c>
      <c r="D314" t="s">
        <v>394</v>
      </c>
      <c r="E314" t="s">
        <v>57</v>
      </c>
      <c r="F314" t="s">
        <v>395</v>
      </c>
      <c r="G314">
        <v>40496</v>
      </c>
      <c r="H314" t="s">
        <v>35</v>
      </c>
      <c r="I314">
        <v>29</v>
      </c>
      <c r="J314" s="1"/>
    </row>
    <row r="315" spans="1:10" x14ac:dyDescent="0.35">
      <c r="A315">
        <v>10015</v>
      </c>
      <c r="B315" t="s">
        <v>236</v>
      </c>
      <c r="C315" t="s">
        <v>2</v>
      </c>
      <c r="D315" t="s">
        <v>237</v>
      </c>
      <c r="E315" t="s">
        <v>238</v>
      </c>
      <c r="F315" t="s">
        <v>239</v>
      </c>
      <c r="G315">
        <v>42102</v>
      </c>
      <c r="H315" t="s">
        <v>77</v>
      </c>
      <c r="I315">
        <v>27</v>
      </c>
      <c r="J315" s="1"/>
    </row>
    <row r="316" spans="1:10" x14ac:dyDescent="0.35">
      <c r="A316">
        <v>10046</v>
      </c>
      <c r="B316" t="s">
        <v>379</v>
      </c>
      <c r="C316" t="s">
        <v>2</v>
      </c>
      <c r="D316" t="s">
        <v>243</v>
      </c>
      <c r="E316" t="s">
        <v>33</v>
      </c>
      <c r="F316" t="s">
        <v>380</v>
      </c>
      <c r="G316">
        <v>41630</v>
      </c>
      <c r="H316" t="s">
        <v>12</v>
      </c>
      <c r="I316">
        <v>25</v>
      </c>
      <c r="J316" s="1"/>
    </row>
    <row r="317" spans="1:10" x14ac:dyDescent="0.35">
      <c r="A317">
        <v>10065</v>
      </c>
      <c r="B317" t="s">
        <v>231</v>
      </c>
      <c r="C317" t="s">
        <v>8</v>
      </c>
      <c r="D317" t="s">
        <v>217</v>
      </c>
      <c r="E317" t="s">
        <v>4</v>
      </c>
      <c r="F317" t="s">
        <v>232</v>
      </c>
      <c r="G317">
        <v>40374</v>
      </c>
      <c r="H317" t="s">
        <v>77</v>
      </c>
      <c r="I317">
        <v>15</v>
      </c>
      <c r="J317" s="1"/>
    </row>
    <row r="318" spans="1:10" x14ac:dyDescent="0.35">
      <c r="A318">
        <v>10068</v>
      </c>
      <c r="B318" t="s">
        <v>408</v>
      </c>
      <c r="C318" t="s">
        <v>2</v>
      </c>
      <c r="D318" t="s">
        <v>3</v>
      </c>
      <c r="E318" t="s">
        <v>4</v>
      </c>
      <c r="F318" t="s">
        <v>409</v>
      </c>
      <c r="G318">
        <v>41019</v>
      </c>
      <c r="H318" t="s">
        <v>48</v>
      </c>
      <c r="I318">
        <v>27</v>
      </c>
      <c r="J318" s="1"/>
    </row>
    <row r="319" spans="1:10" x14ac:dyDescent="0.35">
      <c r="A319">
        <v>10042</v>
      </c>
      <c r="B319" t="s">
        <v>302</v>
      </c>
      <c r="C319" t="s">
        <v>2</v>
      </c>
      <c r="D319" t="s">
        <v>3</v>
      </c>
      <c r="E319" t="s">
        <v>4</v>
      </c>
      <c r="F319" t="s">
        <v>303</v>
      </c>
      <c r="G319">
        <v>41585</v>
      </c>
      <c r="H319" t="s">
        <v>12</v>
      </c>
      <c r="I319">
        <v>15</v>
      </c>
      <c r="J319" s="1"/>
    </row>
    <row r="320" spans="1:10" x14ac:dyDescent="0.35">
      <c r="A320">
        <v>10120</v>
      </c>
      <c r="B320" t="s">
        <v>196</v>
      </c>
      <c r="C320" t="s">
        <v>2</v>
      </c>
      <c r="D320" t="s">
        <v>137</v>
      </c>
      <c r="E320" t="s">
        <v>92</v>
      </c>
      <c r="F320" t="s">
        <v>197</v>
      </c>
      <c r="G320">
        <v>41944</v>
      </c>
      <c r="H320" t="s">
        <v>39</v>
      </c>
      <c r="I320">
        <v>10</v>
      </c>
      <c r="J320" s="1"/>
    </row>
    <row r="321" spans="1:10" x14ac:dyDescent="0.35">
      <c r="A321">
        <v>10063</v>
      </c>
      <c r="B321" t="s">
        <v>71</v>
      </c>
      <c r="C321" t="s">
        <v>2</v>
      </c>
      <c r="D321" t="s">
        <v>72</v>
      </c>
      <c r="E321" t="s">
        <v>73</v>
      </c>
      <c r="F321" t="s">
        <v>74</v>
      </c>
      <c r="G321">
        <v>41210</v>
      </c>
      <c r="H321" t="s">
        <v>6</v>
      </c>
      <c r="I321">
        <v>11</v>
      </c>
      <c r="J321" s="1"/>
    </row>
    <row r="322" spans="1:10" x14ac:dyDescent="0.35">
      <c r="A322">
        <v>10017</v>
      </c>
      <c r="B322" t="s">
        <v>44</v>
      </c>
      <c r="C322" t="s">
        <v>8</v>
      </c>
      <c r="D322" t="s">
        <v>45</v>
      </c>
      <c r="E322" t="s">
        <v>46</v>
      </c>
      <c r="F322" t="s">
        <v>47</v>
      </c>
      <c r="G322">
        <v>40573</v>
      </c>
      <c r="H322" t="s">
        <v>48</v>
      </c>
      <c r="I322">
        <v>3</v>
      </c>
      <c r="J322" s="1"/>
    </row>
    <row r="323" spans="1:10" x14ac:dyDescent="0.35">
      <c r="A323">
        <v>10100</v>
      </c>
      <c r="B323" t="s">
        <v>193</v>
      </c>
      <c r="C323" t="s">
        <v>8</v>
      </c>
      <c r="D323" t="s">
        <v>194</v>
      </c>
      <c r="E323" t="s">
        <v>127</v>
      </c>
      <c r="F323" t="s">
        <v>195</v>
      </c>
      <c r="G323">
        <v>42255</v>
      </c>
      <c r="H323" t="s">
        <v>22</v>
      </c>
      <c r="I323">
        <v>25</v>
      </c>
      <c r="J323" s="1"/>
    </row>
    <row r="324" spans="1:10" x14ac:dyDescent="0.35">
      <c r="A324">
        <v>10134</v>
      </c>
      <c r="B324" t="s">
        <v>198</v>
      </c>
      <c r="C324" t="s">
        <v>8</v>
      </c>
      <c r="D324" t="s">
        <v>199</v>
      </c>
      <c r="E324" t="s">
        <v>115</v>
      </c>
      <c r="F324" t="s">
        <v>200</v>
      </c>
      <c r="G324">
        <v>42206</v>
      </c>
      <c r="H324" t="s">
        <v>17</v>
      </c>
      <c r="I324">
        <v>13</v>
      </c>
      <c r="J324" s="1"/>
    </row>
    <row r="325" spans="1:10" x14ac:dyDescent="0.35">
      <c r="A325">
        <v>10137</v>
      </c>
      <c r="B325" t="s">
        <v>275</v>
      </c>
      <c r="C325" t="s">
        <v>2</v>
      </c>
      <c r="D325" t="s">
        <v>276</v>
      </c>
      <c r="E325" t="s">
        <v>115</v>
      </c>
      <c r="F325" t="s">
        <v>277</v>
      </c>
      <c r="G325">
        <v>41861</v>
      </c>
      <c r="H325" t="s">
        <v>22</v>
      </c>
      <c r="I325">
        <v>18</v>
      </c>
      <c r="J325" s="1"/>
    </row>
    <row r="326" spans="1:10" x14ac:dyDescent="0.35">
      <c r="A326">
        <v>10008</v>
      </c>
      <c r="B326" t="s">
        <v>201</v>
      </c>
      <c r="C326" t="s">
        <v>8</v>
      </c>
      <c r="D326" t="s">
        <v>114</v>
      </c>
      <c r="E326" t="s">
        <v>115</v>
      </c>
      <c r="F326" t="s">
        <v>202</v>
      </c>
      <c r="G326">
        <v>40450</v>
      </c>
      <c r="H326" t="s">
        <v>30</v>
      </c>
      <c r="I326">
        <v>17</v>
      </c>
      <c r="J326" s="1"/>
    </row>
    <row r="327" spans="1:10" x14ac:dyDescent="0.35">
      <c r="A327">
        <v>10097</v>
      </c>
      <c r="B327" t="s">
        <v>133</v>
      </c>
      <c r="C327" t="s">
        <v>2</v>
      </c>
      <c r="D327" t="s">
        <v>134</v>
      </c>
      <c r="E327" t="s">
        <v>10</v>
      </c>
      <c r="F327" t="s">
        <v>135</v>
      </c>
      <c r="G327">
        <v>42245</v>
      </c>
      <c r="H327" t="s">
        <v>6</v>
      </c>
      <c r="I327">
        <v>24</v>
      </c>
      <c r="J327" s="1"/>
    </row>
    <row r="328" spans="1:10" x14ac:dyDescent="0.35">
      <c r="A328">
        <v>10033</v>
      </c>
      <c r="B328" t="s">
        <v>98</v>
      </c>
      <c r="C328" t="s">
        <v>2</v>
      </c>
      <c r="D328" t="s">
        <v>99</v>
      </c>
      <c r="E328" t="s">
        <v>100</v>
      </c>
      <c r="F328" t="s">
        <v>101</v>
      </c>
      <c r="G328">
        <v>40692</v>
      </c>
      <c r="H328" t="s">
        <v>30</v>
      </c>
      <c r="I328">
        <v>29</v>
      </c>
      <c r="J328" s="1"/>
    </row>
    <row r="329" spans="1:10" x14ac:dyDescent="0.35">
      <c r="A329">
        <v>10082</v>
      </c>
      <c r="B329" t="s">
        <v>203</v>
      </c>
      <c r="C329" t="s">
        <v>8</v>
      </c>
      <c r="D329" t="s">
        <v>204</v>
      </c>
      <c r="E329" t="s">
        <v>66</v>
      </c>
      <c r="F329" t="s">
        <v>205</v>
      </c>
      <c r="G329">
        <v>41160</v>
      </c>
      <c r="H329" t="s">
        <v>30</v>
      </c>
      <c r="I329">
        <v>29</v>
      </c>
      <c r="J329" s="1"/>
    </row>
    <row r="330" spans="1:10" x14ac:dyDescent="0.35">
      <c r="A330">
        <v>10106</v>
      </c>
      <c r="B330" t="s">
        <v>410</v>
      </c>
      <c r="C330" t="s">
        <v>8</v>
      </c>
      <c r="D330" t="s">
        <v>411</v>
      </c>
      <c r="E330" t="s">
        <v>84</v>
      </c>
      <c r="F330" t="s">
        <v>412</v>
      </c>
      <c r="G330">
        <v>41462</v>
      </c>
      <c r="H330" t="s">
        <v>17</v>
      </c>
      <c r="I330">
        <v>27</v>
      </c>
      <c r="J330" s="1"/>
    </row>
    <row r="331" spans="1:10" x14ac:dyDescent="0.35">
      <c r="A331">
        <v>10113</v>
      </c>
      <c r="B331" t="s">
        <v>55</v>
      </c>
      <c r="C331" t="s">
        <v>2</v>
      </c>
      <c r="D331" t="s">
        <v>56</v>
      </c>
      <c r="E331" t="s">
        <v>57</v>
      </c>
      <c r="F331" t="s">
        <v>58</v>
      </c>
      <c r="G331">
        <v>40945</v>
      </c>
      <c r="H331" t="s">
        <v>17</v>
      </c>
      <c r="I331">
        <v>12</v>
      </c>
      <c r="J331" s="1"/>
    </row>
    <row r="332" spans="1:10" x14ac:dyDescent="0.35">
      <c r="A332">
        <v>10120</v>
      </c>
      <c r="B332" t="s">
        <v>196</v>
      </c>
      <c r="C332" t="s">
        <v>2</v>
      </c>
      <c r="D332" t="s">
        <v>137</v>
      </c>
      <c r="E332" t="s">
        <v>92</v>
      </c>
      <c r="F332" t="s">
        <v>197</v>
      </c>
      <c r="G332">
        <v>41172</v>
      </c>
      <c r="H332" t="s">
        <v>12</v>
      </c>
      <c r="I332">
        <v>7</v>
      </c>
      <c r="J332" s="1"/>
    </row>
    <row r="333" spans="1:10" x14ac:dyDescent="0.35">
      <c r="A333">
        <v>10098</v>
      </c>
      <c r="B333" t="s">
        <v>371</v>
      </c>
      <c r="C333" t="s">
        <v>2</v>
      </c>
      <c r="D333" t="s">
        <v>372</v>
      </c>
      <c r="E333" t="s">
        <v>4</v>
      </c>
      <c r="F333" t="s">
        <v>373</v>
      </c>
      <c r="G333">
        <v>42292</v>
      </c>
      <c r="H333" t="s">
        <v>22</v>
      </c>
      <c r="I333">
        <v>20</v>
      </c>
      <c r="J333" s="1"/>
    </row>
    <row r="334" spans="1:10" x14ac:dyDescent="0.35">
      <c r="A334">
        <v>10115</v>
      </c>
      <c r="B334" t="s">
        <v>413</v>
      </c>
      <c r="C334" t="s">
        <v>2</v>
      </c>
      <c r="D334" t="s">
        <v>414</v>
      </c>
      <c r="E334" t="s">
        <v>96</v>
      </c>
      <c r="F334" t="s">
        <v>415</v>
      </c>
      <c r="G334">
        <v>42201</v>
      </c>
      <c r="H334" t="s">
        <v>35</v>
      </c>
      <c r="I334">
        <v>4</v>
      </c>
      <c r="J334" s="1"/>
    </row>
    <row r="335" spans="1:10" x14ac:dyDescent="0.35">
      <c r="A335">
        <v>10048</v>
      </c>
      <c r="B335" t="s">
        <v>267</v>
      </c>
      <c r="C335" t="s">
        <v>2</v>
      </c>
      <c r="D335" t="s">
        <v>83</v>
      </c>
      <c r="E335" t="s">
        <v>84</v>
      </c>
      <c r="F335" t="s">
        <v>268</v>
      </c>
      <c r="G335">
        <v>41451</v>
      </c>
      <c r="H335" t="s">
        <v>63</v>
      </c>
      <c r="I335">
        <v>13</v>
      </c>
      <c r="J335" s="1"/>
    </row>
    <row r="336" spans="1:10" x14ac:dyDescent="0.35">
      <c r="A336">
        <v>10110</v>
      </c>
      <c r="B336" t="s">
        <v>360</v>
      </c>
      <c r="C336" t="s">
        <v>8</v>
      </c>
      <c r="D336" t="s">
        <v>361</v>
      </c>
      <c r="E336" t="s">
        <v>4</v>
      </c>
      <c r="F336" t="s">
        <v>362</v>
      </c>
      <c r="G336">
        <v>42217</v>
      </c>
      <c r="H336" t="s">
        <v>63</v>
      </c>
      <c r="I336">
        <v>23</v>
      </c>
      <c r="J336" s="1"/>
    </row>
    <row r="337" spans="1:10" x14ac:dyDescent="0.35">
      <c r="A337">
        <v>10029</v>
      </c>
      <c r="B337" t="s">
        <v>252</v>
      </c>
      <c r="C337" t="s">
        <v>2</v>
      </c>
      <c r="D337" t="s">
        <v>253</v>
      </c>
      <c r="E337" t="s">
        <v>66</v>
      </c>
      <c r="F337" t="s">
        <v>254</v>
      </c>
      <c r="G337">
        <v>40446</v>
      </c>
      <c r="H337" t="s">
        <v>6</v>
      </c>
      <c r="I337">
        <v>13</v>
      </c>
      <c r="J337" s="1"/>
    </row>
    <row r="338" spans="1:10" x14ac:dyDescent="0.35">
      <c r="A338">
        <v>10052</v>
      </c>
      <c r="B338" t="s">
        <v>285</v>
      </c>
      <c r="C338" t="s">
        <v>2</v>
      </c>
      <c r="D338" t="s">
        <v>286</v>
      </c>
      <c r="E338" t="s">
        <v>4</v>
      </c>
      <c r="F338" t="s">
        <v>287</v>
      </c>
      <c r="G338">
        <v>40960</v>
      </c>
      <c r="H338" t="s">
        <v>35</v>
      </c>
      <c r="I338">
        <v>12</v>
      </c>
      <c r="J338" s="1"/>
    </row>
    <row r="339" spans="1:10" x14ac:dyDescent="0.35">
      <c r="A339">
        <v>10123</v>
      </c>
      <c r="B339" t="s">
        <v>36</v>
      </c>
      <c r="C339" t="s">
        <v>2</v>
      </c>
      <c r="D339" t="s">
        <v>37</v>
      </c>
      <c r="E339" t="s">
        <v>4</v>
      </c>
      <c r="F339" t="s">
        <v>38</v>
      </c>
      <c r="G339">
        <v>40443</v>
      </c>
      <c r="H339" t="s">
        <v>39</v>
      </c>
      <c r="I339">
        <v>4</v>
      </c>
      <c r="J339" s="1"/>
    </row>
    <row r="340" spans="1:10" x14ac:dyDescent="0.35">
      <c r="A340">
        <v>10058</v>
      </c>
      <c r="B340" t="s">
        <v>240</v>
      </c>
      <c r="C340" t="s">
        <v>2</v>
      </c>
      <c r="D340" t="s">
        <v>151</v>
      </c>
      <c r="E340" t="s">
        <v>152</v>
      </c>
      <c r="F340" t="s">
        <v>241</v>
      </c>
      <c r="G340">
        <v>40634</v>
      </c>
      <c r="H340" t="s">
        <v>12</v>
      </c>
      <c r="I340">
        <v>21</v>
      </c>
      <c r="J340" s="1"/>
    </row>
    <row r="341" spans="1:10" x14ac:dyDescent="0.35">
      <c r="A341">
        <v>10049</v>
      </c>
      <c r="B341" t="s">
        <v>386</v>
      </c>
      <c r="C341" t="s">
        <v>2</v>
      </c>
      <c r="D341" t="s">
        <v>253</v>
      </c>
      <c r="E341" t="s">
        <v>66</v>
      </c>
      <c r="F341" t="s">
        <v>387</v>
      </c>
      <c r="G341">
        <v>42224</v>
      </c>
      <c r="H341" t="s">
        <v>35</v>
      </c>
      <c r="I341">
        <v>6</v>
      </c>
      <c r="J341" s="1"/>
    </row>
    <row r="342" spans="1:10" x14ac:dyDescent="0.35">
      <c r="A342">
        <v>10120</v>
      </c>
      <c r="B342" t="s">
        <v>196</v>
      </c>
      <c r="C342" t="s">
        <v>2</v>
      </c>
      <c r="D342" t="s">
        <v>137</v>
      </c>
      <c r="E342" t="s">
        <v>92</v>
      </c>
      <c r="F342" t="s">
        <v>197</v>
      </c>
      <c r="G342">
        <v>40577</v>
      </c>
      <c r="H342" t="s">
        <v>39</v>
      </c>
      <c r="I342">
        <v>22</v>
      </c>
      <c r="J342" s="1"/>
    </row>
    <row r="343" spans="1:10" x14ac:dyDescent="0.35">
      <c r="A343">
        <v>10052</v>
      </c>
      <c r="B343" t="s">
        <v>285</v>
      </c>
      <c r="C343" t="s">
        <v>2</v>
      </c>
      <c r="D343" t="s">
        <v>286</v>
      </c>
      <c r="E343" t="s">
        <v>4</v>
      </c>
      <c r="F343" t="s">
        <v>287</v>
      </c>
      <c r="G343">
        <v>42323</v>
      </c>
      <c r="H343" t="s">
        <v>22</v>
      </c>
      <c r="I343">
        <v>13</v>
      </c>
      <c r="J343" s="1"/>
    </row>
    <row r="344" spans="1:10" x14ac:dyDescent="0.35">
      <c r="A344">
        <v>10097</v>
      </c>
      <c r="B344" t="s">
        <v>133</v>
      </c>
      <c r="C344" t="s">
        <v>2</v>
      </c>
      <c r="D344" t="s">
        <v>134</v>
      </c>
      <c r="E344" t="s">
        <v>10</v>
      </c>
      <c r="F344" t="s">
        <v>135</v>
      </c>
      <c r="G344">
        <v>41786</v>
      </c>
      <c r="H344" t="s">
        <v>63</v>
      </c>
      <c r="I344">
        <v>30</v>
      </c>
      <c r="J344" s="1"/>
    </row>
    <row r="345" spans="1:10" x14ac:dyDescent="0.35">
      <c r="A345">
        <v>10066</v>
      </c>
      <c r="B345" t="s">
        <v>163</v>
      </c>
      <c r="C345" t="s">
        <v>8</v>
      </c>
      <c r="D345" t="s">
        <v>19</v>
      </c>
      <c r="E345" t="s">
        <v>20</v>
      </c>
      <c r="F345" t="s">
        <v>164</v>
      </c>
      <c r="G345">
        <v>40986</v>
      </c>
      <c r="H345" t="s">
        <v>17</v>
      </c>
      <c r="I345">
        <v>20</v>
      </c>
      <c r="J345" s="1"/>
    </row>
    <row r="346" spans="1:10" x14ac:dyDescent="0.35">
      <c r="A346">
        <v>10093</v>
      </c>
      <c r="B346" t="s">
        <v>357</v>
      </c>
      <c r="C346" t="s">
        <v>8</v>
      </c>
      <c r="D346" t="s">
        <v>358</v>
      </c>
      <c r="E346" t="s">
        <v>10</v>
      </c>
      <c r="F346" t="s">
        <v>359</v>
      </c>
      <c r="G346">
        <v>40427</v>
      </c>
      <c r="H346" t="s">
        <v>35</v>
      </c>
      <c r="I346">
        <v>11</v>
      </c>
      <c r="J346" s="1"/>
    </row>
    <row r="347" spans="1:10" x14ac:dyDescent="0.35">
      <c r="A347">
        <v>10053</v>
      </c>
      <c r="B347" t="s">
        <v>223</v>
      </c>
      <c r="C347" t="s">
        <v>2</v>
      </c>
      <c r="D347" t="s">
        <v>161</v>
      </c>
      <c r="E347" t="s">
        <v>57</v>
      </c>
      <c r="F347" t="s">
        <v>224</v>
      </c>
      <c r="G347">
        <v>40509</v>
      </c>
      <c r="H347" t="s">
        <v>35</v>
      </c>
      <c r="I347">
        <v>8</v>
      </c>
      <c r="J347" s="1"/>
    </row>
    <row r="348" spans="1:10" x14ac:dyDescent="0.35">
      <c r="A348">
        <v>10108</v>
      </c>
      <c r="B348" t="s">
        <v>396</v>
      </c>
      <c r="C348" t="s">
        <v>2</v>
      </c>
      <c r="D348" t="s">
        <v>397</v>
      </c>
      <c r="E348" t="s">
        <v>398</v>
      </c>
      <c r="F348" t="s">
        <v>399</v>
      </c>
      <c r="G348">
        <v>41652</v>
      </c>
      <c r="H348" t="s">
        <v>30</v>
      </c>
      <c r="I348">
        <v>14</v>
      </c>
      <c r="J348" s="1"/>
    </row>
    <row r="349" spans="1:10" x14ac:dyDescent="0.35">
      <c r="A349">
        <v>10072</v>
      </c>
      <c r="B349" t="s">
        <v>383</v>
      </c>
      <c r="C349" t="s">
        <v>8</v>
      </c>
      <c r="D349" t="s">
        <v>384</v>
      </c>
      <c r="E349" t="s">
        <v>4</v>
      </c>
      <c r="F349" t="s">
        <v>385</v>
      </c>
      <c r="G349">
        <v>42291</v>
      </c>
      <c r="H349" t="s">
        <v>12</v>
      </c>
      <c r="I349">
        <v>20</v>
      </c>
      <c r="J349" s="1"/>
    </row>
    <row r="350" spans="1:10" x14ac:dyDescent="0.35">
      <c r="A350">
        <v>10041</v>
      </c>
      <c r="B350" t="s">
        <v>7</v>
      </c>
      <c r="C350" t="s">
        <v>8</v>
      </c>
      <c r="D350" t="s">
        <v>9</v>
      </c>
      <c r="E350" t="s">
        <v>10</v>
      </c>
      <c r="F350" t="s">
        <v>11</v>
      </c>
      <c r="G350">
        <v>41745</v>
      </c>
      <c r="H350" t="s">
        <v>77</v>
      </c>
      <c r="I350">
        <v>13</v>
      </c>
      <c r="J350" s="1"/>
    </row>
    <row r="351" spans="1:10" x14ac:dyDescent="0.35">
      <c r="A351">
        <v>10013</v>
      </c>
      <c r="B351" t="s">
        <v>257</v>
      </c>
      <c r="C351" t="s">
        <v>2</v>
      </c>
      <c r="D351" t="s">
        <v>258</v>
      </c>
      <c r="E351" t="s">
        <v>259</v>
      </c>
      <c r="F351" t="s">
        <v>260</v>
      </c>
      <c r="G351">
        <v>41975</v>
      </c>
      <c r="H351" t="s">
        <v>30</v>
      </c>
      <c r="I351">
        <v>9</v>
      </c>
      <c r="J351" s="1"/>
    </row>
    <row r="352" spans="1:10" x14ac:dyDescent="0.35">
      <c r="A352">
        <v>10135</v>
      </c>
      <c r="B352" t="s">
        <v>366</v>
      </c>
      <c r="C352" t="s">
        <v>8</v>
      </c>
      <c r="D352" t="s">
        <v>313</v>
      </c>
      <c r="E352" t="s">
        <v>314</v>
      </c>
      <c r="F352" t="s">
        <v>367</v>
      </c>
      <c r="G352">
        <v>41756</v>
      </c>
      <c r="H352" t="s">
        <v>22</v>
      </c>
      <c r="I352">
        <v>15</v>
      </c>
      <c r="J352" s="1"/>
    </row>
    <row r="353" spans="1:10" x14ac:dyDescent="0.35">
      <c r="A353">
        <v>10103</v>
      </c>
      <c r="B353" t="s">
        <v>388</v>
      </c>
      <c r="C353" t="s">
        <v>8</v>
      </c>
      <c r="D353" t="s">
        <v>389</v>
      </c>
      <c r="E353" t="s">
        <v>96</v>
      </c>
      <c r="F353" t="s">
        <v>390</v>
      </c>
      <c r="G353">
        <v>41702</v>
      </c>
      <c r="H353" t="s">
        <v>30</v>
      </c>
      <c r="I353">
        <v>1</v>
      </c>
      <c r="J353" s="1"/>
    </row>
    <row r="354" spans="1:10" x14ac:dyDescent="0.35">
      <c r="A354">
        <v>10027</v>
      </c>
      <c r="B354" t="s">
        <v>144</v>
      </c>
      <c r="C354" t="s">
        <v>2</v>
      </c>
      <c r="D354" t="s">
        <v>87</v>
      </c>
      <c r="E354" t="s">
        <v>88</v>
      </c>
      <c r="F354" t="s">
        <v>145</v>
      </c>
      <c r="G354">
        <v>41543</v>
      </c>
      <c r="H354" t="s">
        <v>48</v>
      </c>
      <c r="I354">
        <v>2</v>
      </c>
      <c r="J354" s="1"/>
    </row>
    <row r="355" spans="1:10" x14ac:dyDescent="0.35">
      <c r="A355">
        <v>10147</v>
      </c>
      <c r="B355" t="s">
        <v>416</v>
      </c>
      <c r="C355" t="s">
        <v>8</v>
      </c>
      <c r="D355" t="s">
        <v>286</v>
      </c>
      <c r="E355" t="s">
        <v>4</v>
      </c>
      <c r="F355" t="s">
        <v>417</v>
      </c>
      <c r="G355">
        <v>40502</v>
      </c>
      <c r="H355" t="s">
        <v>30</v>
      </c>
      <c r="I355">
        <v>13</v>
      </c>
      <c r="J355" s="1"/>
    </row>
    <row r="356" spans="1:10" x14ac:dyDescent="0.35">
      <c r="A356">
        <v>10130</v>
      </c>
      <c r="B356" t="s">
        <v>234</v>
      </c>
      <c r="C356" t="s">
        <v>2</v>
      </c>
      <c r="D356" t="s">
        <v>207</v>
      </c>
      <c r="E356" t="s">
        <v>208</v>
      </c>
      <c r="F356" t="s">
        <v>235</v>
      </c>
      <c r="G356">
        <v>40404</v>
      </c>
      <c r="H356" t="s">
        <v>6</v>
      </c>
      <c r="I356">
        <v>25</v>
      </c>
      <c r="J356" s="1"/>
    </row>
    <row r="357" spans="1:10" x14ac:dyDescent="0.35">
      <c r="A357">
        <v>10100</v>
      </c>
      <c r="B357" t="s">
        <v>193</v>
      </c>
      <c r="C357" t="s">
        <v>8</v>
      </c>
      <c r="D357" t="s">
        <v>194</v>
      </c>
      <c r="E357" t="s">
        <v>127</v>
      </c>
      <c r="F357" t="s">
        <v>195</v>
      </c>
      <c r="G357">
        <v>41796</v>
      </c>
      <c r="H357" t="s">
        <v>6</v>
      </c>
      <c r="I357">
        <v>16</v>
      </c>
      <c r="J357" s="1"/>
    </row>
    <row r="358" spans="1:10" x14ac:dyDescent="0.35">
      <c r="A358">
        <v>10020</v>
      </c>
      <c r="B358" t="s">
        <v>353</v>
      </c>
      <c r="C358" t="s">
        <v>8</v>
      </c>
      <c r="D358" t="s">
        <v>354</v>
      </c>
      <c r="E358" t="s">
        <v>355</v>
      </c>
      <c r="F358" t="s">
        <v>356</v>
      </c>
      <c r="G358">
        <v>42265</v>
      </c>
      <c r="H358" t="s">
        <v>39</v>
      </c>
      <c r="I358">
        <v>12</v>
      </c>
      <c r="J358" s="1"/>
    </row>
    <row r="359" spans="1:10" x14ac:dyDescent="0.35">
      <c r="A359">
        <v>10065</v>
      </c>
      <c r="B359" t="s">
        <v>231</v>
      </c>
      <c r="C359" t="s">
        <v>8</v>
      </c>
      <c r="D359" t="s">
        <v>217</v>
      </c>
      <c r="E359" t="s">
        <v>4</v>
      </c>
      <c r="F359" t="s">
        <v>232</v>
      </c>
      <c r="G359">
        <v>41760</v>
      </c>
      <c r="H359" t="s">
        <v>63</v>
      </c>
      <c r="I359">
        <v>12</v>
      </c>
      <c r="J359" s="1"/>
    </row>
    <row r="360" spans="1:10" x14ac:dyDescent="0.35">
      <c r="A360">
        <v>10052</v>
      </c>
      <c r="B360" t="s">
        <v>285</v>
      </c>
      <c r="C360" t="s">
        <v>2</v>
      </c>
      <c r="D360" t="s">
        <v>286</v>
      </c>
      <c r="E360" t="s">
        <v>4</v>
      </c>
      <c r="F360" t="s">
        <v>287</v>
      </c>
      <c r="G360">
        <v>42087</v>
      </c>
      <c r="H360" t="s">
        <v>30</v>
      </c>
      <c r="I360">
        <v>26</v>
      </c>
      <c r="J360" s="1"/>
    </row>
    <row r="361" spans="1:10" x14ac:dyDescent="0.35">
      <c r="A361">
        <v>10112</v>
      </c>
      <c r="B361" t="s">
        <v>278</v>
      </c>
      <c r="C361" t="s">
        <v>8</v>
      </c>
      <c r="D361" t="s">
        <v>279</v>
      </c>
      <c r="E361" t="s">
        <v>280</v>
      </c>
      <c r="F361" t="s">
        <v>281</v>
      </c>
      <c r="G361">
        <v>41463</v>
      </c>
      <c r="H361" t="s">
        <v>6</v>
      </c>
      <c r="I361">
        <v>5</v>
      </c>
      <c r="J361" s="1"/>
    </row>
    <row r="362" spans="1:10" x14ac:dyDescent="0.35">
      <c r="A362">
        <v>10017</v>
      </c>
      <c r="B362" t="s">
        <v>44</v>
      </c>
      <c r="C362" t="s">
        <v>8</v>
      </c>
      <c r="D362" t="s">
        <v>45</v>
      </c>
      <c r="E362" t="s">
        <v>46</v>
      </c>
      <c r="F362" t="s">
        <v>47</v>
      </c>
      <c r="G362">
        <v>41766</v>
      </c>
      <c r="H362" t="s">
        <v>17</v>
      </c>
      <c r="I362">
        <v>26</v>
      </c>
      <c r="J362" s="1"/>
    </row>
    <row r="363" spans="1:10" x14ac:dyDescent="0.35">
      <c r="A363">
        <v>10020</v>
      </c>
      <c r="B363" t="s">
        <v>353</v>
      </c>
      <c r="C363" t="s">
        <v>8</v>
      </c>
      <c r="D363" t="s">
        <v>354</v>
      </c>
      <c r="E363" t="s">
        <v>355</v>
      </c>
      <c r="F363" t="s">
        <v>356</v>
      </c>
      <c r="G363">
        <v>41867</v>
      </c>
      <c r="H363" t="s">
        <v>39</v>
      </c>
      <c r="I363">
        <v>29</v>
      </c>
      <c r="J363" s="1"/>
    </row>
    <row r="364" spans="1:10" x14ac:dyDescent="0.35">
      <c r="A364">
        <v>10103</v>
      </c>
      <c r="B364" t="s">
        <v>388</v>
      </c>
      <c r="C364" t="s">
        <v>8</v>
      </c>
      <c r="D364" t="s">
        <v>389</v>
      </c>
      <c r="E364" t="s">
        <v>96</v>
      </c>
      <c r="F364" t="s">
        <v>390</v>
      </c>
      <c r="G364">
        <v>42077</v>
      </c>
      <c r="H364" t="s">
        <v>12</v>
      </c>
      <c r="I364">
        <v>26</v>
      </c>
      <c r="J364" s="1"/>
    </row>
    <row r="365" spans="1:10" x14ac:dyDescent="0.35">
      <c r="A365">
        <v>10085</v>
      </c>
      <c r="B365" t="s">
        <v>146</v>
      </c>
      <c r="C365" t="s">
        <v>2</v>
      </c>
      <c r="D365" t="s">
        <v>147</v>
      </c>
      <c r="E365" t="s">
        <v>148</v>
      </c>
      <c r="F365" t="s">
        <v>149</v>
      </c>
      <c r="G365">
        <v>42317</v>
      </c>
      <c r="H365" t="s">
        <v>63</v>
      </c>
      <c r="I365">
        <v>18</v>
      </c>
      <c r="J365" s="1"/>
    </row>
    <row r="366" spans="1:10" x14ac:dyDescent="0.35">
      <c r="A366">
        <v>10078</v>
      </c>
      <c r="B366" t="s">
        <v>78</v>
      </c>
      <c r="C366" t="s">
        <v>8</v>
      </c>
      <c r="D366" t="s">
        <v>79</v>
      </c>
      <c r="E366" t="s">
        <v>80</v>
      </c>
      <c r="F366" t="s">
        <v>81</v>
      </c>
      <c r="G366">
        <v>42267</v>
      </c>
      <c r="H366" t="s">
        <v>17</v>
      </c>
      <c r="I366">
        <v>16</v>
      </c>
      <c r="J366" s="1"/>
    </row>
    <row r="367" spans="1:10" x14ac:dyDescent="0.35">
      <c r="A367">
        <v>10133</v>
      </c>
      <c r="B367" t="s">
        <v>113</v>
      </c>
      <c r="C367" t="s">
        <v>8</v>
      </c>
      <c r="D367" t="s">
        <v>114</v>
      </c>
      <c r="E367" t="s">
        <v>115</v>
      </c>
      <c r="F367" t="s">
        <v>116</v>
      </c>
      <c r="G367">
        <v>40774</v>
      </c>
      <c r="H367" t="s">
        <v>48</v>
      </c>
      <c r="I367">
        <v>6</v>
      </c>
      <c r="J367" s="1"/>
    </row>
    <row r="368" spans="1:10" x14ac:dyDescent="0.35">
      <c r="A368">
        <v>10101</v>
      </c>
      <c r="B368" t="s">
        <v>290</v>
      </c>
      <c r="C368" t="s">
        <v>8</v>
      </c>
      <c r="D368" t="s">
        <v>291</v>
      </c>
      <c r="E368" t="s">
        <v>4</v>
      </c>
      <c r="F368" t="s">
        <v>292</v>
      </c>
      <c r="G368">
        <v>42065</v>
      </c>
      <c r="H368" t="s">
        <v>63</v>
      </c>
      <c r="I368">
        <v>1</v>
      </c>
      <c r="J368" s="1"/>
    </row>
    <row r="369" spans="1:10" x14ac:dyDescent="0.35">
      <c r="A369">
        <v>10064</v>
      </c>
      <c r="B369" t="s">
        <v>391</v>
      </c>
      <c r="C369" t="s">
        <v>8</v>
      </c>
      <c r="D369" t="s">
        <v>37</v>
      </c>
      <c r="E369" t="s">
        <v>4</v>
      </c>
      <c r="F369" t="s">
        <v>392</v>
      </c>
      <c r="G369">
        <v>42238</v>
      </c>
      <c r="H369" t="s">
        <v>48</v>
      </c>
      <c r="I369">
        <v>17</v>
      </c>
      <c r="J369" s="1"/>
    </row>
    <row r="370" spans="1:10" x14ac:dyDescent="0.35">
      <c r="A370">
        <v>10024</v>
      </c>
      <c r="B370" t="s">
        <v>131</v>
      </c>
      <c r="C370" t="s">
        <v>2</v>
      </c>
      <c r="D370" t="s">
        <v>14</v>
      </c>
      <c r="E370" t="s">
        <v>15</v>
      </c>
      <c r="F370" t="s">
        <v>132</v>
      </c>
      <c r="G370">
        <v>40635</v>
      </c>
      <c r="H370" t="s">
        <v>17</v>
      </c>
      <c r="I370">
        <v>25</v>
      </c>
      <c r="J370" s="1"/>
    </row>
    <row r="371" spans="1:10" x14ac:dyDescent="0.35">
      <c r="A371">
        <v>10086</v>
      </c>
      <c r="B371" t="s">
        <v>320</v>
      </c>
      <c r="C371" t="s">
        <v>2</v>
      </c>
      <c r="D371" t="s">
        <v>321</v>
      </c>
      <c r="E371" t="s">
        <v>322</v>
      </c>
      <c r="F371" t="s">
        <v>323</v>
      </c>
      <c r="G371">
        <v>42225</v>
      </c>
      <c r="H371" t="s">
        <v>6</v>
      </c>
      <c r="I371">
        <v>3</v>
      </c>
      <c r="J371" s="1"/>
    </row>
    <row r="372" spans="1:10" x14ac:dyDescent="0.35">
      <c r="A372">
        <v>10146</v>
      </c>
      <c r="B372" t="s">
        <v>129</v>
      </c>
      <c r="C372" t="s">
        <v>8</v>
      </c>
      <c r="D372" t="s">
        <v>50</v>
      </c>
      <c r="E372" t="s">
        <v>4</v>
      </c>
      <c r="F372" t="s">
        <v>130</v>
      </c>
      <c r="G372">
        <v>40525</v>
      </c>
      <c r="H372" t="s">
        <v>48</v>
      </c>
      <c r="I372">
        <v>12</v>
      </c>
      <c r="J372" s="1"/>
    </row>
    <row r="373" spans="1:10" x14ac:dyDescent="0.35">
      <c r="A373">
        <v>10130</v>
      </c>
      <c r="B373" t="s">
        <v>234</v>
      </c>
      <c r="C373" t="s">
        <v>2</v>
      </c>
      <c r="D373" t="s">
        <v>207</v>
      </c>
      <c r="E373" t="s">
        <v>208</v>
      </c>
      <c r="F373" t="s">
        <v>235</v>
      </c>
      <c r="G373">
        <v>41442</v>
      </c>
      <c r="H373" t="s">
        <v>48</v>
      </c>
      <c r="I373">
        <v>22</v>
      </c>
      <c r="J373" s="1"/>
    </row>
    <row r="374" spans="1:10" x14ac:dyDescent="0.35">
      <c r="A374">
        <v>10139</v>
      </c>
      <c r="B374" t="s">
        <v>250</v>
      </c>
      <c r="C374" t="s">
        <v>8</v>
      </c>
      <c r="D374" t="s">
        <v>87</v>
      </c>
      <c r="E374" t="s">
        <v>88</v>
      </c>
      <c r="F374" t="s">
        <v>251</v>
      </c>
      <c r="G374">
        <v>42174</v>
      </c>
      <c r="H374" t="s">
        <v>35</v>
      </c>
      <c r="I374">
        <v>4</v>
      </c>
      <c r="J374" s="1"/>
    </row>
    <row r="375" spans="1:10" x14ac:dyDescent="0.35">
      <c r="A375">
        <v>10140</v>
      </c>
      <c r="B375" t="s">
        <v>107</v>
      </c>
      <c r="C375" t="s">
        <v>8</v>
      </c>
      <c r="D375" t="s">
        <v>83</v>
      </c>
      <c r="E375" t="s">
        <v>84</v>
      </c>
      <c r="F375" t="s">
        <v>108</v>
      </c>
      <c r="G375">
        <v>42320</v>
      </c>
      <c r="H375" t="s">
        <v>30</v>
      </c>
      <c r="I375">
        <v>19</v>
      </c>
      <c r="J375" s="1"/>
    </row>
    <row r="376" spans="1:10" x14ac:dyDescent="0.35">
      <c r="A376">
        <v>10135</v>
      </c>
      <c r="B376" t="s">
        <v>366</v>
      </c>
      <c r="C376" t="s">
        <v>8</v>
      </c>
      <c r="D376" t="s">
        <v>313</v>
      </c>
      <c r="E376" t="s">
        <v>314</v>
      </c>
      <c r="F376" t="s">
        <v>367</v>
      </c>
      <c r="G376">
        <v>41715</v>
      </c>
      <c r="H376" t="s">
        <v>35</v>
      </c>
      <c r="I376">
        <v>9</v>
      </c>
      <c r="J376" s="1"/>
    </row>
    <row r="377" spans="1:10" x14ac:dyDescent="0.35">
      <c r="A377">
        <v>10057</v>
      </c>
      <c r="B377" t="s">
        <v>52</v>
      </c>
      <c r="C377" t="s">
        <v>8</v>
      </c>
      <c r="D377" t="s">
        <v>53</v>
      </c>
      <c r="E377" t="s">
        <v>4</v>
      </c>
      <c r="F377" t="s">
        <v>54</v>
      </c>
      <c r="G377">
        <v>41881</v>
      </c>
      <c r="H377" t="s">
        <v>48</v>
      </c>
      <c r="I377">
        <v>21</v>
      </c>
      <c r="J377" s="1"/>
    </row>
    <row r="378" spans="1:10" x14ac:dyDescent="0.35">
      <c r="A378">
        <v>10013</v>
      </c>
      <c r="B378" t="s">
        <v>257</v>
      </c>
      <c r="C378" t="s">
        <v>2</v>
      </c>
      <c r="D378" t="s">
        <v>258</v>
      </c>
      <c r="E378" t="s">
        <v>259</v>
      </c>
      <c r="F378" t="s">
        <v>260</v>
      </c>
      <c r="G378">
        <v>40512</v>
      </c>
      <c r="H378" t="s">
        <v>77</v>
      </c>
      <c r="I378">
        <v>9</v>
      </c>
      <c r="J378" s="1"/>
    </row>
    <row r="379" spans="1:10" x14ac:dyDescent="0.35">
      <c r="A379">
        <v>10066</v>
      </c>
      <c r="B379" t="s">
        <v>163</v>
      </c>
      <c r="C379" t="s">
        <v>8</v>
      </c>
      <c r="D379" t="s">
        <v>19</v>
      </c>
      <c r="E379" t="s">
        <v>20</v>
      </c>
      <c r="F379" t="s">
        <v>164</v>
      </c>
      <c r="G379">
        <v>42315</v>
      </c>
      <c r="H379" t="s">
        <v>39</v>
      </c>
      <c r="I379">
        <v>16</v>
      </c>
      <c r="J379" s="1"/>
    </row>
    <row r="380" spans="1:10" x14ac:dyDescent="0.35">
      <c r="A380">
        <v>10089</v>
      </c>
      <c r="B380" t="s">
        <v>418</v>
      </c>
      <c r="C380" t="s">
        <v>8</v>
      </c>
      <c r="D380" t="s">
        <v>419</v>
      </c>
      <c r="E380" t="s">
        <v>322</v>
      </c>
      <c r="F380" t="s">
        <v>420</v>
      </c>
      <c r="G380">
        <v>41665</v>
      </c>
      <c r="H380" t="s">
        <v>6</v>
      </c>
      <c r="I380">
        <v>6</v>
      </c>
      <c r="J380" s="1"/>
    </row>
    <row r="381" spans="1:10" x14ac:dyDescent="0.35">
      <c r="A381">
        <v>10083</v>
      </c>
      <c r="B381" t="s">
        <v>64</v>
      </c>
      <c r="C381" t="s">
        <v>8</v>
      </c>
      <c r="D381" t="s">
        <v>65</v>
      </c>
      <c r="E381" t="s">
        <v>66</v>
      </c>
      <c r="F381" t="s">
        <v>67</v>
      </c>
      <c r="G381">
        <v>40325</v>
      </c>
      <c r="H381" t="s">
        <v>48</v>
      </c>
      <c r="I381">
        <v>12</v>
      </c>
      <c r="J381" s="1"/>
    </row>
    <row r="382" spans="1:10" x14ac:dyDescent="0.35">
      <c r="A382">
        <v>10050</v>
      </c>
      <c r="B382" t="s">
        <v>68</v>
      </c>
      <c r="C382" t="s">
        <v>2</v>
      </c>
      <c r="D382" t="s">
        <v>69</v>
      </c>
      <c r="E382" t="s">
        <v>33</v>
      </c>
      <c r="F382" t="s">
        <v>70</v>
      </c>
      <c r="G382">
        <v>41505</v>
      </c>
      <c r="H382" t="s">
        <v>77</v>
      </c>
      <c r="I382">
        <v>15</v>
      </c>
      <c r="J382" s="1"/>
    </row>
    <row r="383" spans="1:10" x14ac:dyDescent="0.35">
      <c r="A383">
        <v>10103</v>
      </c>
      <c r="B383" t="s">
        <v>388</v>
      </c>
      <c r="C383" t="s">
        <v>8</v>
      </c>
      <c r="D383" t="s">
        <v>389</v>
      </c>
      <c r="E383" t="s">
        <v>96</v>
      </c>
      <c r="F383" t="s">
        <v>390</v>
      </c>
      <c r="G383">
        <v>40392</v>
      </c>
      <c r="H383" t="s">
        <v>35</v>
      </c>
      <c r="I383">
        <v>29</v>
      </c>
      <c r="J383" s="1"/>
    </row>
    <row r="384" spans="1:10" x14ac:dyDescent="0.35">
      <c r="A384">
        <v>10069</v>
      </c>
      <c r="B384" t="s">
        <v>248</v>
      </c>
      <c r="C384" t="s">
        <v>2</v>
      </c>
      <c r="D384" t="s">
        <v>181</v>
      </c>
      <c r="E384" t="s">
        <v>57</v>
      </c>
      <c r="F384" t="s">
        <v>249</v>
      </c>
      <c r="G384">
        <v>41786</v>
      </c>
      <c r="H384" t="s">
        <v>63</v>
      </c>
      <c r="I384">
        <v>24</v>
      </c>
      <c r="J384" s="1"/>
    </row>
    <row r="385" spans="1:10" x14ac:dyDescent="0.35">
      <c r="A385">
        <v>10086</v>
      </c>
      <c r="B385" t="s">
        <v>320</v>
      </c>
      <c r="C385" t="s">
        <v>2</v>
      </c>
      <c r="D385" t="s">
        <v>321</v>
      </c>
      <c r="E385" t="s">
        <v>322</v>
      </c>
      <c r="F385" t="s">
        <v>323</v>
      </c>
      <c r="G385">
        <v>40246</v>
      </c>
      <c r="H385" t="s">
        <v>6</v>
      </c>
      <c r="I385">
        <v>3</v>
      </c>
      <c r="J385" s="1"/>
    </row>
    <row r="386" spans="1:10" x14ac:dyDescent="0.35">
      <c r="A386">
        <v>10092</v>
      </c>
      <c r="B386" t="s">
        <v>168</v>
      </c>
      <c r="C386" t="s">
        <v>2</v>
      </c>
      <c r="D386" t="s">
        <v>169</v>
      </c>
      <c r="E386" t="s">
        <v>170</v>
      </c>
      <c r="F386" t="s">
        <v>171</v>
      </c>
      <c r="G386">
        <v>41839</v>
      </c>
      <c r="H386" t="s">
        <v>63</v>
      </c>
      <c r="I386">
        <v>11</v>
      </c>
      <c r="J386" s="1"/>
    </row>
    <row r="387" spans="1:10" x14ac:dyDescent="0.35">
      <c r="A387">
        <v>10069</v>
      </c>
      <c r="B387" t="s">
        <v>248</v>
      </c>
      <c r="C387" t="s">
        <v>2</v>
      </c>
      <c r="D387" t="s">
        <v>181</v>
      </c>
      <c r="E387" t="s">
        <v>57</v>
      </c>
      <c r="F387" t="s">
        <v>249</v>
      </c>
      <c r="G387">
        <v>40904</v>
      </c>
      <c r="H387" t="s">
        <v>77</v>
      </c>
      <c r="I387">
        <v>9</v>
      </c>
      <c r="J387" s="1"/>
    </row>
    <row r="388" spans="1:10" x14ac:dyDescent="0.35">
      <c r="A388">
        <v>10093</v>
      </c>
      <c r="B388" t="s">
        <v>357</v>
      </c>
      <c r="C388" t="s">
        <v>8</v>
      </c>
      <c r="D388" t="s">
        <v>358</v>
      </c>
      <c r="E388" t="s">
        <v>10</v>
      </c>
      <c r="F388" t="s">
        <v>359</v>
      </c>
      <c r="G388">
        <v>41333</v>
      </c>
      <c r="H388" t="s">
        <v>6</v>
      </c>
      <c r="I388">
        <v>13</v>
      </c>
      <c r="J388" s="1"/>
    </row>
    <row r="389" spans="1:10" x14ac:dyDescent="0.35">
      <c r="A389">
        <v>10046</v>
      </c>
      <c r="B389" t="s">
        <v>379</v>
      </c>
      <c r="C389" t="s">
        <v>2</v>
      </c>
      <c r="D389" t="s">
        <v>243</v>
      </c>
      <c r="E389" t="s">
        <v>33</v>
      </c>
      <c r="F389" t="s">
        <v>380</v>
      </c>
      <c r="G389">
        <v>41307</v>
      </c>
      <c r="H389" t="s">
        <v>48</v>
      </c>
      <c r="I389">
        <v>21</v>
      </c>
      <c r="J389" s="1"/>
    </row>
    <row r="390" spans="1:10" x14ac:dyDescent="0.35">
      <c r="A390">
        <v>10073</v>
      </c>
      <c r="B390" t="s">
        <v>139</v>
      </c>
      <c r="C390" t="s">
        <v>2</v>
      </c>
      <c r="D390" t="s">
        <v>140</v>
      </c>
      <c r="E390" t="s">
        <v>80</v>
      </c>
      <c r="F390" t="s">
        <v>58</v>
      </c>
      <c r="G390">
        <v>42097</v>
      </c>
      <c r="H390" t="s">
        <v>30</v>
      </c>
      <c r="I390">
        <v>11</v>
      </c>
      <c r="J390" s="1"/>
    </row>
    <row r="391" spans="1:10" x14ac:dyDescent="0.35">
      <c r="A391">
        <v>10145</v>
      </c>
      <c r="B391" t="s">
        <v>381</v>
      </c>
      <c r="C391" t="s">
        <v>2</v>
      </c>
      <c r="D391" t="s">
        <v>69</v>
      </c>
      <c r="E391" t="s">
        <v>33</v>
      </c>
      <c r="F391" t="s">
        <v>382</v>
      </c>
      <c r="G391">
        <v>40431</v>
      </c>
      <c r="H391" t="s">
        <v>63</v>
      </c>
      <c r="I391">
        <v>1</v>
      </c>
      <c r="J391" s="1"/>
    </row>
    <row r="392" spans="1:10" x14ac:dyDescent="0.35">
      <c r="A392">
        <v>10014</v>
      </c>
      <c r="B392" t="s">
        <v>374</v>
      </c>
      <c r="C392" t="s">
        <v>2</v>
      </c>
      <c r="D392" t="s">
        <v>375</v>
      </c>
      <c r="E392" t="s">
        <v>4</v>
      </c>
      <c r="F392" t="s">
        <v>376</v>
      </c>
      <c r="G392">
        <v>41061</v>
      </c>
      <c r="H392" t="s">
        <v>17</v>
      </c>
      <c r="I392">
        <v>26</v>
      </c>
      <c r="J392" s="1"/>
    </row>
    <row r="393" spans="1:10" x14ac:dyDescent="0.35">
      <c r="A393">
        <v>10107</v>
      </c>
      <c r="B393" t="s">
        <v>400</v>
      </c>
      <c r="C393" t="s">
        <v>2</v>
      </c>
      <c r="D393" t="s">
        <v>401</v>
      </c>
      <c r="E393" t="s">
        <v>402</v>
      </c>
      <c r="F393" t="s">
        <v>403</v>
      </c>
      <c r="G393">
        <v>41564</v>
      </c>
      <c r="H393" t="s">
        <v>77</v>
      </c>
      <c r="I393">
        <v>29</v>
      </c>
      <c r="J393" s="1"/>
    </row>
    <row r="394" spans="1:10" x14ac:dyDescent="0.35">
      <c r="A394">
        <v>10033</v>
      </c>
      <c r="B394" t="s">
        <v>98</v>
      </c>
      <c r="C394" t="s">
        <v>2</v>
      </c>
      <c r="D394" t="s">
        <v>99</v>
      </c>
      <c r="E394" t="s">
        <v>100</v>
      </c>
      <c r="F394" t="s">
        <v>101</v>
      </c>
      <c r="G394">
        <v>40906</v>
      </c>
      <c r="H394" t="s">
        <v>35</v>
      </c>
      <c r="I394">
        <v>20</v>
      </c>
      <c r="J394" s="1"/>
    </row>
    <row r="395" spans="1:10" x14ac:dyDescent="0.35">
      <c r="A395">
        <v>10128</v>
      </c>
      <c r="B395" t="s">
        <v>421</v>
      </c>
      <c r="C395" t="s">
        <v>2</v>
      </c>
      <c r="D395" t="s">
        <v>181</v>
      </c>
      <c r="E395" t="s">
        <v>57</v>
      </c>
      <c r="F395" t="s">
        <v>422</v>
      </c>
      <c r="G395">
        <v>41182</v>
      </c>
      <c r="H395" t="s">
        <v>30</v>
      </c>
      <c r="I395">
        <v>23</v>
      </c>
      <c r="J395" s="1"/>
    </row>
    <row r="396" spans="1:10" x14ac:dyDescent="0.35">
      <c r="A396">
        <v>10070</v>
      </c>
      <c r="B396" t="s">
        <v>423</v>
      </c>
      <c r="C396" t="s">
        <v>2</v>
      </c>
      <c r="D396" t="s">
        <v>424</v>
      </c>
      <c r="E396" t="s">
        <v>425</v>
      </c>
      <c r="F396" t="s">
        <v>426</v>
      </c>
      <c r="G396">
        <v>41255</v>
      </c>
      <c r="H396" t="s">
        <v>63</v>
      </c>
      <c r="I396">
        <v>13</v>
      </c>
      <c r="J396" s="1"/>
    </row>
    <row r="397" spans="1:10" x14ac:dyDescent="0.35">
      <c r="A397">
        <v>10088</v>
      </c>
      <c r="B397" t="s">
        <v>326</v>
      </c>
      <c r="C397" t="s">
        <v>2</v>
      </c>
      <c r="D397" t="s">
        <v>327</v>
      </c>
      <c r="E397" t="s">
        <v>328</v>
      </c>
      <c r="F397" t="s">
        <v>329</v>
      </c>
      <c r="G397">
        <v>41541</v>
      </c>
      <c r="H397" t="s">
        <v>6</v>
      </c>
      <c r="I397">
        <v>26</v>
      </c>
      <c r="J397" s="1"/>
    </row>
    <row r="398" spans="1:10" x14ac:dyDescent="0.35">
      <c r="A398">
        <v>10080</v>
      </c>
      <c r="B398" t="s">
        <v>330</v>
      </c>
      <c r="C398" t="s">
        <v>8</v>
      </c>
      <c r="D398" t="s">
        <v>331</v>
      </c>
      <c r="E398" t="s">
        <v>57</v>
      </c>
      <c r="F398" t="s">
        <v>332</v>
      </c>
      <c r="G398">
        <v>42336</v>
      </c>
      <c r="H398" t="s">
        <v>6</v>
      </c>
      <c r="I398">
        <v>19</v>
      </c>
      <c r="J398" s="1"/>
    </row>
    <row r="399" spans="1:10" x14ac:dyDescent="0.35">
      <c r="A399">
        <v>10017</v>
      </c>
      <c r="B399" t="s">
        <v>44</v>
      </c>
      <c r="C399" t="s">
        <v>8</v>
      </c>
      <c r="D399" t="s">
        <v>45</v>
      </c>
      <c r="E399" t="s">
        <v>46</v>
      </c>
      <c r="F399" t="s">
        <v>47</v>
      </c>
      <c r="G399">
        <v>40236</v>
      </c>
      <c r="H399" t="s">
        <v>17</v>
      </c>
      <c r="I399">
        <v>5</v>
      </c>
      <c r="J399" s="1"/>
    </row>
    <row r="400" spans="1:10" x14ac:dyDescent="0.35">
      <c r="A400">
        <v>10088</v>
      </c>
      <c r="B400" t="s">
        <v>326</v>
      </c>
      <c r="C400" t="s">
        <v>2</v>
      </c>
      <c r="D400" t="s">
        <v>327</v>
      </c>
      <c r="E400" t="s">
        <v>328</v>
      </c>
      <c r="F400" t="s">
        <v>329</v>
      </c>
      <c r="G400">
        <v>42065</v>
      </c>
      <c r="H400" t="s">
        <v>17</v>
      </c>
      <c r="I400">
        <v>14</v>
      </c>
      <c r="J400" s="1"/>
    </row>
    <row r="401" spans="1:10" x14ac:dyDescent="0.35">
      <c r="A401">
        <v>10126</v>
      </c>
      <c r="B401" t="s">
        <v>175</v>
      </c>
      <c r="C401" t="s">
        <v>8</v>
      </c>
      <c r="D401" t="s">
        <v>9</v>
      </c>
      <c r="E401" t="s">
        <v>10</v>
      </c>
      <c r="F401" t="s">
        <v>176</v>
      </c>
      <c r="G401">
        <v>41437</v>
      </c>
      <c r="H401" t="s">
        <v>17</v>
      </c>
      <c r="I401">
        <v>10</v>
      </c>
      <c r="J401" s="1"/>
    </row>
    <row r="402" spans="1:10" x14ac:dyDescent="0.35">
      <c r="A402">
        <v>10067</v>
      </c>
      <c r="B402" t="s">
        <v>427</v>
      </c>
      <c r="C402" t="s">
        <v>2</v>
      </c>
      <c r="D402" t="s">
        <v>9</v>
      </c>
      <c r="E402" t="s">
        <v>10</v>
      </c>
      <c r="F402" t="s">
        <v>428</v>
      </c>
      <c r="G402">
        <v>40635</v>
      </c>
      <c r="H402" t="s">
        <v>22</v>
      </c>
      <c r="I402">
        <v>15</v>
      </c>
      <c r="J402" s="1"/>
    </row>
    <row r="403" spans="1:10" x14ac:dyDescent="0.35">
      <c r="A403">
        <v>10092</v>
      </c>
      <c r="B403" t="s">
        <v>168</v>
      </c>
      <c r="C403" t="s">
        <v>2</v>
      </c>
      <c r="D403" t="s">
        <v>169</v>
      </c>
      <c r="E403" t="s">
        <v>170</v>
      </c>
      <c r="F403" t="s">
        <v>171</v>
      </c>
      <c r="G403">
        <v>41507</v>
      </c>
      <c r="H403" t="s">
        <v>6</v>
      </c>
      <c r="I403">
        <v>19</v>
      </c>
      <c r="J403" s="1"/>
    </row>
    <row r="404" spans="1:10" x14ac:dyDescent="0.35">
      <c r="A404">
        <v>10129</v>
      </c>
      <c r="B404" t="s">
        <v>349</v>
      </c>
      <c r="C404" t="s">
        <v>2</v>
      </c>
      <c r="D404" t="s">
        <v>350</v>
      </c>
      <c r="E404" t="s">
        <v>351</v>
      </c>
      <c r="F404" t="s">
        <v>352</v>
      </c>
      <c r="G404">
        <v>42164</v>
      </c>
      <c r="H404" t="s">
        <v>35</v>
      </c>
      <c r="I404">
        <v>19</v>
      </c>
      <c r="J404" s="1"/>
    </row>
    <row r="405" spans="1:10" x14ac:dyDescent="0.35">
      <c r="A405">
        <v>10125</v>
      </c>
      <c r="B405" t="s">
        <v>18</v>
      </c>
      <c r="C405" t="s">
        <v>2</v>
      </c>
      <c r="D405" t="s">
        <v>19</v>
      </c>
      <c r="E405" t="s">
        <v>20</v>
      </c>
      <c r="F405" t="s">
        <v>21</v>
      </c>
      <c r="G405">
        <v>41179</v>
      </c>
      <c r="H405" t="s">
        <v>63</v>
      </c>
      <c r="I405">
        <v>23</v>
      </c>
      <c r="J405" s="1"/>
    </row>
    <row r="406" spans="1:10" x14ac:dyDescent="0.35">
      <c r="A406">
        <v>10145</v>
      </c>
      <c r="B406" t="s">
        <v>381</v>
      </c>
      <c r="C406" t="s">
        <v>2</v>
      </c>
      <c r="D406" t="s">
        <v>69</v>
      </c>
      <c r="E406" t="s">
        <v>33</v>
      </c>
      <c r="F406" t="s">
        <v>382</v>
      </c>
      <c r="G406">
        <v>41936</v>
      </c>
      <c r="H406" t="s">
        <v>12</v>
      </c>
      <c r="I406">
        <v>23</v>
      </c>
      <c r="J406" s="1"/>
    </row>
    <row r="407" spans="1:10" x14ac:dyDescent="0.35">
      <c r="A407">
        <v>10068</v>
      </c>
      <c r="B407" t="s">
        <v>408</v>
      </c>
      <c r="C407" t="s">
        <v>2</v>
      </c>
      <c r="D407" t="s">
        <v>3</v>
      </c>
      <c r="E407" t="s">
        <v>4</v>
      </c>
      <c r="F407" t="s">
        <v>409</v>
      </c>
      <c r="G407">
        <v>40184</v>
      </c>
      <c r="H407" t="s">
        <v>17</v>
      </c>
      <c r="I407">
        <v>25</v>
      </c>
      <c r="J407" s="1"/>
    </row>
    <row r="408" spans="1:10" x14ac:dyDescent="0.35">
      <c r="A408">
        <v>10145</v>
      </c>
      <c r="B408" t="s">
        <v>381</v>
      </c>
      <c r="C408" t="s">
        <v>2</v>
      </c>
      <c r="D408" t="s">
        <v>69</v>
      </c>
      <c r="E408" t="s">
        <v>33</v>
      </c>
      <c r="F408" t="s">
        <v>382</v>
      </c>
      <c r="G408">
        <v>41516</v>
      </c>
      <c r="H408" t="s">
        <v>17</v>
      </c>
      <c r="I408">
        <v>10</v>
      </c>
      <c r="J408" s="1"/>
    </row>
    <row r="409" spans="1:10" x14ac:dyDescent="0.35">
      <c r="A409">
        <v>10018</v>
      </c>
      <c r="B409" t="s">
        <v>368</v>
      </c>
      <c r="C409" t="s">
        <v>8</v>
      </c>
      <c r="D409" t="s">
        <v>369</v>
      </c>
      <c r="E409" t="s">
        <v>33</v>
      </c>
      <c r="F409" t="s">
        <v>370</v>
      </c>
      <c r="G409">
        <v>40921</v>
      </c>
      <c r="H409" t="s">
        <v>22</v>
      </c>
      <c r="I409">
        <v>2</v>
      </c>
      <c r="J409" s="1"/>
    </row>
    <row r="410" spans="1:10" x14ac:dyDescent="0.35">
      <c r="A410">
        <v>10102</v>
      </c>
      <c r="B410" t="s">
        <v>94</v>
      </c>
      <c r="C410" t="s">
        <v>2</v>
      </c>
      <c r="D410" t="s">
        <v>95</v>
      </c>
      <c r="E410" t="s">
        <v>96</v>
      </c>
      <c r="F410" t="s">
        <v>97</v>
      </c>
      <c r="G410">
        <v>42350</v>
      </c>
      <c r="H410" t="s">
        <v>63</v>
      </c>
      <c r="I410">
        <v>14</v>
      </c>
      <c r="J410" s="1"/>
    </row>
    <row r="411" spans="1:10" x14ac:dyDescent="0.35">
      <c r="A411">
        <v>10072</v>
      </c>
      <c r="B411" t="s">
        <v>383</v>
      </c>
      <c r="C411" t="s">
        <v>8</v>
      </c>
      <c r="D411" t="s">
        <v>384</v>
      </c>
      <c r="E411" t="s">
        <v>4</v>
      </c>
      <c r="F411" t="s">
        <v>385</v>
      </c>
      <c r="G411">
        <v>41426</v>
      </c>
      <c r="H411" t="s">
        <v>48</v>
      </c>
      <c r="I411">
        <v>7</v>
      </c>
      <c r="J411" s="1"/>
    </row>
    <row r="412" spans="1:10" x14ac:dyDescent="0.35">
      <c r="A412">
        <v>10076</v>
      </c>
      <c r="B412" t="s">
        <v>90</v>
      </c>
      <c r="C412" t="s">
        <v>2</v>
      </c>
      <c r="D412" t="s">
        <v>91</v>
      </c>
      <c r="E412" t="s">
        <v>92</v>
      </c>
      <c r="F412" t="s">
        <v>93</v>
      </c>
      <c r="G412">
        <v>40598</v>
      </c>
      <c r="H412" t="s">
        <v>6</v>
      </c>
      <c r="I412">
        <v>16</v>
      </c>
      <c r="J412" s="1"/>
    </row>
    <row r="413" spans="1:10" x14ac:dyDescent="0.35">
      <c r="A413">
        <v>10099</v>
      </c>
      <c r="B413" t="s">
        <v>316</v>
      </c>
      <c r="C413" t="s">
        <v>2</v>
      </c>
      <c r="D413" t="s">
        <v>317</v>
      </c>
      <c r="E413" t="s">
        <v>318</v>
      </c>
      <c r="F413" t="s">
        <v>319</v>
      </c>
      <c r="G413">
        <v>41374</v>
      </c>
      <c r="H413" t="s">
        <v>77</v>
      </c>
      <c r="I413">
        <v>3</v>
      </c>
      <c r="J413" s="1"/>
    </row>
    <row r="414" spans="1:10" x14ac:dyDescent="0.35">
      <c r="A414">
        <v>10131</v>
      </c>
      <c r="B414" t="s">
        <v>102</v>
      </c>
      <c r="C414" t="s">
        <v>8</v>
      </c>
      <c r="D414" t="s">
        <v>103</v>
      </c>
      <c r="E414" t="s">
        <v>10</v>
      </c>
      <c r="F414" t="s">
        <v>104</v>
      </c>
      <c r="G414">
        <v>41835</v>
      </c>
      <c r="H414" t="s">
        <v>35</v>
      </c>
      <c r="I414">
        <v>27</v>
      </c>
      <c r="J414" s="1"/>
    </row>
    <row r="415" spans="1:10" x14ac:dyDescent="0.35">
      <c r="A415">
        <v>10098</v>
      </c>
      <c r="B415" t="s">
        <v>371</v>
      </c>
      <c r="C415" t="s">
        <v>2</v>
      </c>
      <c r="D415" t="s">
        <v>372</v>
      </c>
      <c r="E415" t="s">
        <v>4</v>
      </c>
      <c r="F415" t="s">
        <v>373</v>
      </c>
      <c r="G415">
        <v>41404</v>
      </c>
      <c r="H415" t="s">
        <v>35</v>
      </c>
      <c r="I415">
        <v>5</v>
      </c>
      <c r="J415" s="1"/>
    </row>
    <row r="416" spans="1:10" x14ac:dyDescent="0.35">
      <c r="A416">
        <v>10102</v>
      </c>
      <c r="B416" t="s">
        <v>94</v>
      </c>
      <c r="C416" t="s">
        <v>2</v>
      </c>
      <c r="D416" t="s">
        <v>95</v>
      </c>
      <c r="E416" t="s">
        <v>96</v>
      </c>
      <c r="F416" t="s">
        <v>97</v>
      </c>
      <c r="G416">
        <v>40747</v>
      </c>
      <c r="H416" t="s">
        <v>22</v>
      </c>
      <c r="I416">
        <v>3</v>
      </c>
      <c r="J416" s="1"/>
    </row>
    <row r="417" spans="1:10" x14ac:dyDescent="0.35">
      <c r="A417">
        <v>10147</v>
      </c>
      <c r="B417" t="s">
        <v>416</v>
      </c>
      <c r="C417" t="s">
        <v>8</v>
      </c>
      <c r="D417" t="s">
        <v>286</v>
      </c>
      <c r="E417" t="s">
        <v>4</v>
      </c>
      <c r="F417" t="s">
        <v>417</v>
      </c>
      <c r="G417">
        <v>40748</v>
      </c>
      <c r="H417" t="s">
        <v>12</v>
      </c>
      <c r="I417">
        <v>26</v>
      </c>
      <c r="J417" s="1"/>
    </row>
    <row r="418" spans="1:10" x14ac:dyDescent="0.35">
      <c r="A418">
        <v>10070</v>
      </c>
      <c r="B418" t="s">
        <v>423</v>
      </c>
      <c r="C418" t="s">
        <v>2</v>
      </c>
      <c r="D418" t="s">
        <v>424</v>
      </c>
      <c r="E418" t="s">
        <v>425</v>
      </c>
      <c r="F418" t="s">
        <v>426</v>
      </c>
      <c r="G418">
        <v>40653</v>
      </c>
      <c r="H418" t="s">
        <v>39</v>
      </c>
      <c r="I418">
        <v>24</v>
      </c>
      <c r="J418" s="1"/>
    </row>
    <row r="419" spans="1:10" x14ac:dyDescent="0.35">
      <c r="A419">
        <v>10139</v>
      </c>
      <c r="B419" t="s">
        <v>250</v>
      </c>
      <c r="C419" t="s">
        <v>8</v>
      </c>
      <c r="D419" t="s">
        <v>87</v>
      </c>
      <c r="E419" t="s">
        <v>88</v>
      </c>
      <c r="F419" t="s">
        <v>251</v>
      </c>
      <c r="G419">
        <v>40561</v>
      </c>
      <c r="H419" t="s">
        <v>6</v>
      </c>
      <c r="I419">
        <v>20</v>
      </c>
      <c r="J419" s="1"/>
    </row>
    <row r="420" spans="1:10" x14ac:dyDescent="0.35">
      <c r="A420">
        <v>10035</v>
      </c>
      <c r="B420" t="s">
        <v>136</v>
      </c>
      <c r="C420" t="s">
        <v>8</v>
      </c>
      <c r="D420" t="s">
        <v>137</v>
      </c>
      <c r="E420" t="s">
        <v>92</v>
      </c>
      <c r="F420" t="s">
        <v>138</v>
      </c>
      <c r="G420">
        <v>40384</v>
      </c>
      <c r="H420" t="s">
        <v>63</v>
      </c>
      <c r="I420">
        <v>19</v>
      </c>
      <c r="J420" s="1"/>
    </row>
    <row r="421" spans="1:10" x14ac:dyDescent="0.35">
      <c r="A421">
        <v>10138</v>
      </c>
      <c r="B421" t="s">
        <v>269</v>
      </c>
      <c r="C421" t="s">
        <v>8</v>
      </c>
      <c r="D421" t="s">
        <v>258</v>
      </c>
      <c r="E421" t="s">
        <v>259</v>
      </c>
      <c r="F421" t="s">
        <v>270</v>
      </c>
      <c r="G421">
        <v>40945</v>
      </c>
      <c r="H421" t="s">
        <v>35</v>
      </c>
      <c r="I421">
        <v>21</v>
      </c>
      <c r="J421" s="1"/>
    </row>
    <row r="422" spans="1:10" x14ac:dyDescent="0.35">
      <c r="A422">
        <v>10074</v>
      </c>
      <c r="B422" t="s">
        <v>344</v>
      </c>
      <c r="C422" t="s">
        <v>8</v>
      </c>
      <c r="D422" t="s">
        <v>345</v>
      </c>
      <c r="E422" t="s">
        <v>57</v>
      </c>
      <c r="F422" t="s">
        <v>346</v>
      </c>
      <c r="G422">
        <v>42367</v>
      </c>
      <c r="H422" t="s">
        <v>39</v>
      </c>
      <c r="I422">
        <v>5</v>
      </c>
      <c r="J422" s="1"/>
    </row>
    <row r="423" spans="1:10" x14ac:dyDescent="0.35">
      <c r="A423">
        <v>10036</v>
      </c>
      <c r="B423" t="s">
        <v>40</v>
      </c>
      <c r="C423" t="s">
        <v>2</v>
      </c>
      <c r="D423" t="s">
        <v>41</v>
      </c>
      <c r="E423" t="s">
        <v>42</v>
      </c>
      <c r="F423" t="s">
        <v>43</v>
      </c>
      <c r="G423">
        <v>41219</v>
      </c>
      <c r="H423" t="s">
        <v>6</v>
      </c>
      <c r="I423">
        <v>8</v>
      </c>
      <c r="J423" s="1"/>
    </row>
    <row r="424" spans="1:10" x14ac:dyDescent="0.35">
      <c r="A424">
        <v>10082</v>
      </c>
      <c r="B424" t="s">
        <v>203</v>
      </c>
      <c r="C424" t="s">
        <v>8</v>
      </c>
      <c r="D424" t="s">
        <v>204</v>
      </c>
      <c r="E424" t="s">
        <v>66</v>
      </c>
      <c r="F424" t="s">
        <v>205</v>
      </c>
      <c r="G424">
        <v>41823</v>
      </c>
      <c r="H424" t="s">
        <v>48</v>
      </c>
      <c r="I424">
        <v>6</v>
      </c>
      <c r="J424" s="1"/>
    </row>
    <row r="425" spans="1:10" x14ac:dyDescent="0.35">
      <c r="A425">
        <v>10037</v>
      </c>
      <c r="B425" t="s">
        <v>306</v>
      </c>
      <c r="C425" t="s">
        <v>2</v>
      </c>
      <c r="D425" t="s">
        <v>72</v>
      </c>
      <c r="E425" t="s">
        <v>73</v>
      </c>
      <c r="F425" t="s">
        <v>307</v>
      </c>
      <c r="G425">
        <v>42091</v>
      </c>
      <c r="H425" t="s">
        <v>17</v>
      </c>
      <c r="I425">
        <v>20</v>
      </c>
      <c r="J425" s="1"/>
    </row>
    <row r="426" spans="1:10" x14ac:dyDescent="0.35">
      <c r="A426">
        <v>10073</v>
      </c>
      <c r="B426" t="s">
        <v>139</v>
      </c>
      <c r="C426" t="s">
        <v>2</v>
      </c>
      <c r="D426" t="s">
        <v>140</v>
      </c>
      <c r="E426" t="s">
        <v>80</v>
      </c>
      <c r="F426" t="s">
        <v>58</v>
      </c>
      <c r="G426">
        <v>41980</v>
      </c>
      <c r="H426" t="s">
        <v>12</v>
      </c>
      <c r="I426">
        <v>6</v>
      </c>
      <c r="J426" s="1"/>
    </row>
    <row r="427" spans="1:10" x14ac:dyDescent="0.35">
      <c r="A427">
        <v>10095</v>
      </c>
      <c r="B427" t="s">
        <v>190</v>
      </c>
      <c r="C427" t="s">
        <v>2</v>
      </c>
      <c r="D427" t="s">
        <v>191</v>
      </c>
      <c r="E427" t="s">
        <v>4</v>
      </c>
      <c r="F427" t="s">
        <v>192</v>
      </c>
      <c r="G427">
        <v>42027</v>
      </c>
      <c r="H427" t="s">
        <v>35</v>
      </c>
      <c r="I427">
        <v>25</v>
      </c>
      <c r="J427" s="1"/>
    </row>
    <row r="428" spans="1:10" x14ac:dyDescent="0.35">
      <c r="A428">
        <v>10084</v>
      </c>
      <c r="B428" t="s">
        <v>228</v>
      </c>
      <c r="C428" t="s">
        <v>8</v>
      </c>
      <c r="D428" t="s">
        <v>229</v>
      </c>
      <c r="E428" t="s">
        <v>4</v>
      </c>
      <c r="F428" t="s">
        <v>230</v>
      </c>
      <c r="G428">
        <v>41561</v>
      </c>
      <c r="H428" t="s">
        <v>63</v>
      </c>
      <c r="I428">
        <v>11</v>
      </c>
      <c r="J428" s="1"/>
    </row>
    <row r="429" spans="1:10" x14ac:dyDescent="0.35">
      <c r="A429">
        <v>10003</v>
      </c>
      <c r="B429" t="s">
        <v>180</v>
      </c>
      <c r="C429" t="s">
        <v>8</v>
      </c>
      <c r="D429" t="s">
        <v>181</v>
      </c>
      <c r="E429" t="s">
        <v>57</v>
      </c>
      <c r="F429" t="s">
        <v>182</v>
      </c>
      <c r="G429">
        <v>41580</v>
      </c>
      <c r="H429" t="s">
        <v>30</v>
      </c>
      <c r="I429">
        <v>18</v>
      </c>
      <c r="J429" s="1"/>
    </row>
    <row r="430" spans="1:10" x14ac:dyDescent="0.35">
      <c r="A430">
        <v>10125</v>
      </c>
      <c r="B430" t="s">
        <v>18</v>
      </c>
      <c r="C430" t="s">
        <v>2</v>
      </c>
      <c r="D430" t="s">
        <v>19</v>
      </c>
      <c r="E430" t="s">
        <v>20</v>
      </c>
      <c r="F430" t="s">
        <v>21</v>
      </c>
      <c r="G430">
        <v>40932</v>
      </c>
      <c r="H430" t="s">
        <v>30</v>
      </c>
      <c r="I430">
        <v>7</v>
      </c>
      <c r="J430" s="1"/>
    </row>
    <row r="431" spans="1:10" x14ac:dyDescent="0.35">
      <c r="A431">
        <v>10078</v>
      </c>
      <c r="B431" t="s">
        <v>78</v>
      </c>
      <c r="C431" t="s">
        <v>8</v>
      </c>
      <c r="D431" t="s">
        <v>79</v>
      </c>
      <c r="E431" t="s">
        <v>80</v>
      </c>
      <c r="F431" t="s">
        <v>81</v>
      </c>
      <c r="G431">
        <v>41596</v>
      </c>
      <c r="H431" t="s">
        <v>30</v>
      </c>
      <c r="I431">
        <v>17</v>
      </c>
      <c r="J431" s="1"/>
    </row>
    <row r="432" spans="1:10" x14ac:dyDescent="0.35">
      <c r="A432">
        <v>10075</v>
      </c>
      <c r="B432" t="s">
        <v>31</v>
      </c>
      <c r="C432" t="s">
        <v>2</v>
      </c>
      <c r="D432" t="s">
        <v>32</v>
      </c>
      <c r="E432" t="s">
        <v>33</v>
      </c>
      <c r="F432" t="s">
        <v>34</v>
      </c>
      <c r="G432">
        <v>40857</v>
      </c>
      <c r="H432" t="s">
        <v>39</v>
      </c>
      <c r="I432">
        <v>17</v>
      </c>
      <c r="J432" s="1"/>
    </row>
    <row r="433" spans="1:10" x14ac:dyDescent="0.35">
      <c r="A433">
        <v>10087</v>
      </c>
      <c r="B433" t="s">
        <v>429</v>
      </c>
      <c r="C433" t="s">
        <v>2</v>
      </c>
      <c r="D433" t="s">
        <v>430</v>
      </c>
      <c r="E433" t="s">
        <v>96</v>
      </c>
      <c r="F433" t="s">
        <v>431</v>
      </c>
      <c r="G433">
        <v>40782</v>
      </c>
      <c r="H433" t="s">
        <v>48</v>
      </c>
      <c r="I433">
        <v>3</v>
      </c>
      <c r="J433" s="1"/>
    </row>
    <row r="434" spans="1:10" x14ac:dyDescent="0.35">
      <c r="A434">
        <v>10030</v>
      </c>
      <c r="B434" t="s">
        <v>219</v>
      </c>
      <c r="C434" t="s">
        <v>2</v>
      </c>
      <c r="D434" t="s">
        <v>220</v>
      </c>
      <c r="E434" t="s">
        <v>221</v>
      </c>
      <c r="F434" t="s">
        <v>222</v>
      </c>
      <c r="G434">
        <v>41766</v>
      </c>
      <c r="H434" t="s">
        <v>63</v>
      </c>
      <c r="I434">
        <v>16</v>
      </c>
      <c r="J434" s="1"/>
    </row>
    <row r="435" spans="1:10" x14ac:dyDescent="0.35">
      <c r="A435">
        <v>10031</v>
      </c>
      <c r="B435" t="s">
        <v>261</v>
      </c>
      <c r="C435" t="s">
        <v>2</v>
      </c>
      <c r="D435" t="s">
        <v>262</v>
      </c>
      <c r="E435" t="s">
        <v>263</v>
      </c>
      <c r="F435" t="s">
        <v>264</v>
      </c>
      <c r="G435">
        <v>41122</v>
      </c>
      <c r="H435" t="s">
        <v>12</v>
      </c>
      <c r="I435">
        <v>16</v>
      </c>
      <c r="J435" s="1"/>
    </row>
    <row r="436" spans="1:10" x14ac:dyDescent="0.35">
      <c r="A436">
        <v>10088</v>
      </c>
      <c r="B436" t="s">
        <v>326</v>
      </c>
      <c r="C436" t="s">
        <v>2</v>
      </c>
      <c r="D436" t="s">
        <v>327</v>
      </c>
      <c r="E436" t="s">
        <v>328</v>
      </c>
      <c r="F436" t="s">
        <v>329</v>
      </c>
      <c r="G436">
        <v>41578</v>
      </c>
      <c r="H436" t="s">
        <v>63</v>
      </c>
      <c r="I436">
        <v>2</v>
      </c>
      <c r="J436" s="1"/>
    </row>
    <row r="437" spans="1:10" x14ac:dyDescent="0.35">
      <c r="A437">
        <v>10063</v>
      </c>
      <c r="B437" t="s">
        <v>71</v>
      </c>
      <c r="C437" t="s">
        <v>2</v>
      </c>
      <c r="D437" t="s">
        <v>72</v>
      </c>
      <c r="E437" t="s">
        <v>73</v>
      </c>
      <c r="F437" t="s">
        <v>74</v>
      </c>
      <c r="G437">
        <v>40500</v>
      </c>
      <c r="H437" t="s">
        <v>12</v>
      </c>
      <c r="I437">
        <v>5</v>
      </c>
      <c r="J437" s="1"/>
    </row>
    <row r="438" spans="1:10" x14ac:dyDescent="0.35">
      <c r="A438">
        <v>10063</v>
      </c>
      <c r="B438" t="s">
        <v>71</v>
      </c>
      <c r="C438" t="s">
        <v>2</v>
      </c>
      <c r="D438" t="s">
        <v>72</v>
      </c>
      <c r="E438" t="s">
        <v>73</v>
      </c>
      <c r="F438" t="s">
        <v>74</v>
      </c>
      <c r="G438">
        <v>40390</v>
      </c>
      <c r="H438" t="s">
        <v>12</v>
      </c>
      <c r="I438">
        <v>19</v>
      </c>
      <c r="J438" s="1"/>
    </row>
    <row r="439" spans="1:10" x14ac:dyDescent="0.35">
      <c r="A439">
        <v>10150</v>
      </c>
      <c r="B439" t="s">
        <v>347</v>
      </c>
      <c r="C439" t="s">
        <v>2</v>
      </c>
      <c r="D439" t="s">
        <v>178</v>
      </c>
      <c r="E439" t="s">
        <v>92</v>
      </c>
      <c r="F439" t="s">
        <v>348</v>
      </c>
      <c r="G439">
        <v>41055</v>
      </c>
      <c r="H439" t="s">
        <v>48</v>
      </c>
      <c r="I439">
        <v>2</v>
      </c>
      <c r="J439" s="1"/>
    </row>
    <row r="440" spans="1:10" x14ac:dyDescent="0.35">
      <c r="A440">
        <v>10061</v>
      </c>
      <c r="B440" t="s">
        <v>338</v>
      </c>
      <c r="C440" t="s">
        <v>8</v>
      </c>
      <c r="D440" t="s">
        <v>137</v>
      </c>
      <c r="E440" t="s">
        <v>92</v>
      </c>
      <c r="F440" t="s">
        <v>339</v>
      </c>
      <c r="G440">
        <v>41829</v>
      </c>
      <c r="H440" t="s">
        <v>22</v>
      </c>
      <c r="I440">
        <v>16</v>
      </c>
      <c r="J440" s="1"/>
    </row>
    <row r="441" spans="1:10" x14ac:dyDescent="0.35">
      <c r="A441">
        <v>10042</v>
      </c>
      <c r="B441" t="s">
        <v>302</v>
      </c>
      <c r="C441" t="s">
        <v>2</v>
      </c>
      <c r="D441" t="s">
        <v>3</v>
      </c>
      <c r="E441" t="s">
        <v>4</v>
      </c>
      <c r="F441" t="s">
        <v>303</v>
      </c>
      <c r="G441">
        <v>40512</v>
      </c>
      <c r="H441" t="s">
        <v>12</v>
      </c>
      <c r="I441">
        <v>7</v>
      </c>
      <c r="J441" s="1"/>
    </row>
    <row r="442" spans="1:10" x14ac:dyDescent="0.35">
      <c r="A442">
        <v>10012</v>
      </c>
      <c r="B442" t="s">
        <v>336</v>
      </c>
      <c r="C442" t="s">
        <v>2</v>
      </c>
      <c r="D442" t="s">
        <v>276</v>
      </c>
      <c r="E442" t="s">
        <v>115</v>
      </c>
      <c r="F442" t="s">
        <v>337</v>
      </c>
      <c r="G442">
        <v>41648</v>
      </c>
      <c r="H442" t="s">
        <v>12</v>
      </c>
      <c r="I442">
        <v>21</v>
      </c>
      <c r="J442" s="1"/>
    </row>
    <row r="443" spans="1:10" x14ac:dyDescent="0.35">
      <c r="A443">
        <v>10140</v>
      </c>
      <c r="B443" t="s">
        <v>107</v>
      </c>
      <c r="C443" t="s">
        <v>8</v>
      </c>
      <c r="D443" t="s">
        <v>83</v>
      </c>
      <c r="E443" t="s">
        <v>84</v>
      </c>
      <c r="F443" t="s">
        <v>108</v>
      </c>
      <c r="G443">
        <v>40594</v>
      </c>
      <c r="H443" t="s">
        <v>22</v>
      </c>
      <c r="I443">
        <v>17</v>
      </c>
      <c r="J443" s="1"/>
    </row>
    <row r="444" spans="1:10" x14ac:dyDescent="0.35">
      <c r="A444">
        <v>10080</v>
      </c>
      <c r="B444" t="s">
        <v>330</v>
      </c>
      <c r="C444" t="s">
        <v>8</v>
      </c>
      <c r="D444" t="s">
        <v>331</v>
      </c>
      <c r="E444" t="s">
        <v>57</v>
      </c>
      <c r="F444" t="s">
        <v>332</v>
      </c>
      <c r="G444">
        <v>40922</v>
      </c>
      <c r="H444" t="s">
        <v>22</v>
      </c>
      <c r="I444">
        <v>8</v>
      </c>
      <c r="J444" s="1"/>
    </row>
    <row r="445" spans="1:10" x14ac:dyDescent="0.35">
      <c r="A445">
        <v>10014</v>
      </c>
      <c r="B445" t="s">
        <v>374</v>
      </c>
      <c r="C445" t="s">
        <v>2</v>
      </c>
      <c r="D445" t="s">
        <v>375</v>
      </c>
      <c r="E445" t="s">
        <v>4</v>
      </c>
      <c r="F445" t="s">
        <v>376</v>
      </c>
      <c r="G445">
        <v>40483</v>
      </c>
      <c r="H445" t="s">
        <v>63</v>
      </c>
      <c r="I445">
        <v>9</v>
      </c>
      <c r="J445" s="1"/>
    </row>
    <row r="446" spans="1:10" x14ac:dyDescent="0.35">
      <c r="A446">
        <v>10086</v>
      </c>
      <c r="B446" t="s">
        <v>320</v>
      </c>
      <c r="C446" t="s">
        <v>2</v>
      </c>
      <c r="D446" t="s">
        <v>321</v>
      </c>
      <c r="E446" t="s">
        <v>322</v>
      </c>
      <c r="F446" t="s">
        <v>323</v>
      </c>
      <c r="G446">
        <v>41687</v>
      </c>
      <c r="H446" t="s">
        <v>17</v>
      </c>
      <c r="I446">
        <v>2</v>
      </c>
      <c r="J446" s="1"/>
    </row>
    <row r="447" spans="1:10" x14ac:dyDescent="0.35">
      <c r="A447">
        <v>10039</v>
      </c>
      <c r="B447" t="s">
        <v>216</v>
      </c>
      <c r="C447" t="s">
        <v>8</v>
      </c>
      <c r="D447" t="s">
        <v>217</v>
      </c>
      <c r="E447" t="s">
        <v>4</v>
      </c>
      <c r="F447" t="s">
        <v>218</v>
      </c>
      <c r="G447">
        <v>40762</v>
      </c>
      <c r="H447" t="s">
        <v>39</v>
      </c>
      <c r="I447">
        <v>17</v>
      </c>
      <c r="J447" s="1"/>
    </row>
    <row r="448" spans="1:10" x14ac:dyDescent="0.35">
      <c r="A448">
        <v>10106</v>
      </c>
      <c r="B448" t="s">
        <v>410</v>
      </c>
      <c r="C448" t="s">
        <v>8</v>
      </c>
      <c r="D448" t="s">
        <v>411</v>
      </c>
      <c r="E448" t="s">
        <v>84</v>
      </c>
      <c r="F448" t="s">
        <v>412</v>
      </c>
      <c r="G448">
        <v>40685</v>
      </c>
      <c r="H448" t="s">
        <v>12</v>
      </c>
      <c r="I448">
        <v>8</v>
      </c>
      <c r="J448" s="1"/>
    </row>
    <row r="449" spans="1:10" x14ac:dyDescent="0.35">
      <c r="A449">
        <v>10087</v>
      </c>
      <c r="B449" t="s">
        <v>429</v>
      </c>
      <c r="C449" t="s">
        <v>2</v>
      </c>
      <c r="D449" t="s">
        <v>430</v>
      </c>
      <c r="E449" t="s">
        <v>96</v>
      </c>
      <c r="F449" t="s">
        <v>431</v>
      </c>
      <c r="G449">
        <v>41874</v>
      </c>
      <c r="H449" t="s">
        <v>48</v>
      </c>
      <c r="I449">
        <v>26</v>
      </c>
      <c r="J449" s="1"/>
    </row>
    <row r="450" spans="1:10" x14ac:dyDescent="0.35">
      <c r="A450">
        <v>10040</v>
      </c>
      <c r="B450" t="s">
        <v>75</v>
      </c>
      <c r="C450" t="s">
        <v>2</v>
      </c>
      <c r="D450" t="s">
        <v>19</v>
      </c>
      <c r="E450" t="s">
        <v>20</v>
      </c>
      <c r="F450" t="s">
        <v>76</v>
      </c>
      <c r="G450">
        <v>41174</v>
      </c>
      <c r="H450" t="s">
        <v>6</v>
      </c>
      <c r="I450">
        <v>5</v>
      </c>
      <c r="J450" s="1"/>
    </row>
    <row r="451" spans="1:10" x14ac:dyDescent="0.35">
      <c r="A451">
        <v>10036</v>
      </c>
      <c r="B451" t="s">
        <v>40</v>
      </c>
      <c r="C451" t="s">
        <v>2</v>
      </c>
      <c r="D451" t="s">
        <v>41</v>
      </c>
      <c r="E451" t="s">
        <v>42</v>
      </c>
      <c r="F451" t="s">
        <v>43</v>
      </c>
      <c r="G451">
        <v>40634</v>
      </c>
      <c r="H451" t="s">
        <v>22</v>
      </c>
      <c r="I451">
        <v>24</v>
      </c>
      <c r="J451" s="1"/>
    </row>
    <row r="452" spans="1:10" x14ac:dyDescent="0.35">
      <c r="A452">
        <v>10025</v>
      </c>
      <c r="B452" t="s">
        <v>432</v>
      </c>
      <c r="C452" t="s">
        <v>8</v>
      </c>
      <c r="D452" t="s">
        <v>122</v>
      </c>
      <c r="E452" t="s">
        <v>123</v>
      </c>
      <c r="F452" t="s">
        <v>58</v>
      </c>
      <c r="G452">
        <v>41489</v>
      </c>
      <c r="H452" t="s">
        <v>63</v>
      </c>
      <c r="I452">
        <v>20</v>
      </c>
      <c r="J452" s="1"/>
    </row>
    <row r="453" spans="1:10" x14ac:dyDescent="0.35">
      <c r="A453">
        <v>10084</v>
      </c>
      <c r="B453" t="s">
        <v>228</v>
      </c>
      <c r="C453" t="s">
        <v>8</v>
      </c>
      <c r="D453" t="s">
        <v>229</v>
      </c>
      <c r="E453" t="s">
        <v>4</v>
      </c>
      <c r="F453" t="s">
        <v>230</v>
      </c>
      <c r="G453">
        <v>41504</v>
      </c>
      <c r="H453" t="s">
        <v>63</v>
      </c>
      <c r="I453">
        <v>12</v>
      </c>
      <c r="J453" s="1"/>
    </row>
    <row r="454" spans="1:10" x14ac:dyDescent="0.35">
      <c r="A454">
        <v>10143</v>
      </c>
      <c r="B454" t="s">
        <v>109</v>
      </c>
      <c r="C454" t="s">
        <v>2</v>
      </c>
      <c r="D454" t="s">
        <v>110</v>
      </c>
      <c r="E454" t="s">
        <v>111</v>
      </c>
      <c r="F454" t="s">
        <v>112</v>
      </c>
      <c r="G454">
        <v>41699</v>
      </c>
      <c r="H454" t="s">
        <v>39</v>
      </c>
      <c r="I454">
        <v>8</v>
      </c>
      <c r="J454" s="1"/>
    </row>
    <row r="455" spans="1:10" x14ac:dyDescent="0.35">
      <c r="A455">
        <v>10018</v>
      </c>
      <c r="B455" t="s">
        <v>368</v>
      </c>
      <c r="C455" t="s">
        <v>8</v>
      </c>
      <c r="D455" t="s">
        <v>369</v>
      </c>
      <c r="E455" t="s">
        <v>33</v>
      </c>
      <c r="F455" t="s">
        <v>370</v>
      </c>
      <c r="G455">
        <v>40352</v>
      </c>
      <c r="H455" t="s">
        <v>39</v>
      </c>
      <c r="I455">
        <v>3</v>
      </c>
      <c r="J455" s="1"/>
    </row>
    <row r="456" spans="1:10" x14ac:dyDescent="0.35">
      <c r="A456">
        <v>10138</v>
      </c>
      <c r="B456" t="s">
        <v>269</v>
      </c>
      <c r="C456" t="s">
        <v>8</v>
      </c>
      <c r="D456" t="s">
        <v>258</v>
      </c>
      <c r="E456" t="s">
        <v>259</v>
      </c>
      <c r="F456" t="s">
        <v>270</v>
      </c>
      <c r="G456">
        <v>41659</v>
      </c>
      <c r="H456" t="s">
        <v>39</v>
      </c>
      <c r="I456">
        <v>20</v>
      </c>
      <c r="J456" s="1"/>
    </row>
    <row r="457" spans="1:10" x14ac:dyDescent="0.35">
      <c r="A457">
        <v>10065</v>
      </c>
      <c r="B457" t="s">
        <v>231</v>
      </c>
      <c r="C457" t="s">
        <v>8</v>
      </c>
      <c r="D457" t="s">
        <v>217</v>
      </c>
      <c r="E457" t="s">
        <v>4</v>
      </c>
      <c r="F457" t="s">
        <v>232</v>
      </c>
      <c r="G457">
        <v>42298</v>
      </c>
      <c r="H457" t="s">
        <v>17</v>
      </c>
      <c r="I457">
        <v>19</v>
      </c>
      <c r="J457" s="1"/>
    </row>
    <row r="458" spans="1:10" x14ac:dyDescent="0.35">
      <c r="A458">
        <v>10107</v>
      </c>
      <c r="B458" t="s">
        <v>400</v>
      </c>
      <c r="C458" t="s">
        <v>2</v>
      </c>
      <c r="D458" t="s">
        <v>401</v>
      </c>
      <c r="E458" t="s">
        <v>402</v>
      </c>
      <c r="F458" t="s">
        <v>403</v>
      </c>
      <c r="G458">
        <v>41431</v>
      </c>
      <c r="H458" t="s">
        <v>77</v>
      </c>
      <c r="I458">
        <v>17</v>
      </c>
      <c r="J458" s="1"/>
    </row>
    <row r="459" spans="1:10" x14ac:dyDescent="0.35">
      <c r="A459">
        <v>10147</v>
      </c>
      <c r="B459" t="s">
        <v>416</v>
      </c>
      <c r="C459" t="s">
        <v>8</v>
      </c>
      <c r="D459" t="s">
        <v>286</v>
      </c>
      <c r="E459" t="s">
        <v>4</v>
      </c>
      <c r="F459" t="s">
        <v>417</v>
      </c>
      <c r="G459">
        <v>42060</v>
      </c>
      <c r="H459" t="s">
        <v>30</v>
      </c>
      <c r="I459">
        <v>18</v>
      </c>
      <c r="J459" s="1"/>
    </row>
    <row r="460" spans="1:10" x14ac:dyDescent="0.35">
      <c r="A460">
        <v>10115</v>
      </c>
      <c r="B460" t="s">
        <v>413</v>
      </c>
      <c r="C460" t="s">
        <v>2</v>
      </c>
      <c r="D460" t="s">
        <v>414</v>
      </c>
      <c r="E460" t="s">
        <v>96</v>
      </c>
      <c r="F460" t="s">
        <v>415</v>
      </c>
      <c r="G460">
        <v>41152</v>
      </c>
      <c r="H460" t="s">
        <v>35</v>
      </c>
      <c r="I460">
        <v>2</v>
      </c>
      <c r="J460" s="1"/>
    </row>
    <row r="461" spans="1:10" x14ac:dyDescent="0.35">
      <c r="A461">
        <v>10030</v>
      </c>
      <c r="B461" t="s">
        <v>219</v>
      </c>
      <c r="C461" t="s">
        <v>2</v>
      </c>
      <c r="D461" t="s">
        <v>220</v>
      </c>
      <c r="E461" t="s">
        <v>221</v>
      </c>
      <c r="F461" t="s">
        <v>222</v>
      </c>
      <c r="G461">
        <v>41996</v>
      </c>
      <c r="H461" t="s">
        <v>12</v>
      </c>
      <c r="I461">
        <v>1</v>
      </c>
      <c r="J461" s="1"/>
    </row>
    <row r="462" spans="1:10" x14ac:dyDescent="0.35">
      <c r="A462">
        <v>10061</v>
      </c>
      <c r="B462" t="s">
        <v>338</v>
      </c>
      <c r="C462" t="s">
        <v>8</v>
      </c>
      <c r="D462" t="s">
        <v>137</v>
      </c>
      <c r="E462" t="s">
        <v>92</v>
      </c>
      <c r="F462" t="s">
        <v>339</v>
      </c>
      <c r="G462">
        <v>41006</v>
      </c>
      <c r="H462" t="s">
        <v>6</v>
      </c>
      <c r="I462">
        <v>21</v>
      </c>
      <c r="J462" s="1"/>
    </row>
    <row r="463" spans="1:10" x14ac:dyDescent="0.35">
      <c r="A463">
        <v>10113</v>
      </c>
      <c r="B463" t="s">
        <v>55</v>
      </c>
      <c r="C463" t="s">
        <v>2</v>
      </c>
      <c r="D463" t="s">
        <v>56</v>
      </c>
      <c r="E463" t="s">
        <v>57</v>
      </c>
      <c r="F463" t="s">
        <v>58</v>
      </c>
      <c r="G463">
        <v>41282</v>
      </c>
      <c r="H463" t="s">
        <v>30</v>
      </c>
      <c r="I463">
        <v>26</v>
      </c>
      <c r="J463" s="1"/>
    </row>
    <row r="464" spans="1:10" x14ac:dyDescent="0.35">
      <c r="A464">
        <v>10059</v>
      </c>
      <c r="B464" t="s">
        <v>433</v>
      </c>
      <c r="C464" t="s">
        <v>2</v>
      </c>
      <c r="D464" t="s">
        <v>99</v>
      </c>
      <c r="E464" t="s">
        <v>100</v>
      </c>
      <c r="F464" t="s">
        <v>58</v>
      </c>
      <c r="G464">
        <v>41036</v>
      </c>
      <c r="H464" t="s">
        <v>12</v>
      </c>
      <c r="I464">
        <v>3</v>
      </c>
      <c r="J464" s="1"/>
    </row>
    <row r="465" spans="1:10" x14ac:dyDescent="0.35">
      <c r="A465">
        <v>10006</v>
      </c>
      <c r="B465" t="s">
        <v>154</v>
      </c>
      <c r="C465" t="s">
        <v>8</v>
      </c>
      <c r="D465" t="s">
        <v>103</v>
      </c>
      <c r="E465" t="s">
        <v>10</v>
      </c>
      <c r="F465" t="s">
        <v>155</v>
      </c>
      <c r="G465">
        <v>42144</v>
      </c>
      <c r="H465" t="s">
        <v>35</v>
      </c>
      <c r="I465">
        <v>30</v>
      </c>
      <c r="J465" s="1"/>
    </row>
    <row r="466" spans="1:10" x14ac:dyDescent="0.35">
      <c r="A466">
        <v>10073</v>
      </c>
      <c r="B466" t="s">
        <v>139</v>
      </c>
      <c r="C466" t="s">
        <v>2</v>
      </c>
      <c r="D466" t="s">
        <v>140</v>
      </c>
      <c r="E466" t="s">
        <v>80</v>
      </c>
      <c r="F466" t="s">
        <v>58</v>
      </c>
      <c r="G466">
        <v>41269</v>
      </c>
      <c r="H466" t="s">
        <v>22</v>
      </c>
      <c r="I466">
        <v>26</v>
      </c>
      <c r="J466" s="1"/>
    </row>
    <row r="467" spans="1:10" x14ac:dyDescent="0.35">
      <c r="A467">
        <v>10124</v>
      </c>
      <c r="B467" t="s">
        <v>434</v>
      </c>
      <c r="C467" t="s">
        <v>2</v>
      </c>
      <c r="D467" t="s">
        <v>217</v>
      </c>
      <c r="E467" t="s">
        <v>4</v>
      </c>
      <c r="F467" t="s">
        <v>435</v>
      </c>
      <c r="G467">
        <v>40930</v>
      </c>
      <c r="H467" t="s">
        <v>39</v>
      </c>
      <c r="I467">
        <v>24</v>
      </c>
      <c r="J467" s="1"/>
    </row>
    <row r="468" spans="1:10" x14ac:dyDescent="0.35">
      <c r="A468">
        <v>10115</v>
      </c>
      <c r="B468" t="s">
        <v>413</v>
      </c>
      <c r="C468" t="s">
        <v>2</v>
      </c>
      <c r="D468" t="s">
        <v>414</v>
      </c>
      <c r="E468" t="s">
        <v>96</v>
      </c>
      <c r="F468" t="s">
        <v>415</v>
      </c>
      <c r="G468">
        <v>42248</v>
      </c>
      <c r="H468" t="s">
        <v>17</v>
      </c>
      <c r="I468">
        <v>2</v>
      </c>
      <c r="J468" s="1"/>
    </row>
    <row r="469" spans="1:10" x14ac:dyDescent="0.35">
      <c r="A469">
        <v>10071</v>
      </c>
      <c r="B469" t="s">
        <v>393</v>
      </c>
      <c r="C469" t="s">
        <v>8</v>
      </c>
      <c r="D469" t="s">
        <v>394</v>
      </c>
      <c r="E469" t="s">
        <v>57</v>
      </c>
      <c r="F469" t="s">
        <v>395</v>
      </c>
      <c r="G469">
        <v>41521</v>
      </c>
      <c r="H469" t="s">
        <v>63</v>
      </c>
      <c r="I469">
        <v>17</v>
      </c>
      <c r="J469" s="1"/>
    </row>
    <row r="470" spans="1:10" x14ac:dyDescent="0.35">
      <c r="A470">
        <v>10057</v>
      </c>
      <c r="B470" t="s">
        <v>52</v>
      </c>
      <c r="C470" t="s">
        <v>8</v>
      </c>
      <c r="D470" t="s">
        <v>53</v>
      </c>
      <c r="E470" t="s">
        <v>4</v>
      </c>
      <c r="F470" t="s">
        <v>54</v>
      </c>
      <c r="G470">
        <v>40555</v>
      </c>
      <c r="H470" t="s">
        <v>12</v>
      </c>
      <c r="I470">
        <v>9</v>
      </c>
      <c r="J470" s="1"/>
    </row>
    <row r="471" spans="1:10" x14ac:dyDescent="0.35">
      <c r="A471">
        <v>10125</v>
      </c>
      <c r="B471" t="s">
        <v>18</v>
      </c>
      <c r="C471" t="s">
        <v>2</v>
      </c>
      <c r="D471" t="s">
        <v>19</v>
      </c>
      <c r="E471" t="s">
        <v>20</v>
      </c>
      <c r="F471" t="s">
        <v>21</v>
      </c>
      <c r="G471">
        <v>40956</v>
      </c>
      <c r="H471" t="s">
        <v>48</v>
      </c>
      <c r="I471">
        <v>5</v>
      </c>
      <c r="J471" s="1"/>
    </row>
    <row r="472" spans="1:10" x14ac:dyDescent="0.35">
      <c r="A472">
        <v>10124</v>
      </c>
      <c r="B472" t="s">
        <v>434</v>
      </c>
      <c r="C472" t="s">
        <v>2</v>
      </c>
      <c r="D472" t="s">
        <v>217</v>
      </c>
      <c r="E472" t="s">
        <v>4</v>
      </c>
      <c r="F472" t="s">
        <v>435</v>
      </c>
      <c r="G472">
        <v>41758</v>
      </c>
      <c r="H472" t="s">
        <v>77</v>
      </c>
      <c r="I472">
        <v>28</v>
      </c>
      <c r="J472" s="1"/>
    </row>
    <row r="473" spans="1:10" x14ac:dyDescent="0.35">
      <c r="A473">
        <v>10093</v>
      </c>
      <c r="B473" t="s">
        <v>357</v>
      </c>
      <c r="C473" t="s">
        <v>8</v>
      </c>
      <c r="D473" t="s">
        <v>358</v>
      </c>
      <c r="E473" t="s">
        <v>10</v>
      </c>
      <c r="F473" t="s">
        <v>359</v>
      </c>
      <c r="G473">
        <v>40525</v>
      </c>
      <c r="H473" t="s">
        <v>48</v>
      </c>
      <c r="I473">
        <v>12</v>
      </c>
      <c r="J473" s="1"/>
    </row>
    <row r="474" spans="1:10" x14ac:dyDescent="0.35">
      <c r="A474">
        <v>10069</v>
      </c>
      <c r="B474" t="s">
        <v>248</v>
      </c>
      <c r="C474" t="s">
        <v>2</v>
      </c>
      <c r="D474" t="s">
        <v>181</v>
      </c>
      <c r="E474" t="s">
        <v>57</v>
      </c>
      <c r="F474" t="s">
        <v>249</v>
      </c>
      <c r="G474">
        <v>41954</v>
      </c>
      <c r="H474" t="s">
        <v>12</v>
      </c>
      <c r="I474">
        <v>22</v>
      </c>
      <c r="J474" s="1"/>
    </row>
    <row r="475" spans="1:10" x14ac:dyDescent="0.35">
      <c r="A475">
        <v>10053</v>
      </c>
      <c r="B475" t="s">
        <v>223</v>
      </c>
      <c r="C475" t="s">
        <v>2</v>
      </c>
      <c r="D475" t="s">
        <v>161</v>
      </c>
      <c r="E475" t="s">
        <v>57</v>
      </c>
      <c r="F475" t="s">
        <v>224</v>
      </c>
      <c r="G475">
        <v>40194</v>
      </c>
      <c r="H475" t="s">
        <v>63</v>
      </c>
      <c r="I475">
        <v>6</v>
      </c>
      <c r="J475" s="1"/>
    </row>
    <row r="476" spans="1:10" x14ac:dyDescent="0.35">
      <c r="A476">
        <v>10011</v>
      </c>
      <c r="B476" t="s">
        <v>233</v>
      </c>
      <c r="C476" t="s">
        <v>2</v>
      </c>
      <c r="D476" t="s">
        <v>110</v>
      </c>
      <c r="E476" t="s">
        <v>111</v>
      </c>
      <c r="F476" t="s">
        <v>58</v>
      </c>
      <c r="G476">
        <v>41383</v>
      </c>
      <c r="H476" t="s">
        <v>22</v>
      </c>
      <c r="I476">
        <v>29</v>
      </c>
      <c r="J476" s="1"/>
    </row>
    <row r="477" spans="1:10" x14ac:dyDescent="0.35">
      <c r="A477">
        <v>10011</v>
      </c>
      <c r="B477" t="s">
        <v>233</v>
      </c>
      <c r="C477" t="s">
        <v>2</v>
      </c>
      <c r="D477" t="s">
        <v>110</v>
      </c>
      <c r="E477" t="s">
        <v>111</v>
      </c>
      <c r="F477" t="s">
        <v>58</v>
      </c>
      <c r="G477">
        <v>40881</v>
      </c>
      <c r="H477" t="s">
        <v>63</v>
      </c>
      <c r="I477">
        <v>13</v>
      </c>
      <c r="J477" s="1"/>
    </row>
    <row r="478" spans="1:10" x14ac:dyDescent="0.35">
      <c r="A478">
        <v>10038</v>
      </c>
      <c r="B478" t="s">
        <v>271</v>
      </c>
      <c r="C478" t="s">
        <v>8</v>
      </c>
      <c r="D478" t="s">
        <v>37</v>
      </c>
      <c r="E478" t="s">
        <v>4</v>
      </c>
      <c r="F478" t="s">
        <v>272</v>
      </c>
      <c r="G478">
        <v>40198</v>
      </c>
      <c r="H478" t="s">
        <v>77</v>
      </c>
      <c r="I478">
        <v>6</v>
      </c>
      <c r="J478" s="1"/>
    </row>
    <row r="479" spans="1:10" x14ac:dyDescent="0.35">
      <c r="A479">
        <v>10017</v>
      </c>
      <c r="B479" t="s">
        <v>44</v>
      </c>
      <c r="C479" t="s">
        <v>8</v>
      </c>
      <c r="D479" t="s">
        <v>45</v>
      </c>
      <c r="E479" t="s">
        <v>46</v>
      </c>
      <c r="F479" t="s">
        <v>47</v>
      </c>
      <c r="G479">
        <v>40667</v>
      </c>
      <c r="H479" t="s">
        <v>63</v>
      </c>
      <c r="I479">
        <v>28</v>
      </c>
      <c r="J479" s="1"/>
    </row>
    <row r="480" spans="1:10" x14ac:dyDescent="0.35">
      <c r="A480">
        <v>10132</v>
      </c>
      <c r="B480" t="s">
        <v>296</v>
      </c>
      <c r="C480" t="s">
        <v>8</v>
      </c>
      <c r="D480" t="s">
        <v>297</v>
      </c>
      <c r="E480" t="s">
        <v>298</v>
      </c>
      <c r="F480" t="s">
        <v>299</v>
      </c>
      <c r="G480">
        <v>41169</v>
      </c>
      <c r="H480" t="s">
        <v>77</v>
      </c>
      <c r="I480">
        <v>14</v>
      </c>
      <c r="J480" s="1"/>
    </row>
    <row r="481" spans="1:10" x14ac:dyDescent="0.35">
      <c r="A481">
        <v>10002</v>
      </c>
      <c r="B481" t="s">
        <v>186</v>
      </c>
      <c r="C481" t="s">
        <v>2</v>
      </c>
      <c r="D481" t="s">
        <v>3</v>
      </c>
      <c r="E481" t="s">
        <v>4</v>
      </c>
      <c r="F481" t="s">
        <v>187</v>
      </c>
      <c r="G481">
        <v>42102</v>
      </c>
      <c r="H481" t="s">
        <v>30</v>
      </c>
      <c r="I481">
        <v>26</v>
      </c>
      <c r="J481" s="1"/>
    </row>
    <row r="482" spans="1:10" x14ac:dyDescent="0.35">
      <c r="A482">
        <v>10087</v>
      </c>
      <c r="B482" t="s">
        <v>429</v>
      </c>
      <c r="C482" t="s">
        <v>2</v>
      </c>
      <c r="D482" t="s">
        <v>430</v>
      </c>
      <c r="E482" t="s">
        <v>96</v>
      </c>
      <c r="F482" t="s">
        <v>431</v>
      </c>
      <c r="G482">
        <v>41181</v>
      </c>
      <c r="H482" t="s">
        <v>77</v>
      </c>
      <c r="I482">
        <v>27</v>
      </c>
      <c r="J482" s="1"/>
    </row>
    <row r="483" spans="1:10" x14ac:dyDescent="0.35">
      <c r="A483">
        <v>10144</v>
      </c>
      <c r="B483" t="s">
        <v>300</v>
      </c>
      <c r="C483" t="s">
        <v>2</v>
      </c>
      <c r="D483" t="s">
        <v>276</v>
      </c>
      <c r="E483" t="s">
        <v>115</v>
      </c>
      <c r="F483" t="s">
        <v>301</v>
      </c>
      <c r="G483">
        <v>40376</v>
      </c>
      <c r="H483" t="s">
        <v>63</v>
      </c>
      <c r="I483">
        <v>10</v>
      </c>
      <c r="J483" s="1"/>
    </row>
    <row r="484" spans="1:10" x14ac:dyDescent="0.35">
      <c r="A484">
        <v>10036</v>
      </c>
      <c r="B484" t="s">
        <v>40</v>
      </c>
      <c r="C484" t="s">
        <v>2</v>
      </c>
      <c r="D484" t="s">
        <v>41</v>
      </c>
      <c r="E484" t="s">
        <v>42</v>
      </c>
      <c r="F484" t="s">
        <v>43</v>
      </c>
      <c r="G484">
        <v>40715</v>
      </c>
      <c r="H484" t="s">
        <v>63</v>
      </c>
      <c r="I484">
        <v>16</v>
      </c>
      <c r="J484" s="1"/>
    </row>
    <row r="485" spans="1:10" x14ac:dyDescent="0.35">
      <c r="A485">
        <v>10088</v>
      </c>
      <c r="B485" t="s">
        <v>326</v>
      </c>
      <c r="C485" t="s">
        <v>2</v>
      </c>
      <c r="D485" t="s">
        <v>327</v>
      </c>
      <c r="E485" t="s">
        <v>328</v>
      </c>
      <c r="F485" t="s">
        <v>329</v>
      </c>
      <c r="G485">
        <v>41701</v>
      </c>
      <c r="H485" t="s">
        <v>48</v>
      </c>
      <c r="I485">
        <v>28</v>
      </c>
      <c r="J485" s="1"/>
    </row>
    <row r="486" spans="1:10" x14ac:dyDescent="0.35">
      <c r="A486">
        <v>10059</v>
      </c>
      <c r="B486" t="s">
        <v>433</v>
      </c>
      <c r="C486" t="s">
        <v>2</v>
      </c>
      <c r="D486" t="s">
        <v>99</v>
      </c>
      <c r="E486" t="s">
        <v>100</v>
      </c>
      <c r="F486" t="s">
        <v>58</v>
      </c>
      <c r="G486">
        <v>41119</v>
      </c>
      <c r="H486" t="s">
        <v>35</v>
      </c>
      <c r="I486">
        <v>9</v>
      </c>
      <c r="J486" s="1"/>
    </row>
    <row r="487" spans="1:10" x14ac:dyDescent="0.35">
      <c r="A487">
        <v>10097</v>
      </c>
      <c r="B487" t="s">
        <v>133</v>
      </c>
      <c r="C487" t="s">
        <v>2</v>
      </c>
      <c r="D487" t="s">
        <v>134</v>
      </c>
      <c r="E487" t="s">
        <v>10</v>
      </c>
      <c r="F487" t="s">
        <v>135</v>
      </c>
      <c r="G487">
        <v>40203</v>
      </c>
      <c r="H487" t="s">
        <v>30</v>
      </c>
      <c r="I487">
        <v>14</v>
      </c>
      <c r="J487" s="1"/>
    </row>
    <row r="488" spans="1:10" x14ac:dyDescent="0.35">
      <c r="A488">
        <v>10030</v>
      </c>
      <c r="B488" t="s">
        <v>219</v>
      </c>
      <c r="C488" t="s">
        <v>2</v>
      </c>
      <c r="D488" t="s">
        <v>220</v>
      </c>
      <c r="E488" t="s">
        <v>221</v>
      </c>
      <c r="F488" t="s">
        <v>222</v>
      </c>
      <c r="G488">
        <v>40919</v>
      </c>
      <c r="H488" t="s">
        <v>48</v>
      </c>
      <c r="I488">
        <v>28</v>
      </c>
      <c r="J488" s="1"/>
    </row>
    <row r="489" spans="1:10" x14ac:dyDescent="0.35">
      <c r="A489">
        <v>10083</v>
      </c>
      <c r="B489" t="s">
        <v>64</v>
      </c>
      <c r="C489" t="s">
        <v>8</v>
      </c>
      <c r="D489" t="s">
        <v>65</v>
      </c>
      <c r="E489" t="s">
        <v>66</v>
      </c>
      <c r="F489" t="s">
        <v>67</v>
      </c>
      <c r="G489">
        <v>41681</v>
      </c>
      <c r="H489" t="s">
        <v>63</v>
      </c>
      <c r="I489">
        <v>23</v>
      </c>
      <c r="J489" s="1"/>
    </row>
    <row r="490" spans="1:10" x14ac:dyDescent="0.35">
      <c r="A490">
        <v>10119</v>
      </c>
      <c r="B490" t="s">
        <v>310</v>
      </c>
      <c r="C490" t="s">
        <v>2</v>
      </c>
      <c r="D490" t="s">
        <v>24</v>
      </c>
      <c r="E490" t="s">
        <v>4</v>
      </c>
      <c r="F490" t="s">
        <v>311</v>
      </c>
      <c r="G490">
        <v>41966</v>
      </c>
      <c r="H490" t="s">
        <v>48</v>
      </c>
      <c r="I490">
        <v>5</v>
      </c>
      <c r="J490" s="1"/>
    </row>
    <row r="491" spans="1:10" x14ac:dyDescent="0.35">
      <c r="A491">
        <v>10145</v>
      </c>
      <c r="B491" t="s">
        <v>381</v>
      </c>
      <c r="C491" t="s">
        <v>2</v>
      </c>
      <c r="D491" t="s">
        <v>69</v>
      </c>
      <c r="E491" t="s">
        <v>33</v>
      </c>
      <c r="F491" t="s">
        <v>382</v>
      </c>
      <c r="G491">
        <v>40440</v>
      </c>
      <c r="H491" t="s">
        <v>63</v>
      </c>
      <c r="I491">
        <v>9</v>
      </c>
      <c r="J491" s="1"/>
    </row>
    <row r="492" spans="1:10" x14ac:dyDescent="0.35">
      <c r="A492">
        <v>10014</v>
      </c>
      <c r="B492" t="s">
        <v>374</v>
      </c>
      <c r="C492" t="s">
        <v>2</v>
      </c>
      <c r="D492" t="s">
        <v>375</v>
      </c>
      <c r="E492" t="s">
        <v>4</v>
      </c>
      <c r="F492" t="s">
        <v>376</v>
      </c>
      <c r="G492">
        <v>41023</v>
      </c>
      <c r="H492" t="s">
        <v>17</v>
      </c>
      <c r="I492">
        <v>26</v>
      </c>
      <c r="J492" s="1"/>
    </row>
    <row r="493" spans="1:10" x14ac:dyDescent="0.35">
      <c r="A493">
        <v>10148</v>
      </c>
      <c r="B493" t="s">
        <v>160</v>
      </c>
      <c r="C493" t="s">
        <v>2</v>
      </c>
      <c r="D493" t="s">
        <v>161</v>
      </c>
      <c r="E493" t="s">
        <v>57</v>
      </c>
      <c r="F493" t="s">
        <v>162</v>
      </c>
      <c r="G493">
        <v>40766</v>
      </c>
      <c r="H493" t="s">
        <v>30</v>
      </c>
      <c r="I493">
        <v>13</v>
      </c>
      <c r="J493" s="1"/>
    </row>
    <row r="494" spans="1:10" x14ac:dyDescent="0.35">
      <c r="A494">
        <v>10044</v>
      </c>
      <c r="B494" t="s">
        <v>13</v>
      </c>
      <c r="C494" t="s">
        <v>8</v>
      </c>
      <c r="D494" t="s">
        <v>14</v>
      </c>
      <c r="E494" t="s">
        <v>15</v>
      </c>
      <c r="F494" t="s">
        <v>16</v>
      </c>
      <c r="G494">
        <v>42061</v>
      </c>
      <c r="H494" t="s">
        <v>39</v>
      </c>
      <c r="I494">
        <v>27</v>
      </c>
      <c r="J494" s="1"/>
    </row>
    <row r="495" spans="1:10" x14ac:dyDescent="0.35">
      <c r="A495">
        <v>10003</v>
      </c>
      <c r="B495" t="s">
        <v>180</v>
      </c>
      <c r="C495" t="s">
        <v>8</v>
      </c>
      <c r="D495" t="s">
        <v>181</v>
      </c>
      <c r="E495" t="s">
        <v>57</v>
      </c>
      <c r="F495" t="s">
        <v>182</v>
      </c>
      <c r="G495">
        <v>40824</v>
      </c>
      <c r="H495" t="s">
        <v>12</v>
      </c>
      <c r="I495">
        <v>29</v>
      </c>
      <c r="J495" s="1"/>
    </row>
    <row r="496" spans="1:10" x14ac:dyDescent="0.35">
      <c r="A496">
        <v>10111</v>
      </c>
      <c r="B496" t="s">
        <v>141</v>
      </c>
      <c r="C496" t="s">
        <v>8</v>
      </c>
      <c r="D496" t="s">
        <v>142</v>
      </c>
      <c r="E496" t="s">
        <v>57</v>
      </c>
      <c r="F496" t="s">
        <v>143</v>
      </c>
      <c r="G496">
        <v>41458</v>
      </c>
      <c r="H496" t="s">
        <v>48</v>
      </c>
      <c r="I496">
        <v>29</v>
      </c>
      <c r="J496" s="1"/>
    </row>
    <row r="497" spans="1:10" x14ac:dyDescent="0.35">
      <c r="A497">
        <v>10075</v>
      </c>
      <c r="B497" t="s">
        <v>31</v>
      </c>
      <c r="C497" t="s">
        <v>2</v>
      </c>
      <c r="D497" t="s">
        <v>32</v>
      </c>
      <c r="E497" t="s">
        <v>33</v>
      </c>
      <c r="F497" t="s">
        <v>34</v>
      </c>
      <c r="G497">
        <v>40470</v>
      </c>
      <c r="H497" t="s">
        <v>6</v>
      </c>
      <c r="I497">
        <v>30</v>
      </c>
      <c r="J497" s="1"/>
    </row>
    <row r="498" spans="1:10" x14ac:dyDescent="0.35">
      <c r="A498">
        <v>10026</v>
      </c>
      <c r="B498" t="s">
        <v>242</v>
      </c>
      <c r="C498" t="s">
        <v>8</v>
      </c>
      <c r="D498" t="s">
        <v>243</v>
      </c>
      <c r="E498" t="s">
        <v>33</v>
      </c>
      <c r="F498" t="s">
        <v>244</v>
      </c>
      <c r="G498">
        <v>41446</v>
      </c>
      <c r="H498" t="s">
        <v>6</v>
      </c>
      <c r="I498">
        <v>29</v>
      </c>
      <c r="J498" s="1"/>
    </row>
    <row r="499" spans="1:10" x14ac:dyDescent="0.35">
      <c r="A499">
        <v>10137</v>
      </c>
      <c r="B499" t="s">
        <v>275</v>
      </c>
      <c r="C499" t="s">
        <v>2</v>
      </c>
      <c r="D499" t="s">
        <v>276</v>
      </c>
      <c r="E499" t="s">
        <v>115</v>
      </c>
      <c r="F499" t="s">
        <v>277</v>
      </c>
      <c r="G499">
        <v>41403</v>
      </c>
      <c r="H499" t="s">
        <v>63</v>
      </c>
      <c r="I499">
        <v>20</v>
      </c>
      <c r="J499" s="1"/>
    </row>
    <row r="500" spans="1:10" x14ac:dyDescent="0.35">
      <c r="A500">
        <v>10135</v>
      </c>
      <c r="B500" t="s">
        <v>366</v>
      </c>
      <c r="C500" t="s">
        <v>8</v>
      </c>
      <c r="D500" t="s">
        <v>313</v>
      </c>
      <c r="E500" t="s">
        <v>314</v>
      </c>
      <c r="F500" t="s">
        <v>367</v>
      </c>
      <c r="G500">
        <v>41197</v>
      </c>
      <c r="H500" t="s">
        <v>35</v>
      </c>
      <c r="I500">
        <v>2</v>
      </c>
      <c r="J500" s="1"/>
    </row>
    <row r="501" spans="1:10" x14ac:dyDescent="0.35">
      <c r="A501">
        <v>10131</v>
      </c>
      <c r="B501" t="s">
        <v>102</v>
      </c>
      <c r="C501" t="s">
        <v>8</v>
      </c>
      <c r="D501" t="s">
        <v>103</v>
      </c>
      <c r="E501" t="s">
        <v>10</v>
      </c>
      <c r="F501" t="s">
        <v>104</v>
      </c>
      <c r="G501">
        <v>42325</v>
      </c>
      <c r="H501" t="s">
        <v>39</v>
      </c>
      <c r="I501">
        <v>29</v>
      </c>
      <c r="J5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BBE2-1C40-4866-ACD7-043682C6C7A1}">
  <dimension ref="A1:K47"/>
  <sheetViews>
    <sheetView workbookViewId="0">
      <selection activeCell="B2" sqref="B2"/>
    </sheetView>
  </sheetViews>
  <sheetFormatPr defaultRowHeight="14.5" x14ac:dyDescent="0.35"/>
  <cols>
    <col min="1" max="1" width="10.81640625" bestFit="1" customWidth="1"/>
    <col min="11" max="11" width="9.54296875" bestFit="1" customWidth="1"/>
  </cols>
  <sheetData>
    <row r="1" spans="1:11" ht="16" x14ac:dyDescent="0.4">
      <c r="A1" s="2" t="s">
        <v>449</v>
      </c>
      <c r="B1" s="6" t="s">
        <v>12</v>
      </c>
      <c r="C1" s="6" t="s">
        <v>48</v>
      </c>
      <c r="D1" s="6" t="s">
        <v>35</v>
      </c>
      <c r="E1" s="6" t="s">
        <v>77</v>
      </c>
      <c r="F1" s="6" t="s">
        <v>30</v>
      </c>
      <c r="G1" s="6" t="s">
        <v>22</v>
      </c>
      <c r="H1" s="6" t="s">
        <v>39</v>
      </c>
      <c r="I1" s="6" t="s">
        <v>6</v>
      </c>
      <c r="J1" s="6" t="s">
        <v>63</v>
      </c>
      <c r="K1" s="6" t="s">
        <v>17</v>
      </c>
    </row>
    <row r="2" spans="1:11" x14ac:dyDescent="0.35">
      <c r="A2" t="s">
        <v>238</v>
      </c>
      <c r="B2">
        <f>COUNTIFS(Sheet1!H:H,"PRODUCT 1",Sheet1!C:C,"FEMALE",Sheet1!E:E,FemaleCountIFS!A2)</f>
        <v>0</v>
      </c>
      <c r="C2">
        <f>COUNTIFS(Sheet1!H:H,"PRODUCT 2",Sheet1!C:C,"FEMALE",Sheet1!E:E,FemaleCountIFS!A2)</f>
        <v>2</v>
      </c>
      <c r="D2">
        <f>COUNTIFS(Sheet1!H:H,"PRODUCT 3",Sheet1!C:C,"FEMALE",Sheet1!E:E,FemaleCountIFS!A2)</f>
        <v>0</v>
      </c>
      <c r="E2">
        <f>COUNTIFS(Sheet1!H:H,"PRODUCT 4",Sheet1!C:C,"FEMALE",Sheet1!E:E,FemaleCountIFS!A2)</f>
        <v>1</v>
      </c>
      <c r="F2">
        <f>COUNTIFS(Sheet1!H:H,"PRODUCT 5",Sheet1!C:C,"FEMALE",Sheet1!E:E,FemaleCountIFS!A2)</f>
        <v>0</v>
      </c>
      <c r="G2">
        <f>COUNTIFS(Sheet1!H:H,"PRODUCT 6",Sheet1!C:C,"FEMALE",Sheet1!E:E,FemaleCountIFS!A2)</f>
        <v>0</v>
      </c>
      <c r="H2">
        <f>COUNTIFS(Sheet1!H:H,"PRODUCT 7",Sheet1!C:C,"FEMALE",Sheet1!E:E,FemaleCountIFS!A2)</f>
        <v>1</v>
      </c>
      <c r="I2">
        <f>COUNTIFS(Sheet1!H:H,"PRODUCT 8",Sheet1!C:C,"FEMALE",Sheet1!E:E,FemaleCountIFS!A2)</f>
        <v>0</v>
      </c>
      <c r="J2">
        <f>COUNTIFS(Sheet1!H:H,"PRODUCT 9",Sheet1!C:C,"FEMALE",Sheet1!E:E,FemaleCountIFS!A2)</f>
        <v>1</v>
      </c>
      <c r="K2">
        <f>COUNTIFS(Sheet1!H:H,"PRODUCT 10",Sheet1!C:C,"FEMALE",Sheet1!E:E,FemaleCountIFS!A2)</f>
        <v>0</v>
      </c>
    </row>
    <row r="3" spans="1:11" x14ac:dyDescent="0.35">
      <c r="A3" t="s">
        <v>73</v>
      </c>
      <c r="B3">
        <f>COUNTIFS(Sheet1!H:H,"PRODUCT 1",Sheet1!C:C,"FEMALE",Sheet1!E:E,FemaleCountIFS!A3)</f>
        <v>2</v>
      </c>
      <c r="C3">
        <f>COUNTIFS(Sheet1!H:H,"PRODUCT 2",Sheet1!C:C,"FEMALE",Sheet1!E:E,FemaleCountIFS!A3)</f>
        <v>0</v>
      </c>
      <c r="D3">
        <f>COUNTIFS(Sheet1!H:H,"PRODUCT 3",Sheet1!C:C,"FEMALE",Sheet1!E:E,FemaleCountIFS!A3)</f>
        <v>0</v>
      </c>
      <c r="E3">
        <f>COUNTIFS(Sheet1!H:H,"PRODUCT 4",Sheet1!C:C,"FEMALE",Sheet1!E:E,FemaleCountIFS!A3)</f>
        <v>1</v>
      </c>
      <c r="F3">
        <f>COUNTIFS(Sheet1!H:H,"PRODUCT 5",Sheet1!C:C,"FEMALE",Sheet1!E:E,FemaleCountIFS!A3)</f>
        <v>1</v>
      </c>
      <c r="G3">
        <f>COUNTIFS(Sheet1!H:H,"PRODUCT 6",Sheet1!C:C,"FEMALE",Sheet1!E:E,FemaleCountIFS!A3)</f>
        <v>0</v>
      </c>
      <c r="H3">
        <f>COUNTIFS(Sheet1!H:H,"PRODUCT 7",Sheet1!C:C,"FEMALE",Sheet1!E:E,FemaleCountIFS!A3)</f>
        <v>0</v>
      </c>
      <c r="I3">
        <f>COUNTIFS(Sheet1!H:H,"PRODUCT 8",Sheet1!C:C,"FEMALE",Sheet1!E:E,FemaleCountIFS!A3)</f>
        <v>1</v>
      </c>
      <c r="J3">
        <f>COUNTIFS(Sheet1!H:H,"PRODUCT 9",Sheet1!C:C,"FEMALE",Sheet1!E:E,FemaleCountIFS!A3)</f>
        <v>0</v>
      </c>
      <c r="K3">
        <f>COUNTIFS(Sheet1!H:H,"PRODUCT 10",Sheet1!C:C,"FEMALE",Sheet1!E:E,FemaleCountIFS!A3)</f>
        <v>1</v>
      </c>
    </row>
    <row r="4" spans="1:11" x14ac:dyDescent="0.35">
      <c r="A4" t="s">
        <v>100</v>
      </c>
      <c r="B4">
        <f>COUNTIFS(Sheet1!H:H,"PRODUCT 1",Sheet1!C:C,"FEMALE",Sheet1!E:E,FemaleCountIFS!A4)</f>
        <v>1</v>
      </c>
      <c r="C4">
        <f>COUNTIFS(Sheet1!H:H,"PRODUCT 2",Sheet1!C:C,"FEMALE",Sheet1!E:E,FemaleCountIFS!A4)</f>
        <v>1</v>
      </c>
      <c r="D4">
        <f>COUNTIFS(Sheet1!H:H,"PRODUCT 3",Sheet1!C:C,"FEMALE",Sheet1!E:E,FemaleCountIFS!A4)</f>
        <v>4</v>
      </c>
      <c r="E4">
        <f>COUNTIFS(Sheet1!H:H,"PRODUCT 4",Sheet1!C:C,"FEMALE",Sheet1!E:E,FemaleCountIFS!A4)</f>
        <v>1</v>
      </c>
      <c r="F4">
        <f>COUNTIFS(Sheet1!H:H,"PRODUCT 5",Sheet1!C:C,"FEMALE",Sheet1!E:E,FemaleCountIFS!A4)</f>
        <v>1</v>
      </c>
      <c r="G4">
        <f>COUNTIFS(Sheet1!H:H,"PRODUCT 6",Sheet1!C:C,"FEMALE",Sheet1!E:E,FemaleCountIFS!A4)</f>
        <v>0</v>
      </c>
      <c r="H4">
        <f>COUNTIFS(Sheet1!H:H,"PRODUCT 7",Sheet1!C:C,"FEMALE",Sheet1!E:E,FemaleCountIFS!A4)</f>
        <v>2</v>
      </c>
      <c r="I4">
        <f>COUNTIFS(Sheet1!H:H,"PRODUCT 8",Sheet1!C:C,"FEMALE",Sheet1!E:E,FemaleCountIFS!A4)</f>
        <v>1</v>
      </c>
      <c r="J4">
        <f>COUNTIFS(Sheet1!H:H,"PRODUCT 9",Sheet1!C:C,"FEMALE",Sheet1!E:E,FemaleCountIFS!A4)</f>
        <v>1</v>
      </c>
      <c r="K4">
        <f>COUNTIFS(Sheet1!H:H,"PRODUCT 10",Sheet1!C:C,"FEMALE",Sheet1!E:E,FemaleCountIFS!A4)</f>
        <v>0</v>
      </c>
    </row>
    <row r="5" spans="1:11" x14ac:dyDescent="0.35">
      <c r="A5" t="s">
        <v>342</v>
      </c>
      <c r="B5">
        <f>COUNTIFS(Sheet1!H:H,"PRODUCT 1",Sheet1!C:C,"FEMALE",Sheet1!E:E,FemaleCountIFS!A5)</f>
        <v>0</v>
      </c>
      <c r="C5">
        <f>COUNTIFS(Sheet1!H:H,"PRODUCT 2",Sheet1!C:C,"FEMALE",Sheet1!E:E,FemaleCountIFS!A5)</f>
        <v>0</v>
      </c>
      <c r="D5">
        <f>COUNTIFS(Sheet1!H:H,"PRODUCT 3",Sheet1!C:C,"FEMALE",Sheet1!E:E,FemaleCountIFS!A5)</f>
        <v>0</v>
      </c>
      <c r="E5">
        <f>COUNTIFS(Sheet1!H:H,"PRODUCT 4",Sheet1!C:C,"FEMALE",Sheet1!E:E,FemaleCountIFS!A5)</f>
        <v>0</v>
      </c>
      <c r="F5">
        <f>COUNTIFS(Sheet1!H:H,"PRODUCT 5",Sheet1!C:C,"FEMALE",Sheet1!E:E,FemaleCountIFS!A5)</f>
        <v>0</v>
      </c>
      <c r="G5">
        <f>COUNTIFS(Sheet1!H:H,"PRODUCT 6",Sheet1!C:C,"FEMALE",Sheet1!E:E,FemaleCountIFS!A5)</f>
        <v>0</v>
      </c>
      <c r="H5">
        <f>COUNTIFS(Sheet1!H:H,"PRODUCT 7",Sheet1!C:C,"FEMALE",Sheet1!E:E,FemaleCountIFS!A5)</f>
        <v>0</v>
      </c>
      <c r="I5">
        <f>COUNTIFS(Sheet1!H:H,"PRODUCT 8",Sheet1!C:C,"FEMALE",Sheet1!E:E,FemaleCountIFS!A5)</f>
        <v>0</v>
      </c>
      <c r="J5">
        <f>COUNTIFS(Sheet1!H:H,"PRODUCT 9",Sheet1!C:C,"FEMALE",Sheet1!E:E,FemaleCountIFS!A5)</f>
        <v>0</v>
      </c>
      <c r="K5">
        <f>COUNTIFS(Sheet1!H:H,"PRODUCT 10",Sheet1!C:C,"FEMALE",Sheet1!E:E,FemaleCountIFS!A5)</f>
        <v>0</v>
      </c>
    </row>
    <row r="6" spans="1:11" x14ac:dyDescent="0.35">
      <c r="A6" t="s">
        <v>152</v>
      </c>
      <c r="B6">
        <f>COUNTIFS(Sheet1!H:H,"PRODUCT 1",Sheet1!C:C,"FEMALE",Sheet1!E:E,FemaleCountIFS!A6)</f>
        <v>1</v>
      </c>
      <c r="C6">
        <f>COUNTIFS(Sheet1!H:H,"PRODUCT 2",Sheet1!C:C,"FEMALE",Sheet1!E:E,FemaleCountIFS!A6)</f>
        <v>0</v>
      </c>
      <c r="D6">
        <f>COUNTIFS(Sheet1!H:H,"PRODUCT 3",Sheet1!C:C,"FEMALE",Sheet1!E:E,FemaleCountIFS!A6)</f>
        <v>0</v>
      </c>
      <c r="E6">
        <f>COUNTIFS(Sheet1!H:H,"PRODUCT 4",Sheet1!C:C,"FEMALE",Sheet1!E:E,FemaleCountIFS!A6)</f>
        <v>1</v>
      </c>
      <c r="F6">
        <f>COUNTIFS(Sheet1!H:H,"PRODUCT 5",Sheet1!C:C,"FEMALE",Sheet1!E:E,FemaleCountIFS!A6)</f>
        <v>0</v>
      </c>
      <c r="G6">
        <f>COUNTIFS(Sheet1!H:H,"PRODUCT 6",Sheet1!C:C,"FEMALE",Sheet1!E:E,FemaleCountIFS!A6)</f>
        <v>0</v>
      </c>
      <c r="H6">
        <f>COUNTIFS(Sheet1!H:H,"PRODUCT 7",Sheet1!C:C,"FEMALE",Sheet1!E:E,FemaleCountIFS!A6)</f>
        <v>0</v>
      </c>
      <c r="I6">
        <f>COUNTIFS(Sheet1!H:H,"PRODUCT 8",Sheet1!C:C,"FEMALE",Sheet1!E:E,FemaleCountIFS!A6)</f>
        <v>0</v>
      </c>
      <c r="J6">
        <f>COUNTIFS(Sheet1!H:H,"PRODUCT 9",Sheet1!C:C,"FEMALE",Sheet1!E:E,FemaleCountIFS!A6)</f>
        <v>0</v>
      </c>
      <c r="K6">
        <f>COUNTIFS(Sheet1!H:H,"PRODUCT 10",Sheet1!C:C,"FEMALE",Sheet1!E:E,FemaleCountIFS!A6)</f>
        <v>0</v>
      </c>
    </row>
    <row r="7" spans="1:11" x14ac:dyDescent="0.35">
      <c r="A7" t="s">
        <v>57</v>
      </c>
      <c r="B7">
        <f>COUNTIFS(Sheet1!H:H,"PRODUCT 1",Sheet1!C:C,"FEMALE",Sheet1!E:E,FemaleCountIFS!A7)</f>
        <v>4</v>
      </c>
      <c r="C7">
        <f>COUNTIFS(Sheet1!H:H,"PRODUCT 2",Sheet1!C:C,"FEMALE",Sheet1!E:E,FemaleCountIFS!A7)</f>
        <v>1</v>
      </c>
      <c r="D7">
        <f>COUNTIFS(Sheet1!H:H,"PRODUCT 3",Sheet1!C:C,"FEMALE",Sheet1!E:E,FemaleCountIFS!A7)</f>
        <v>5</v>
      </c>
      <c r="E7">
        <f>COUNTIFS(Sheet1!H:H,"PRODUCT 4",Sheet1!C:C,"FEMALE",Sheet1!E:E,FemaleCountIFS!A7)</f>
        <v>3</v>
      </c>
      <c r="F7">
        <f>COUNTIFS(Sheet1!H:H,"PRODUCT 5",Sheet1!C:C,"FEMALE",Sheet1!E:E,FemaleCountIFS!A7)</f>
        <v>4</v>
      </c>
      <c r="G7">
        <f>COUNTIFS(Sheet1!H:H,"PRODUCT 6",Sheet1!C:C,"FEMALE",Sheet1!E:E,FemaleCountIFS!A7)</f>
        <v>4</v>
      </c>
      <c r="H7">
        <f>COUNTIFS(Sheet1!H:H,"PRODUCT 7",Sheet1!C:C,"FEMALE",Sheet1!E:E,FemaleCountIFS!A7)</f>
        <v>2</v>
      </c>
      <c r="I7">
        <f>COUNTIFS(Sheet1!H:H,"PRODUCT 8",Sheet1!C:C,"FEMALE",Sheet1!E:E,FemaleCountIFS!A7)</f>
        <v>1</v>
      </c>
      <c r="J7">
        <f>COUNTIFS(Sheet1!H:H,"PRODUCT 9",Sheet1!C:C,"FEMALE",Sheet1!E:E,FemaleCountIFS!A7)</f>
        <v>2</v>
      </c>
      <c r="K7">
        <f>COUNTIFS(Sheet1!H:H,"PRODUCT 10",Sheet1!C:C,"FEMALE",Sheet1!E:E,FemaleCountIFS!A7)</f>
        <v>1</v>
      </c>
    </row>
    <row r="8" spans="1:11" x14ac:dyDescent="0.35">
      <c r="A8" t="s">
        <v>84</v>
      </c>
      <c r="B8">
        <f>COUNTIFS(Sheet1!H:H,"PRODUCT 1",Sheet1!C:C,"FEMALE",Sheet1!E:E,FemaleCountIFS!A8)</f>
        <v>0</v>
      </c>
      <c r="C8">
        <f>COUNTIFS(Sheet1!H:H,"PRODUCT 2",Sheet1!C:C,"FEMALE",Sheet1!E:E,FemaleCountIFS!A8)</f>
        <v>2</v>
      </c>
      <c r="D8">
        <f>COUNTIFS(Sheet1!H:H,"PRODUCT 3",Sheet1!C:C,"FEMALE",Sheet1!E:E,FemaleCountIFS!A8)</f>
        <v>0</v>
      </c>
      <c r="E8">
        <f>COUNTIFS(Sheet1!H:H,"PRODUCT 4",Sheet1!C:C,"FEMALE",Sheet1!E:E,FemaleCountIFS!A8)</f>
        <v>0</v>
      </c>
      <c r="F8">
        <f>COUNTIFS(Sheet1!H:H,"PRODUCT 5",Sheet1!C:C,"FEMALE",Sheet1!E:E,FemaleCountIFS!A8)</f>
        <v>0</v>
      </c>
      <c r="G8">
        <f>COUNTIFS(Sheet1!H:H,"PRODUCT 6",Sheet1!C:C,"FEMALE",Sheet1!E:E,FemaleCountIFS!A8)</f>
        <v>3</v>
      </c>
      <c r="H8">
        <f>COUNTIFS(Sheet1!H:H,"PRODUCT 7",Sheet1!C:C,"FEMALE",Sheet1!E:E,FemaleCountIFS!A8)</f>
        <v>0</v>
      </c>
      <c r="I8">
        <f>COUNTIFS(Sheet1!H:H,"PRODUCT 8",Sheet1!C:C,"FEMALE",Sheet1!E:E,FemaleCountIFS!A8)</f>
        <v>0</v>
      </c>
      <c r="J8">
        <f>COUNTIFS(Sheet1!H:H,"PRODUCT 9",Sheet1!C:C,"FEMALE",Sheet1!E:E,FemaleCountIFS!A8)</f>
        <v>1</v>
      </c>
      <c r="K8">
        <f>COUNTIFS(Sheet1!H:H,"PRODUCT 10",Sheet1!C:C,"FEMALE",Sheet1!E:E,FemaleCountIFS!A8)</f>
        <v>0</v>
      </c>
    </row>
    <row r="9" spans="1:11" x14ac:dyDescent="0.35">
      <c r="A9" t="s">
        <v>33</v>
      </c>
      <c r="B9">
        <f>COUNTIFS(Sheet1!H:H,"PRODUCT 1",Sheet1!C:C,"FEMALE",Sheet1!E:E,FemaleCountIFS!A9)</f>
        <v>4</v>
      </c>
      <c r="C9">
        <f>COUNTIFS(Sheet1!H:H,"PRODUCT 2",Sheet1!C:C,"FEMALE",Sheet1!E:E,FemaleCountIFS!A9)</f>
        <v>2</v>
      </c>
      <c r="D9">
        <f>COUNTIFS(Sheet1!H:H,"PRODUCT 3",Sheet1!C:C,"FEMALE",Sheet1!E:E,FemaleCountIFS!A9)</f>
        <v>3</v>
      </c>
      <c r="E9">
        <f>COUNTIFS(Sheet1!H:H,"PRODUCT 4",Sheet1!C:C,"FEMALE",Sheet1!E:E,FemaleCountIFS!A9)</f>
        <v>3</v>
      </c>
      <c r="F9">
        <f>COUNTIFS(Sheet1!H:H,"PRODUCT 5",Sheet1!C:C,"FEMALE",Sheet1!E:E,FemaleCountIFS!A9)</f>
        <v>0</v>
      </c>
      <c r="G9">
        <f>COUNTIFS(Sheet1!H:H,"PRODUCT 6",Sheet1!C:C,"FEMALE",Sheet1!E:E,FemaleCountIFS!A9)</f>
        <v>1</v>
      </c>
      <c r="H9">
        <f>COUNTIFS(Sheet1!H:H,"PRODUCT 7",Sheet1!C:C,"FEMALE",Sheet1!E:E,FemaleCountIFS!A9)</f>
        <v>1</v>
      </c>
      <c r="I9">
        <f>COUNTIFS(Sheet1!H:H,"PRODUCT 8",Sheet1!C:C,"FEMALE",Sheet1!E:E,FemaleCountIFS!A9)</f>
        <v>3</v>
      </c>
      <c r="J9">
        <f>COUNTIFS(Sheet1!H:H,"PRODUCT 9",Sheet1!C:C,"FEMALE",Sheet1!E:E,FemaleCountIFS!A9)</f>
        <v>3</v>
      </c>
      <c r="K9">
        <f>COUNTIFS(Sheet1!H:H,"PRODUCT 10",Sheet1!C:C,"FEMALE",Sheet1!E:E,FemaleCountIFS!A9)</f>
        <v>1</v>
      </c>
    </row>
    <row r="10" spans="1:11" x14ac:dyDescent="0.35">
      <c r="A10" t="s">
        <v>42</v>
      </c>
      <c r="B10">
        <f>COUNTIFS(Sheet1!H:H,"PRODUCT 1",Sheet1!C:C,"FEMALE",Sheet1!E:E,FemaleCountIFS!A10)</f>
        <v>0</v>
      </c>
      <c r="C10">
        <f>COUNTIFS(Sheet1!H:H,"PRODUCT 2",Sheet1!C:C,"FEMALE",Sheet1!E:E,FemaleCountIFS!A10)</f>
        <v>2</v>
      </c>
      <c r="D10">
        <f>COUNTIFS(Sheet1!H:H,"PRODUCT 3",Sheet1!C:C,"FEMALE",Sheet1!E:E,FemaleCountIFS!A10)</f>
        <v>1</v>
      </c>
      <c r="E10">
        <f>COUNTIFS(Sheet1!H:H,"PRODUCT 4",Sheet1!C:C,"FEMALE",Sheet1!E:E,FemaleCountIFS!A10)</f>
        <v>1</v>
      </c>
      <c r="F10">
        <f>COUNTIFS(Sheet1!H:H,"PRODUCT 5",Sheet1!C:C,"FEMALE",Sheet1!E:E,FemaleCountIFS!A10)</f>
        <v>2</v>
      </c>
      <c r="G10">
        <f>COUNTIFS(Sheet1!H:H,"PRODUCT 6",Sheet1!C:C,"FEMALE",Sheet1!E:E,FemaleCountIFS!A10)</f>
        <v>2</v>
      </c>
      <c r="H10">
        <f>COUNTIFS(Sheet1!H:H,"PRODUCT 7",Sheet1!C:C,"FEMALE",Sheet1!E:E,FemaleCountIFS!A10)</f>
        <v>1</v>
      </c>
      <c r="I10">
        <f>COUNTIFS(Sheet1!H:H,"PRODUCT 8",Sheet1!C:C,"FEMALE",Sheet1!E:E,FemaleCountIFS!A10)</f>
        <v>1</v>
      </c>
      <c r="J10">
        <f>COUNTIFS(Sheet1!H:H,"PRODUCT 9",Sheet1!C:C,"FEMALE",Sheet1!E:E,FemaleCountIFS!A10)</f>
        <v>1</v>
      </c>
      <c r="K10">
        <f>COUNTIFS(Sheet1!H:H,"PRODUCT 10",Sheet1!C:C,"FEMALE",Sheet1!E:E,FemaleCountIFS!A10)</f>
        <v>0</v>
      </c>
    </row>
    <row r="11" spans="1:11" x14ac:dyDescent="0.35">
      <c r="A11" t="s">
        <v>259</v>
      </c>
      <c r="B11">
        <f>COUNTIFS(Sheet1!H:H,"PRODUCT 1",Sheet1!C:C,"FEMALE",Sheet1!E:E,FemaleCountIFS!A11)</f>
        <v>0</v>
      </c>
      <c r="C11">
        <f>COUNTIFS(Sheet1!H:H,"PRODUCT 2",Sheet1!C:C,"FEMALE",Sheet1!E:E,FemaleCountIFS!A11)</f>
        <v>0</v>
      </c>
      <c r="D11">
        <f>COUNTIFS(Sheet1!H:H,"PRODUCT 3",Sheet1!C:C,"FEMALE",Sheet1!E:E,FemaleCountIFS!A11)</f>
        <v>0</v>
      </c>
      <c r="E11">
        <f>COUNTIFS(Sheet1!H:H,"PRODUCT 4",Sheet1!C:C,"FEMALE",Sheet1!E:E,FemaleCountIFS!A11)</f>
        <v>1</v>
      </c>
      <c r="F11">
        <f>COUNTIFS(Sheet1!H:H,"PRODUCT 5",Sheet1!C:C,"FEMALE",Sheet1!E:E,FemaleCountIFS!A11)</f>
        <v>1</v>
      </c>
      <c r="G11">
        <f>COUNTIFS(Sheet1!H:H,"PRODUCT 6",Sheet1!C:C,"FEMALE",Sheet1!E:E,FemaleCountIFS!A11)</f>
        <v>0</v>
      </c>
      <c r="H11">
        <f>COUNTIFS(Sheet1!H:H,"PRODUCT 7",Sheet1!C:C,"FEMALE",Sheet1!E:E,FemaleCountIFS!A11)</f>
        <v>0</v>
      </c>
      <c r="I11">
        <f>COUNTIFS(Sheet1!H:H,"PRODUCT 8",Sheet1!C:C,"FEMALE",Sheet1!E:E,FemaleCountIFS!A11)</f>
        <v>1</v>
      </c>
      <c r="J11">
        <f>COUNTIFS(Sheet1!H:H,"PRODUCT 9",Sheet1!C:C,"FEMALE",Sheet1!E:E,FemaleCountIFS!A11)</f>
        <v>1</v>
      </c>
      <c r="K11">
        <f>COUNTIFS(Sheet1!H:H,"PRODUCT 10",Sheet1!C:C,"FEMALE",Sheet1!E:E,FemaleCountIFS!A11)</f>
        <v>0</v>
      </c>
    </row>
    <row r="12" spans="1:11" x14ac:dyDescent="0.35">
      <c r="A12" t="s">
        <v>355</v>
      </c>
      <c r="B12">
        <f>COUNTIFS(Sheet1!H:H,"PRODUCT 1",Sheet1!C:C,"FEMALE",Sheet1!E:E,FemaleCountIFS!A12)</f>
        <v>0</v>
      </c>
      <c r="C12">
        <f>COUNTIFS(Sheet1!H:H,"PRODUCT 2",Sheet1!C:C,"FEMALE",Sheet1!E:E,FemaleCountIFS!A12)</f>
        <v>0</v>
      </c>
      <c r="D12">
        <f>COUNTIFS(Sheet1!H:H,"PRODUCT 3",Sheet1!C:C,"FEMALE",Sheet1!E:E,FemaleCountIFS!A12)</f>
        <v>0</v>
      </c>
      <c r="E12">
        <f>COUNTIFS(Sheet1!H:H,"PRODUCT 4",Sheet1!C:C,"FEMALE",Sheet1!E:E,FemaleCountIFS!A12)</f>
        <v>0</v>
      </c>
      <c r="F12">
        <f>COUNTIFS(Sheet1!H:H,"PRODUCT 5",Sheet1!C:C,"FEMALE",Sheet1!E:E,FemaleCountIFS!A12)</f>
        <v>0</v>
      </c>
      <c r="G12">
        <f>COUNTIFS(Sheet1!H:H,"PRODUCT 6",Sheet1!C:C,"FEMALE",Sheet1!E:E,FemaleCountIFS!A12)</f>
        <v>0</v>
      </c>
      <c r="H12">
        <f>COUNTIFS(Sheet1!H:H,"PRODUCT 7",Sheet1!C:C,"FEMALE",Sheet1!E:E,FemaleCountIFS!A12)</f>
        <v>0</v>
      </c>
      <c r="I12">
        <f>COUNTIFS(Sheet1!H:H,"PRODUCT 8",Sheet1!C:C,"FEMALE",Sheet1!E:E,FemaleCountIFS!A12)</f>
        <v>0</v>
      </c>
      <c r="J12">
        <f>COUNTIFS(Sheet1!H:H,"PRODUCT 9",Sheet1!C:C,"FEMALE",Sheet1!E:E,FemaleCountIFS!A12)</f>
        <v>0</v>
      </c>
      <c r="K12">
        <f>COUNTIFS(Sheet1!H:H,"PRODUCT 10",Sheet1!C:C,"FEMALE",Sheet1!E:E,FemaleCountIFS!A12)</f>
        <v>0</v>
      </c>
    </row>
    <row r="13" spans="1:11" x14ac:dyDescent="0.35">
      <c r="A13" t="s">
        <v>96</v>
      </c>
      <c r="B13">
        <f>COUNTIFS(Sheet1!H:H,"PRODUCT 1",Sheet1!C:C,"FEMALE",Sheet1!E:E,FemaleCountIFS!A13)</f>
        <v>0</v>
      </c>
      <c r="C13">
        <f>COUNTIFS(Sheet1!H:H,"PRODUCT 2",Sheet1!C:C,"FEMALE",Sheet1!E:E,FemaleCountIFS!A13)</f>
        <v>3</v>
      </c>
      <c r="D13">
        <f>COUNTIFS(Sheet1!H:H,"PRODUCT 3",Sheet1!C:C,"FEMALE",Sheet1!E:E,FemaleCountIFS!A13)</f>
        <v>2</v>
      </c>
      <c r="E13">
        <f>COUNTIFS(Sheet1!H:H,"PRODUCT 4",Sheet1!C:C,"FEMALE",Sheet1!E:E,FemaleCountIFS!A13)</f>
        <v>1</v>
      </c>
      <c r="F13">
        <f>COUNTIFS(Sheet1!H:H,"PRODUCT 5",Sheet1!C:C,"FEMALE",Sheet1!E:E,FemaleCountIFS!A13)</f>
        <v>1</v>
      </c>
      <c r="G13">
        <f>COUNTIFS(Sheet1!H:H,"PRODUCT 6",Sheet1!C:C,"FEMALE",Sheet1!E:E,FemaleCountIFS!A13)</f>
        <v>2</v>
      </c>
      <c r="H13">
        <f>COUNTIFS(Sheet1!H:H,"PRODUCT 7",Sheet1!C:C,"FEMALE",Sheet1!E:E,FemaleCountIFS!A13)</f>
        <v>0</v>
      </c>
      <c r="I13">
        <f>COUNTIFS(Sheet1!H:H,"PRODUCT 8",Sheet1!C:C,"FEMALE",Sheet1!E:E,FemaleCountIFS!A13)</f>
        <v>0</v>
      </c>
      <c r="J13">
        <f>COUNTIFS(Sheet1!H:H,"PRODUCT 9",Sheet1!C:C,"FEMALE",Sheet1!E:E,FemaleCountIFS!A13)</f>
        <v>1</v>
      </c>
      <c r="K13">
        <f>COUNTIFS(Sheet1!H:H,"PRODUCT 10",Sheet1!C:C,"FEMALE",Sheet1!E:E,FemaleCountIFS!A13)</f>
        <v>1</v>
      </c>
    </row>
    <row r="14" spans="1:11" x14ac:dyDescent="0.35">
      <c r="A14" t="s">
        <v>20</v>
      </c>
      <c r="B14">
        <f>COUNTIFS(Sheet1!H:H,"PRODUCT 1",Sheet1!C:C,"FEMALE",Sheet1!E:E,FemaleCountIFS!A14)</f>
        <v>1</v>
      </c>
      <c r="C14">
        <f>COUNTIFS(Sheet1!H:H,"PRODUCT 2",Sheet1!C:C,"FEMALE",Sheet1!E:E,FemaleCountIFS!A14)</f>
        <v>2</v>
      </c>
      <c r="D14">
        <f>COUNTIFS(Sheet1!H:H,"PRODUCT 3",Sheet1!C:C,"FEMALE",Sheet1!E:E,FemaleCountIFS!A14)</f>
        <v>1</v>
      </c>
      <c r="E14">
        <f>COUNTIFS(Sheet1!H:H,"PRODUCT 4",Sheet1!C:C,"FEMALE",Sheet1!E:E,FemaleCountIFS!A14)</f>
        <v>2</v>
      </c>
      <c r="F14">
        <f>COUNTIFS(Sheet1!H:H,"PRODUCT 5",Sheet1!C:C,"FEMALE",Sheet1!E:E,FemaleCountIFS!A14)</f>
        <v>1</v>
      </c>
      <c r="G14">
        <f>COUNTIFS(Sheet1!H:H,"PRODUCT 6",Sheet1!C:C,"FEMALE",Sheet1!E:E,FemaleCountIFS!A14)</f>
        <v>1</v>
      </c>
      <c r="H14">
        <f>COUNTIFS(Sheet1!H:H,"PRODUCT 7",Sheet1!C:C,"FEMALE",Sheet1!E:E,FemaleCountIFS!A14)</f>
        <v>1</v>
      </c>
      <c r="I14">
        <f>COUNTIFS(Sheet1!H:H,"PRODUCT 8",Sheet1!C:C,"FEMALE",Sheet1!E:E,FemaleCountIFS!A14)</f>
        <v>2</v>
      </c>
      <c r="J14">
        <f>COUNTIFS(Sheet1!H:H,"PRODUCT 9",Sheet1!C:C,"FEMALE",Sheet1!E:E,FemaleCountIFS!A14)</f>
        <v>1</v>
      </c>
      <c r="K14">
        <f>COUNTIFS(Sheet1!H:H,"PRODUCT 10",Sheet1!C:C,"FEMALE",Sheet1!E:E,FemaleCountIFS!A14)</f>
        <v>0</v>
      </c>
    </row>
    <row r="15" spans="1:11" x14ac:dyDescent="0.35">
      <c r="A15" t="s">
        <v>398</v>
      </c>
      <c r="B15">
        <f>COUNTIFS(Sheet1!H:H,"PRODUCT 1",Sheet1!C:C,"FEMALE",Sheet1!E:E,FemaleCountIFS!A15)</f>
        <v>1</v>
      </c>
      <c r="C15">
        <f>COUNTIFS(Sheet1!H:H,"PRODUCT 2",Sheet1!C:C,"FEMALE",Sheet1!E:E,FemaleCountIFS!A15)</f>
        <v>0</v>
      </c>
      <c r="D15">
        <f>COUNTIFS(Sheet1!H:H,"PRODUCT 3",Sheet1!C:C,"FEMALE",Sheet1!E:E,FemaleCountIFS!A15)</f>
        <v>0</v>
      </c>
      <c r="E15">
        <f>COUNTIFS(Sheet1!H:H,"PRODUCT 4",Sheet1!C:C,"FEMALE",Sheet1!E:E,FemaleCountIFS!A15)</f>
        <v>0</v>
      </c>
      <c r="F15">
        <f>COUNTIFS(Sheet1!H:H,"PRODUCT 5",Sheet1!C:C,"FEMALE",Sheet1!E:E,FemaleCountIFS!A15)</f>
        <v>1</v>
      </c>
      <c r="G15">
        <f>COUNTIFS(Sheet1!H:H,"PRODUCT 6",Sheet1!C:C,"FEMALE",Sheet1!E:E,FemaleCountIFS!A15)</f>
        <v>0</v>
      </c>
      <c r="H15">
        <f>COUNTIFS(Sheet1!H:H,"PRODUCT 7",Sheet1!C:C,"FEMALE",Sheet1!E:E,FemaleCountIFS!A15)</f>
        <v>1</v>
      </c>
      <c r="I15">
        <f>COUNTIFS(Sheet1!H:H,"PRODUCT 8",Sheet1!C:C,"FEMALE",Sheet1!E:E,FemaleCountIFS!A15)</f>
        <v>0</v>
      </c>
      <c r="J15">
        <f>COUNTIFS(Sheet1!H:H,"PRODUCT 9",Sheet1!C:C,"FEMALE",Sheet1!E:E,FemaleCountIFS!A15)</f>
        <v>0</v>
      </c>
      <c r="K15">
        <f>COUNTIFS(Sheet1!H:H,"PRODUCT 10",Sheet1!C:C,"FEMALE",Sheet1!E:E,FemaleCountIFS!A15)</f>
        <v>0</v>
      </c>
    </row>
    <row r="16" spans="1:11" x14ac:dyDescent="0.35">
      <c r="A16" t="s">
        <v>115</v>
      </c>
      <c r="B16">
        <f>COUNTIFS(Sheet1!H:H,"PRODUCT 1",Sheet1!C:C,"FEMALE",Sheet1!E:E,FemaleCountIFS!A16)</f>
        <v>1</v>
      </c>
      <c r="C16">
        <f>COUNTIFS(Sheet1!H:H,"PRODUCT 2",Sheet1!C:C,"FEMALE",Sheet1!E:E,FemaleCountIFS!A16)</f>
        <v>1</v>
      </c>
      <c r="D16">
        <f>COUNTIFS(Sheet1!H:H,"PRODUCT 3",Sheet1!C:C,"FEMALE",Sheet1!E:E,FemaleCountIFS!A16)</f>
        <v>0</v>
      </c>
      <c r="E16">
        <f>COUNTIFS(Sheet1!H:H,"PRODUCT 4",Sheet1!C:C,"FEMALE",Sheet1!E:E,FemaleCountIFS!A16)</f>
        <v>2</v>
      </c>
      <c r="F16">
        <f>COUNTIFS(Sheet1!H:H,"PRODUCT 5",Sheet1!C:C,"FEMALE",Sheet1!E:E,FemaleCountIFS!A16)</f>
        <v>0</v>
      </c>
      <c r="G16">
        <f>COUNTIFS(Sheet1!H:H,"PRODUCT 6",Sheet1!C:C,"FEMALE",Sheet1!E:E,FemaleCountIFS!A16)</f>
        <v>3</v>
      </c>
      <c r="H16">
        <f>COUNTIFS(Sheet1!H:H,"PRODUCT 7",Sheet1!C:C,"FEMALE",Sheet1!E:E,FemaleCountIFS!A16)</f>
        <v>0</v>
      </c>
      <c r="I16">
        <f>COUNTIFS(Sheet1!H:H,"PRODUCT 8",Sheet1!C:C,"FEMALE",Sheet1!E:E,FemaleCountIFS!A16)</f>
        <v>0</v>
      </c>
      <c r="J16">
        <f>COUNTIFS(Sheet1!H:H,"PRODUCT 9",Sheet1!C:C,"FEMALE",Sheet1!E:E,FemaleCountIFS!A16)</f>
        <v>2</v>
      </c>
      <c r="K16">
        <f>COUNTIFS(Sheet1!H:H,"PRODUCT 10",Sheet1!C:C,"FEMALE",Sheet1!E:E,FemaleCountIFS!A16)</f>
        <v>1</v>
      </c>
    </row>
    <row r="17" spans="1:11" x14ac:dyDescent="0.35">
      <c r="A17" t="s">
        <v>314</v>
      </c>
      <c r="B17">
        <f>COUNTIFS(Sheet1!H:H,"PRODUCT 1",Sheet1!C:C,"FEMALE",Sheet1!E:E,FemaleCountIFS!A17)</f>
        <v>0</v>
      </c>
      <c r="C17">
        <f>COUNTIFS(Sheet1!H:H,"PRODUCT 2",Sheet1!C:C,"FEMALE",Sheet1!E:E,FemaleCountIFS!A17)</f>
        <v>0</v>
      </c>
      <c r="D17">
        <f>COUNTIFS(Sheet1!H:H,"PRODUCT 3",Sheet1!C:C,"FEMALE",Sheet1!E:E,FemaleCountIFS!A17)</f>
        <v>0</v>
      </c>
      <c r="E17">
        <f>COUNTIFS(Sheet1!H:H,"PRODUCT 4",Sheet1!C:C,"FEMALE",Sheet1!E:E,FemaleCountIFS!A17)</f>
        <v>0</v>
      </c>
      <c r="F17">
        <f>COUNTIFS(Sheet1!H:H,"PRODUCT 5",Sheet1!C:C,"FEMALE",Sheet1!E:E,FemaleCountIFS!A17)</f>
        <v>0</v>
      </c>
      <c r="G17">
        <f>COUNTIFS(Sheet1!H:H,"PRODUCT 6",Sheet1!C:C,"FEMALE",Sheet1!E:E,FemaleCountIFS!A17)</f>
        <v>0</v>
      </c>
      <c r="H17">
        <f>COUNTIFS(Sheet1!H:H,"PRODUCT 7",Sheet1!C:C,"FEMALE",Sheet1!E:E,FemaleCountIFS!A17)</f>
        <v>0</v>
      </c>
      <c r="I17">
        <f>COUNTIFS(Sheet1!H:H,"PRODUCT 8",Sheet1!C:C,"FEMALE",Sheet1!E:E,FemaleCountIFS!A17)</f>
        <v>0</v>
      </c>
      <c r="J17">
        <f>COUNTIFS(Sheet1!H:H,"PRODUCT 9",Sheet1!C:C,"FEMALE",Sheet1!E:E,FemaleCountIFS!A17)</f>
        <v>0</v>
      </c>
      <c r="K17">
        <f>COUNTIFS(Sheet1!H:H,"PRODUCT 10",Sheet1!C:C,"FEMALE",Sheet1!E:E,FemaleCountIFS!A17)</f>
        <v>0</v>
      </c>
    </row>
    <row r="18" spans="1:11" x14ac:dyDescent="0.35">
      <c r="A18" t="s">
        <v>148</v>
      </c>
      <c r="B18">
        <f>COUNTIFS(Sheet1!H:H,"PRODUCT 1",Sheet1!C:C,"FEMALE",Sheet1!E:E,FemaleCountIFS!A18)</f>
        <v>1</v>
      </c>
      <c r="C18">
        <f>COUNTIFS(Sheet1!H:H,"PRODUCT 2",Sheet1!C:C,"FEMALE",Sheet1!E:E,FemaleCountIFS!A18)</f>
        <v>0</v>
      </c>
      <c r="D18">
        <f>COUNTIFS(Sheet1!H:H,"PRODUCT 3",Sheet1!C:C,"FEMALE",Sheet1!E:E,FemaleCountIFS!A18)</f>
        <v>1</v>
      </c>
      <c r="E18">
        <f>COUNTIFS(Sheet1!H:H,"PRODUCT 4",Sheet1!C:C,"FEMALE",Sheet1!E:E,FemaleCountIFS!A18)</f>
        <v>0</v>
      </c>
      <c r="F18">
        <f>COUNTIFS(Sheet1!H:H,"PRODUCT 5",Sheet1!C:C,"FEMALE",Sheet1!E:E,FemaleCountIFS!A18)</f>
        <v>0</v>
      </c>
      <c r="G18">
        <f>COUNTIFS(Sheet1!H:H,"PRODUCT 6",Sheet1!C:C,"FEMALE",Sheet1!E:E,FemaleCountIFS!A18)</f>
        <v>0</v>
      </c>
      <c r="H18">
        <f>COUNTIFS(Sheet1!H:H,"PRODUCT 7",Sheet1!C:C,"FEMALE",Sheet1!E:E,FemaleCountIFS!A18)</f>
        <v>1</v>
      </c>
      <c r="I18">
        <f>COUNTIFS(Sheet1!H:H,"PRODUCT 8",Sheet1!C:C,"FEMALE",Sheet1!E:E,FemaleCountIFS!A18)</f>
        <v>0</v>
      </c>
      <c r="J18">
        <f>COUNTIFS(Sheet1!H:H,"PRODUCT 9",Sheet1!C:C,"FEMALE",Sheet1!E:E,FemaleCountIFS!A18)</f>
        <v>1</v>
      </c>
      <c r="K18">
        <f>COUNTIFS(Sheet1!H:H,"PRODUCT 10",Sheet1!C:C,"FEMALE",Sheet1!E:E,FemaleCountIFS!A18)</f>
        <v>1</v>
      </c>
    </row>
    <row r="19" spans="1:11" x14ac:dyDescent="0.35">
      <c r="A19" t="s">
        <v>66</v>
      </c>
      <c r="B19">
        <f>COUNTIFS(Sheet1!H:H,"PRODUCT 1",Sheet1!C:C,"FEMALE",Sheet1!E:E,FemaleCountIFS!A19)</f>
        <v>0</v>
      </c>
      <c r="C19">
        <f>COUNTIFS(Sheet1!H:H,"PRODUCT 2",Sheet1!C:C,"FEMALE",Sheet1!E:E,FemaleCountIFS!A19)</f>
        <v>0</v>
      </c>
      <c r="D19">
        <f>COUNTIFS(Sheet1!H:H,"PRODUCT 3",Sheet1!C:C,"FEMALE",Sheet1!E:E,FemaleCountIFS!A19)</f>
        <v>1</v>
      </c>
      <c r="E19">
        <f>COUNTIFS(Sheet1!H:H,"PRODUCT 4",Sheet1!C:C,"FEMALE",Sheet1!E:E,FemaleCountIFS!A19)</f>
        <v>0</v>
      </c>
      <c r="F19">
        <f>COUNTIFS(Sheet1!H:H,"PRODUCT 5",Sheet1!C:C,"FEMALE",Sheet1!E:E,FemaleCountIFS!A19)</f>
        <v>2</v>
      </c>
      <c r="G19">
        <f>COUNTIFS(Sheet1!H:H,"PRODUCT 6",Sheet1!C:C,"FEMALE",Sheet1!E:E,FemaleCountIFS!A19)</f>
        <v>0</v>
      </c>
      <c r="H19">
        <f>COUNTIFS(Sheet1!H:H,"PRODUCT 7",Sheet1!C:C,"FEMALE",Sheet1!E:E,FemaleCountIFS!A19)</f>
        <v>0</v>
      </c>
      <c r="I19">
        <f>COUNTIFS(Sheet1!H:H,"PRODUCT 8",Sheet1!C:C,"FEMALE",Sheet1!E:E,FemaleCountIFS!A19)</f>
        <v>2</v>
      </c>
      <c r="J19">
        <f>COUNTIFS(Sheet1!H:H,"PRODUCT 9",Sheet1!C:C,"FEMALE",Sheet1!E:E,FemaleCountIFS!A19)</f>
        <v>0</v>
      </c>
      <c r="K19">
        <f>COUNTIFS(Sheet1!H:H,"PRODUCT 10",Sheet1!C:C,"FEMALE",Sheet1!E:E,FemaleCountIFS!A19)</f>
        <v>0</v>
      </c>
    </row>
    <row r="20" spans="1:11" x14ac:dyDescent="0.35">
      <c r="A20" t="s">
        <v>10</v>
      </c>
      <c r="B20">
        <f>COUNTIFS(Sheet1!H:H,"PRODUCT 1",Sheet1!C:C,"FEMALE",Sheet1!E:E,FemaleCountIFS!A20)</f>
        <v>0</v>
      </c>
      <c r="C20">
        <f>COUNTIFS(Sheet1!H:H,"PRODUCT 2",Sheet1!C:C,"FEMALE",Sheet1!E:E,FemaleCountIFS!A20)</f>
        <v>0</v>
      </c>
      <c r="D20">
        <f>COUNTIFS(Sheet1!H:H,"PRODUCT 3",Sheet1!C:C,"FEMALE",Sheet1!E:E,FemaleCountIFS!A20)</f>
        <v>0</v>
      </c>
      <c r="E20">
        <f>COUNTIFS(Sheet1!H:H,"PRODUCT 4",Sheet1!C:C,"FEMALE",Sheet1!E:E,FemaleCountIFS!A20)</f>
        <v>0</v>
      </c>
      <c r="F20">
        <f>COUNTIFS(Sheet1!H:H,"PRODUCT 5",Sheet1!C:C,"FEMALE",Sheet1!E:E,FemaleCountIFS!A20)</f>
        <v>1</v>
      </c>
      <c r="G20">
        <f>COUNTIFS(Sheet1!H:H,"PRODUCT 6",Sheet1!C:C,"FEMALE",Sheet1!E:E,FemaleCountIFS!A20)</f>
        <v>2</v>
      </c>
      <c r="H20">
        <f>COUNTIFS(Sheet1!H:H,"PRODUCT 7",Sheet1!C:C,"FEMALE",Sheet1!E:E,FemaleCountIFS!A20)</f>
        <v>0</v>
      </c>
      <c r="I20">
        <f>COUNTIFS(Sheet1!H:H,"PRODUCT 8",Sheet1!C:C,"FEMALE",Sheet1!E:E,FemaleCountIFS!A20)</f>
        <v>2</v>
      </c>
      <c r="J20">
        <f>COUNTIFS(Sheet1!H:H,"PRODUCT 9",Sheet1!C:C,"FEMALE",Sheet1!E:E,FemaleCountIFS!A20)</f>
        <v>2</v>
      </c>
      <c r="K20">
        <f>COUNTIFS(Sheet1!H:H,"PRODUCT 10",Sheet1!C:C,"FEMALE",Sheet1!E:E,FemaleCountIFS!A20)</f>
        <v>0</v>
      </c>
    </row>
    <row r="21" spans="1:11" x14ac:dyDescent="0.35">
      <c r="A21" t="s">
        <v>364</v>
      </c>
      <c r="B21">
        <f>COUNTIFS(Sheet1!H:H,"PRODUCT 1",Sheet1!C:C,"FEMALE",Sheet1!E:E,FemaleCountIFS!A21)</f>
        <v>0</v>
      </c>
      <c r="C21">
        <f>COUNTIFS(Sheet1!H:H,"PRODUCT 2",Sheet1!C:C,"FEMALE",Sheet1!E:E,FemaleCountIFS!A21)</f>
        <v>0</v>
      </c>
      <c r="D21">
        <f>COUNTIFS(Sheet1!H:H,"PRODUCT 3",Sheet1!C:C,"FEMALE",Sheet1!E:E,FemaleCountIFS!A21)</f>
        <v>0</v>
      </c>
      <c r="E21">
        <f>COUNTIFS(Sheet1!H:H,"PRODUCT 4",Sheet1!C:C,"FEMALE",Sheet1!E:E,FemaleCountIFS!A21)</f>
        <v>0</v>
      </c>
      <c r="F21">
        <f>COUNTIFS(Sheet1!H:H,"PRODUCT 5",Sheet1!C:C,"FEMALE",Sheet1!E:E,FemaleCountIFS!A21)</f>
        <v>1</v>
      </c>
      <c r="G21">
        <f>COUNTIFS(Sheet1!H:H,"PRODUCT 6",Sheet1!C:C,"FEMALE",Sheet1!E:E,FemaleCountIFS!A21)</f>
        <v>0</v>
      </c>
      <c r="H21">
        <f>COUNTIFS(Sheet1!H:H,"PRODUCT 7",Sheet1!C:C,"FEMALE",Sheet1!E:E,FemaleCountIFS!A21)</f>
        <v>0</v>
      </c>
      <c r="I21">
        <f>COUNTIFS(Sheet1!H:H,"PRODUCT 8",Sheet1!C:C,"FEMALE",Sheet1!E:E,FemaleCountIFS!A21)</f>
        <v>0</v>
      </c>
      <c r="J21">
        <f>COUNTIFS(Sheet1!H:H,"PRODUCT 9",Sheet1!C:C,"FEMALE",Sheet1!E:E,FemaleCountIFS!A21)</f>
        <v>0</v>
      </c>
      <c r="K21">
        <f>COUNTIFS(Sheet1!H:H,"PRODUCT 10",Sheet1!C:C,"FEMALE",Sheet1!E:E,FemaleCountIFS!A21)</f>
        <v>0</v>
      </c>
    </row>
    <row r="22" spans="1:11" x14ac:dyDescent="0.35">
      <c r="A22" t="s">
        <v>402</v>
      </c>
      <c r="B22">
        <f>COUNTIFS(Sheet1!H:H,"PRODUCT 1",Sheet1!C:C,"FEMALE",Sheet1!E:E,FemaleCountIFS!A22)</f>
        <v>0</v>
      </c>
      <c r="C22">
        <f>COUNTIFS(Sheet1!H:H,"PRODUCT 2",Sheet1!C:C,"FEMALE",Sheet1!E:E,FemaleCountIFS!A22)</f>
        <v>0</v>
      </c>
      <c r="D22">
        <f>COUNTIFS(Sheet1!H:H,"PRODUCT 3",Sheet1!C:C,"FEMALE",Sheet1!E:E,FemaleCountIFS!A22)</f>
        <v>0</v>
      </c>
      <c r="E22">
        <f>COUNTIFS(Sheet1!H:H,"PRODUCT 4",Sheet1!C:C,"FEMALE",Sheet1!E:E,FemaleCountIFS!A22)</f>
        <v>2</v>
      </c>
      <c r="F22">
        <f>COUNTIFS(Sheet1!H:H,"PRODUCT 5",Sheet1!C:C,"FEMALE",Sheet1!E:E,FemaleCountIFS!A22)</f>
        <v>0</v>
      </c>
      <c r="G22">
        <f>COUNTIFS(Sheet1!H:H,"PRODUCT 6",Sheet1!C:C,"FEMALE",Sheet1!E:E,FemaleCountIFS!A22)</f>
        <v>1</v>
      </c>
      <c r="H22">
        <f>COUNTIFS(Sheet1!H:H,"PRODUCT 7",Sheet1!C:C,"FEMALE",Sheet1!E:E,FemaleCountIFS!A22)</f>
        <v>0</v>
      </c>
      <c r="I22">
        <f>COUNTIFS(Sheet1!H:H,"PRODUCT 8",Sheet1!C:C,"FEMALE",Sheet1!E:E,FemaleCountIFS!A22)</f>
        <v>0</v>
      </c>
      <c r="J22">
        <f>COUNTIFS(Sheet1!H:H,"PRODUCT 9",Sheet1!C:C,"FEMALE",Sheet1!E:E,FemaleCountIFS!A22)</f>
        <v>0</v>
      </c>
      <c r="K22">
        <f>COUNTIFS(Sheet1!H:H,"PRODUCT 10",Sheet1!C:C,"FEMALE",Sheet1!E:E,FemaleCountIFS!A22)</f>
        <v>0</v>
      </c>
    </row>
    <row r="23" spans="1:11" x14ac:dyDescent="0.35">
      <c r="A23" t="s">
        <v>88</v>
      </c>
      <c r="B23">
        <f>COUNTIFS(Sheet1!H:H,"PRODUCT 1",Sheet1!C:C,"FEMALE",Sheet1!E:E,FemaleCountIFS!A23)</f>
        <v>1</v>
      </c>
      <c r="C23">
        <f>COUNTIFS(Sheet1!H:H,"PRODUCT 2",Sheet1!C:C,"FEMALE",Sheet1!E:E,FemaleCountIFS!A23)</f>
        <v>2</v>
      </c>
      <c r="D23">
        <f>COUNTIFS(Sheet1!H:H,"PRODUCT 3",Sheet1!C:C,"FEMALE",Sheet1!E:E,FemaleCountIFS!A23)</f>
        <v>1</v>
      </c>
      <c r="E23">
        <f>COUNTIFS(Sheet1!H:H,"PRODUCT 4",Sheet1!C:C,"FEMALE",Sheet1!E:E,FemaleCountIFS!A23)</f>
        <v>0</v>
      </c>
      <c r="F23">
        <f>COUNTIFS(Sheet1!H:H,"PRODUCT 5",Sheet1!C:C,"FEMALE",Sheet1!E:E,FemaleCountIFS!A23)</f>
        <v>0</v>
      </c>
      <c r="G23">
        <f>COUNTIFS(Sheet1!H:H,"PRODUCT 6",Sheet1!C:C,"FEMALE",Sheet1!E:E,FemaleCountIFS!A23)</f>
        <v>1</v>
      </c>
      <c r="H23">
        <f>COUNTIFS(Sheet1!H:H,"PRODUCT 7",Sheet1!C:C,"FEMALE",Sheet1!E:E,FemaleCountIFS!A23)</f>
        <v>1</v>
      </c>
      <c r="I23">
        <f>COUNTIFS(Sheet1!H:H,"PRODUCT 8",Sheet1!C:C,"FEMALE",Sheet1!E:E,FemaleCountIFS!A23)</f>
        <v>0</v>
      </c>
      <c r="J23">
        <f>COUNTIFS(Sheet1!H:H,"PRODUCT 9",Sheet1!C:C,"FEMALE",Sheet1!E:E,FemaleCountIFS!A23)</f>
        <v>0</v>
      </c>
      <c r="K23">
        <f>COUNTIFS(Sheet1!H:H,"PRODUCT 10",Sheet1!C:C,"FEMALE",Sheet1!E:E,FemaleCountIFS!A23)</f>
        <v>1</v>
      </c>
    </row>
    <row r="24" spans="1:11" x14ac:dyDescent="0.35">
      <c r="A24" t="s">
        <v>208</v>
      </c>
      <c r="B24">
        <f>COUNTIFS(Sheet1!H:H,"PRODUCT 1",Sheet1!C:C,"FEMALE",Sheet1!E:E,FemaleCountIFS!A24)</f>
        <v>1</v>
      </c>
      <c r="C24">
        <f>COUNTIFS(Sheet1!H:H,"PRODUCT 2",Sheet1!C:C,"FEMALE",Sheet1!E:E,FemaleCountIFS!A24)</f>
        <v>1</v>
      </c>
      <c r="D24">
        <f>COUNTIFS(Sheet1!H:H,"PRODUCT 3",Sheet1!C:C,"FEMALE",Sheet1!E:E,FemaleCountIFS!A24)</f>
        <v>0</v>
      </c>
      <c r="E24">
        <f>COUNTIFS(Sheet1!H:H,"PRODUCT 4",Sheet1!C:C,"FEMALE",Sheet1!E:E,FemaleCountIFS!A24)</f>
        <v>1</v>
      </c>
      <c r="F24">
        <f>COUNTIFS(Sheet1!H:H,"PRODUCT 5",Sheet1!C:C,"FEMALE",Sheet1!E:E,FemaleCountIFS!A24)</f>
        <v>1</v>
      </c>
      <c r="G24">
        <f>COUNTIFS(Sheet1!H:H,"PRODUCT 6",Sheet1!C:C,"FEMALE",Sheet1!E:E,FemaleCountIFS!A24)</f>
        <v>0</v>
      </c>
      <c r="H24">
        <f>COUNTIFS(Sheet1!H:H,"PRODUCT 7",Sheet1!C:C,"FEMALE",Sheet1!E:E,FemaleCountIFS!A24)</f>
        <v>0</v>
      </c>
      <c r="I24">
        <f>COUNTIFS(Sheet1!H:H,"PRODUCT 8",Sheet1!C:C,"FEMALE",Sheet1!E:E,FemaleCountIFS!A24)</f>
        <v>2</v>
      </c>
      <c r="J24">
        <f>COUNTIFS(Sheet1!H:H,"PRODUCT 9",Sheet1!C:C,"FEMALE",Sheet1!E:E,FemaleCountIFS!A24)</f>
        <v>0</v>
      </c>
      <c r="K24">
        <f>COUNTIFS(Sheet1!H:H,"PRODUCT 10",Sheet1!C:C,"FEMALE",Sheet1!E:E,FemaleCountIFS!A24)</f>
        <v>0</v>
      </c>
    </row>
    <row r="25" spans="1:11" x14ac:dyDescent="0.35">
      <c r="A25" t="s">
        <v>111</v>
      </c>
      <c r="B25">
        <f>COUNTIFS(Sheet1!H:H,"PRODUCT 1",Sheet1!C:C,"FEMALE",Sheet1!E:E,FemaleCountIFS!A25)</f>
        <v>2</v>
      </c>
      <c r="C25">
        <f>COUNTIFS(Sheet1!H:H,"PRODUCT 2",Sheet1!C:C,"FEMALE",Sheet1!E:E,FemaleCountIFS!A25)</f>
        <v>1</v>
      </c>
      <c r="D25">
        <f>COUNTIFS(Sheet1!H:H,"PRODUCT 3",Sheet1!C:C,"FEMALE",Sheet1!E:E,FemaleCountIFS!A25)</f>
        <v>0</v>
      </c>
      <c r="E25">
        <f>COUNTIFS(Sheet1!H:H,"PRODUCT 4",Sheet1!C:C,"FEMALE",Sheet1!E:E,FemaleCountIFS!A25)</f>
        <v>2</v>
      </c>
      <c r="F25">
        <f>COUNTIFS(Sheet1!H:H,"PRODUCT 5",Sheet1!C:C,"FEMALE",Sheet1!E:E,FemaleCountIFS!A25)</f>
        <v>0</v>
      </c>
      <c r="G25">
        <f>COUNTIFS(Sheet1!H:H,"PRODUCT 6",Sheet1!C:C,"FEMALE",Sheet1!E:E,FemaleCountIFS!A25)</f>
        <v>1</v>
      </c>
      <c r="H25">
        <f>COUNTIFS(Sheet1!H:H,"PRODUCT 7",Sheet1!C:C,"FEMALE",Sheet1!E:E,FemaleCountIFS!A25)</f>
        <v>1</v>
      </c>
      <c r="I25">
        <f>COUNTIFS(Sheet1!H:H,"PRODUCT 8",Sheet1!C:C,"FEMALE",Sheet1!E:E,FemaleCountIFS!A25)</f>
        <v>1</v>
      </c>
      <c r="J25">
        <f>COUNTIFS(Sheet1!H:H,"PRODUCT 9",Sheet1!C:C,"FEMALE",Sheet1!E:E,FemaleCountIFS!A25)</f>
        <v>1</v>
      </c>
      <c r="K25">
        <f>COUNTIFS(Sheet1!H:H,"PRODUCT 10",Sheet1!C:C,"FEMALE",Sheet1!E:E,FemaleCountIFS!A25)</f>
        <v>0</v>
      </c>
    </row>
    <row r="26" spans="1:11" x14ac:dyDescent="0.35">
      <c r="A26" t="s">
        <v>406</v>
      </c>
      <c r="B26">
        <f>COUNTIFS(Sheet1!H:H,"PRODUCT 1",Sheet1!C:C,"FEMALE",Sheet1!E:E,FemaleCountIFS!A26)</f>
        <v>0</v>
      </c>
      <c r="C26">
        <f>COUNTIFS(Sheet1!H:H,"PRODUCT 2",Sheet1!C:C,"FEMALE",Sheet1!E:E,FemaleCountIFS!A26)</f>
        <v>0</v>
      </c>
      <c r="D26">
        <f>COUNTIFS(Sheet1!H:H,"PRODUCT 3",Sheet1!C:C,"FEMALE",Sheet1!E:E,FemaleCountIFS!A26)</f>
        <v>0</v>
      </c>
      <c r="E26">
        <f>COUNTIFS(Sheet1!H:H,"PRODUCT 4",Sheet1!C:C,"FEMALE",Sheet1!E:E,FemaleCountIFS!A26)</f>
        <v>0</v>
      </c>
      <c r="F26">
        <f>COUNTIFS(Sheet1!H:H,"PRODUCT 5",Sheet1!C:C,"FEMALE",Sheet1!E:E,FemaleCountIFS!A26)</f>
        <v>0</v>
      </c>
      <c r="G26">
        <f>COUNTIFS(Sheet1!H:H,"PRODUCT 6",Sheet1!C:C,"FEMALE",Sheet1!E:E,FemaleCountIFS!A26)</f>
        <v>0</v>
      </c>
      <c r="H26">
        <f>COUNTIFS(Sheet1!H:H,"PRODUCT 7",Sheet1!C:C,"FEMALE",Sheet1!E:E,FemaleCountIFS!A26)</f>
        <v>0</v>
      </c>
      <c r="I26">
        <f>COUNTIFS(Sheet1!H:H,"PRODUCT 8",Sheet1!C:C,"FEMALE",Sheet1!E:E,FemaleCountIFS!A26)</f>
        <v>1</v>
      </c>
      <c r="J26">
        <f>COUNTIFS(Sheet1!H:H,"PRODUCT 9",Sheet1!C:C,"FEMALE",Sheet1!E:E,FemaleCountIFS!A26)</f>
        <v>0</v>
      </c>
      <c r="K26">
        <f>COUNTIFS(Sheet1!H:H,"PRODUCT 10",Sheet1!C:C,"FEMALE",Sheet1!E:E,FemaleCountIFS!A26)</f>
        <v>0</v>
      </c>
    </row>
    <row r="27" spans="1:11" x14ac:dyDescent="0.35">
      <c r="A27" t="s">
        <v>221</v>
      </c>
      <c r="B27">
        <f>COUNTIFS(Sheet1!H:H,"PRODUCT 1",Sheet1!C:C,"FEMALE",Sheet1!E:E,FemaleCountIFS!A27)</f>
        <v>2</v>
      </c>
      <c r="C27">
        <f>COUNTIFS(Sheet1!H:H,"PRODUCT 2",Sheet1!C:C,"FEMALE",Sheet1!E:E,FemaleCountIFS!A27)</f>
        <v>1</v>
      </c>
      <c r="D27">
        <f>COUNTIFS(Sheet1!H:H,"PRODUCT 3",Sheet1!C:C,"FEMALE",Sheet1!E:E,FemaleCountIFS!A27)</f>
        <v>0</v>
      </c>
      <c r="E27">
        <f>COUNTIFS(Sheet1!H:H,"PRODUCT 4",Sheet1!C:C,"FEMALE",Sheet1!E:E,FemaleCountIFS!A27)</f>
        <v>1</v>
      </c>
      <c r="F27">
        <f>COUNTIFS(Sheet1!H:H,"PRODUCT 5",Sheet1!C:C,"FEMALE",Sheet1!E:E,FemaleCountIFS!A27)</f>
        <v>0</v>
      </c>
      <c r="G27">
        <f>COUNTIFS(Sheet1!H:H,"PRODUCT 6",Sheet1!C:C,"FEMALE",Sheet1!E:E,FemaleCountIFS!A27)</f>
        <v>0</v>
      </c>
      <c r="H27">
        <f>COUNTIFS(Sheet1!H:H,"PRODUCT 7",Sheet1!C:C,"FEMALE",Sheet1!E:E,FemaleCountIFS!A27)</f>
        <v>0</v>
      </c>
      <c r="I27">
        <f>COUNTIFS(Sheet1!H:H,"PRODUCT 8",Sheet1!C:C,"FEMALE",Sheet1!E:E,FemaleCountIFS!A27)</f>
        <v>0</v>
      </c>
      <c r="J27">
        <f>COUNTIFS(Sheet1!H:H,"PRODUCT 9",Sheet1!C:C,"FEMALE",Sheet1!E:E,FemaleCountIFS!A27)</f>
        <v>1</v>
      </c>
      <c r="K27">
        <f>COUNTIFS(Sheet1!H:H,"PRODUCT 10",Sheet1!C:C,"FEMALE",Sheet1!E:E,FemaleCountIFS!A27)</f>
        <v>0</v>
      </c>
    </row>
    <row r="28" spans="1:11" x14ac:dyDescent="0.35">
      <c r="A28" t="s">
        <v>298</v>
      </c>
      <c r="B28">
        <f>COUNTIFS(Sheet1!H:H,"PRODUCT 1",Sheet1!C:C,"FEMALE",Sheet1!E:E,FemaleCountIFS!A28)</f>
        <v>0</v>
      </c>
      <c r="C28">
        <f>COUNTIFS(Sheet1!H:H,"PRODUCT 2",Sheet1!C:C,"FEMALE",Sheet1!E:E,FemaleCountIFS!A28)</f>
        <v>0</v>
      </c>
      <c r="D28">
        <f>COUNTIFS(Sheet1!H:H,"PRODUCT 3",Sheet1!C:C,"FEMALE",Sheet1!E:E,FemaleCountIFS!A28)</f>
        <v>0</v>
      </c>
      <c r="E28">
        <f>COUNTIFS(Sheet1!H:H,"PRODUCT 4",Sheet1!C:C,"FEMALE",Sheet1!E:E,FemaleCountIFS!A28)</f>
        <v>0</v>
      </c>
      <c r="F28">
        <f>COUNTIFS(Sheet1!H:H,"PRODUCT 5",Sheet1!C:C,"FEMALE",Sheet1!E:E,FemaleCountIFS!A28)</f>
        <v>0</v>
      </c>
      <c r="G28">
        <f>COUNTIFS(Sheet1!H:H,"PRODUCT 6",Sheet1!C:C,"FEMALE",Sheet1!E:E,FemaleCountIFS!A28)</f>
        <v>1</v>
      </c>
      <c r="H28">
        <f>COUNTIFS(Sheet1!H:H,"PRODUCT 7",Sheet1!C:C,"FEMALE",Sheet1!E:E,FemaleCountIFS!A28)</f>
        <v>0</v>
      </c>
      <c r="I28">
        <f>COUNTIFS(Sheet1!H:H,"PRODUCT 8",Sheet1!C:C,"FEMALE",Sheet1!E:E,FemaleCountIFS!A28)</f>
        <v>0</v>
      </c>
      <c r="J28">
        <f>COUNTIFS(Sheet1!H:H,"PRODUCT 9",Sheet1!C:C,"FEMALE",Sheet1!E:E,FemaleCountIFS!A28)</f>
        <v>0</v>
      </c>
      <c r="K28">
        <f>COUNTIFS(Sheet1!H:H,"PRODUCT 10",Sheet1!C:C,"FEMALE",Sheet1!E:E,FemaleCountIFS!A28)</f>
        <v>0</v>
      </c>
    </row>
    <row r="29" spans="1:11" x14ac:dyDescent="0.35">
      <c r="A29" t="s">
        <v>127</v>
      </c>
      <c r="B29">
        <f>COUNTIFS(Sheet1!H:H,"PRODUCT 1",Sheet1!C:C,"FEMALE",Sheet1!E:E,FemaleCountIFS!A29)</f>
        <v>0</v>
      </c>
      <c r="C29">
        <f>COUNTIFS(Sheet1!H:H,"PRODUCT 2",Sheet1!C:C,"FEMALE",Sheet1!E:E,FemaleCountIFS!A29)</f>
        <v>0</v>
      </c>
      <c r="D29">
        <f>COUNTIFS(Sheet1!H:H,"PRODUCT 3",Sheet1!C:C,"FEMALE",Sheet1!E:E,FemaleCountIFS!A29)</f>
        <v>0</v>
      </c>
      <c r="E29">
        <f>COUNTIFS(Sheet1!H:H,"PRODUCT 4",Sheet1!C:C,"FEMALE",Sheet1!E:E,FemaleCountIFS!A29)</f>
        <v>0</v>
      </c>
      <c r="F29">
        <f>COUNTIFS(Sheet1!H:H,"PRODUCT 5",Sheet1!C:C,"FEMALE",Sheet1!E:E,FemaleCountIFS!A29)</f>
        <v>0</v>
      </c>
      <c r="G29">
        <f>COUNTIFS(Sheet1!H:H,"PRODUCT 6",Sheet1!C:C,"FEMALE",Sheet1!E:E,FemaleCountIFS!A29)</f>
        <v>0</v>
      </c>
      <c r="H29">
        <f>COUNTIFS(Sheet1!H:H,"PRODUCT 7",Sheet1!C:C,"FEMALE",Sheet1!E:E,FemaleCountIFS!A29)</f>
        <v>0</v>
      </c>
      <c r="I29">
        <f>COUNTIFS(Sheet1!H:H,"PRODUCT 8",Sheet1!C:C,"FEMALE",Sheet1!E:E,FemaleCountIFS!A29)</f>
        <v>0</v>
      </c>
      <c r="J29">
        <f>COUNTIFS(Sheet1!H:H,"PRODUCT 9",Sheet1!C:C,"FEMALE",Sheet1!E:E,FemaleCountIFS!A29)</f>
        <v>0</v>
      </c>
      <c r="K29">
        <f>COUNTIFS(Sheet1!H:H,"PRODUCT 10",Sheet1!C:C,"FEMALE",Sheet1!E:E,FemaleCountIFS!A29)</f>
        <v>0</v>
      </c>
    </row>
    <row r="30" spans="1:11" x14ac:dyDescent="0.35">
      <c r="A30" t="s">
        <v>328</v>
      </c>
      <c r="B30">
        <f>COUNTIFS(Sheet1!H:H,"PRODUCT 1",Sheet1!C:C,"FEMALE",Sheet1!E:E,FemaleCountIFS!A30)</f>
        <v>0</v>
      </c>
      <c r="C30">
        <f>COUNTIFS(Sheet1!H:H,"PRODUCT 2",Sheet1!C:C,"FEMALE",Sheet1!E:E,FemaleCountIFS!A30)</f>
        <v>1</v>
      </c>
      <c r="D30">
        <f>COUNTIFS(Sheet1!H:H,"PRODUCT 3",Sheet1!C:C,"FEMALE",Sheet1!E:E,FemaleCountIFS!A30)</f>
        <v>0</v>
      </c>
      <c r="E30">
        <f>COUNTIFS(Sheet1!H:H,"PRODUCT 4",Sheet1!C:C,"FEMALE",Sheet1!E:E,FemaleCountIFS!A30)</f>
        <v>0</v>
      </c>
      <c r="F30">
        <f>COUNTIFS(Sheet1!H:H,"PRODUCT 5",Sheet1!C:C,"FEMALE",Sheet1!E:E,FemaleCountIFS!A30)</f>
        <v>1</v>
      </c>
      <c r="G30">
        <f>COUNTIFS(Sheet1!H:H,"PRODUCT 6",Sheet1!C:C,"FEMALE",Sheet1!E:E,FemaleCountIFS!A30)</f>
        <v>0</v>
      </c>
      <c r="H30">
        <f>COUNTIFS(Sheet1!H:H,"PRODUCT 7",Sheet1!C:C,"FEMALE",Sheet1!E:E,FemaleCountIFS!A30)</f>
        <v>1</v>
      </c>
      <c r="I30">
        <f>COUNTIFS(Sheet1!H:H,"PRODUCT 8",Sheet1!C:C,"FEMALE",Sheet1!E:E,FemaleCountIFS!A30)</f>
        <v>1</v>
      </c>
      <c r="J30">
        <f>COUNTIFS(Sheet1!H:H,"PRODUCT 9",Sheet1!C:C,"FEMALE",Sheet1!E:E,FemaleCountIFS!A30)</f>
        <v>1</v>
      </c>
      <c r="K30">
        <f>COUNTIFS(Sheet1!H:H,"PRODUCT 10",Sheet1!C:C,"FEMALE",Sheet1!E:E,FemaleCountIFS!A30)</f>
        <v>1</v>
      </c>
    </row>
    <row r="31" spans="1:11" x14ac:dyDescent="0.35">
      <c r="A31" t="s">
        <v>119</v>
      </c>
      <c r="B31">
        <f>COUNTIFS(Sheet1!H:H,"PRODUCT 1",Sheet1!C:C,"FEMALE",Sheet1!E:E,FemaleCountIFS!A31)</f>
        <v>1</v>
      </c>
      <c r="C31">
        <f>COUNTIFS(Sheet1!H:H,"PRODUCT 2",Sheet1!C:C,"FEMALE",Sheet1!E:E,FemaleCountIFS!A31)</f>
        <v>0</v>
      </c>
      <c r="D31">
        <f>COUNTIFS(Sheet1!H:H,"PRODUCT 3",Sheet1!C:C,"FEMALE",Sheet1!E:E,FemaleCountIFS!A31)</f>
        <v>0</v>
      </c>
      <c r="E31">
        <f>COUNTIFS(Sheet1!H:H,"PRODUCT 4",Sheet1!C:C,"FEMALE",Sheet1!E:E,FemaleCountIFS!A31)</f>
        <v>0</v>
      </c>
      <c r="F31">
        <f>COUNTIFS(Sheet1!H:H,"PRODUCT 5",Sheet1!C:C,"FEMALE",Sheet1!E:E,FemaleCountIFS!A31)</f>
        <v>0</v>
      </c>
      <c r="G31">
        <f>COUNTIFS(Sheet1!H:H,"PRODUCT 6",Sheet1!C:C,"FEMALE",Sheet1!E:E,FemaleCountIFS!A31)</f>
        <v>0</v>
      </c>
      <c r="H31">
        <f>COUNTIFS(Sheet1!H:H,"PRODUCT 7",Sheet1!C:C,"FEMALE",Sheet1!E:E,FemaleCountIFS!A31)</f>
        <v>0</v>
      </c>
      <c r="I31">
        <f>COUNTIFS(Sheet1!H:H,"PRODUCT 8",Sheet1!C:C,"FEMALE",Sheet1!E:E,FemaleCountIFS!A31)</f>
        <v>0</v>
      </c>
      <c r="J31">
        <f>COUNTIFS(Sheet1!H:H,"PRODUCT 9",Sheet1!C:C,"FEMALE",Sheet1!E:E,FemaleCountIFS!A31)</f>
        <v>0</v>
      </c>
      <c r="K31">
        <f>COUNTIFS(Sheet1!H:H,"PRODUCT 10",Sheet1!C:C,"FEMALE",Sheet1!E:E,FemaleCountIFS!A31)</f>
        <v>1</v>
      </c>
    </row>
    <row r="32" spans="1:11" x14ac:dyDescent="0.35">
      <c r="A32" t="s">
        <v>46</v>
      </c>
      <c r="B32">
        <f>COUNTIFS(Sheet1!H:H,"PRODUCT 1",Sheet1!C:C,"FEMALE",Sheet1!E:E,FemaleCountIFS!A32)</f>
        <v>0</v>
      </c>
      <c r="C32">
        <f>COUNTIFS(Sheet1!H:H,"PRODUCT 2",Sheet1!C:C,"FEMALE",Sheet1!E:E,FemaleCountIFS!A32)</f>
        <v>0</v>
      </c>
      <c r="D32">
        <f>COUNTIFS(Sheet1!H:H,"PRODUCT 3",Sheet1!C:C,"FEMALE",Sheet1!E:E,FemaleCountIFS!A32)</f>
        <v>0</v>
      </c>
      <c r="E32">
        <f>COUNTIFS(Sheet1!H:H,"PRODUCT 4",Sheet1!C:C,"FEMALE",Sheet1!E:E,FemaleCountIFS!A32)</f>
        <v>0</v>
      </c>
      <c r="F32">
        <f>COUNTIFS(Sheet1!H:H,"PRODUCT 5",Sheet1!C:C,"FEMALE",Sheet1!E:E,FemaleCountIFS!A32)</f>
        <v>0</v>
      </c>
      <c r="G32">
        <f>COUNTIFS(Sheet1!H:H,"PRODUCT 6",Sheet1!C:C,"FEMALE",Sheet1!E:E,FemaleCountIFS!A32)</f>
        <v>0</v>
      </c>
      <c r="H32">
        <f>COUNTIFS(Sheet1!H:H,"PRODUCT 7",Sheet1!C:C,"FEMALE",Sheet1!E:E,FemaleCountIFS!A32)</f>
        <v>0</v>
      </c>
      <c r="I32">
        <f>COUNTIFS(Sheet1!H:H,"PRODUCT 8",Sheet1!C:C,"FEMALE",Sheet1!E:E,FemaleCountIFS!A32)</f>
        <v>0</v>
      </c>
      <c r="J32">
        <f>COUNTIFS(Sheet1!H:H,"PRODUCT 9",Sheet1!C:C,"FEMALE",Sheet1!E:E,FemaleCountIFS!A32)</f>
        <v>0</v>
      </c>
      <c r="K32">
        <f>COUNTIFS(Sheet1!H:H,"PRODUCT 10",Sheet1!C:C,"FEMALE",Sheet1!E:E,FemaleCountIFS!A32)</f>
        <v>0</v>
      </c>
    </row>
    <row r="33" spans="1:11" x14ac:dyDescent="0.35">
      <c r="A33" t="s">
        <v>92</v>
      </c>
      <c r="B33">
        <f>COUNTIFS(Sheet1!H:H,"PRODUCT 1",Sheet1!C:C,"FEMALE",Sheet1!E:E,FemaleCountIFS!A33)</f>
        <v>1</v>
      </c>
      <c r="C33">
        <f>COUNTIFS(Sheet1!H:H,"PRODUCT 2",Sheet1!C:C,"FEMALE",Sheet1!E:E,FemaleCountIFS!A33)</f>
        <v>3</v>
      </c>
      <c r="D33">
        <f>COUNTIFS(Sheet1!H:H,"PRODUCT 3",Sheet1!C:C,"FEMALE",Sheet1!E:E,FemaleCountIFS!A33)</f>
        <v>1</v>
      </c>
      <c r="E33">
        <f>COUNTIFS(Sheet1!H:H,"PRODUCT 4",Sheet1!C:C,"FEMALE",Sheet1!E:E,FemaleCountIFS!A33)</f>
        <v>0</v>
      </c>
      <c r="F33">
        <f>COUNTIFS(Sheet1!H:H,"PRODUCT 5",Sheet1!C:C,"FEMALE",Sheet1!E:E,FemaleCountIFS!A33)</f>
        <v>0</v>
      </c>
      <c r="G33">
        <f>COUNTIFS(Sheet1!H:H,"PRODUCT 6",Sheet1!C:C,"FEMALE",Sheet1!E:E,FemaleCountIFS!A33)</f>
        <v>0</v>
      </c>
      <c r="H33">
        <f>COUNTIFS(Sheet1!H:H,"PRODUCT 7",Sheet1!C:C,"FEMALE",Sheet1!E:E,FemaleCountIFS!A33)</f>
        <v>3</v>
      </c>
      <c r="I33">
        <f>COUNTIFS(Sheet1!H:H,"PRODUCT 8",Sheet1!C:C,"FEMALE",Sheet1!E:E,FemaleCountIFS!A33)</f>
        <v>4</v>
      </c>
      <c r="J33">
        <f>COUNTIFS(Sheet1!H:H,"PRODUCT 9",Sheet1!C:C,"FEMALE",Sheet1!E:E,FemaleCountIFS!A33)</f>
        <v>0</v>
      </c>
      <c r="K33">
        <f>COUNTIFS(Sheet1!H:H,"PRODUCT 10",Sheet1!C:C,"FEMALE",Sheet1!E:E,FemaleCountIFS!A33)</f>
        <v>3</v>
      </c>
    </row>
    <row r="34" spans="1:11" x14ac:dyDescent="0.35">
      <c r="A34" t="s">
        <v>294</v>
      </c>
      <c r="B34">
        <f>COUNTIFS(Sheet1!H:H,"PRODUCT 1",Sheet1!C:C,"FEMALE",Sheet1!E:E,FemaleCountIFS!A34)</f>
        <v>0</v>
      </c>
      <c r="C34">
        <f>COUNTIFS(Sheet1!H:H,"PRODUCT 2",Sheet1!C:C,"FEMALE",Sheet1!E:E,FemaleCountIFS!A34)</f>
        <v>0</v>
      </c>
      <c r="D34">
        <f>COUNTIFS(Sheet1!H:H,"PRODUCT 3",Sheet1!C:C,"FEMALE",Sheet1!E:E,FemaleCountIFS!A34)</f>
        <v>0</v>
      </c>
      <c r="E34">
        <f>COUNTIFS(Sheet1!H:H,"PRODUCT 4",Sheet1!C:C,"FEMALE",Sheet1!E:E,FemaleCountIFS!A34)</f>
        <v>0</v>
      </c>
      <c r="F34">
        <f>COUNTIFS(Sheet1!H:H,"PRODUCT 5",Sheet1!C:C,"FEMALE",Sheet1!E:E,FemaleCountIFS!A34)</f>
        <v>1</v>
      </c>
      <c r="G34">
        <f>COUNTIFS(Sheet1!H:H,"PRODUCT 6",Sheet1!C:C,"FEMALE",Sheet1!E:E,FemaleCountIFS!A34)</f>
        <v>0</v>
      </c>
      <c r="H34">
        <f>COUNTIFS(Sheet1!H:H,"PRODUCT 7",Sheet1!C:C,"FEMALE",Sheet1!E:E,FemaleCountIFS!A34)</f>
        <v>0</v>
      </c>
      <c r="I34">
        <f>COUNTIFS(Sheet1!H:H,"PRODUCT 8",Sheet1!C:C,"FEMALE",Sheet1!E:E,FemaleCountIFS!A34)</f>
        <v>0</v>
      </c>
      <c r="J34">
        <f>COUNTIFS(Sheet1!H:H,"PRODUCT 9",Sheet1!C:C,"FEMALE",Sheet1!E:E,FemaleCountIFS!A34)</f>
        <v>0</v>
      </c>
      <c r="K34">
        <f>COUNTIFS(Sheet1!H:H,"PRODUCT 10",Sheet1!C:C,"FEMALE",Sheet1!E:E,FemaleCountIFS!A34)</f>
        <v>0</v>
      </c>
    </row>
    <row r="35" spans="1:11" x14ac:dyDescent="0.35">
      <c r="A35" t="s">
        <v>80</v>
      </c>
      <c r="B35">
        <f>COUNTIFS(Sheet1!H:H,"PRODUCT 1",Sheet1!C:C,"FEMALE",Sheet1!E:E,FemaleCountIFS!A35)</f>
        <v>1</v>
      </c>
      <c r="C35">
        <f>COUNTIFS(Sheet1!H:H,"PRODUCT 2",Sheet1!C:C,"FEMALE",Sheet1!E:E,FemaleCountIFS!A35)</f>
        <v>1</v>
      </c>
      <c r="D35">
        <f>COUNTIFS(Sheet1!H:H,"PRODUCT 3",Sheet1!C:C,"FEMALE",Sheet1!E:E,FemaleCountIFS!A35)</f>
        <v>0</v>
      </c>
      <c r="E35">
        <f>COUNTIFS(Sheet1!H:H,"PRODUCT 4",Sheet1!C:C,"FEMALE",Sheet1!E:E,FemaleCountIFS!A35)</f>
        <v>1</v>
      </c>
      <c r="F35">
        <f>COUNTIFS(Sheet1!H:H,"PRODUCT 5",Sheet1!C:C,"FEMALE",Sheet1!E:E,FemaleCountIFS!A35)</f>
        <v>1</v>
      </c>
      <c r="G35">
        <f>COUNTIFS(Sheet1!H:H,"PRODUCT 6",Sheet1!C:C,"FEMALE",Sheet1!E:E,FemaleCountIFS!A35)</f>
        <v>1</v>
      </c>
      <c r="H35">
        <f>COUNTIFS(Sheet1!H:H,"PRODUCT 7",Sheet1!C:C,"FEMALE",Sheet1!E:E,FemaleCountIFS!A35)</f>
        <v>0</v>
      </c>
      <c r="I35">
        <f>COUNTIFS(Sheet1!H:H,"PRODUCT 8",Sheet1!C:C,"FEMALE",Sheet1!E:E,FemaleCountIFS!A35)</f>
        <v>0</v>
      </c>
      <c r="J35">
        <f>COUNTIFS(Sheet1!H:H,"PRODUCT 9",Sheet1!C:C,"FEMALE",Sheet1!E:E,FemaleCountIFS!A35)</f>
        <v>0</v>
      </c>
      <c r="K35">
        <f>COUNTIFS(Sheet1!H:H,"PRODUCT 10",Sheet1!C:C,"FEMALE",Sheet1!E:E,FemaleCountIFS!A35)</f>
        <v>0</v>
      </c>
    </row>
    <row r="36" spans="1:11" x14ac:dyDescent="0.35">
      <c r="A36" t="s">
        <v>351</v>
      </c>
      <c r="B36">
        <f>COUNTIFS(Sheet1!H:H,"PRODUCT 1",Sheet1!C:C,"FEMALE",Sheet1!E:E,FemaleCountIFS!A36)</f>
        <v>0</v>
      </c>
      <c r="C36">
        <f>COUNTIFS(Sheet1!H:H,"PRODUCT 2",Sheet1!C:C,"FEMALE",Sheet1!E:E,FemaleCountIFS!A36)</f>
        <v>1</v>
      </c>
      <c r="D36">
        <f>COUNTIFS(Sheet1!H:H,"PRODUCT 3",Sheet1!C:C,"FEMALE",Sheet1!E:E,FemaleCountIFS!A36)</f>
        <v>1</v>
      </c>
      <c r="E36">
        <f>COUNTIFS(Sheet1!H:H,"PRODUCT 4",Sheet1!C:C,"FEMALE",Sheet1!E:E,FemaleCountIFS!A36)</f>
        <v>0</v>
      </c>
      <c r="F36">
        <f>COUNTIFS(Sheet1!H:H,"PRODUCT 5",Sheet1!C:C,"FEMALE",Sheet1!E:E,FemaleCountIFS!A36)</f>
        <v>0</v>
      </c>
      <c r="G36">
        <f>COUNTIFS(Sheet1!H:H,"PRODUCT 6",Sheet1!C:C,"FEMALE",Sheet1!E:E,FemaleCountIFS!A36)</f>
        <v>0</v>
      </c>
      <c r="H36">
        <f>COUNTIFS(Sheet1!H:H,"PRODUCT 7",Sheet1!C:C,"FEMALE",Sheet1!E:E,FemaleCountIFS!A36)</f>
        <v>0</v>
      </c>
      <c r="I36">
        <f>COUNTIFS(Sheet1!H:H,"PRODUCT 8",Sheet1!C:C,"FEMALE",Sheet1!E:E,FemaleCountIFS!A36)</f>
        <v>0</v>
      </c>
      <c r="J36">
        <f>COUNTIFS(Sheet1!H:H,"PRODUCT 9",Sheet1!C:C,"FEMALE",Sheet1!E:E,FemaleCountIFS!A36)</f>
        <v>0</v>
      </c>
      <c r="K36">
        <f>COUNTIFS(Sheet1!H:H,"PRODUCT 10",Sheet1!C:C,"FEMALE",Sheet1!E:E,FemaleCountIFS!A36)</f>
        <v>0</v>
      </c>
    </row>
    <row r="37" spans="1:11" x14ac:dyDescent="0.35">
      <c r="A37" t="s">
        <v>123</v>
      </c>
      <c r="B37">
        <f>COUNTIFS(Sheet1!H:H,"PRODUCT 1",Sheet1!C:C,"FEMALE",Sheet1!E:E,FemaleCountIFS!A37)</f>
        <v>0</v>
      </c>
      <c r="C37">
        <f>COUNTIFS(Sheet1!H:H,"PRODUCT 2",Sheet1!C:C,"FEMALE",Sheet1!E:E,FemaleCountIFS!A37)</f>
        <v>0</v>
      </c>
      <c r="D37">
        <f>COUNTIFS(Sheet1!H:H,"PRODUCT 3",Sheet1!C:C,"FEMALE",Sheet1!E:E,FemaleCountIFS!A37)</f>
        <v>0</v>
      </c>
      <c r="E37">
        <f>COUNTIFS(Sheet1!H:H,"PRODUCT 4",Sheet1!C:C,"FEMALE",Sheet1!E:E,FemaleCountIFS!A37)</f>
        <v>0</v>
      </c>
      <c r="F37">
        <f>COUNTIFS(Sheet1!H:H,"PRODUCT 5",Sheet1!C:C,"FEMALE",Sheet1!E:E,FemaleCountIFS!A37)</f>
        <v>0</v>
      </c>
      <c r="G37">
        <f>COUNTIFS(Sheet1!H:H,"PRODUCT 6",Sheet1!C:C,"FEMALE",Sheet1!E:E,FemaleCountIFS!A37)</f>
        <v>0</v>
      </c>
      <c r="H37">
        <f>COUNTIFS(Sheet1!H:H,"PRODUCT 7",Sheet1!C:C,"FEMALE",Sheet1!E:E,FemaleCountIFS!A37)</f>
        <v>0</v>
      </c>
      <c r="I37">
        <f>COUNTIFS(Sheet1!H:H,"PRODUCT 8",Sheet1!C:C,"FEMALE",Sheet1!E:E,FemaleCountIFS!A37)</f>
        <v>0</v>
      </c>
      <c r="J37">
        <f>COUNTIFS(Sheet1!H:H,"PRODUCT 9",Sheet1!C:C,"FEMALE",Sheet1!E:E,FemaleCountIFS!A37)</f>
        <v>0</v>
      </c>
      <c r="K37">
        <f>COUNTIFS(Sheet1!H:H,"PRODUCT 10",Sheet1!C:C,"FEMALE",Sheet1!E:E,FemaleCountIFS!A37)</f>
        <v>0</v>
      </c>
    </row>
    <row r="38" spans="1:11" x14ac:dyDescent="0.35">
      <c r="A38" t="s">
        <v>28</v>
      </c>
      <c r="B38">
        <f>COUNTIFS(Sheet1!H:H,"PRODUCT 1",Sheet1!C:C,"FEMALE",Sheet1!E:E,FemaleCountIFS!A38)</f>
        <v>0</v>
      </c>
      <c r="C38">
        <f>COUNTIFS(Sheet1!H:H,"PRODUCT 2",Sheet1!C:C,"FEMALE",Sheet1!E:E,FemaleCountIFS!A38)</f>
        <v>0</v>
      </c>
      <c r="D38">
        <f>COUNTIFS(Sheet1!H:H,"PRODUCT 3",Sheet1!C:C,"FEMALE",Sheet1!E:E,FemaleCountIFS!A38)</f>
        <v>0</v>
      </c>
      <c r="E38">
        <f>COUNTIFS(Sheet1!H:H,"PRODUCT 4",Sheet1!C:C,"FEMALE",Sheet1!E:E,FemaleCountIFS!A38)</f>
        <v>0</v>
      </c>
      <c r="F38">
        <f>COUNTIFS(Sheet1!H:H,"PRODUCT 5",Sheet1!C:C,"FEMALE",Sheet1!E:E,FemaleCountIFS!A38)</f>
        <v>2</v>
      </c>
      <c r="G38">
        <f>COUNTIFS(Sheet1!H:H,"PRODUCT 6",Sheet1!C:C,"FEMALE",Sheet1!E:E,FemaleCountIFS!A38)</f>
        <v>0</v>
      </c>
      <c r="H38">
        <f>COUNTIFS(Sheet1!H:H,"PRODUCT 7",Sheet1!C:C,"FEMALE",Sheet1!E:E,FemaleCountIFS!A38)</f>
        <v>0</v>
      </c>
      <c r="I38">
        <f>COUNTIFS(Sheet1!H:H,"PRODUCT 8",Sheet1!C:C,"FEMALE",Sheet1!E:E,FemaleCountIFS!A38)</f>
        <v>0</v>
      </c>
      <c r="J38">
        <f>COUNTIFS(Sheet1!H:H,"PRODUCT 9",Sheet1!C:C,"FEMALE",Sheet1!E:E,FemaleCountIFS!A38)</f>
        <v>1</v>
      </c>
      <c r="K38">
        <f>COUNTIFS(Sheet1!H:H,"PRODUCT 10",Sheet1!C:C,"FEMALE",Sheet1!E:E,FemaleCountIFS!A38)</f>
        <v>0</v>
      </c>
    </row>
    <row r="39" spans="1:11" x14ac:dyDescent="0.35">
      <c r="A39" t="s">
        <v>318</v>
      </c>
      <c r="B39">
        <f>COUNTIFS(Sheet1!H:H,"PRODUCT 1",Sheet1!C:C,"FEMALE",Sheet1!E:E,FemaleCountIFS!A39)</f>
        <v>0</v>
      </c>
      <c r="C39">
        <f>COUNTIFS(Sheet1!H:H,"PRODUCT 2",Sheet1!C:C,"FEMALE",Sheet1!E:E,FemaleCountIFS!A39)</f>
        <v>1</v>
      </c>
      <c r="D39">
        <f>COUNTIFS(Sheet1!H:H,"PRODUCT 3",Sheet1!C:C,"FEMALE",Sheet1!E:E,FemaleCountIFS!A39)</f>
        <v>0</v>
      </c>
      <c r="E39">
        <f>COUNTIFS(Sheet1!H:H,"PRODUCT 4",Sheet1!C:C,"FEMALE",Sheet1!E:E,FemaleCountIFS!A39)</f>
        <v>2</v>
      </c>
      <c r="F39">
        <f>COUNTIFS(Sheet1!H:H,"PRODUCT 5",Sheet1!C:C,"FEMALE",Sheet1!E:E,FemaleCountIFS!A39)</f>
        <v>0</v>
      </c>
      <c r="G39">
        <f>COUNTIFS(Sheet1!H:H,"PRODUCT 6",Sheet1!C:C,"FEMALE",Sheet1!E:E,FemaleCountIFS!A39)</f>
        <v>1</v>
      </c>
      <c r="H39">
        <f>COUNTIFS(Sheet1!H:H,"PRODUCT 7",Sheet1!C:C,"FEMALE",Sheet1!E:E,FemaleCountIFS!A39)</f>
        <v>0</v>
      </c>
      <c r="I39">
        <f>COUNTIFS(Sheet1!H:H,"PRODUCT 8",Sheet1!C:C,"FEMALE",Sheet1!E:E,FemaleCountIFS!A39)</f>
        <v>0</v>
      </c>
      <c r="J39">
        <f>COUNTIFS(Sheet1!H:H,"PRODUCT 9",Sheet1!C:C,"FEMALE",Sheet1!E:E,FemaleCountIFS!A39)</f>
        <v>0</v>
      </c>
      <c r="K39">
        <f>COUNTIFS(Sheet1!H:H,"PRODUCT 10",Sheet1!C:C,"FEMALE",Sheet1!E:E,FemaleCountIFS!A39)</f>
        <v>0</v>
      </c>
    </row>
    <row r="40" spans="1:11" x14ac:dyDescent="0.35">
      <c r="A40" t="s">
        <v>263</v>
      </c>
      <c r="B40">
        <f>COUNTIFS(Sheet1!H:H,"PRODUCT 1",Sheet1!C:C,"FEMALE",Sheet1!E:E,FemaleCountIFS!A40)</f>
        <v>1</v>
      </c>
      <c r="C40">
        <f>COUNTIFS(Sheet1!H:H,"PRODUCT 2",Sheet1!C:C,"FEMALE",Sheet1!E:E,FemaleCountIFS!A40)</f>
        <v>0</v>
      </c>
      <c r="D40">
        <f>COUNTIFS(Sheet1!H:H,"PRODUCT 3",Sheet1!C:C,"FEMALE",Sheet1!E:E,FemaleCountIFS!A40)</f>
        <v>0</v>
      </c>
      <c r="E40">
        <f>COUNTIFS(Sheet1!H:H,"PRODUCT 4",Sheet1!C:C,"FEMALE",Sheet1!E:E,FemaleCountIFS!A40)</f>
        <v>1</v>
      </c>
      <c r="F40">
        <f>COUNTIFS(Sheet1!H:H,"PRODUCT 5",Sheet1!C:C,"FEMALE",Sheet1!E:E,FemaleCountIFS!A40)</f>
        <v>0</v>
      </c>
      <c r="G40">
        <f>COUNTIFS(Sheet1!H:H,"PRODUCT 6",Sheet1!C:C,"FEMALE",Sheet1!E:E,FemaleCountIFS!A40)</f>
        <v>0</v>
      </c>
      <c r="H40">
        <f>COUNTIFS(Sheet1!H:H,"PRODUCT 7",Sheet1!C:C,"FEMALE",Sheet1!E:E,FemaleCountIFS!A40)</f>
        <v>0</v>
      </c>
      <c r="I40">
        <f>COUNTIFS(Sheet1!H:H,"PRODUCT 8",Sheet1!C:C,"FEMALE",Sheet1!E:E,FemaleCountIFS!A40)</f>
        <v>0</v>
      </c>
      <c r="J40">
        <f>COUNTIFS(Sheet1!H:H,"PRODUCT 9",Sheet1!C:C,"FEMALE",Sheet1!E:E,FemaleCountIFS!A40)</f>
        <v>0</v>
      </c>
      <c r="K40">
        <f>COUNTIFS(Sheet1!H:H,"PRODUCT 10",Sheet1!C:C,"FEMALE",Sheet1!E:E,FemaleCountIFS!A40)</f>
        <v>1</v>
      </c>
    </row>
    <row r="41" spans="1:11" x14ac:dyDescent="0.35">
      <c r="A41" t="s">
        <v>425</v>
      </c>
      <c r="B41">
        <f>COUNTIFS(Sheet1!H:H,"PRODUCT 1",Sheet1!C:C,"FEMALE",Sheet1!E:E,FemaleCountIFS!A41)</f>
        <v>0</v>
      </c>
      <c r="C41">
        <f>COUNTIFS(Sheet1!H:H,"PRODUCT 2",Sheet1!C:C,"FEMALE",Sheet1!E:E,FemaleCountIFS!A41)</f>
        <v>0</v>
      </c>
      <c r="D41">
        <f>COUNTIFS(Sheet1!H:H,"PRODUCT 3",Sheet1!C:C,"FEMALE",Sheet1!E:E,FemaleCountIFS!A41)</f>
        <v>0</v>
      </c>
      <c r="E41">
        <f>COUNTIFS(Sheet1!H:H,"PRODUCT 4",Sheet1!C:C,"FEMALE",Sheet1!E:E,FemaleCountIFS!A41)</f>
        <v>0</v>
      </c>
      <c r="F41">
        <f>COUNTIFS(Sheet1!H:H,"PRODUCT 5",Sheet1!C:C,"FEMALE",Sheet1!E:E,FemaleCountIFS!A41)</f>
        <v>0</v>
      </c>
      <c r="G41">
        <f>COUNTIFS(Sheet1!H:H,"PRODUCT 6",Sheet1!C:C,"FEMALE",Sheet1!E:E,FemaleCountIFS!A41)</f>
        <v>0</v>
      </c>
      <c r="H41">
        <f>COUNTIFS(Sheet1!H:H,"PRODUCT 7",Sheet1!C:C,"FEMALE",Sheet1!E:E,FemaleCountIFS!A41)</f>
        <v>1</v>
      </c>
      <c r="I41">
        <f>COUNTIFS(Sheet1!H:H,"PRODUCT 8",Sheet1!C:C,"FEMALE",Sheet1!E:E,FemaleCountIFS!A41)</f>
        <v>0</v>
      </c>
      <c r="J41">
        <f>COUNTIFS(Sheet1!H:H,"PRODUCT 9",Sheet1!C:C,"FEMALE",Sheet1!E:E,FemaleCountIFS!A41)</f>
        <v>1</v>
      </c>
      <c r="K41">
        <f>COUNTIFS(Sheet1!H:H,"PRODUCT 10",Sheet1!C:C,"FEMALE",Sheet1!E:E,FemaleCountIFS!A41)</f>
        <v>0</v>
      </c>
    </row>
    <row r="42" spans="1:11" x14ac:dyDescent="0.35">
      <c r="A42" t="s">
        <v>61</v>
      </c>
      <c r="B42">
        <f>COUNTIFS(Sheet1!H:H,"PRODUCT 1",Sheet1!C:C,"FEMALE",Sheet1!E:E,FemaleCountIFS!A42)</f>
        <v>0</v>
      </c>
      <c r="C42">
        <f>COUNTIFS(Sheet1!H:H,"PRODUCT 2",Sheet1!C:C,"FEMALE",Sheet1!E:E,FemaleCountIFS!A42)</f>
        <v>0</v>
      </c>
      <c r="D42">
        <f>COUNTIFS(Sheet1!H:H,"PRODUCT 3",Sheet1!C:C,"FEMALE",Sheet1!E:E,FemaleCountIFS!A42)</f>
        <v>0</v>
      </c>
      <c r="E42">
        <f>COUNTIFS(Sheet1!H:H,"PRODUCT 4",Sheet1!C:C,"FEMALE",Sheet1!E:E,FemaleCountIFS!A42)</f>
        <v>0</v>
      </c>
      <c r="F42">
        <f>COUNTIFS(Sheet1!H:H,"PRODUCT 5",Sheet1!C:C,"FEMALE",Sheet1!E:E,FemaleCountIFS!A42)</f>
        <v>0</v>
      </c>
      <c r="G42">
        <f>COUNTIFS(Sheet1!H:H,"PRODUCT 6",Sheet1!C:C,"FEMALE",Sheet1!E:E,FemaleCountIFS!A42)</f>
        <v>0</v>
      </c>
      <c r="H42">
        <f>COUNTIFS(Sheet1!H:H,"PRODUCT 7",Sheet1!C:C,"FEMALE",Sheet1!E:E,FemaleCountIFS!A42)</f>
        <v>0</v>
      </c>
      <c r="I42">
        <f>COUNTIFS(Sheet1!H:H,"PRODUCT 8",Sheet1!C:C,"FEMALE",Sheet1!E:E,FemaleCountIFS!A42)</f>
        <v>0</v>
      </c>
      <c r="J42">
        <f>COUNTIFS(Sheet1!H:H,"PRODUCT 9",Sheet1!C:C,"FEMALE",Sheet1!E:E,FemaleCountIFS!A42)</f>
        <v>0</v>
      </c>
      <c r="K42">
        <f>COUNTIFS(Sheet1!H:H,"PRODUCT 10",Sheet1!C:C,"FEMALE",Sheet1!E:E,FemaleCountIFS!A42)</f>
        <v>0</v>
      </c>
    </row>
    <row r="43" spans="1:11" x14ac:dyDescent="0.35">
      <c r="A43" t="s">
        <v>322</v>
      </c>
      <c r="B43">
        <f>COUNTIFS(Sheet1!H:H,"PRODUCT 1",Sheet1!C:C,"FEMALE",Sheet1!E:E,FemaleCountIFS!A43)</f>
        <v>0</v>
      </c>
      <c r="C43">
        <f>COUNTIFS(Sheet1!H:H,"PRODUCT 2",Sheet1!C:C,"FEMALE",Sheet1!E:E,FemaleCountIFS!A43)</f>
        <v>0</v>
      </c>
      <c r="D43">
        <f>COUNTIFS(Sheet1!H:H,"PRODUCT 3",Sheet1!C:C,"FEMALE",Sheet1!E:E,FemaleCountIFS!A43)</f>
        <v>0</v>
      </c>
      <c r="E43">
        <f>COUNTIFS(Sheet1!H:H,"PRODUCT 4",Sheet1!C:C,"FEMALE",Sheet1!E:E,FemaleCountIFS!A43)</f>
        <v>1</v>
      </c>
      <c r="F43">
        <f>COUNTIFS(Sheet1!H:H,"PRODUCT 5",Sheet1!C:C,"FEMALE",Sheet1!E:E,FemaleCountIFS!A43)</f>
        <v>0</v>
      </c>
      <c r="G43">
        <f>COUNTIFS(Sheet1!H:H,"PRODUCT 6",Sheet1!C:C,"FEMALE",Sheet1!E:E,FemaleCountIFS!A43)</f>
        <v>0</v>
      </c>
      <c r="H43">
        <f>COUNTIFS(Sheet1!H:H,"PRODUCT 7",Sheet1!C:C,"FEMALE",Sheet1!E:E,FemaleCountIFS!A43)</f>
        <v>0</v>
      </c>
      <c r="I43">
        <f>COUNTIFS(Sheet1!H:H,"PRODUCT 8",Sheet1!C:C,"FEMALE",Sheet1!E:E,FemaleCountIFS!A43)</f>
        <v>2</v>
      </c>
      <c r="J43">
        <f>COUNTIFS(Sheet1!H:H,"PRODUCT 9",Sheet1!C:C,"FEMALE",Sheet1!E:E,FemaleCountIFS!A43)</f>
        <v>0</v>
      </c>
      <c r="K43">
        <f>COUNTIFS(Sheet1!H:H,"PRODUCT 10",Sheet1!C:C,"FEMALE",Sheet1!E:E,FemaleCountIFS!A43)</f>
        <v>1</v>
      </c>
    </row>
    <row r="44" spans="1:11" x14ac:dyDescent="0.35">
      <c r="A44" t="s">
        <v>4</v>
      </c>
      <c r="B44">
        <f>COUNTIFS(Sheet1!H:H,"PRODUCT 1",Sheet1!C:C,"FEMALE",Sheet1!E:E,FemaleCountIFS!A44)</f>
        <v>6</v>
      </c>
      <c r="C44">
        <f>COUNTIFS(Sheet1!H:H,"PRODUCT 2",Sheet1!C:C,"FEMALE",Sheet1!E:E,FemaleCountIFS!A44)</f>
        <v>2</v>
      </c>
      <c r="D44">
        <f>COUNTIFS(Sheet1!H:H,"PRODUCT 3",Sheet1!C:C,"FEMALE",Sheet1!E:E,FemaleCountIFS!A44)</f>
        <v>6</v>
      </c>
      <c r="E44">
        <f>COUNTIFS(Sheet1!H:H,"PRODUCT 4",Sheet1!C:C,"FEMALE",Sheet1!E:E,FemaleCountIFS!A44)</f>
        <v>1</v>
      </c>
      <c r="F44">
        <f>COUNTIFS(Sheet1!H:H,"PRODUCT 5",Sheet1!C:C,"FEMALE",Sheet1!E:E,FemaleCountIFS!A44)</f>
        <v>3</v>
      </c>
      <c r="G44">
        <f>COUNTIFS(Sheet1!H:H,"PRODUCT 6",Sheet1!C:C,"FEMALE",Sheet1!E:E,FemaleCountIFS!A44)</f>
        <v>6</v>
      </c>
      <c r="H44">
        <f>COUNTIFS(Sheet1!H:H,"PRODUCT 7",Sheet1!C:C,"FEMALE",Sheet1!E:E,FemaleCountIFS!A44)</f>
        <v>7</v>
      </c>
      <c r="I44">
        <f>COUNTIFS(Sheet1!H:H,"PRODUCT 8",Sheet1!C:C,"FEMALE",Sheet1!E:E,FemaleCountIFS!A44)</f>
        <v>3</v>
      </c>
      <c r="J44">
        <f>COUNTIFS(Sheet1!H:H,"PRODUCT 9",Sheet1!C:C,"FEMALE",Sheet1!E:E,FemaleCountIFS!A44)</f>
        <v>6</v>
      </c>
      <c r="K44">
        <f>COUNTIFS(Sheet1!H:H,"PRODUCT 10",Sheet1!C:C,"FEMALE",Sheet1!E:E,FemaleCountIFS!A44)</f>
        <v>5</v>
      </c>
    </row>
    <row r="45" spans="1:11" x14ac:dyDescent="0.35">
      <c r="A45" t="s">
        <v>170</v>
      </c>
      <c r="B45">
        <f>COUNTIFS(Sheet1!H:H,"PRODUCT 1",Sheet1!C:C,"FEMALE",Sheet1!E:E,FemaleCountIFS!A45)</f>
        <v>1</v>
      </c>
      <c r="C45">
        <f>COUNTIFS(Sheet1!H:H,"PRODUCT 2",Sheet1!C:C,"FEMALE",Sheet1!E:E,FemaleCountIFS!A45)</f>
        <v>1</v>
      </c>
      <c r="D45">
        <f>COUNTIFS(Sheet1!H:H,"PRODUCT 3",Sheet1!C:C,"FEMALE",Sheet1!E:E,FemaleCountIFS!A45)</f>
        <v>0</v>
      </c>
      <c r="E45">
        <f>COUNTIFS(Sheet1!H:H,"PRODUCT 4",Sheet1!C:C,"FEMALE",Sheet1!E:E,FemaleCountIFS!A45)</f>
        <v>0</v>
      </c>
      <c r="F45">
        <f>COUNTIFS(Sheet1!H:H,"PRODUCT 5",Sheet1!C:C,"FEMALE",Sheet1!E:E,FemaleCountIFS!A45)</f>
        <v>0</v>
      </c>
      <c r="G45">
        <f>COUNTIFS(Sheet1!H:H,"PRODUCT 6",Sheet1!C:C,"FEMALE",Sheet1!E:E,FemaleCountIFS!A45)</f>
        <v>0</v>
      </c>
      <c r="H45">
        <f>COUNTIFS(Sheet1!H:H,"PRODUCT 7",Sheet1!C:C,"FEMALE",Sheet1!E:E,FemaleCountIFS!A45)</f>
        <v>1</v>
      </c>
      <c r="I45">
        <f>COUNTIFS(Sheet1!H:H,"PRODUCT 8",Sheet1!C:C,"FEMALE",Sheet1!E:E,FemaleCountIFS!A45)</f>
        <v>1</v>
      </c>
      <c r="J45">
        <f>COUNTIFS(Sheet1!H:H,"PRODUCT 9",Sheet1!C:C,"FEMALE",Sheet1!E:E,FemaleCountIFS!A45)</f>
        <v>1</v>
      </c>
      <c r="K45">
        <f>COUNTIFS(Sheet1!H:H,"PRODUCT 10",Sheet1!C:C,"FEMALE",Sheet1!E:E,FemaleCountIFS!A45)</f>
        <v>0</v>
      </c>
    </row>
    <row r="46" spans="1:11" x14ac:dyDescent="0.35">
      <c r="A46" t="s">
        <v>15</v>
      </c>
      <c r="B46">
        <f>COUNTIFS(Sheet1!H:H,"PRODUCT 1",Sheet1!C:C,"FEMALE",Sheet1!E:E,FemaleCountIFS!A46)</f>
        <v>0</v>
      </c>
      <c r="C46">
        <f>COUNTIFS(Sheet1!H:H,"PRODUCT 2",Sheet1!C:C,"FEMALE",Sheet1!E:E,FemaleCountIFS!A46)</f>
        <v>0</v>
      </c>
      <c r="D46">
        <f>COUNTIFS(Sheet1!H:H,"PRODUCT 3",Sheet1!C:C,"FEMALE",Sheet1!E:E,FemaleCountIFS!A46)</f>
        <v>1</v>
      </c>
      <c r="E46">
        <f>COUNTIFS(Sheet1!H:H,"PRODUCT 4",Sheet1!C:C,"FEMALE",Sheet1!E:E,FemaleCountIFS!A46)</f>
        <v>1</v>
      </c>
      <c r="F46">
        <f>COUNTIFS(Sheet1!H:H,"PRODUCT 5",Sheet1!C:C,"FEMALE",Sheet1!E:E,FemaleCountIFS!A46)</f>
        <v>0</v>
      </c>
      <c r="G46">
        <f>COUNTIFS(Sheet1!H:H,"PRODUCT 6",Sheet1!C:C,"FEMALE",Sheet1!E:E,FemaleCountIFS!A46)</f>
        <v>0</v>
      </c>
      <c r="H46">
        <f>COUNTIFS(Sheet1!H:H,"PRODUCT 7",Sheet1!C:C,"FEMALE",Sheet1!E:E,FemaleCountIFS!A46)</f>
        <v>0</v>
      </c>
      <c r="I46">
        <f>COUNTIFS(Sheet1!H:H,"PRODUCT 8",Sheet1!C:C,"FEMALE",Sheet1!E:E,FemaleCountIFS!A46)</f>
        <v>0</v>
      </c>
      <c r="J46">
        <f>COUNTIFS(Sheet1!H:H,"PRODUCT 9",Sheet1!C:C,"FEMALE",Sheet1!E:E,FemaleCountIFS!A46)</f>
        <v>1</v>
      </c>
      <c r="K46">
        <f>COUNTIFS(Sheet1!H:H,"PRODUCT 10",Sheet1!C:C,"FEMALE",Sheet1!E:E,FemaleCountIFS!A46)</f>
        <v>1</v>
      </c>
    </row>
    <row r="47" spans="1:11" x14ac:dyDescent="0.35">
      <c r="A47" t="s">
        <v>280</v>
      </c>
      <c r="B47">
        <f>COUNTIFS(Sheet1!H:H,"PRODUCT 1",Sheet1!C:C,"FEMALE",Sheet1!E:E,FemaleCountIFS!A47)</f>
        <v>0</v>
      </c>
      <c r="C47">
        <f>COUNTIFS(Sheet1!H:H,"PRODUCT 2",Sheet1!C:C,"FEMALE",Sheet1!E:E,FemaleCountIFS!A47)</f>
        <v>0</v>
      </c>
      <c r="D47">
        <f>COUNTIFS(Sheet1!H:H,"PRODUCT 3",Sheet1!C:C,"FEMALE",Sheet1!E:E,FemaleCountIFS!A47)</f>
        <v>0</v>
      </c>
      <c r="E47">
        <f>COUNTIFS(Sheet1!H:H,"PRODUCT 4",Sheet1!C:C,"FEMALE",Sheet1!E:E,FemaleCountIFS!A47)</f>
        <v>0</v>
      </c>
      <c r="F47">
        <f>COUNTIFS(Sheet1!H:H,"PRODUCT 5",Sheet1!C:C,"FEMALE",Sheet1!E:E,FemaleCountIFS!A47)</f>
        <v>0</v>
      </c>
      <c r="G47">
        <f>COUNTIFS(Sheet1!H:H,"PRODUCT 6",Sheet1!C:C,"FEMALE",Sheet1!E:E,FemaleCountIFS!A47)</f>
        <v>0</v>
      </c>
      <c r="H47">
        <f>COUNTIFS(Sheet1!H:H,"PRODUCT 7",Sheet1!C:C,"FEMALE",Sheet1!E:E,FemaleCountIFS!A47)</f>
        <v>0</v>
      </c>
      <c r="I47">
        <f>COUNTIFS(Sheet1!H:H,"PRODUCT 8",Sheet1!C:C,"FEMALE",Sheet1!E:E,FemaleCountIFS!A47)</f>
        <v>0</v>
      </c>
      <c r="J47">
        <f>COUNTIFS(Sheet1!H:H,"PRODUCT 9",Sheet1!C:C,"FEMALE",Sheet1!E:E,FemaleCountIFS!A47)</f>
        <v>0</v>
      </c>
      <c r="K47">
        <f>COUNTIFS(Sheet1!H:H,"PRODUCT 10",Sheet1!C:C,"FEMALE",Sheet1!E:E,FemaleCountIFS!A47)</f>
        <v>0</v>
      </c>
    </row>
  </sheetData>
  <sortState xmlns:xlrd2="http://schemas.microsoft.com/office/spreadsheetml/2017/richdata2" ref="A2:A501">
    <sortCondition ref="A1:A501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FE4D-DF4C-4428-9E64-6BFE51E28093}">
  <dimension ref="A1:K47"/>
  <sheetViews>
    <sheetView workbookViewId="0">
      <selection activeCell="B2" sqref="B2"/>
    </sheetView>
  </sheetViews>
  <sheetFormatPr defaultRowHeight="14.5" x14ac:dyDescent="0.35"/>
  <cols>
    <col min="1" max="1" width="10.81640625" bestFit="1" customWidth="1"/>
    <col min="11" max="11" width="9.54296875" bestFit="1" customWidth="1"/>
  </cols>
  <sheetData>
    <row r="1" spans="1:11" ht="16" x14ac:dyDescent="0.4">
      <c r="A1" s="2" t="s">
        <v>449</v>
      </c>
      <c r="B1" s="6" t="s">
        <v>12</v>
      </c>
      <c r="C1" s="6" t="s">
        <v>48</v>
      </c>
      <c r="D1" s="6" t="s">
        <v>35</v>
      </c>
      <c r="E1" s="6" t="s">
        <v>77</v>
      </c>
      <c r="F1" s="6" t="s">
        <v>30</v>
      </c>
      <c r="G1" s="6" t="s">
        <v>22</v>
      </c>
      <c r="H1" s="6" t="s">
        <v>39</v>
      </c>
      <c r="I1" s="6" t="s">
        <v>6</v>
      </c>
      <c r="J1" s="6" t="s">
        <v>63</v>
      </c>
      <c r="K1" s="6" t="s">
        <v>17</v>
      </c>
    </row>
    <row r="2" spans="1:11" x14ac:dyDescent="0.35">
      <c r="A2" t="s">
        <v>238</v>
      </c>
      <c r="B2">
        <f>COUNTIFS(Sheet1!H:H,"PRODUCT 1",Sheet1!C:C,"MALE",Sheet1!E:E,MaleCountIFS!A2)</f>
        <v>0</v>
      </c>
      <c r="C2">
        <f>COUNTIFS(Sheet1!H:H,"PRODUCT 2",Sheet1!C:C,"MALE",Sheet1!E:E,MaleCountIFS!A2)</f>
        <v>0</v>
      </c>
      <c r="D2">
        <f>COUNTIFS(Sheet1!H:H,"PRODUCT 3",Sheet1!C:C,"MALE",Sheet1!E:E,MaleCountIFS!A2)</f>
        <v>0</v>
      </c>
      <c r="E2">
        <f>COUNTIFS(Sheet1!H:H,"PRODUCT 4",Sheet1!C:C,"MALE",Sheet1!E:E,MaleCountIFS!A2)</f>
        <v>0</v>
      </c>
      <c r="F2">
        <f>COUNTIFS(Sheet1!H:H,"PRODUCT 5",Sheet1!C:C,"MALE",Sheet1!E:E,MaleCountIFS!A2)</f>
        <v>0</v>
      </c>
      <c r="G2">
        <f>COUNTIFS(Sheet1!H:H,"PRODUCT 6",Sheet1!C:C,"MALE",Sheet1!E:E,MaleCountIFS!A2)</f>
        <v>0</v>
      </c>
      <c r="H2">
        <f>COUNTIFS(Sheet1!H:H,"PRODUCT 7",Sheet1!C:C,"MALE",Sheet1!E:E,MaleCountIFS!A2)</f>
        <v>0</v>
      </c>
      <c r="I2">
        <f>COUNTIFS(Sheet1!H:H,"PRODUCT 8",Sheet1!C:C,"MALE",Sheet1!E:E,MaleCountIFS!A2)</f>
        <v>0</v>
      </c>
      <c r="J2">
        <f>COUNTIFS(Sheet1!H:H,"PRODUCT 9",Sheet1!C:C,"MALE",Sheet1!E:E,MaleCountIFS!A2)</f>
        <v>0</v>
      </c>
      <c r="K2">
        <f>COUNTIFS(Sheet1!H:H,"PRODUCT 10",Sheet1!C:C,"MALE",Sheet1!E:E,MaleCountIFS!A2)</f>
        <v>0</v>
      </c>
    </row>
    <row r="3" spans="1:11" x14ac:dyDescent="0.35">
      <c r="A3" t="s">
        <v>73</v>
      </c>
      <c r="B3">
        <f>COUNTIFS(Sheet1!H:H,"PRODUCT 1",Sheet1!C:C,"MALE",Sheet1!E:E,MaleCountIFS!A3)</f>
        <v>0</v>
      </c>
      <c r="C3">
        <f>COUNTIFS(Sheet1!H:H,"PRODUCT 2",Sheet1!C:C,"MALE",Sheet1!E:E,MaleCountIFS!A3)</f>
        <v>0</v>
      </c>
      <c r="D3">
        <f>COUNTIFS(Sheet1!H:H,"PRODUCT 3",Sheet1!C:C,"MALE",Sheet1!E:E,MaleCountIFS!A3)</f>
        <v>1</v>
      </c>
      <c r="E3">
        <f>COUNTIFS(Sheet1!H:H,"PRODUCT 4",Sheet1!C:C,"MALE",Sheet1!E:E,MaleCountIFS!A3)</f>
        <v>0</v>
      </c>
      <c r="F3">
        <f>COUNTIFS(Sheet1!H:H,"PRODUCT 5",Sheet1!C:C,"MALE",Sheet1!E:E,MaleCountIFS!A3)</f>
        <v>0</v>
      </c>
      <c r="G3">
        <f>COUNTIFS(Sheet1!H:H,"PRODUCT 6",Sheet1!C:C,"MALE",Sheet1!E:E,MaleCountIFS!A3)</f>
        <v>0</v>
      </c>
      <c r="H3">
        <f>COUNTIFS(Sheet1!H:H,"PRODUCT 7",Sheet1!C:C,"MALE",Sheet1!E:E,MaleCountIFS!A3)</f>
        <v>0</v>
      </c>
      <c r="I3">
        <f>COUNTIFS(Sheet1!H:H,"PRODUCT 8",Sheet1!C:C,"MALE",Sheet1!E:E,MaleCountIFS!A3)</f>
        <v>0</v>
      </c>
      <c r="J3">
        <f>COUNTIFS(Sheet1!H:H,"PRODUCT 9",Sheet1!C:C,"MALE",Sheet1!E:E,MaleCountIFS!A3)</f>
        <v>0</v>
      </c>
      <c r="K3">
        <f>COUNTIFS(Sheet1!H:H,"PRODUCT 10",Sheet1!C:C,"MALE",Sheet1!E:E,MaleCountIFS!A3)</f>
        <v>1</v>
      </c>
    </row>
    <row r="4" spans="1:11" x14ac:dyDescent="0.35">
      <c r="A4" t="s">
        <v>100</v>
      </c>
      <c r="B4">
        <f>COUNTIFS(Sheet1!H:H,"PRODUCT 1",Sheet1!C:C,"MALE",Sheet1!E:E,MaleCountIFS!A4)</f>
        <v>0</v>
      </c>
      <c r="C4">
        <f>COUNTIFS(Sheet1!H:H,"PRODUCT 2",Sheet1!C:C,"MALE",Sheet1!E:E,MaleCountIFS!A4)</f>
        <v>0</v>
      </c>
      <c r="D4">
        <f>COUNTIFS(Sheet1!H:H,"PRODUCT 3",Sheet1!C:C,"MALE",Sheet1!E:E,MaleCountIFS!A4)</f>
        <v>0</v>
      </c>
      <c r="E4">
        <f>COUNTIFS(Sheet1!H:H,"PRODUCT 4",Sheet1!C:C,"MALE",Sheet1!E:E,MaleCountIFS!A4)</f>
        <v>0</v>
      </c>
      <c r="F4">
        <f>COUNTIFS(Sheet1!H:H,"PRODUCT 5",Sheet1!C:C,"MALE",Sheet1!E:E,MaleCountIFS!A4)</f>
        <v>0</v>
      </c>
      <c r="G4">
        <f>COUNTIFS(Sheet1!H:H,"PRODUCT 6",Sheet1!C:C,"MALE",Sheet1!E:E,MaleCountIFS!A4)</f>
        <v>0</v>
      </c>
      <c r="H4">
        <f>COUNTIFS(Sheet1!H:H,"PRODUCT 7",Sheet1!C:C,"MALE",Sheet1!E:E,MaleCountIFS!A4)</f>
        <v>0</v>
      </c>
      <c r="I4">
        <f>COUNTIFS(Sheet1!H:H,"PRODUCT 8",Sheet1!C:C,"MALE",Sheet1!E:E,MaleCountIFS!A4)</f>
        <v>0</v>
      </c>
      <c r="J4">
        <f>COUNTIFS(Sheet1!H:H,"PRODUCT 9",Sheet1!C:C,"MALE",Sheet1!E:E,MaleCountIFS!A4)</f>
        <v>0</v>
      </c>
      <c r="K4">
        <f>COUNTIFS(Sheet1!H:H,"PRODUCT 10",Sheet1!C:C,"MALE",Sheet1!E:E,MaleCountIFS!A4)</f>
        <v>0</v>
      </c>
    </row>
    <row r="5" spans="1:11" x14ac:dyDescent="0.35">
      <c r="A5" t="s">
        <v>342</v>
      </c>
      <c r="B5">
        <f>COUNTIFS(Sheet1!H:H,"PRODUCT 1",Sheet1!C:C,"MALE",Sheet1!E:E,MaleCountIFS!A5)</f>
        <v>0</v>
      </c>
      <c r="C5">
        <f>COUNTIFS(Sheet1!H:H,"PRODUCT 2",Sheet1!C:C,"MALE",Sheet1!E:E,MaleCountIFS!A5)</f>
        <v>0</v>
      </c>
      <c r="D5">
        <f>COUNTIFS(Sheet1!H:H,"PRODUCT 3",Sheet1!C:C,"MALE",Sheet1!E:E,MaleCountIFS!A5)</f>
        <v>0</v>
      </c>
      <c r="E5">
        <f>COUNTIFS(Sheet1!H:H,"PRODUCT 4",Sheet1!C:C,"MALE",Sheet1!E:E,MaleCountIFS!A5)</f>
        <v>0</v>
      </c>
      <c r="F5">
        <f>COUNTIFS(Sheet1!H:H,"PRODUCT 5",Sheet1!C:C,"MALE",Sheet1!E:E,MaleCountIFS!A5)</f>
        <v>0</v>
      </c>
      <c r="G5">
        <f>COUNTIFS(Sheet1!H:H,"PRODUCT 6",Sheet1!C:C,"MALE",Sheet1!E:E,MaleCountIFS!A5)</f>
        <v>0</v>
      </c>
      <c r="H5">
        <f>COUNTIFS(Sheet1!H:H,"PRODUCT 7",Sheet1!C:C,"MALE",Sheet1!E:E,MaleCountIFS!A5)</f>
        <v>0</v>
      </c>
      <c r="I5">
        <f>COUNTIFS(Sheet1!H:H,"PRODUCT 8",Sheet1!C:C,"MALE",Sheet1!E:E,MaleCountIFS!A5)</f>
        <v>0</v>
      </c>
      <c r="J5">
        <f>COUNTIFS(Sheet1!H:H,"PRODUCT 9",Sheet1!C:C,"MALE",Sheet1!E:E,MaleCountIFS!A5)</f>
        <v>1</v>
      </c>
      <c r="K5">
        <f>COUNTIFS(Sheet1!H:H,"PRODUCT 10",Sheet1!C:C,"MALE",Sheet1!E:E,MaleCountIFS!A5)</f>
        <v>1</v>
      </c>
    </row>
    <row r="6" spans="1:11" x14ac:dyDescent="0.35">
      <c r="A6" t="s">
        <v>152</v>
      </c>
      <c r="B6">
        <f>COUNTIFS(Sheet1!H:H,"PRODUCT 1",Sheet1!C:C,"MALE",Sheet1!E:E,MaleCountIFS!A6)</f>
        <v>1</v>
      </c>
      <c r="C6">
        <f>COUNTIFS(Sheet1!H:H,"PRODUCT 2",Sheet1!C:C,"MALE",Sheet1!E:E,MaleCountIFS!A6)</f>
        <v>0</v>
      </c>
      <c r="D6">
        <f>COUNTIFS(Sheet1!H:H,"PRODUCT 3",Sheet1!C:C,"MALE",Sheet1!E:E,MaleCountIFS!A6)</f>
        <v>0</v>
      </c>
      <c r="E6">
        <f>COUNTIFS(Sheet1!H:H,"PRODUCT 4",Sheet1!C:C,"MALE",Sheet1!E:E,MaleCountIFS!A6)</f>
        <v>1</v>
      </c>
      <c r="F6">
        <f>COUNTIFS(Sheet1!H:H,"PRODUCT 5",Sheet1!C:C,"MALE",Sheet1!E:E,MaleCountIFS!A6)</f>
        <v>1</v>
      </c>
      <c r="G6">
        <f>COUNTIFS(Sheet1!H:H,"PRODUCT 6",Sheet1!C:C,"MALE",Sheet1!E:E,MaleCountIFS!A6)</f>
        <v>0</v>
      </c>
      <c r="H6">
        <f>COUNTIFS(Sheet1!H:H,"PRODUCT 7",Sheet1!C:C,"MALE",Sheet1!E:E,MaleCountIFS!A6)</f>
        <v>0</v>
      </c>
      <c r="I6">
        <f>COUNTIFS(Sheet1!H:H,"PRODUCT 8",Sheet1!C:C,"MALE",Sheet1!E:E,MaleCountIFS!A6)</f>
        <v>0</v>
      </c>
      <c r="J6">
        <f>COUNTIFS(Sheet1!H:H,"PRODUCT 9",Sheet1!C:C,"MALE",Sheet1!E:E,MaleCountIFS!A6)</f>
        <v>0</v>
      </c>
      <c r="K6">
        <f>COUNTIFS(Sheet1!H:H,"PRODUCT 10",Sheet1!C:C,"MALE",Sheet1!E:E,MaleCountIFS!A6)</f>
        <v>0</v>
      </c>
    </row>
    <row r="7" spans="1:11" x14ac:dyDescent="0.35">
      <c r="A7" t="s">
        <v>57</v>
      </c>
      <c r="B7">
        <f>COUNTIFS(Sheet1!H:H,"PRODUCT 1",Sheet1!C:C,"MALE",Sheet1!E:E,MaleCountIFS!A7)</f>
        <v>2</v>
      </c>
      <c r="C7">
        <f>COUNTIFS(Sheet1!H:H,"PRODUCT 2",Sheet1!C:C,"MALE",Sheet1!E:E,MaleCountIFS!A7)</f>
        <v>3</v>
      </c>
      <c r="D7">
        <f>COUNTIFS(Sheet1!H:H,"PRODUCT 3",Sheet1!C:C,"MALE",Sheet1!E:E,MaleCountIFS!A7)</f>
        <v>4</v>
      </c>
      <c r="E7">
        <f>COUNTIFS(Sheet1!H:H,"PRODUCT 4",Sheet1!C:C,"MALE",Sheet1!E:E,MaleCountIFS!A7)</f>
        <v>0</v>
      </c>
      <c r="F7">
        <f>COUNTIFS(Sheet1!H:H,"PRODUCT 5",Sheet1!C:C,"MALE",Sheet1!E:E,MaleCountIFS!A7)</f>
        <v>2</v>
      </c>
      <c r="G7">
        <f>COUNTIFS(Sheet1!H:H,"PRODUCT 6",Sheet1!C:C,"MALE",Sheet1!E:E,MaleCountIFS!A7)</f>
        <v>5</v>
      </c>
      <c r="H7">
        <f>COUNTIFS(Sheet1!H:H,"PRODUCT 7",Sheet1!C:C,"MALE",Sheet1!E:E,MaleCountIFS!A7)</f>
        <v>1</v>
      </c>
      <c r="I7">
        <f>COUNTIFS(Sheet1!H:H,"PRODUCT 8",Sheet1!C:C,"MALE",Sheet1!E:E,MaleCountIFS!A7)</f>
        <v>3</v>
      </c>
      <c r="J7">
        <f>COUNTIFS(Sheet1!H:H,"PRODUCT 9",Sheet1!C:C,"MALE",Sheet1!E:E,MaleCountIFS!A7)</f>
        <v>1</v>
      </c>
      <c r="K7">
        <f>COUNTIFS(Sheet1!H:H,"PRODUCT 10",Sheet1!C:C,"MALE",Sheet1!E:E,MaleCountIFS!A7)</f>
        <v>0</v>
      </c>
    </row>
    <row r="8" spans="1:11" x14ac:dyDescent="0.35">
      <c r="A8" t="s">
        <v>84</v>
      </c>
      <c r="B8">
        <f>COUNTIFS(Sheet1!H:H,"PRODUCT 1",Sheet1!C:C,"MALE",Sheet1!E:E,MaleCountIFS!A8)</f>
        <v>1</v>
      </c>
      <c r="C8">
        <f>COUNTIFS(Sheet1!H:H,"PRODUCT 2",Sheet1!C:C,"MALE",Sheet1!E:E,MaleCountIFS!A8)</f>
        <v>0</v>
      </c>
      <c r="D8">
        <f>COUNTIFS(Sheet1!H:H,"PRODUCT 3",Sheet1!C:C,"MALE",Sheet1!E:E,MaleCountIFS!A8)</f>
        <v>1</v>
      </c>
      <c r="E8">
        <f>COUNTIFS(Sheet1!H:H,"PRODUCT 4",Sheet1!C:C,"MALE",Sheet1!E:E,MaleCountIFS!A8)</f>
        <v>0</v>
      </c>
      <c r="F8">
        <f>COUNTIFS(Sheet1!H:H,"PRODUCT 5",Sheet1!C:C,"MALE",Sheet1!E:E,MaleCountIFS!A8)</f>
        <v>1</v>
      </c>
      <c r="G8">
        <f>COUNTIFS(Sheet1!H:H,"PRODUCT 6",Sheet1!C:C,"MALE",Sheet1!E:E,MaleCountIFS!A8)</f>
        <v>1</v>
      </c>
      <c r="H8">
        <f>COUNTIFS(Sheet1!H:H,"PRODUCT 7",Sheet1!C:C,"MALE",Sheet1!E:E,MaleCountIFS!A8)</f>
        <v>0</v>
      </c>
      <c r="I8">
        <f>COUNTIFS(Sheet1!H:H,"PRODUCT 8",Sheet1!C:C,"MALE",Sheet1!E:E,MaleCountIFS!A8)</f>
        <v>1</v>
      </c>
      <c r="J8">
        <f>COUNTIFS(Sheet1!H:H,"PRODUCT 9",Sheet1!C:C,"MALE",Sheet1!E:E,MaleCountIFS!A8)</f>
        <v>0</v>
      </c>
      <c r="K8">
        <f>COUNTIFS(Sheet1!H:H,"PRODUCT 10",Sheet1!C:C,"MALE",Sheet1!E:E,MaleCountIFS!A8)</f>
        <v>1</v>
      </c>
    </row>
    <row r="9" spans="1:11" x14ac:dyDescent="0.35">
      <c r="A9" t="s">
        <v>33</v>
      </c>
      <c r="B9">
        <f>COUNTIFS(Sheet1!H:H,"PRODUCT 1",Sheet1!C:C,"MALE",Sheet1!E:E,MaleCountIFS!A9)</f>
        <v>1</v>
      </c>
      <c r="C9">
        <f>COUNTIFS(Sheet1!H:H,"PRODUCT 2",Sheet1!C:C,"MALE",Sheet1!E:E,MaleCountIFS!A9)</f>
        <v>1</v>
      </c>
      <c r="D9">
        <f>COUNTIFS(Sheet1!H:H,"PRODUCT 3",Sheet1!C:C,"MALE",Sheet1!E:E,MaleCountIFS!A9)</f>
        <v>0</v>
      </c>
      <c r="E9">
        <f>COUNTIFS(Sheet1!H:H,"PRODUCT 4",Sheet1!C:C,"MALE",Sheet1!E:E,MaleCountIFS!A9)</f>
        <v>1</v>
      </c>
      <c r="F9">
        <f>COUNTIFS(Sheet1!H:H,"PRODUCT 5",Sheet1!C:C,"MALE",Sheet1!E:E,MaleCountIFS!A9)</f>
        <v>0</v>
      </c>
      <c r="G9">
        <f>COUNTIFS(Sheet1!H:H,"PRODUCT 6",Sheet1!C:C,"MALE",Sheet1!E:E,MaleCountIFS!A9)</f>
        <v>1</v>
      </c>
      <c r="H9">
        <f>COUNTIFS(Sheet1!H:H,"PRODUCT 7",Sheet1!C:C,"MALE",Sheet1!E:E,MaleCountIFS!A9)</f>
        <v>2</v>
      </c>
      <c r="I9">
        <f>COUNTIFS(Sheet1!H:H,"PRODUCT 8",Sheet1!C:C,"MALE",Sheet1!E:E,MaleCountIFS!A9)</f>
        <v>1</v>
      </c>
      <c r="J9">
        <f>COUNTIFS(Sheet1!H:H,"PRODUCT 9",Sheet1!C:C,"MALE",Sheet1!E:E,MaleCountIFS!A9)</f>
        <v>1</v>
      </c>
      <c r="K9">
        <f>COUNTIFS(Sheet1!H:H,"PRODUCT 10",Sheet1!C:C,"MALE",Sheet1!E:E,MaleCountIFS!A9)</f>
        <v>0</v>
      </c>
    </row>
    <row r="10" spans="1:11" x14ac:dyDescent="0.35">
      <c r="A10" t="s">
        <v>42</v>
      </c>
      <c r="B10">
        <f>COUNTIFS(Sheet1!H:H,"PRODUCT 1",Sheet1!C:C,"MALE",Sheet1!E:E,MaleCountIFS!A10)</f>
        <v>0</v>
      </c>
      <c r="C10">
        <f>COUNTIFS(Sheet1!H:H,"PRODUCT 2",Sheet1!C:C,"MALE",Sheet1!E:E,MaleCountIFS!A10)</f>
        <v>0</v>
      </c>
      <c r="D10">
        <f>COUNTIFS(Sheet1!H:H,"PRODUCT 3",Sheet1!C:C,"MALE",Sheet1!E:E,MaleCountIFS!A10)</f>
        <v>0</v>
      </c>
      <c r="E10">
        <f>COUNTIFS(Sheet1!H:H,"PRODUCT 4",Sheet1!C:C,"MALE",Sheet1!E:E,MaleCountIFS!A10)</f>
        <v>0</v>
      </c>
      <c r="F10">
        <f>COUNTIFS(Sheet1!H:H,"PRODUCT 5",Sheet1!C:C,"MALE",Sheet1!E:E,MaleCountIFS!A10)</f>
        <v>1</v>
      </c>
      <c r="G10">
        <f>COUNTIFS(Sheet1!H:H,"PRODUCT 6",Sheet1!C:C,"MALE",Sheet1!E:E,MaleCountIFS!A10)</f>
        <v>0</v>
      </c>
      <c r="H10">
        <f>COUNTIFS(Sheet1!H:H,"PRODUCT 7",Sheet1!C:C,"MALE",Sheet1!E:E,MaleCountIFS!A10)</f>
        <v>0</v>
      </c>
      <c r="I10">
        <f>COUNTIFS(Sheet1!H:H,"PRODUCT 8",Sheet1!C:C,"MALE",Sheet1!E:E,MaleCountIFS!A10)</f>
        <v>0</v>
      </c>
      <c r="J10">
        <f>COUNTIFS(Sheet1!H:H,"PRODUCT 9",Sheet1!C:C,"MALE",Sheet1!E:E,MaleCountIFS!A10)</f>
        <v>1</v>
      </c>
      <c r="K10">
        <f>COUNTIFS(Sheet1!H:H,"PRODUCT 10",Sheet1!C:C,"MALE",Sheet1!E:E,MaleCountIFS!A10)</f>
        <v>0</v>
      </c>
    </row>
    <row r="11" spans="1:11" x14ac:dyDescent="0.35">
      <c r="A11" t="s">
        <v>259</v>
      </c>
      <c r="B11">
        <f>COUNTIFS(Sheet1!H:H,"PRODUCT 1",Sheet1!C:C,"MALE",Sheet1!E:E,MaleCountIFS!A11)</f>
        <v>0</v>
      </c>
      <c r="C11">
        <f>COUNTIFS(Sheet1!H:H,"PRODUCT 2",Sheet1!C:C,"MALE",Sheet1!E:E,MaleCountIFS!A11)</f>
        <v>0</v>
      </c>
      <c r="D11">
        <f>COUNTIFS(Sheet1!H:H,"PRODUCT 3",Sheet1!C:C,"MALE",Sheet1!E:E,MaleCountIFS!A11)</f>
        <v>1</v>
      </c>
      <c r="E11">
        <f>COUNTIFS(Sheet1!H:H,"PRODUCT 4",Sheet1!C:C,"MALE",Sheet1!E:E,MaleCountIFS!A11)</f>
        <v>1</v>
      </c>
      <c r="F11">
        <f>COUNTIFS(Sheet1!H:H,"PRODUCT 5",Sheet1!C:C,"MALE",Sheet1!E:E,MaleCountIFS!A11)</f>
        <v>0</v>
      </c>
      <c r="G11">
        <f>COUNTIFS(Sheet1!H:H,"PRODUCT 6",Sheet1!C:C,"MALE",Sheet1!E:E,MaleCountIFS!A11)</f>
        <v>0</v>
      </c>
      <c r="H11">
        <f>COUNTIFS(Sheet1!H:H,"PRODUCT 7",Sheet1!C:C,"MALE",Sheet1!E:E,MaleCountIFS!A11)</f>
        <v>2</v>
      </c>
      <c r="I11">
        <f>COUNTIFS(Sheet1!H:H,"PRODUCT 8",Sheet1!C:C,"MALE",Sheet1!E:E,MaleCountIFS!A11)</f>
        <v>0</v>
      </c>
      <c r="J11">
        <f>COUNTIFS(Sheet1!H:H,"PRODUCT 9",Sheet1!C:C,"MALE",Sheet1!E:E,MaleCountIFS!A11)</f>
        <v>1</v>
      </c>
      <c r="K11">
        <f>COUNTIFS(Sheet1!H:H,"PRODUCT 10",Sheet1!C:C,"MALE",Sheet1!E:E,MaleCountIFS!A11)</f>
        <v>0</v>
      </c>
    </row>
    <row r="12" spans="1:11" x14ac:dyDescent="0.35">
      <c r="A12" t="s">
        <v>355</v>
      </c>
      <c r="B12">
        <f>COUNTIFS(Sheet1!H:H,"PRODUCT 1",Sheet1!C:C,"MALE",Sheet1!E:E,MaleCountIFS!A12)</f>
        <v>0</v>
      </c>
      <c r="C12">
        <f>COUNTIFS(Sheet1!H:H,"PRODUCT 2",Sheet1!C:C,"MALE",Sheet1!E:E,MaleCountIFS!A12)</f>
        <v>0</v>
      </c>
      <c r="D12">
        <f>COUNTIFS(Sheet1!H:H,"PRODUCT 3",Sheet1!C:C,"MALE",Sheet1!E:E,MaleCountIFS!A12)</f>
        <v>0</v>
      </c>
      <c r="E12">
        <f>COUNTIFS(Sheet1!H:H,"PRODUCT 4",Sheet1!C:C,"MALE",Sheet1!E:E,MaleCountIFS!A12)</f>
        <v>0</v>
      </c>
      <c r="F12">
        <f>COUNTIFS(Sheet1!H:H,"PRODUCT 5",Sheet1!C:C,"MALE",Sheet1!E:E,MaleCountIFS!A12)</f>
        <v>0</v>
      </c>
      <c r="G12">
        <f>COUNTIFS(Sheet1!H:H,"PRODUCT 6",Sheet1!C:C,"MALE",Sheet1!E:E,MaleCountIFS!A12)</f>
        <v>0</v>
      </c>
      <c r="H12">
        <f>COUNTIFS(Sheet1!H:H,"PRODUCT 7",Sheet1!C:C,"MALE",Sheet1!E:E,MaleCountIFS!A12)</f>
        <v>2</v>
      </c>
      <c r="I12">
        <f>COUNTIFS(Sheet1!H:H,"PRODUCT 8",Sheet1!C:C,"MALE",Sheet1!E:E,MaleCountIFS!A12)</f>
        <v>0</v>
      </c>
      <c r="J12">
        <f>COUNTIFS(Sheet1!H:H,"PRODUCT 9",Sheet1!C:C,"MALE",Sheet1!E:E,MaleCountIFS!A12)</f>
        <v>1</v>
      </c>
      <c r="K12">
        <f>COUNTIFS(Sheet1!H:H,"PRODUCT 10",Sheet1!C:C,"MALE",Sheet1!E:E,MaleCountIFS!A12)</f>
        <v>0</v>
      </c>
    </row>
    <row r="13" spans="1:11" x14ac:dyDescent="0.35">
      <c r="A13" t="s">
        <v>96</v>
      </c>
      <c r="B13">
        <f>COUNTIFS(Sheet1!H:H,"PRODUCT 1",Sheet1!C:C,"MALE",Sheet1!E:E,MaleCountIFS!A13)</f>
        <v>1</v>
      </c>
      <c r="C13">
        <f>COUNTIFS(Sheet1!H:H,"PRODUCT 2",Sheet1!C:C,"MALE",Sheet1!E:E,MaleCountIFS!A13)</f>
        <v>0</v>
      </c>
      <c r="D13">
        <f>COUNTIFS(Sheet1!H:H,"PRODUCT 3",Sheet1!C:C,"MALE",Sheet1!E:E,MaleCountIFS!A13)</f>
        <v>1</v>
      </c>
      <c r="E13">
        <f>COUNTIFS(Sheet1!H:H,"PRODUCT 4",Sheet1!C:C,"MALE",Sheet1!E:E,MaleCountIFS!A13)</f>
        <v>0</v>
      </c>
      <c r="F13">
        <f>COUNTIFS(Sheet1!H:H,"PRODUCT 5",Sheet1!C:C,"MALE",Sheet1!E:E,MaleCountIFS!A13)</f>
        <v>1</v>
      </c>
      <c r="G13">
        <f>COUNTIFS(Sheet1!H:H,"PRODUCT 6",Sheet1!C:C,"MALE",Sheet1!E:E,MaleCountIFS!A13)</f>
        <v>0</v>
      </c>
      <c r="H13">
        <f>COUNTIFS(Sheet1!H:H,"PRODUCT 7",Sheet1!C:C,"MALE",Sheet1!E:E,MaleCountIFS!A13)</f>
        <v>0</v>
      </c>
      <c r="I13">
        <f>COUNTIFS(Sheet1!H:H,"PRODUCT 8",Sheet1!C:C,"MALE",Sheet1!E:E,MaleCountIFS!A13)</f>
        <v>0</v>
      </c>
      <c r="J13">
        <f>COUNTIFS(Sheet1!H:H,"PRODUCT 9",Sheet1!C:C,"MALE",Sheet1!E:E,MaleCountIFS!A13)</f>
        <v>0</v>
      </c>
      <c r="K13">
        <f>COUNTIFS(Sheet1!H:H,"PRODUCT 10",Sheet1!C:C,"MALE",Sheet1!E:E,MaleCountIFS!A13)</f>
        <v>1</v>
      </c>
    </row>
    <row r="14" spans="1:11" x14ac:dyDescent="0.35">
      <c r="A14" t="s">
        <v>20</v>
      </c>
      <c r="B14">
        <f>COUNTIFS(Sheet1!H:H,"PRODUCT 1",Sheet1!C:C,"MALE",Sheet1!E:E,MaleCountIFS!A14)</f>
        <v>0</v>
      </c>
      <c r="C14">
        <f>COUNTIFS(Sheet1!H:H,"PRODUCT 2",Sheet1!C:C,"MALE",Sheet1!E:E,MaleCountIFS!A14)</f>
        <v>1</v>
      </c>
      <c r="D14">
        <f>COUNTIFS(Sheet1!H:H,"PRODUCT 3",Sheet1!C:C,"MALE",Sheet1!E:E,MaleCountIFS!A14)</f>
        <v>1</v>
      </c>
      <c r="E14">
        <f>COUNTIFS(Sheet1!H:H,"PRODUCT 4",Sheet1!C:C,"MALE",Sheet1!E:E,MaleCountIFS!A14)</f>
        <v>1</v>
      </c>
      <c r="F14">
        <f>COUNTIFS(Sheet1!H:H,"PRODUCT 5",Sheet1!C:C,"MALE",Sheet1!E:E,MaleCountIFS!A14)</f>
        <v>0</v>
      </c>
      <c r="G14">
        <f>COUNTIFS(Sheet1!H:H,"PRODUCT 6",Sheet1!C:C,"MALE",Sheet1!E:E,MaleCountIFS!A14)</f>
        <v>0</v>
      </c>
      <c r="H14">
        <f>COUNTIFS(Sheet1!H:H,"PRODUCT 7",Sheet1!C:C,"MALE",Sheet1!E:E,MaleCountIFS!A14)</f>
        <v>1</v>
      </c>
      <c r="I14">
        <f>COUNTIFS(Sheet1!H:H,"PRODUCT 8",Sheet1!C:C,"MALE",Sheet1!E:E,MaleCountIFS!A14)</f>
        <v>0</v>
      </c>
      <c r="J14">
        <f>COUNTIFS(Sheet1!H:H,"PRODUCT 9",Sheet1!C:C,"MALE",Sheet1!E:E,MaleCountIFS!A14)</f>
        <v>0</v>
      </c>
      <c r="K14">
        <f>COUNTIFS(Sheet1!H:H,"PRODUCT 10",Sheet1!C:C,"MALE",Sheet1!E:E,MaleCountIFS!A14)</f>
        <v>1</v>
      </c>
    </row>
    <row r="15" spans="1:11" x14ac:dyDescent="0.35">
      <c r="A15" t="s">
        <v>398</v>
      </c>
      <c r="B15">
        <f>COUNTIFS(Sheet1!H:H,"PRODUCT 1",Sheet1!C:C,"MALE",Sheet1!E:E,MaleCountIFS!A15)</f>
        <v>0</v>
      </c>
      <c r="C15">
        <f>COUNTIFS(Sheet1!H:H,"PRODUCT 2",Sheet1!C:C,"MALE",Sheet1!E:E,MaleCountIFS!A15)</f>
        <v>0</v>
      </c>
      <c r="D15">
        <f>COUNTIFS(Sheet1!H:H,"PRODUCT 3",Sheet1!C:C,"MALE",Sheet1!E:E,MaleCountIFS!A15)</f>
        <v>0</v>
      </c>
      <c r="E15">
        <f>COUNTIFS(Sheet1!H:H,"PRODUCT 4",Sheet1!C:C,"MALE",Sheet1!E:E,MaleCountIFS!A15)</f>
        <v>0</v>
      </c>
      <c r="F15">
        <f>COUNTIFS(Sheet1!H:H,"PRODUCT 5",Sheet1!C:C,"MALE",Sheet1!E:E,MaleCountIFS!A15)</f>
        <v>0</v>
      </c>
      <c r="G15">
        <f>COUNTIFS(Sheet1!H:H,"PRODUCT 6",Sheet1!C:C,"MALE",Sheet1!E:E,MaleCountIFS!A15)</f>
        <v>0</v>
      </c>
      <c r="H15">
        <f>COUNTIFS(Sheet1!H:H,"PRODUCT 7",Sheet1!C:C,"MALE",Sheet1!E:E,MaleCountIFS!A15)</f>
        <v>0</v>
      </c>
      <c r="I15">
        <f>COUNTIFS(Sheet1!H:H,"PRODUCT 8",Sheet1!C:C,"MALE",Sheet1!E:E,MaleCountIFS!A15)</f>
        <v>0</v>
      </c>
      <c r="J15">
        <f>COUNTIFS(Sheet1!H:H,"PRODUCT 9",Sheet1!C:C,"MALE",Sheet1!E:E,MaleCountIFS!A15)</f>
        <v>0</v>
      </c>
      <c r="K15">
        <f>COUNTIFS(Sheet1!H:H,"PRODUCT 10",Sheet1!C:C,"MALE",Sheet1!E:E,MaleCountIFS!A15)</f>
        <v>0</v>
      </c>
    </row>
    <row r="16" spans="1:11" x14ac:dyDescent="0.35">
      <c r="A16" t="s">
        <v>115</v>
      </c>
      <c r="B16">
        <f>COUNTIFS(Sheet1!H:H,"PRODUCT 1",Sheet1!C:C,"MALE",Sheet1!E:E,MaleCountIFS!A16)</f>
        <v>0</v>
      </c>
      <c r="C16">
        <f>COUNTIFS(Sheet1!H:H,"PRODUCT 2",Sheet1!C:C,"MALE",Sheet1!E:E,MaleCountIFS!A16)</f>
        <v>2</v>
      </c>
      <c r="D16">
        <f>COUNTIFS(Sheet1!H:H,"PRODUCT 3",Sheet1!C:C,"MALE",Sheet1!E:E,MaleCountIFS!A16)</f>
        <v>3</v>
      </c>
      <c r="E16">
        <f>COUNTIFS(Sheet1!H:H,"PRODUCT 4",Sheet1!C:C,"MALE",Sheet1!E:E,MaleCountIFS!A16)</f>
        <v>0</v>
      </c>
      <c r="F16">
        <f>COUNTIFS(Sheet1!H:H,"PRODUCT 5",Sheet1!C:C,"MALE",Sheet1!E:E,MaleCountIFS!A16)</f>
        <v>2</v>
      </c>
      <c r="G16">
        <f>COUNTIFS(Sheet1!H:H,"PRODUCT 6",Sheet1!C:C,"MALE",Sheet1!E:E,MaleCountIFS!A16)</f>
        <v>1</v>
      </c>
      <c r="H16">
        <f>COUNTIFS(Sheet1!H:H,"PRODUCT 7",Sheet1!C:C,"MALE",Sheet1!E:E,MaleCountIFS!A16)</f>
        <v>0</v>
      </c>
      <c r="I16">
        <f>COUNTIFS(Sheet1!H:H,"PRODUCT 8",Sheet1!C:C,"MALE",Sheet1!E:E,MaleCountIFS!A16)</f>
        <v>0</v>
      </c>
      <c r="J16">
        <f>COUNTIFS(Sheet1!H:H,"PRODUCT 9",Sheet1!C:C,"MALE",Sheet1!E:E,MaleCountIFS!A16)</f>
        <v>1</v>
      </c>
      <c r="K16">
        <f>COUNTIFS(Sheet1!H:H,"PRODUCT 10",Sheet1!C:C,"MALE",Sheet1!E:E,MaleCountIFS!A16)</f>
        <v>2</v>
      </c>
    </row>
    <row r="17" spans="1:11" x14ac:dyDescent="0.35">
      <c r="A17" t="s">
        <v>314</v>
      </c>
      <c r="B17">
        <f>COUNTIFS(Sheet1!H:H,"PRODUCT 1",Sheet1!C:C,"MALE",Sheet1!E:E,MaleCountIFS!A17)</f>
        <v>1</v>
      </c>
      <c r="C17">
        <f>COUNTIFS(Sheet1!H:H,"PRODUCT 2",Sheet1!C:C,"MALE",Sheet1!E:E,MaleCountIFS!A17)</f>
        <v>0</v>
      </c>
      <c r="D17">
        <f>COUNTIFS(Sheet1!H:H,"PRODUCT 3",Sheet1!C:C,"MALE",Sheet1!E:E,MaleCountIFS!A17)</f>
        <v>2</v>
      </c>
      <c r="E17">
        <f>COUNTIFS(Sheet1!H:H,"PRODUCT 4",Sheet1!C:C,"MALE",Sheet1!E:E,MaleCountIFS!A17)</f>
        <v>1</v>
      </c>
      <c r="F17">
        <f>COUNTIFS(Sheet1!H:H,"PRODUCT 5",Sheet1!C:C,"MALE",Sheet1!E:E,MaleCountIFS!A17)</f>
        <v>2</v>
      </c>
      <c r="G17">
        <f>COUNTIFS(Sheet1!H:H,"PRODUCT 6",Sheet1!C:C,"MALE",Sheet1!E:E,MaleCountIFS!A17)</f>
        <v>1</v>
      </c>
      <c r="H17">
        <f>COUNTIFS(Sheet1!H:H,"PRODUCT 7",Sheet1!C:C,"MALE",Sheet1!E:E,MaleCountIFS!A17)</f>
        <v>0</v>
      </c>
      <c r="I17">
        <f>COUNTIFS(Sheet1!H:H,"PRODUCT 8",Sheet1!C:C,"MALE",Sheet1!E:E,MaleCountIFS!A17)</f>
        <v>0</v>
      </c>
      <c r="J17">
        <f>COUNTIFS(Sheet1!H:H,"PRODUCT 9",Sheet1!C:C,"MALE",Sheet1!E:E,MaleCountIFS!A17)</f>
        <v>0</v>
      </c>
      <c r="K17">
        <f>COUNTIFS(Sheet1!H:H,"PRODUCT 10",Sheet1!C:C,"MALE",Sheet1!E:E,MaleCountIFS!A17)</f>
        <v>0</v>
      </c>
    </row>
    <row r="18" spans="1:11" x14ac:dyDescent="0.35">
      <c r="A18" t="s">
        <v>148</v>
      </c>
      <c r="B18">
        <f>COUNTIFS(Sheet1!H:H,"PRODUCT 1",Sheet1!C:C,"MALE",Sheet1!E:E,MaleCountIFS!A18)</f>
        <v>0</v>
      </c>
      <c r="C18">
        <f>COUNTIFS(Sheet1!H:H,"PRODUCT 2",Sheet1!C:C,"MALE",Sheet1!E:E,MaleCountIFS!A18)</f>
        <v>0</v>
      </c>
      <c r="D18">
        <f>COUNTIFS(Sheet1!H:H,"PRODUCT 3",Sheet1!C:C,"MALE",Sheet1!E:E,MaleCountIFS!A18)</f>
        <v>0</v>
      </c>
      <c r="E18">
        <f>COUNTIFS(Sheet1!H:H,"PRODUCT 4",Sheet1!C:C,"MALE",Sheet1!E:E,MaleCountIFS!A18)</f>
        <v>0</v>
      </c>
      <c r="F18">
        <f>COUNTIFS(Sheet1!H:H,"PRODUCT 5",Sheet1!C:C,"MALE",Sheet1!E:E,MaleCountIFS!A18)</f>
        <v>0</v>
      </c>
      <c r="G18">
        <f>COUNTIFS(Sheet1!H:H,"PRODUCT 6",Sheet1!C:C,"MALE",Sheet1!E:E,MaleCountIFS!A18)</f>
        <v>0</v>
      </c>
      <c r="H18">
        <f>COUNTIFS(Sheet1!H:H,"PRODUCT 7",Sheet1!C:C,"MALE",Sheet1!E:E,MaleCountIFS!A18)</f>
        <v>0</v>
      </c>
      <c r="I18">
        <f>COUNTIFS(Sheet1!H:H,"PRODUCT 8",Sheet1!C:C,"MALE",Sheet1!E:E,MaleCountIFS!A18)</f>
        <v>0</v>
      </c>
      <c r="J18">
        <f>COUNTIFS(Sheet1!H:H,"PRODUCT 9",Sheet1!C:C,"MALE",Sheet1!E:E,MaleCountIFS!A18)</f>
        <v>0</v>
      </c>
      <c r="K18">
        <f>COUNTIFS(Sheet1!H:H,"PRODUCT 10",Sheet1!C:C,"MALE",Sheet1!E:E,MaleCountIFS!A18)</f>
        <v>0</v>
      </c>
    </row>
    <row r="19" spans="1:11" x14ac:dyDescent="0.35">
      <c r="A19" t="s">
        <v>66</v>
      </c>
      <c r="B19">
        <f>COUNTIFS(Sheet1!H:H,"PRODUCT 1",Sheet1!C:C,"MALE",Sheet1!E:E,MaleCountIFS!A19)</f>
        <v>1</v>
      </c>
      <c r="C19">
        <f>COUNTIFS(Sheet1!H:H,"PRODUCT 2",Sheet1!C:C,"MALE",Sheet1!E:E,MaleCountIFS!A19)</f>
        <v>3</v>
      </c>
      <c r="D19">
        <f>COUNTIFS(Sheet1!H:H,"PRODUCT 3",Sheet1!C:C,"MALE",Sheet1!E:E,MaleCountIFS!A19)</f>
        <v>0</v>
      </c>
      <c r="E19">
        <f>COUNTIFS(Sheet1!H:H,"PRODUCT 4",Sheet1!C:C,"MALE",Sheet1!E:E,MaleCountIFS!A19)</f>
        <v>0</v>
      </c>
      <c r="F19">
        <f>COUNTIFS(Sheet1!H:H,"PRODUCT 5",Sheet1!C:C,"MALE",Sheet1!E:E,MaleCountIFS!A19)</f>
        <v>2</v>
      </c>
      <c r="G19">
        <f>COUNTIFS(Sheet1!H:H,"PRODUCT 6",Sheet1!C:C,"MALE",Sheet1!E:E,MaleCountIFS!A19)</f>
        <v>0</v>
      </c>
      <c r="H19">
        <f>COUNTIFS(Sheet1!H:H,"PRODUCT 7",Sheet1!C:C,"MALE",Sheet1!E:E,MaleCountIFS!A19)</f>
        <v>1</v>
      </c>
      <c r="I19">
        <f>COUNTIFS(Sheet1!H:H,"PRODUCT 8",Sheet1!C:C,"MALE",Sheet1!E:E,MaleCountIFS!A19)</f>
        <v>1</v>
      </c>
      <c r="J19">
        <f>COUNTIFS(Sheet1!H:H,"PRODUCT 9",Sheet1!C:C,"MALE",Sheet1!E:E,MaleCountIFS!A19)</f>
        <v>1</v>
      </c>
      <c r="K19">
        <f>COUNTIFS(Sheet1!H:H,"PRODUCT 10",Sheet1!C:C,"MALE",Sheet1!E:E,MaleCountIFS!A19)</f>
        <v>0</v>
      </c>
    </row>
    <row r="20" spans="1:11" x14ac:dyDescent="0.35">
      <c r="A20" t="s">
        <v>10</v>
      </c>
      <c r="B20">
        <f>COUNTIFS(Sheet1!H:H,"PRODUCT 1",Sheet1!C:C,"MALE",Sheet1!E:E,MaleCountIFS!A20)</f>
        <v>2</v>
      </c>
      <c r="C20">
        <f>COUNTIFS(Sheet1!H:H,"PRODUCT 2",Sheet1!C:C,"MALE",Sheet1!E:E,MaleCountIFS!A20)</f>
        <v>5</v>
      </c>
      <c r="D20">
        <f>COUNTIFS(Sheet1!H:H,"PRODUCT 3",Sheet1!C:C,"MALE",Sheet1!E:E,MaleCountIFS!A20)</f>
        <v>5</v>
      </c>
      <c r="E20">
        <f>COUNTIFS(Sheet1!H:H,"PRODUCT 4",Sheet1!C:C,"MALE",Sheet1!E:E,MaleCountIFS!A20)</f>
        <v>5</v>
      </c>
      <c r="F20">
        <f>COUNTIFS(Sheet1!H:H,"PRODUCT 5",Sheet1!C:C,"MALE",Sheet1!E:E,MaleCountIFS!A20)</f>
        <v>0</v>
      </c>
      <c r="G20">
        <f>COUNTIFS(Sheet1!H:H,"PRODUCT 6",Sheet1!C:C,"MALE",Sheet1!E:E,MaleCountIFS!A20)</f>
        <v>0</v>
      </c>
      <c r="H20">
        <f>COUNTIFS(Sheet1!H:H,"PRODUCT 7",Sheet1!C:C,"MALE",Sheet1!E:E,MaleCountIFS!A20)</f>
        <v>2</v>
      </c>
      <c r="I20">
        <f>COUNTIFS(Sheet1!H:H,"PRODUCT 8",Sheet1!C:C,"MALE",Sheet1!E:E,MaleCountIFS!A20)</f>
        <v>3</v>
      </c>
      <c r="J20">
        <f>COUNTIFS(Sheet1!H:H,"PRODUCT 9",Sheet1!C:C,"MALE",Sheet1!E:E,MaleCountIFS!A20)</f>
        <v>0</v>
      </c>
      <c r="K20">
        <f>COUNTIFS(Sheet1!H:H,"PRODUCT 10",Sheet1!C:C,"MALE",Sheet1!E:E,MaleCountIFS!A20)</f>
        <v>2</v>
      </c>
    </row>
    <row r="21" spans="1:11" x14ac:dyDescent="0.35">
      <c r="A21" t="s">
        <v>364</v>
      </c>
      <c r="B21">
        <f>COUNTIFS(Sheet1!H:H,"PRODUCT 1",Sheet1!C:C,"MALE",Sheet1!E:E,MaleCountIFS!A21)</f>
        <v>0</v>
      </c>
      <c r="C21">
        <f>COUNTIFS(Sheet1!H:H,"PRODUCT 2",Sheet1!C:C,"MALE",Sheet1!E:E,MaleCountIFS!A21)</f>
        <v>0</v>
      </c>
      <c r="D21">
        <f>COUNTIFS(Sheet1!H:H,"PRODUCT 3",Sheet1!C:C,"MALE",Sheet1!E:E,MaleCountIFS!A21)</f>
        <v>0</v>
      </c>
      <c r="E21">
        <f>COUNTIFS(Sheet1!H:H,"PRODUCT 4",Sheet1!C:C,"MALE",Sheet1!E:E,MaleCountIFS!A21)</f>
        <v>0</v>
      </c>
      <c r="F21">
        <f>COUNTIFS(Sheet1!H:H,"PRODUCT 5",Sheet1!C:C,"MALE",Sheet1!E:E,MaleCountIFS!A21)</f>
        <v>0</v>
      </c>
      <c r="G21">
        <f>COUNTIFS(Sheet1!H:H,"PRODUCT 6",Sheet1!C:C,"MALE",Sheet1!E:E,MaleCountIFS!A21)</f>
        <v>0</v>
      </c>
      <c r="H21">
        <f>COUNTIFS(Sheet1!H:H,"PRODUCT 7",Sheet1!C:C,"MALE",Sheet1!E:E,MaleCountIFS!A21)</f>
        <v>0</v>
      </c>
      <c r="I21">
        <f>COUNTIFS(Sheet1!H:H,"PRODUCT 8",Sheet1!C:C,"MALE",Sheet1!E:E,MaleCountIFS!A21)</f>
        <v>0</v>
      </c>
      <c r="J21">
        <f>COUNTIFS(Sheet1!H:H,"PRODUCT 9",Sheet1!C:C,"MALE",Sheet1!E:E,MaleCountIFS!A21)</f>
        <v>0</v>
      </c>
      <c r="K21">
        <f>COUNTIFS(Sheet1!H:H,"PRODUCT 10",Sheet1!C:C,"MALE",Sheet1!E:E,MaleCountIFS!A21)</f>
        <v>0</v>
      </c>
    </row>
    <row r="22" spans="1:11" x14ac:dyDescent="0.35">
      <c r="A22" t="s">
        <v>402</v>
      </c>
      <c r="B22">
        <f>COUNTIFS(Sheet1!H:H,"PRODUCT 1",Sheet1!C:C,"MALE",Sheet1!E:E,MaleCountIFS!A22)</f>
        <v>0</v>
      </c>
      <c r="C22">
        <f>COUNTIFS(Sheet1!H:H,"PRODUCT 2",Sheet1!C:C,"MALE",Sheet1!E:E,MaleCountIFS!A22)</f>
        <v>0</v>
      </c>
      <c r="D22">
        <f>COUNTIFS(Sheet1!H:H,"PRODUCT 3",Sheet1!C:C,"MALE",Sheet1!E:E,MaleCountIFS!A22)</f>
        <v>0</v>
      </c>
      <c r="E22">
        <f>COUNTIFS(Sheet1!H:H,"PRODUCT 4",Sheet1!C:C,"MALE",Sheet1!E:E,MaleCountIFS!A22)</f>
        <v>0</v>
      </c>
      <c r="F22">
        <f>COUNTIFS(Sheet1!H:H,"PRODUCT 5",Sheet1!C:C,"MALE",Sheet1!E:E,MaleCountIFS!A22)</f>
        <v>0</v>
      </c>
      <c r="G22">
        <f>COUNTIFS(Sheet1!H:H,"PRODUCT 6",Sheet1!C:C,"MALE",Sheet1!E:E,MaleCountIFS!A22)</f>
        <v>0</v>
      </c>
      <c r="H22">
        <f>COUNTIFS(Sheet1!H:H,"PRODUCT 7",Sheet1!C:C,"MALE",Sheet1!E:E,MaleCountIFS!A22)</f>
        <v>0</v>
      </c>
      <c r="I22">
        <f>COUNTIFS(Sheet1!H:H,"PRODUCT 8",Sheet1!C:C,"MALE",Sheet1!E:E,MaleCountIFS!A22)</f>
        <v>0</v>
      </c>
      <c r="J22">
        <f>COUNTIFS(Sheet1!H:H,"PRODUCT 9",Sheet1!C:C,"MALE",Sheet1!E:E,MaleCountIFS!A22)</f>
        <v>0</v>
      </c>
      <c r="K22">
        <f>COUNTIFS(Sheet1!H:H,"PRODUCT 10",Sheet1!C:C,"MALE",Sheet1!E:E,MaleCountIFS!A22)</f>
        <v>0</v>
      </c>
    </row>
    <row r="23" spans="1:11" x14ac:dyDescent="0.35">
      <c r="A23" t="s">
        <v>88</v>
      </c>
      <c r="B23">
        <f>COUNTIFS(Sheet1!H:H,"PRODUCT 1",Sheet1!C:C,"MALE",Sheet1!E:E,MaleCountIFS!A23)</f>
        <v>3</v>
      </c>
      <c r="C23">
        <f>COUNTIFS(Sheet1!H:H,"PRODUCT 2",Sheet1!C:C,"MALE",Sheet1!E:E,MaleCountIFS!A23)</f>
        <v>1</v>
      </c>
      <c r="D23">
        <f>COUNTIFS(Sheet1!H:H,"PRODUCT 3",Sheet1!C:C,"MALE",Sheet1!E:E,MaleCountIFS!A23)</f>
        <v>1</v>
      </c>
      <c r="E23">
        <f>COUNTIFS(Sheet1!H:H,"PRODUCT 4",Sheet1!C:C,"MALE",Sheet1!E:E,MaleCountIFS!A23)</f>
        <v>0</v>
      </c>
      <c r="F23">
        <f>COUNTIFS(Sheet1!H:H,"PRODUCT 5",Sheet1!C:C,"MALE",Sheet1!E:E,MaleCountIFS!A23)</f>
        <v>0</v>
      </c>
      <c r="G23">
        <f>COUNTIFS(Sheet1!H:H,"PRODUCT 6",Sheet1!C:C,"MALE",Sheet1!E:E,MaleCountIFS!A23)</f>
        <v>0</v>
      </c>
      <c r="H23">
        <f>COUNTIFS(Sheet1!H:H,"PRODUCT 7",Sheet1!C:C,"MALE",Sheet1!E:E,MaleCountIFS!A23)</f>
        <v>0</v>
      </c>
      <c r="I23">
        <f>COUNTIFS(Sheet1!H:H,"PRODUCT 8",Sheet1!C:C,"MALE",Sheet1!E:E,MaleCountIFS!A23)</f>
        <v>1</v>
      </c>
      <c r="J23">
        <f>COUNTIFS(Sheet1!H:H,"PRODUCT 9",Sheet1!C:C,"MALE",Sheet1!E:E,MaleCountIFS!A23)</f>
        <v>1</v>
      </c>
      <c r="K23">
        <f>COUNTIFS(Sheet1!H:H,"PRODUCT 10",Sheet1!C:C,"MALE",Sheet1!E:E,MaleCountIFS!A23)</f>
        <v>0</v>
      </c>
    </row>
    <row r="24" spans="1:11" x14ac:dyDescent="0.35">
      <c r="A24" t="s">
        <v>208</v>
      </c>
      <c r="B24">
        <f>COUNTIFS(Sheet1!H:H,"PRODUCT 1",Sheet1!C:C,"MALE",Sheet1!E:E,MaleCountIFS!A24)</f>
        <v>0</v>
      </c>
      <c r="C24">
        <f>COUNTIFS(Sheet1!H:H,"PRODUCT 2",Sheet1!C:C,"MALE",Sheet1!E:E,MaleCountIFS!A24)</f>
        <v>0</v>
      </c>
      <c r="D24">
        <f>COUNTIFS(Sheet1!H:H,"PRODUCT 3",Sheet1!C:C,"MALE",Sheet1!E:E,MaleCountIFS!A24)</f>
        <v>0</v>
      </c>
      <c r="E24">
        <f>COUNTIFS(Sheet1!H:H,"PRODUCT 4",Sheet1!C:C,"MALE",Sheet1!E:E,MaleCountIFS!A24)</f>
        <v>0</v>
      </c>
      <c r="F24">
        <f>COUNTIFS(Sheet1!H:H,"PRODUCT 5",Sheet1!C:C,"MALE",Sheet1!E:E,MaleCountIFS!A24)</f>
        <v>0</v>
      </c>
      <c r="G24">
        <f>COUNTIFS(Sheet1!H:H,"PRODUCT 6",Sheet1!C:C,"MALE",Sheet1!E:E,MaleCountIFS!A24)</f>
        <v>0</v>
      </c>
      <c r="H24">
        <f>COUNTIFS(Sheet1!H:H,"PRODUCT 7",Sheet1!C:C,"MALE",Sheet1!E:E,MaleCountIFS!A24)</f>
        <v>0</v>
      </c>
      <c r="I24">
        <f>COUNTIFS(Sheet1!H:H,"PRODUCT 8",Sheet1!C:C,"MALE",Sheet1!E:E,MaleCountIFS!A24)</f>
        <v>0</v>
      </c>
      <c r="J24">
        <f>COUNTIFS(Sheet1!H:H,"PRODUCT 9",Sheet1!C:C,"MALE",Sheet1!E:E,MaleCountIFS!A24)</f>
        <v>0</v>
      </c>
      <c r="K24">
        <f>COUNTIFS(Sheet1!H:H,"PRODUCT 10",Sheet1!C:C,"MALE",Sheet1!E:E,MaleCountIFS!A24)</f>
        <v>0</v>
      </c>
    </row>
    <row r="25" spans="1:11" x14ac:dyDescent="0.35">
      <c r="A25" t="s">
        <v>111</v>
      </c>
      <c r="B25">
        <f>COUNTIFS(Sheet1!H:H,"PRODUCT 1",Sheet1!C:C,"MALE",Sheet1!E:E,MaleCountIFS!A25)</f>
        <v>0</v>
      </c>
      <c r="C25">
        <f>COUNTIFS(Sheet1!H:H,"PRODUCT 2",Sheet1!C:C,"MALE",Sheet1!E:E,MaleCountIFS!A25)</f>
        <v>0</v>
      </c>
      <c r="D25">
        <f>COUNTIFS(Sheet1!H:H,"PRODUCT 3",Sheet1!C:C,"MALE",Sheet1!E:E,MaleCountIFS!A25)</f>
        <v>0</v>
      </c>
      <c r="E25">
        <f>COUNTIFS(Sheet1!H:H,"PRODUCT 4",Sheet1!C:C,"MALE",Sheet1!E:E,MaleCountIFS!A25)</f>
        <v>0</v>
      </c>
      <c r="F25">
        <f>COUNTIFS(Sheet1!H:H,"PRODUCT 5",Sheet1!C:C,"MALE",Sheet1!E:E,MaleCountIFS!A25)</f>
        <v>0</v>
      </c>
      <c r="G25">
        <f>COUNTIFS(Sheet1!H:H,"PRODUCT 6",Sheet1!C:C,"MALE",Sheet1!E:E,MaleCountIFS!A25)</f>
        <v>0</v>
      </c>
      <c r="H25">
        <f>COUNTIFS(Sheet1!H:H,"PRODUCT 7",Sheet1!C:C,"MALE",Sheet1!E:E,MaleCountIFS!A25)</f>
        <v>0</v>
      </c>
      <c r="I25">
        <f>COUNTIFS(Sheet1!H:H,"PRODUCT 8",Sheet1!C:C,"MALE",Sheet1!E:E,MaleCountIFS!A25)</f>
        <v>0</v>
      </c>
      <c r="J25">
        <f>COUNTIFS(Sheet1!H:H,"PRODUCT 9",Sheet1!C:C,"MALE",Sheet1!E:E,MaleCountIFS!A25)</f>
        <v>0</v>
      </c>
      <c r="K25">
        <f>COUNTIFS(Sheet1!H:H,"PRODUCT 10",Sheet1!C:C,"MALE",Sheet1!E:E,MaleCountIFS!A25)</f>
        <v>0</v>
      </c>
    </row>
    <row r="26" spans="1:11" x14ac:dyDescent="0.35">
      <c r="A26" t="s">
        <v>406</v>
      </c>
      <c r="B26">
        <f>COUNTIFS(Sheet1!H:H,"PRODUCT 1",Sheet1!C:C,"MALE",Sheet1!E:E,MaleCountIFS!A26)</f>
        <v>0</v>
      </c>
      <c r="C26">
        <f>COUNTIFS(Sheet1!H:H,"PRODUCT 2",Sheet1!C:C,"MALE",Sheet1!E:E,MaleCountIFS!A26)</f>
        <v>0</v>
      </c>
      <c r="D26">
        <f>COUNTIFS(Sheet1!H:H,"PRODUCT 3",Sheet1!C:C,"MALE",Sheet1!E:E,MaleCountIFS!A26)</f>
        <v>0</v>
      </c>
      <c r="E26">
        <f>COUNTIFS(Sheet1!H:H,"PRODUCT 4",Sheet1!C:C,"MALE",Sheet1!E:E,MaleCountIFS!A26)</f>
        <v>0</v>
      </c>
      <c r="F26">
        <f>COUNTIFS(Sheet1!H:H,"PRODUCT 5",Sheet1!C:C,"MALE",Sheet1!E:E,MaleCountIFS!A26)</f>
        <v>0</v>
      </c>
      <c r="G26">
        <f>COUNTIFS(Sheet1!H:H,"PRODUCT 6",Sheet1!C:C,"MALE",Sheet1!E:E,MaleCountIFS!A26)</f>
        <v>0</v>
      </c>
      <c r="H26">
        <f>COUNTIFS(Sheet1!H:H,"PRODUCT 7",Sheet1!C:C,"MALE",Sheet1!E:E,MaleCountIFS!A26)</f>
        <v>0</v>
      </c>
      <c r="I26">
        <f>COUNTIFS(Sheet1!H:H,"PRODUCT 8",Sheet1!C:C,"MALE",Sheet1!E:E,MaleCountIFS!A26)</f>
        <v>0</v>
      </c>
      <c r="J26">
        <f>COUNTIFS(Sheet1!H:H,"PRODUCT 9",Sheet1!C:C,"MALE",Sheet1!E:E,MaleCountIFS!A26)</f>
        <v>0</v>
      </c>
      <c r="K26">
        <f>COUNTIFS(Sheet1!H:H,"PRODUCT 10",Sheet1!C:C,"MALE",Sheet1!E:E,MaleCountIFS!A26)</f>
        <v>0</v>
      </c>
    </row>
    <row r="27" spans="1:11" x14ac:dyDescent="0.35">
      <c r="A27" t="s">
        <v>221</v>
      </c>
      <c r="B27">
        <f>COUNTIFS(Sheet1!H:H,"PRODUCT 1",Sheet1!C:C,"MALE",Sheet1!E:E,MaleCountIFS!A27)</f>
        <v>0</v>
      </c>
      <c r="C27">
        <f>COUNTIFS(Sheet1!H:H,"PRODUCT 2",Sheet1!C:C,"MALE",Sheet1!E:E,MaleCountIFS!A27)</f>
        <v>0</v>
      </c>
      <c r="D27">
        <f>COUNTIFS(Sheet1!H:H,"PRODUCT 3",Sheet1!C:C,"MALE",Sheet1!E:E,MaleCountIFS!A27)</f>
        <v>0</v>
      </c>
      <c r="E27">
        <f>COUNTIFS(Sheet1!H:H,"PRODUCT 4",Sheet1!C:C,"MALE",Sheet1!E:E,MaleCountIFS!A27)</f>
        <v>0</v>
      </c>
      <c r="F27">
        <f>COUNTIFS(Sheet1!H:H,"PRODUCT 5",Sheet1!C:C,"MALE",Sheet1!E:E,MaleCountIFS!A27)</f>
        <v>0</v>
      </c>
      <c r="G27">
        <f>COUNTIFS(Sheet1!H:H,"PRODUCT 6",Sheet1!C:C,"MALE",Sheet1!E:E,MaleCountIFS!A27)</f>
        <v>0</v>
      </c>
      <c r="H27">
        <f>COUNTIFS(Sheet1!H:H,"PRODUCT 7",Sheet1!C:C,"MALE",Sheet1!E:E,MaleCountIFS!A27)</f>
        <v>0</v>
      </c>
      <c r="I27">
        <f>COUNTIFS(Sheet1!H:H,"PRODUCT 8",Sheet1!C:C,"MALE",Sheet1!E:E,MaleCountIFS!A27)</f>
        <v>0</v>
      </c>
      <c r="J27">
        <f>COUNTIFS(Sheet1!H:H,"PRODUCT 9",Sheet1!C:C,"MALE",Sheet1!E:E,MaleCountIFS!A27)</f>
        <v>0</v>
      </c>
      <c r="K27">
        <f>COUNTIFS(Sheet1!H:H,"PRODUCT 10",Sheet1!C:C,"MALE",Sheet1!E:E,MaleCountIFS!A27)</f>
        <v>0</v>
      </c>
    </row>
    <row r="28" spans="1:11" x14ac:dyDescent="0.35">
      <c r="A28" t="s">
        <v>298</v>
      </c>
      <c r="B28">
        <f>COUNTIFS(Sheet1!H:H,"PRODUCT 1",Sheet1!C:C,"MALE",Sheet1!E:E,MaleCountIFS!A28)</f>
        <v>0</v>
      </c>
      <c r="C28">
        <f>COUNTIFS(Sheet1!H:H,"PRODUCT 2",Sheet1!C:C,"MALE",Sheet1!E:E,MaleCountIFS!A28)</f>
        <v>0</v>
      </c>
      <c r="D28">
        <f>COUNTIFS(Sheet1!H:H,"PRODUCT 3",Sheet1!C:C,"MALE",Sheet1!E:E,MaleCountIFS!A28)</f>
        <v>0</v>
      </c>
      <c r="E28">
        <f>COUNTIFS(Sheet1!H:H,"PRODUCT 4",Sheet1!C:C,"MALE",Sheet1!E:E,MaleCountIFS!A28)</f>
        <v>2</v>
      </c>
      <c r="F28">
        <f>COUNTIFS(Sheet1!H:H,"PRODUCT 5",Sheet1!C:C,"MALE",Sheet1!E:E,MaleCountIFS!A28)</f>
        <v>0</v>
      </c>
      <c r="G28">
        <f>COUNTIFS(Sheet1!H:H,"PRODUCT 6",Sheet1!C:C,"MALE",Sheet1!E:E,MaleCountIFS!A28)</f>
        <v>0</v>
      </c>
      <c r="H28">
        <f>COUNTIFS(Sheet1!H:H,"PRODUCT 7",Sheet1!C:C,"MALE",Sheet1!E:E,MaleCountIFS!A28)</f>
        <v>0</v>
      </c>
      <c r="I28">
        <f>COUNTIFS(Sheet1!H:H,"PRODUCT 8",Sheet1!C:C,"MALE",Sheet1!E:E,MaleCountIFS!A28)</f>
        <v>0</v>
      </c>
      <c r="J28">
        <f>COUNTIFS(Sheet1!H:H,"PRODUCT 9",Sheet1!C:C,"MALE",Sheet1!E:E,MaleCountIFS!A28)</f>
        <v>0</v>
      </c>
      <c r="K28">
        <f>COUNTIFS(Sheet1!H:H,"PRODUCT 10",Sheet1!C:C,"MALE",Sheet1!E:E,MaleCountIFS!A28)</f>
        <v>0</v>
      </c>
    </row>
    <row r="29" spans="1:11" x14ac:dyDescent="0.35">
      <c r="A29" t="s">
        <v>127</v>
      </c>
      <c r="B29">
        <f>COUNTIFS(Sheet1!H:H,"PRODUCT 1",Sheet1!C:C,"MALE",Sheet1!E:E,MaleCountIFS!A29)</f>
        <v>0</v>
      </c>
      <c r="C29">
        <f>COUNTIFS(Sheet1!H:H,"PRODUCT 2",Sheet1!C:C,"MALE",Sheet1!E:E,MaleCountIFS!A29)</f>
        <v>0</v>
      </c>
      <c r="D29">
        <f>COUNTIFS(Sheet1!H:H,"PRODUCT 3",Sheet1!C:C,"MALE",Sheet1!E:E,MaleCountIFS!A29)</f>
        <v>2</v>
      </c>
      <c r="E29">
        <f>COUNTIFS(Sheet1!H:H,"PRODUCT 4",Sheet1!C:C,"MALE",Sheet1!E:E,MaleCountIFS!A29)</f>
        <v>0</v>
      </c>
      <c r="F29">
        <f>COUNTIFS(Sheet1!H:H,"PRODUCT 5",Sheet1!C:C,"MALE",Sheet1!E:E,MaleCountIFS!A29)</f>
        <v>1</v>
      </c>
      <c r="G29">
        <f>COUNTIFS(Sheet1!H:H,"PRODUCT 6",Sheet1!C:C,"MALE",Sheet1!E:E,MaleCountIFS!A29)</f>
        <v>1</v>
      </c>
      <c r="H29">
        <f>COUNTIFS(Sheet1!H:H,"PRODUCT 7",Sheet1!C:C,"MALE",Sheet1!E:E,MaleCountIFS!A29)</f>
        <v>2</v>
      </c>
      <c r="I29">
        <f>COUNTIFS(Sheet1!H:H,"PRODUCT 8",Sheet1!C:C,"MALE",Sheet1!E:E,MaleCountIFS!A29)</f>
        <v>2</v>
      </c>
      <c r="J29">
        <f>COUNTIFS(Sheet1!H:H,"PRODUCT 9",Sheet1!C:C,"MALE",Sheet1!E:E,MaleCountIFS!A29)</f>
        <v>0</v>
      </c>
      <c r="K29">
        <f>COUNTIFS(Sheet1!H:H,"PRODUCT 10",Sheet1!C:C,"MALE",Sheet1!E:E,MaleCountIFS!A29)</f>
        <v>0</v>
      </c>
    </row>
    <row r="30" spans="1:11" x14ac:dyDescent="0.35">
      <c r="A30" t="s">
        <v>328</v>
      </c>
      <c r="B30">
        <f>COUNTIFS(Sheet1!H:H,"PRODUCT 1",Sheet1!C:C,"MALE",Sheet1!E:E,MaleCountIFS!A30)</f>
        <v>0</v>
      </c>
      <c r="C30">
        <f>COUNTIFS(Sheet1!H:H,"PRODUCT 2",Sheet1!C:C,"MALE",Sheet1!E:E,MaleCountIFS!A30)</f>
        <v>0</v>
      </c>
      <c r="D30">
        <f>COUNTIFS(Sheet1!H:H,"PRODUCT 3",Sheet1!C:C,"MALE",Sheet1!E:E,MaleCountIFS!A30)</f>
        <v>0</v>
      </c>
      <c r="E30">
        <f>COUNTIFS(Sheet1!H:H,"PRODUCT 4",Sheet1!C:C,"MALE",Sheet1!E:E,MaleCountIFS!A30)</f>
        <v>0</v>
      </c>
      <c r="F30">
        <f>COUNTIFS(Sheet1!H:H,"PRODUCT 5",Sheet1!C:C,"MALE",Sheet1!E:E,MaleCountIFS!A30)</f>
        <v>0</v>
      </c>
      <c r="G30">
        <f>COUNTIFS(Sheet1!H:H,"PRODUCT 6",Sheet1!C:C,"MALE",Sheet1!E:E,MaleCountIFS!A30)</f>
        <v>0</v>
      </c>
      <c r="H30">
        <f>COUNTIFS(Sheet1!H:H,"PRODUCT 7",Sheet1!C:C,"MALE",Sheet1!E:E,MaleCountIFS!A30)</f>
        <v>0</v>
      </c>
      <c r="I30">
        <f>COUNTIFS(Sheet1!H:H,"PRODUCT 8",Sheet1!C:C,"MALE",Sheet1!E:E,MaleCountIFS!A30)</f>
        <v>0</v>
      </c>
      <c r="J30">
        <f>COUNTIFS(Sheet1!H:H,"PRODUCT 9",Sheet1!C:C,"MALE",Sheet1!E:E,MaleCountIFS!A30)</f>
        <v>0</v>
      </c>
      <c r="K30">
        <f>COUNTIFS(Sheet1!H:H,"PRODUCT 10",Sheet1!C:C,"MALE",Sheet1!E:E,MaleCountIFS!A30)</f>
        <v>0</v>
      </c>
    </row>
    <row r="31" spans="1:11" x14ac:dyDescent="0.35">
      <c r="A31" t="s">
        <v>119</v>
      </c>
      <c r="B31">
        <f>COUNTIFS(Sheet1!H:H,"PRODUCT 1",Sheet1!C:C,"MALE",Sheet1!E:E,MaleCountIFS!A31)</f>
        <v>0</v>
      </c>
      <c r="C31">
        <f>COUNTIFS(Sheet1!H:H,"PRODUCT 2",Sheet1!C:C,"MALE",Sheet1!E:E,MaleCountIFS!A31)</f>
        <v>0</v>
      </c>
      <c r="D31">
        <f>COUNTIFS(Sheet1!H:H,"PRODUCT 3",Sheet1!C:C,"MALE",Sheet1!E:E,MaleCountIFS!A31)</f>
        <v>0</v>
      </c>
      <c r="E31">
        <f>COUNTIFS(Sheet1!H:H,"PRODUCT 4",Sheet1!C:C,"MALE",Sheet1!E:E,MaleCountIFS!A31)</f>
        <v>0</v>
      </c>
      <c r="F31">
        <f>COUNTIFS(Sheet1!H:H,"PRODUCT 5",Sheet1!C:C,"MALE",Sheet1!E:E,MaleCountIFS!A31)</f>
        <v>0</v>
      </c>
      <c r="G31">
        <f>COUNTIFS(Sheet1!H:H,"PRODUCT 6",Sheet1!C:C,"MALE",Sheet1!E:E,MaleCountIFS!A31)</f>
        <v>0</v>
      </c>
      <c r="H31">
        <f>COUNTIFS(Sheet1!H:H,"PRODUCT 7",Sheet1!C:C,"MALE",Sheet1!E:E,MaleCountIFS!A31)</f>
        <v>0</v>
      </c>
      <c r="I31">
        <f>COUNTIFS(Sheet1!H:H,"PRODUCT 8",Sheet1!C:C,"MALE",Sheet1!E:E,MaleCountIFS!A31)</f>
        <v>0</v>
      </c>
      <c r="J31">
        <f>COUNTIFS(Sheet1!H:H,"PRODUCT 9",Sheet1!C:C,"MALE",Sheet1!E:E,MaleCountIFS!A31)</f>
        <v>0</v>
      </c>
      <c r="K31">
        <f>COUNTIFS(Sheet1!H:H,"PRODUCT 10",Sheet1!C:C,"MALE",Sheet1!E:E,MaleCountIFS!A31)</f>
        <v>0</v>
      </c>
    </row>
    <row r="32" spans="1:11" x14ac:dyDescent="0.35">
      <c r="A32" t="s">
        <v>46</v>
      </c>
      <c r="B32">
        <f>COUNTIFS(Sheet1!H:H,"PRODUCT 1",Sheet1!C:C,"MALE",Sheet1!E:E,MaleCountIFS!A32)</f>
        <v>1</v>
      </c>
      <c r="C32">
        <f>COUNTIFS(Sheet1!H:H,"PRODUCT 2",Sheet1!C:C,"MALE",Sheet1!E:E,MaleCountIFS!A32)</f>
        <v>1</v>
      </c>
      <c r="D32">
        <f>COUNTIFS(Sheet1!H:H,"PRODUCT 3",Sheet1!C:C,"MALE",Sheet1!E:E,MaleCountIFS!A32)</f>
        <v>1</v>
      </c>
      <c r="E32">
        <f>COUNTIFS(Sheet1!H:H,"PRODUCT 4",Sheet1!C:C,"MALE",Sheet1!E:E,MaleCountIFS!A32)</f>
        <v>1</v>
      </c>
      <c r="F32">
        <f>COUNTIFS(Sheet1!H:H,"PRODUCT 5",Sheet1!C:C,"MALE",Sheet1!E:E,MaleCountIFS!A32)</f>
        <v>0</v>
      </c>
      <c r="G32">
        <f>COUNTIFS(Sheet1!H:H,"PRODUCT 6",Sheet1!C:C,"MALE",Sheet1!E:E,MaleCountIFS!A32)</f>
        <v>0</v>
      </c>
      <c r="H32">
        <f>COUNTIFS(Sheet1!H:H,"PRODUCT 7",Sheet1!C:C,"MALE",Sheet1!E:E,MaleCountIFS!A32)</f>
        <v>1</v>
      </c>
      <c r="I32">
        <f>COUNTIFS(Sheet1!H:H,"PRODUCT 8",Sheet1!C:C,"MALE",Sheet1!E:E,MaleCountIFS!A32)</f>
        <v>0</v>
      </c>
      <c r="J32">
        <f>COUNTIFS(Sheet1!H:H,"PRODUCT 9",Sheet1!C:C,"MALE",Sheet1!E:E,MaleCountIFS!A32)</f>
        <v>1</v>
      </c>
      <c r="K32">
        <f>COUNTIFS(Sheet1!H:H,"PRODUCT 10",Sheet1!C:C,"MALE",Sheet1!E:E,MaleCountIFS!A32)</f>
        <v>2</v>
      </c>
    </row>
    <row r="33" spans="1:11" x14ac:dyDescent="0.35">
      <c r="A33" t="s">
        <v>92</v>
      </c>
      <c r="B33">
        <f>COUNTIFS(Sheet1!H:H,"PRODUCT 1",Sheet1!C:C,"MALE",Sheet1!E:E,MaleCountIFS!A33)</f>
        <v>2</v>
      </c>
      <c r="C33">
        <f>COUNTIFS(Sheet1!H:H,"PRODUCT 2",Sheet1!C:C,"MALE",Sheet1!E:E,MaleCountIFS!A33)</f>
        <v>1</v>
      </c>
      <c r="D33">
        <f>COUNTIFS(Sheet1!H:H,"PRODUCT 3",Sheet1!C:C,"MALE",Sheet1!E:E,MaleCountIFS!A33)</f>
        <v>2</v>
      </c>
      <c r="E33">
        <f>COUNTIFS(Sheet1!H:H,"PRODUCT 4",Sheet1!C:C,"MALE",Sheet1!E:E,MaleCountIFS!A33)</f>
        <v>0</v>
      </c>
      <c r="F33">
        <f>COUNTIFS(Sheet1!H:H,"PRODUCT 5",Sheet1!C:C,"MALE",Sheet1!E:E,MaleCountIFS!A33)</f>
        <v>1</v>
      </c>
      <c r="G33">
        <f>COUNTIFS(Sheet1!H:H,"PRODUCT 6",Sheet1!C:C,"MALE",Sheet1!E:E,MaleCountIFS!A33)</f>
        <v>1</v>
      </c>
      <c r="H33">
        <f>COUNTIFS(Sheet1!H:H,"PRODUCT 7",Sheet1!C:C,"MALE",Sheet1!E:E,MaleCountIFS!A33)</f>
        <v>0</v>
      </c>
      <c r="I33">
        <f>COUNTIFS(Sheet1!H:H,"PRODUCT 8",Sheet1!C:C,"MALE",Sheet1!E:E,MaleCountIFS!A33)</f>
        <v>1</v>
      </c>
      <c r="J33">
        <f>COUNTIFS(Sheet1!H:H,"PRODUCT 9",Sheet1!C:C,"MALE",Sheet1!E:E,MaleCountIFS!A33)</f>
        <v>2</v>
      </c>
      <c r="K33">
        <f>COUNTIFS(Sheet1!H:H,"PRODUCT 10",Sheet1!C:C,"MALE",Sheet1!E:E,MaleCountIFS!A33)</f>
        <v>1</v>
      </c>
    </row>
    <row r="34" spans="1:11" x14ac:dyDescent="0.35">
      <c r="A34" t="s">
        <v>294</v>
      </c>
      <c r="B34">
        <f>COUNTIFS(Sheet1!H:H,"PRODUCT 1",Sheet1!C:C,"MALE",Sheet1!E:E,MaleCountIFS!A34)</f>
        <v>0</v>
      </c>
      <c r="C34">
        <f>COUNTIFS(Sheet1!H:H,"PRODUCT 2",Sheet1!C:C,"MALE",Sheet1!E:E,MaleCountIFS!A34)</f>
        <v>0</v>
      </c>
      <c r="D34">
        <f>COUNTIFS(Sheet1!H:H,"PRODUCT 3",Sheet1!C:C,"MALE",Sheet1!E:E,MaleCountIFS!A34)</f>
        <v>0</v>
      </c>
      <c r="E34">
        <f>COUNTIFS(Sheet1!H:H,"PRODUCT 4",Sheet1!C:C,"MALE",Sheet1!E:E,MaleCountIFS!A34)</f>
        <v>0</v>
      </c>
      <c r="F34">
        <f>COUNTIFS(Sheet1!H:H,"PRODUCT 5",Sheet1!C:C,"MALE",Sheet1!E:E,MaleCountIFS!A34)</f>
        <v>0</v>
      </c>
      <c r="G34">
        <f>COUNTIFS(Sheet1!H:H,"PRODUCT 6",Sheet1!C:C,"MALE",Sheet1!E:E,MaleCountIFS!A34)</f>
        <v>0</v>
      </c>
      <c r="H34">
        <f>COUNTIFS(Sheet1!H:H,"PRODUCT 7",Sheet1!C:C,"MALE",Sheet1!E:E,MaleCountIFS!A34)</f>
        <v>0</v>
      </c>
      <c r="I34">
        <f>COUNTIFS(Sheet1!H:H,"PRODUCT 8",Sheet1!C:C,"MALE",Sheet1!E:E,MaleCountIFS!A34)</f>
        <v>0</v>
      </c>
      <c r="J34">
        <f>COUNTIFS(Sheet1!H:H,"PRODUCT 9",Sheet1!C:C,"MALE",Sheet1!E:E,MaleCountIFS!A34)</f>
        <v>0</v>
      </c>
      <c r="K34">
        <f>COUNTIFS(Sheet1!H:H,"PRODUCT 10",Sheet1!C:C,"MALE",Sheet1!E:E,MaleCountIFS!A34)</f>
        <v>0</v>
      </c>
    </row>
    <row r="35" spans="1:11" x14ac:dyDescent="0.35">
      <c r="A35" t="s">
        <v>80</v>
      </c>
      <c r="B35">
        <f>COUNTIFS(Sheet1!H:H,"PRODUCT 1",Sheet1!C:C,"MALE",Sheet1!E:E,MaleCountIFS!A35)</f>
        <v>0</v>
      </c>
      <c r="C35">
        <f>COUNTIFS(Sheet1!H:H,"PRODUCT 2",Sheet1!C:C,"MALE",Sheet1!E:E,MaleCountIFS!A35)</f>
        <v>0</v>
      </c>
      <c r="D35">
        <f>COUNTIFS(Sheet1!H:H,"PRODUCT 3",Sheet1!C:C,"MALE",Sheet1!E:E,MaleCountIFS!A35)</f>
        <v>0</v>
      </c>
      <c r="E35">
        <f>COUNTIFS(Sheet1!H:H,"PRODUCT 4",Sheet1!C:C,"MALE",Sheet1!E:E,MaleCountIFS!A35)</f>
        <v>1</v>
      </c>
      <c r="F35">
        <f>COUNTIFS(Sheet1!H:H,"PRODUCT 5",Sheet1!C:C,"MALE",Sheet1!E:E,MaleCountIFS!A35)</f>
        <v>1</v>
      </c>
      <c r="G35">
        <f>COUNTIFS(Sheet1!H:H,"PRODUCT 6",Sheet1!C:C,"MALE",Sheet1!E:E,MaleCountIFS!A35)</f>
        <v>0</v>
      </c>
      <c r="H35">
        <f>COUNTIFS(Sheet1!H:H,"PRODUCT 7",Sheet1!C:C,"MALE",Sheet1!E:E,MaleCountIFS!A35)</f>
        <v>2</v>
      </c>
      <c r="I35">
        <f>COUNTIFS(Sheet1!H:H,"PRODUCT 8",Sheet1!C:C,"MALE",Sheet1!E:E,MaleCountIFS!A35)</f>
        <v>0</v>
      </c>
      <c r="J35">
        <f>COUNTIFS(Sheet1!H:H,"PRODUCT 9",Sheet1!C:C,"MALE",Sheet1!E:E,MaleCountIFS!A35)</f>
        <v>0</v>
      </c>
      <c r="K35">
        <f>COUNTIFS(Sheet1!H:H,"PRODUCT 10",Sheet1!C:C,"MALE",Sheet1!E:E,MaleCountIFS!A35)</f>
        <v>2</v>
      </c>
    </row>
    <row r="36" spans="1:11" x14ac:dyDescent="0.35">
      <c r="A36" t="s">
        <v>351</v>
      </c>
      <c r="B36">
        <f>COUNTIFS(Sheet1!H:H,"PRODUCT 1",Sheet1!C:C,"MALE",Sheet1!E:E,MaleCountIFS!A36)</f>
        <v>0</v>
      </c>
      <c r="C36">
        <f>COUNTIFS(Sheet1!H:H,"PRODUCT 2",Sheet1!C:C,"MALE",Sheet1!E:E,MaleCountIFS!A36)</f>
        <v>0</v>
      </c>
      <c r="D36">
        <f>COUNTIFS(Sheet1!H:H,"PRODUCT 3",Sheet1!C:C,"MALE",Sheet1!E:E,MaleCountIFS!A36)</f>
        <v>0</v>
      </c>
      <c r="E36">
        <f>COUNTIFS(Sheet1!H:H,"PRODUCT 4",Sheet1!C:C,"MALE",Sheet1!E:E,MaleCountIFS!A36)</f>
        <v>0</v>
      </c>
      <c r="F36">
        <f>COUNTIFS(Sheet1!H:H,"PRODUCT 5",Sheet1!C:C,"MALE",Sheet1!E:E,MaleCountIFS!A36)</f>
        <v>0</v>
      </c>
      <c r="G36">
        <f>COUNTIFS(Sheet1!H:H,"PRODUCT 6",Sheet1!C:C,"MALE",Sheet1!E:E,MaleCountIFS!A36)</f>
        <v>0</v>
      </c>
      <c r="H36">
        <f>COUNTIFS(Sheet1!H:H,"PRODUCT 7",Sheet1!C:C,"MALE",Sheet1!E:E,MaleCountIFS!A36)</f>
        <v>0</v>
      </c>
      <c r="I36">
        <f>COUNTIFS(Sheet1!H:H,"PRODUCT 8",Sheet1!C:C,"MALE",Sheet1!E:E,MaleCountIFS!A36)</f>
        <v>0</v>
      </c>
      <c r="J36">
        <f>COUNTIFS(Sheet1!H:H,"PRODUCT 9",Sheet1!C:C,"MALE",Sheet1!E:E,MaleCountIFS!A36)</f>
        <v>0</v>
      </c>
      <c r="K36">
        <f>COUNTIFS(Sheet1!H:H,"PRODUCT 10",Sheet1!C:C,"MALE",Sheet1!E:E,MaleCountIFS!A36)</f>
        <v>0</v>
      </c>
    </row>
    <row r="37" spans="1:11" x14ac:dyDescent="0.35">
      <c r="A37" t="s">
        <v>123</v>
      </c>
      <c r="B37">
        <f>COUNTIFS(Sheet1!H:H,"PRODUCT 1",Sheet1!C:C,"MALE",Sheet1!E:E,MaleCountIFS!A37)</f>
        <v>1</v>
      </c>
      <c r="C37">
        <f>COUNTIFS(Sheet1!H:H,"PRODUCT 2",Sheet1!C:C,"MALE",Sheet1!E:E,MaleCountIFS!A37)</f>
        <v>1</v>
      </c>
      <c r="D37">
        <f>COUNTIFS(Sheet1!H:H,"PRODUCT 3",Sheet1!C:C,"MALE",Sheet1!E:E,MaleCountIFS!A37)</f>
        <v>0</v>
      </c>
      <c r="E37">
        <f>COUNTIFS(Sheet1!H:H,"PRODUCT 4",Sheet1!C:C,"MALE",Sheet1!E:E,MaleCountIFS!A37)</f>
        <v>1</v>
      </c>
      <c r="F37">
        <f>COUNTIFS(Sheet1!H:H,"PRODUCT 5",Sheet1!C:C,"MALE",Sheet1!E:E,MaleCountIFS!A37)</f>
        <v>0</v>
      </c>
      <c r="G37">
        <f>COUNTIFS(Sheet1!H:H,"PRODUCT 6",Sheet1!C:C,"MALE",Sheet1!E:E,MaleCountIFS!A37)</f>
        <v>0</v>
      </c>
      <c r="H37">
        <f>COUNTIFS(Sheet1!H:H,"PRODUCT 7",Sheet1!C:C,"MALE",Sheet1!E:E,MaleCountIFS!A37)</f>
        <v>1</v>
      </c>
      <c r="I37">
        <f>COUNTIFS(Sheet1!H:H,"PRODUCT 8",Sheet1!C:C,"MALE",Sheet1!E:E,MaleCountIFS!A37)</f>
        <v>0</v>
      </c>
      <c r="J37">
        <f>COUNTIFS(Sheet1!H:H,"PRODUCT 9",Sheet1!C:C,"MALE",Sheet1!E:E,MaleCountIFS!A37)</f>
        <v>1</v>
      </c>
      <c r="K37">
        <f>COUNTIFS(Sheet1!H:H,"PRODUCT 10",Sheet1!C:C,"MALE",Sheet1!E:E,MaleCountIFS!A37)</f>
        <v>0</v>
      </c>
    </row>
    <row r="38" spans="1:11" x14ac:dyDescent="0.35">
      <c r="A38" t="s">
        <v>28</v>
      </c>
      <c r="B38">
        <f>COUNTIFS(Sheet1!H:H,"PRODUCT 1",Sheet1!C:C,"MALE",Sheet1!E:E,MaleCountIFS!A38)</f>
        <v>1</v>
      </c>
      <c r="C38">
        <f>COUNTIFS(Sheet1!H:H,"PRODUCT 2",Sheet1!C:C,"MALE",Sheet1!E:E,MaleCountIFS!A38)</f>
        <v>0</v>
      </c>
      <c r="D38">
        <f>COUNTIFS(Sheet1!H:H,"PRODUCT 3",Sheet1!C:C,"MALE",Sheet1!E:E,MaleCountIFS!A38)</f>
        <v>0</v>
      </c>
      <c r="E38">
        <f>COUNTIFS(Sheet1!H:H,"PRODUCT 4",Sheet1!C:C,"MALE",Sheet1!E:E,MaleCountIFS!A38)</f>
        <v>0</v>
      </c>
      <c r="F38">
        <f>COUNTIFS(Sheet1!H:H,"PRODUCT 5",Sheet1!C:C,"MALE",Sheet1!E:E,MaleCountIFS!A38)</f>
        <v>0</v>
      </c>
      <c r="G38">
        <f>COUNTIFS(Sheet1!H:H,"PRODUCT 6",Sheet1!C:C,"MALE",Sheet1!E:E,MaleCountIFS!A38)</f>
        <v>0</v>
      </c>
      <c r="H38">
        <f>COUNTIFS(Sheet1!H:H,"PRODUCT 7",Sheet1!C:C,"MALE",Sheet1!E:E,MaleCountIFS!A38)</f>
        <v>1</v>
      </c>
      <c r="I38">
        <f>COUNTIFS(Sheet1!H:H,"PRODUCT 8",Sheet1!C:C,"MALE",Sheet1!E:E,MaleCountIFS!A38)</f>
        <v>1</v>
      </c>
      <c r="J38">
        <f>COUNTIFS(Sheet1!H:H,"PRODUCT 9",Sheet1!C:C,"MALE",Sheet1!E:E,MaleCountIFS!A38)</f>
        <v>1</v>
      </c>
      <c r="K38">
        <f>COUNTIFS(Sheet1!H:H,"PRODUCT 10",Sheet1!C:C,"MALE",Sheet1!E:E,MaleCountIFS!A38)</f>
        <v>0</v>
      </c>
    </row>
    <row r="39" spans="1:11" x14ac:dyDescent="0.35">
      <c r="A39" t="s">
        <v>318</v>
      </c>
      <c r="B39">
        <f>COUNTIFS(Sheet1!H:H,"PRODUCT 1",Sheet1!C:C,"MALE",Sheet1!E:E,MaleCountIFS!A39)</f>
        <v>0</v>
      </c>
      <c r="C39">
        <f>COUNTIFS(Sheet1!H:H,"PRODUCT 2",Sheet1!C:C,"MALE",Sheet1!E:E,MaleCountIFS!A39)</f>
        <v>0</v>
      </c>
      <c r="D39">
        <f>COUNTIFS(Sheet1!H:H,"PRODUCT 3",Sheet1!C:C,"MALE",Sheet1!E:E,MaleCountIFS!A39)</f>
        <v>0</v>
      </c>
      <c r="E39">
        <f>COUNTIFS(Sheet1!H:H,"PRODUCT 4",Sheet1!C:C,"MALE",Sheet1!E:E,MaleCountIFS!A39)</f>
        <v>0</v>
      </c>
      <c r="F39">
        <f>COUNTIFS(Sheet1!H:H,"PRODUCT 5",Sheet1!C:C,"MALE",Sheet1!E:E,MaleCountIFS!A39)</f>
        <v>0</v>
      </c>
      <c r="G39">
        <f>COUNTIFS(Sheet1!H:H,"PRODUCT 6",Sheet1!C:C,"MALE",Sheet1!E:E,MaleCountIFS!A39)</f>
        <v>0</v>
      </c>
      <c r="H39">
        <f>COUNTIFS(Sheet1!H:H,"PRODUCT 7",Sheet1!C:C,"MALE",Sheet1!E:E,MaleCountIFS!A39)</f>
        <v>0</v>
      </c>
      <c r="I39">
        <f>COUNTIFS(Sheet1!H:H,"PRODUCT 8",Sheet1!C:C,"MALE",Sheet1!E:E,MaleCountIFS!A39)</f>
        <v>0</v>
      </c>
      <c r="J39">
        <f>COUNTIFS(Sheet1!H:H,"PRODUCT 9",Sheet1!C:C,"MALE",Sheet1!E:E,MaleCountIFS!A39)</f>
        <v>0</v>
      </c>
      <c r="K39">
        <f>COUNTIFS(Sheet1!H:H,"PRODUCT 10",Sheet1!C:C,"MALE",Sheet1!E:E,MaleCountIFS!A39)</f>
        <v>0</v>
      </c>
    </row>
    <row r="40" spans="1:11" x14ac:dyDescent="0.35">
      <c r="A40" t="s">
        <v>263</v>
      </c>
      <c r="B40">
        <f>COUNTIFS(Sheet1!H:H,"PRODUCT 1",Sheet1!C:C,"MALE",Sheet1!E:E,MaleCountIFS!A40)</f>
        <v>0</v>
      </c>
      <c r="C40">
        <f>COUNTIFS(Sheet1!H:H,"PRODUCT 2",Sheet1!C:C,"MALE",Sheet1!E:E,MaleCountIFS!A40)</f>
        <v>0</v>
      </c>
      <c r="D40">
        <f>COUNTIFS(Sheet1!H:H,"PRODUCT 3",Sheet1!C:C,"MALE",Sheet1!E:E,MaleCountIFS!A40)</f>
        <v>0</v>
      </c>
      <c r="E40">
        <f>COUNTIFS(Sheet1!H:H,"PRODUCT 4",Sheet1!C:C,"MALE",Sheet1!E:E,MaleCountIFS!A40)</f>
        <v>0</v>
      </c>
      <c r="F40">
        <f>COUNTIFS(Sheet1!H:H,"PRODUCT 5",Sheet1!C:C,"MALE",Sheet1!E:E,MaleCountIFS!A40)</f>
        <v>0</v>
      </c>
      <c r="G40">
        <f>COUNTIFS(Sheet1!H:H,"PRODUCT 6",Sheet1!C:C,"MALE",Sheet1!E:E,MaleCountIFS!A40)</f>
        <v>0</v>
      </c>
      <c r="H40">
        <f>COUNTIFS(Sheet1!H:H,"PRODUCT 7",Sheet1!C:C,"MALE",Sheet1!E:E,MaleCountIFS!A40)</f>
        <v>0</v>
      </c>
      <c r="I40">
        <f>COUNTIFS(Sheet1!H:H,"PRODUCT 8",Sheet1!C:C,"MALE",Sheet1!E:E,MaleCountIFS!A40)</f>
        <v>0</v>
      </c>
      <c r="J40">
        <f>COUNTIFS(Sheet1!H:H,"PRODUCT 9",Sheet1!C:C,"MALE",Sheet1!E:E,MaleCountIFS!A40)</f>
        <v>0</v>
      </c>
      <c r="K40">
        <f>COUNTIFS(Sheet1!H:H,"PRODUCT 10",Sheet1!C:C,"MALE",Sheet1!E:E,MaleCountIFS!A40)</f>
        <v>0</v>
      </c>
    </row>
    <row r="41" spans="1:11" x14ac:dyDescent="0.35">
      <c r="A41" t="s">
        <v>425</v>
      </c>
      <c r="B41">
        <f>COUNTIFS(Sheet1!H:H,"PRODUCT 1",Sheet1!C:C,"MALE",Sheet1!E:E,MaleCountIFS!A41)</f>
        <v>0</v>
      </c>
      <c r="C41">
        <f>COUNTIFS(Sheet1!H:H,"PRODUCT 2",Sheet1!C:C,"MALE",Sheet1!E:E,MaleCountIFS!A41)</f>
        <v>0</v>
      </c>
      <c r="D41">
        <f>COUNTIFS(Sheet1!H:H,"PRODUCT 3",Sheet1!C:C,"MALE",Sheet1!E:E,MaleCountIFS!A41)</f>
        <v>0</v>
      </c>
      <c r="E41">
        <f>COUNTIFS(Sheet1!H:H,"PRODUCT 4",Sheet1!C:C,"MALE",Sheet1!E:E,MaleCountIFS!A41)</f>
        <v>0</v>
      </c>
      <c r="F41">
        <f>COUNTIFS(Sheet1!H:H,"PRODUCT 5",Sheet1!C:C,"MALE",Sheet1!E:E,MaleCountIFS!A41)</f>
        <v>0</v>
      </c>
      <c r="G41">
        <f>COUNTIFS(Sheet1!H:H,"PRODUCT 6",Sheet1!C:C,"MALE",Sheet1!E:E,MaleCountIFS!A41)</f>
        <v>0</v>
      </c>
      <c r="H41">
        <f>COUNTIFS(Sheet1!H:H,"PRODUCT 7",Sheet1!C:C,"MALE",Sheet1!E:E,MaleCountIFS!A41)</f>
        <v>0</v>
      </c>
      <c r="I41">
        <f>COUNTIFS(Sheet1!H:H,"PRODUCT 8",Sheet1!C:C,"MALE",Sheet1!E:E,MaleCountIFS!A41)</f>
        <v>0</v>
      </c>
      <c r="J41">
        <f>COUNTIFS(Sheet1!H:H,"PRODUCT 9",Sheet1!C:C,"MALE",Sheet1!E:E,MaleCountIFS!A41)</f>
        <v>0</v>
      </c>
      <c r="K41">
        <f>COUNTIFS(Sheet1!H:H,"PRODUCT 10",Sheet1!C:C,"MALE",Sheet1!E:E,MaleCountIFS!A41)</f>
        <v>0</v>
      </c>
    </row>
    <row r="42" spans="1:11" x14ac:dyDescent="0.35">
      <c r="A42" t="s">
        <v>61</v>
      </c>
      <c r="B42">
        <f>COUNTIFS(Sheet1!H:H,"PRODUCT 1",Sheet1!C:C,"MALE",Sheet1!E:E,MaleCountIFS!A42)</f>
        <v>0</v>
      </c>
      <c r="C42">
        <f>COUNTIFS(Sheet1!H:H,"PRODUCT 2",Sheet1!C:C,"MALE",Sheet1!E:E,MaleCountIFS!A42)</f>
        <v>0</v>
      </c>
      <c r="D42">
        <f>COUNTIFS(Sheet1!H:H,"PRODUCT 3",Sheet1!C:C,"MALE",Sheet1!E:E,MaleCountIFS!A42)</f>
        <v>0</v>
      </c>
      <c r="E42">
        <f>COUNTIFS(Sheet1!H:H,"PRODUCT 4",Sheet1!C:C,"MALE",Sheet1!E:E,MaleCountIFS!A42)</f>
        <v>0</v>
      </c>
      <c r="F42">
        <f>COUNTIFS(Sheet1!H:H,"PRODUCT 5",Sheet1!C:C,"MALE",Sheet1!E:E,MaleCountIFS!A42)</f>
        <v>0</v>
      </c>
      <c r="G42">
        <f>COUNTIFS(Sheet1!H:H,"PRODUCT 6",Sheet1!C:C,"MALE",Sheet1!E:E,MaleCountIFS!A42)</f>
        <v>0</v>
      </c>
      <c r="H42">
        <f>COUNTIFS(Sheet1!H:H,"PRODUCT 7",Sheet1!C:C,"MALE",Sheet1!E:E,MaleCountIFS!A42)</f>
        <v>0</v>
      </c>
      <c r="I42">
        <f>COUNTIFS(Sheet1!H:H,"PRODUCT 8",Sheet1!C:C,"MALE",Sheet1!E:E,MaleCountIFS!A42)</f>
        <v>0</v>
      </c>
      <c r="J42">
        <f>COUNTIFS(Sheet1!H:H,"PRODUCT 9",Sheet1!C:C,"MALE",Sheet1!E:E,MaleCountIFS!A42)</f>
        <v>1</v>
      </c>
      <c r="K42">
        <f>COUNTIFS(Sheet1!H:H,"PRODUCT 10",Sheet1!C:C,"MALE",Sheet1!E:E,MaleCountIFS!A42)</f>
        <v>0</v>
      </c>
    </row>
    <row r="43" spans="1:11" x14ac:dyDescent="0.35">
      <c r="A43" t="s">
        <v>322</v>
      </c>
      <c r="B43">
        <f>COUNTIFS(Sheet1!H:H,"PRODUCT 1",Sheet1!C:C,"MALE",Sheet1!E:E,MaleCountIFS!A43)</f>
        <v>0</v>
      </c>
      <c r="C43">
        <f>COUNTIFS(Sheet1!H:H,"PRODUCT 2",Sheet1!C:C,"MALE",Sheet1!E:E,MaleCountIFS!A43)</f>
        <v>0</v>
      </c>
      <c r="D43">
        <f>COUNTIFS(Sheet1!H:H,"PRODUCT 3",Sheet1!C:C,"MALE",Sheet1!E:E,MaleCountIFS!A43)</f>
        <v>0</v>
      </c>
      <c r="E43">
        <f>COUNTIFS(Sheet1!H:H,"PRODUCT 4",Sheet1!C:C,"MALE",Sheet1!E:E,MaleCountIFS!A43)</f>
        <v>0</v>
      </c>
      <c r="F43">
        <f>COUNTIFS(Sheet1!H:H,"PRODUCT 5",Sheet1!C:C,"MALE",Sheet1!E:E,MaleCountIFS!A43)</f>
        <v>0</v>
      </c>
      <c r="G43">
        <f>COUNTIFS(Sheet1!H:H,"PRODUCT 6",Sheet1!C:C,"MALE",Sheet1!E:E,MaleCountIFS!A43)</f>
        <v>0</v>
      </c>
      <c r="H43">
        <f>COUNTIFS(Sheet1!H:H,"PRODUCT 7",Sheet1!C:C,"MALE",Sheet1!E:E,MaleCountIFS!A43)</f>
        <v>0</v>
      </c>
      <c r="I43">
        <f>COUNTIFS(Sheet1!H:H,"PRODUCT 8",Sheet1!C:C,"MALE",Sheet1!E:E,MaleCountIFS!A43)</f>
        <v>1</v>
      </c>
      <c r="J43">
        <f>COUNTIFS(Sheet1!H:H,"PRODUCT 9",Sheet1!C:C,"MALE",Sheet1!E:E,MaleCountIFS!A43)</f>
        <v>0</v>
      </c>
      <c r="K43">
        <f>COUNTIFS(Sheet1!H:H,"PRODUCT 10",Sheet1!C:C,"MALE",Sheet1!E:E,MaleCountIFS!A43)</f>
        <v>0</v>
      </c>
    </row>
    <row r="44" spans="1:11" x14ac:dyDescent="0.35">
      <c r="A44" t="s">
        <v>4</v>
      </c>
      <c r="B44">
        <f>COUNTIFS(Sheet1!H:H,"PRODUCT 1",Sheet1!C:C,"MALE",Sheet1!E:E,MaleCountIFS!A44)</f>
        <v>6</v>
      </c>
      <c r="C44">
        <f>COUNTIFS(Sheet1!H:H,"PRODUCT 2",Sheet1!C:C,"MALE",Sheet1!E:E,MaleCountIFS!A44)</f>
        <v>4</v>
      </c>
      <c r="D44">
        <f>COUNTIFS(Sheet1!H:H,"PRODUCT 3",Sheet1!C:C,"MALE",Sheet1!E:E,MaleCountIFS!A44)</f>
        <v>7</v>
      </c>
      <c r="E44">
        <f>COUNTIFS(Sheet1!H:H,"PRODUCT 4",Sheet1!C:C,"MALE",Sheet1!E:E,MaleCountIFS!A44)</f>
        <v>6</v>
      </c>
      <c r="F44">
        <f>COUNTIFS(Sheet1!H:H,"PRODUCT 5",Sheet1!C:C,"MALE",Sheet1!E:E,MaleCountIFS!A44)</f>
        <v>6</v>
      </c>
      <c r="G44">
        <f>COUNTIFS(Sheet1!H:H,"PRODUCT 6",Sheet1!C:C,"MALE",Sheet1!E:E,MaleCountIFS!A44)</f>
        <v>1</v>
      </c>
      <c r="H44">
        <f>COUNTIFS(Sheet1!H:H,"PRODUCT 7",Sheet1!C:C,"MALE",Sheet1!E:E,MaleCountIFS!A44)</f>
        <v>4</v>
      </c>
      <c r="I44">
        <f>COUNTIFS(Sheet1!H:H,"PRODUCT 8",Sheet1!C:C,"MALE",Sheet1!E:E,MaleCountIFS!A44)</f>
        <v>2</v>
      </c>
      <c r="J44">
        <f>COUNTIFS(Sheet1!H:H,"PRODUCT 9",Sheet1!C:C,"MALE",Sheet1!E:E,MaleCountIFS!A44)</f>
        <v>7</v>
      </c>
      <c r="K44">
        <f>COUNTIFS(Sheet1!H:H,"PRODUCT 10",Sheet1!C:C,"MALE",Sheet1!E:E,MaleCountIFS!A44)</f>
        <v>5</v>
      </c>
    </row>
    <row r="45" spans="1:11" x14ac:dyDescent="0.35">
      <c r="A45" t="s">
        <v>170</v>
      </c>
      <c r="B45">
        <f>COUNTIFS(Sheet1!H:H,"PRODUCT 1",Sheet1!C:C,"MALE",Sheet1!E:E,MaleCountIFS!A45)</f>
        <v>0</v>
      </c>
      <c r="C45">
        <f>COUNTIFS(Sheet1!H:H,"PRODUCT 2",Sheet1!C:C,"MALE",Sheet1!E:E,MaleCountIFS!A45)</f>
        <v>0</v>
      </c>
      <c r="D45">
        <f>COUNTIFS(Sheet1!H:H,"PRODUCT 3",Sheet1!C:C,"MALE",Sheet1!E:E,MaleCountIFS!A45)</f>
        <v>0</v>
      </c>
      <c r="E45">
        <f>COUNTIFS(Sheet1!H:H,"PRODUCT 4",Sheet1!C:C,"MALE",Sheet1!E:E,MaleCountIFS!A45)</f>
        <v>0</v>
      </c>
      <c r="F45">
        <f>COUNTIFS(Sheet1!H:H,"PRODUCT 5",Sheet1!C:C,"MALE",Sheet1!E:E,MaleCountIFS!A45)</f>
        <v>0</v>
      </c>
      <c r="G45">
        <f>COUNTIFS(Sheet1!H:H,"PRODUCT 6",Sheet1!C:C,"MALE",Sheet1!E:E,MaleCountIFS!A45)</f>
        <v>0</v>
      </c>
      <c r="H45">
        <f>COUNTIFS(Sheet1!H:H,"PRODUCT 7",Sheet1!C:C,"MALE",Sheet1!E:E,MaleCountIFS!A45)</f>
        <v>0</v>
      </c>
      <c r="I45">
        <f>COUNTIFS(Sheet1!H:H,"PRODUCT 8",Sheet1!C:C,"MALE",Sheet1!E:E,MaleCountIFS!A45)</f>
        <v>0</v>
      </c>
      <c r="J45">
        <f>COUNTIFS(Sheet1!H:H,"PRODUCT 9",Sheet1!C:C,"MALE",Sheet1!E:E,MaleCountIFS!A45)</f>
        <v>0</v>
      </c>
      <c r="K45">
        <f>COUNTIFS(Sheet1!H:H,"PRODUCT 10",Sheet1!C:C,"MALE",Sheet1!E:E,MaleCountIFS!A45)</f>
        <v>0</v>
      </c>
    </row>
    <row r="46" spans="1:11" x14ac:dyDescent="0.35">
      <c r="A46" t="s">
        <v>15</v>
      </c>
      <c r="B46">
        <f>COUNTIFS(Sheet1!H:H,"PRODUCT 1",Sheet1!C:C,"MALE",Sheet1!E:E,MaleCountIFS!A46)</f>
        <v>0</v>
      </c>
      <c r="C46">
        <f>COUNTIFS(Sheet1!H:H,"PRODUCT 2",Sheet1!C:C,"MALE",Sheet1!E:E,MaleCountIFS!A46)</f>
        <v>0</v>
      </c>
      <c r="D46">
        <f>COUNTIFS(Sheet1!H:H,"PRODUCT 3",Sheet1!C:C,"MALE",Sheet1!E:E,MaleCountIFS!A46)</f>
        <v>0</v>
      </c>
      <c r="E46">
        <f>COUNTIFS(Sheet1!H:H,"PRODUCT 4",Sheet1!C:C,"MALE",Sheet1!E:E,MaleCountIFS!A46)</f>
        <v>0</v>
      </c>
      <c r="F46">
        <f>COUNTIFS(Sheet1!H:H,"PRODUCT 5",Sheet1!C:C,"MALE",Sheet1!E:E,MaleCountIFS!A46)</f>
        <v>0</v>
      </c>
      <c r="G46">
        <f>COUNTIFS(Sheet1!H:H,"PRODUCT 6",Sheet1!C:C,"MALE",Sheet1!E:E,MaleCountIFS!A46)</f>
        <v>0</v>
      </c>
      <c r="H46">
        <f>COUNTIFS(Sheet1!H:H,"PRODUCT 7",Sheet1!C:C,"MALE",Sheet1!E:E,MaleCountIFS!A46)</f>
        <v>1</v>
      </c>
      <c r="I46">
        <f>COUNTIFS(Sheet1!H:H,"PRODUCT 8",Sheet1!C:C,"MALE",Sheet1!E:E,MaleCountIFS!A46)</f>
        <v>1</v>
      </c>
      <c r="J46">
        <f>COUNTIFS(Sheet1!H:H,"PRODUCT 9",Sheet1!C:C,"MALE",Sheet1!E:E,MaleCountIFS!A46)</f>
        <v>0</v>
      </c>
      <c r="K46">
        <f>COUNTIFS(Sheet1!H:H,"PRODUCT 10",Sheet1!C:C,"MALE",Sheet1!E:E,MaleCountIFS!A46)</f>
        <v>1</v>
      </c>
    </row>
    <row r="47" spans="1:11" x14ac:dyDescent="0.35">
      <c r="A47" t="s">
        <v>280</v>
      </c>
      <c r="B47">
        <f>COUNTIFS(Sheet1!H:H,"PRODUCT 1",Sheet1!C:C,"MALE",Sheet1!E:E,MaleCountIFS!A47)</f>
        <v>0</v>
      </c>
      <c r="C47">
        <f>COUNTIFS(Sheet1!H:H,"PRODUCT 2",Sheet1!C:C,"MALE",Sheet1!E:E,MaleCountIFS!A47)</f>
        <v>0</v>
      </c>
      <c r="D47">
        <f>COUNTIFS(Sheet1!H:H,"PRODUCT 3",Sheet1!C:C,"MALE",Sheet1!E:E,MaleCountIFS!A47)</f>
        <v>0</v>
      </c>
      <c r="E47">
        <f>COUNTIFS(Sheet1!H:H,"PRODUCT 4",Sheet1!C:C,"MALE",Sheet1!E:E,MaleCountIFS!A47)</f>
        <v>0</v>
      </c>
      <c r="F47">
        <f>COUNTIFS(Sheet1!H:H,"PRODUCT 5",Sheet1!C:C,"MALE",Sheet1!E:E,MaleCountIFS!A47)</f>
        <v>0</v>
      </c>
      <c r="G47">
        <f>COUNTIFS(Sheet1!H:H,"PRODUCT 6",Sheet1!C:C,"MALE",Sheet1!E:E,MaleCountIFS!A47)</f>
        <v>0</v>
      </c>
      <c r="H47">
        <f>COUNTIFS(Sheet1!H:H,"PRODUCT 7",Sheet1!C:C,"MALE",Sheet1!E:E,MaleCountIFS!A47)</f>
        <v>0</v>
      </c>
      <c r="I47">
        <f>COUNTIFS(Sheet1!H:H,"PRODUCT 8",Sheet1!C:C,"MALE",Sheet1!E:E,MaleCountIFS!A47)</f>
        <v>3</v>
      </c>
      <c r="J47">
        <f>COUNTIFS(Sheet1!H:H,"PRODUCT 9",Sheet1!C:C,"MALE",Sheet1!E:E,MaleCountIFS!A47)</f>
        <v>0</v>
      </c>
      <c r="K47">
        <f>COUNTIFS(Sheet1!H:H,"PRODUCT 10",Sheet1!C:C,"MALE",Sheet1!E:E,MaleCountIFS!A47)</f>
        <v>0</v>
      </c>
    </row>
  </sheetData>
  <sortState xmlns:xlrd2="http://schemas.microsoft.com/office/spreadsheetml/2017/richdata2" ref="A2:A501">
    <sortCondition ref="A1:A50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FemaleCountIFS</vt:lpstr>
      <vt:lpstr>MaleCountIFS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 eze</dc:creator>
  <cp:lastModifiedBy>Mercy Dienye</cp:lastModifiedBy>
  <dcterms:created xsi:type="dcterms:W3CDTF">2024-09-07T21:04:16Z</dcterms:created>
  <dcterms:modified xsi:type="dcterms:W3CDTF">2025-06-04T17:26:55Z</dcterms:modified>
</cp:coreProperties>
</file>