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05"/>
  <workbookPr codeName="Ta_delovni_zvezek" defaultThemeVersion="124226"/>
  <mc:AlternateContent xmlns:mc="http://schemas.openxmlformats.org/markup-compatibility/2006">
    <mc:Choice Requires="x15">
      <x15ac:absPath xmlns:x15ac="http://schemas.microsoft.com/office/spreadsheetml/2010/11/ac" url="C:\Users\slanad\OneDrive\Dokumenti\Palfinger\DATA\01_OHS\"/>
    </mc:Choice>
  </mc:AlternateContent>
  <xr:revisionPtr revIDLastSave="45" documentId="11_399000C96E638784750736D3587CADF33DEAB8F4" xr6:coauthVersionLast="40" xr6:coauthVersionMax="40" xr10:uidLastSave="{6B0E40BB-0ACD-4BBA-8E35-F312AB84C704}"/>
  <bookViews>
    <workbookView xWindow="-15" yWindow="-15" windowWidth="11535" windowHeight="9690" firstSheet="3" activeTab="3" xr2:uid="{00000000-000D-0000-FFFF-FFFF00000000}"/>
  </bookViews>
  <sheets>
    <sheet name="HOME" sheetId="1" r:id="rId1"/>
    <sheet name="INSTRUCTIONS" sheetId="5" r:id="rId2"/>
    <sheet name="VERSION_NOTES" sheetId="9" r:id="rId3"/>
    <sheet name="DATA" sheetId="10" r:id="rId4"/>
    <sheet name="ACTIONS" sheetId="11" r:id="rId5"/>
  </sheets>
  <definedNames>
    <definedName name="__xlcn.PovezanaTabela_tbl_KOSOVNICA1" hidden="1">#REF!</definedName>
    <definedName name="__xlcn.PovezanaTabela_tbl_PLAN1" hidden="1">#REF!</definedName>
    <definedName name="_xlnm.Print_Area" localSheetId="0">HOME!$A$1:$M$34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0" l="1"/>
  <c r="G8" i="10"/>
  <c r="G7" i="10"/>
  <c r="G2" i="10"/>
  <c r="G3" i="10"/>
  <c r="G4" i="10"/>
  <c r="G5" i="10"/>
  <c r="G6" i="10"/>
  <c r="L4" i="1"/>
</calcChain>
</file>

<file path=xl/sharedStrings.xml><?xml version="1.0" encoding="utf-8"?>
<sst xmlns="http://schemas.openxmlformats.org/spreadsheetml/2006/main" count="98" uniqueCount="92">
  <si>
    <t>OHS - ANNUAL DATA and ACTIONS</t>
  </si>
  <si>
    <t>Basic data</t>
  </si>
  <si>
    <t>Owner</t>
  </si>
  <si>
    <t>SLD</t>
  </si>
  <si>
    <t>Version</t>
  </si>
  <si>
    <t>0.01</t>
  </si>
  <si>
    <t>CONTENT</t>
  </si>
  <si>
    <t>INSTRUCTION</t>
  </si>
  <si>
    <t>CHANGES and VERSION NOTES</t>
  </si>
  <si>
    <t>ANNUAL DATA</t>
  </si>
  <si>
    <t>ACTIONS</t>
  </si>
  <si>
    <t>HOME</t>
  </si>
  <si>
    <t>INSTRUCTIONS</t>
  </si>
  <si>
    <t>Napišejo sami</t>
  </si>
  <si>
    <t>VERSION</t>
  </si>
  <si>
    <t>ID</t>
  </si>
  <si>
    <t>CHANGE DESCRIPTION</t>
  </si>
  <si>
    <t>DONE</t>
  </si>
  <si>
    <t>DATE</t>
  </si>
  <si>
    <t>0.00</t>
  </si>
  <si>
    <t>Delovna verzija</t>
  </si>
  <si>
    <t>Manjši popravki, dano v uporabo</t>
  </si>
  <si>
    <t>0.02</t>
  </si>
  <si>
    <t>V delu</t>
  </si>
  <si>
    <t>YEAR</t>
  </si>
  <si>
    <t>No. of accidents</t>
  </si>
  <si>
    <t>Lost working days</t>
  </si>
  <si>
    <t>Lost working hours</t>
  </si>
  <si>
    <t>Employees (year average)</t>
  </si>
  <si>
    <t>KPI_Severity</t>
  </si>
  <si>
    <t>KPI_Frequency</t>
  </si>
  <si>
    <t>GOAL_Severity</t>
  </si>
  <si>
    <t>GOAL_Frekvency</t>
  </si>
  <si>
    <t>"Year to date" data</t>
  </si>
  <si>
    <t>Created</t>
  </si>
  <si>
    <t>DateStart</t>
  </si>
  <si>
    <t>DateFinished</t>
  </si>
  <si>
    <t>Bind</t>
  </si>
  <si>
    <t>Type</t>
  </si>
  <si>
    <t>Name</t>
  </si>
  <si>
    <t>Description</t>
  </si>
  <si>
    <t>Progress</t>
  </si>
  <si>
    <t>Active</t>
  </si>
  <si>
    <t>Notes</t>
  </si>
  <si>
    <t>Testing prevzeme VZPD</t>
  </si>
  <si>
    <t>Testing dobi pogodbo za izvajanje odgovorne osebe VPD</t>
  </si>
  <si>
    <t>Navodilo za varno delo v notranjem transportu</t>
  </si>
  <si>
    <t>Novo navodilo za varno delo v notranjem transportu</t>
  </si>
  <si>
    <t>Pokrivamo več področij, tudi ročne viličarje</t>
  </si>
  <si>
    <t>Obisk inšpektorja za delo</t>
  </si>
  <si>
    <t>Ni ugotovljenih večjih pomanjkljivosti</t>
  </si>
  <si>
    <t>Izjava o seznanjenosti z uporabo varovalne opreme</t>
  </si>
  <si>
    <t>Meritve škodljivosti na DM</t>
  </si>
  <si>
    <t>Izvedene meritve škodljivosti na DM</t>
  </si>
  <si>
    <t>Izvedel IVD</t>
  </si>
  <si>
    <t>Ustanovljena komisija za pregled dvižnih priprav</t>
  </si>
  <si>
    <t>Komisija za pregled pomožnih dvižnih priprav</t>
  </si>
  <si>
    <t>Pregledal oceno tveganja in pridal pripombe</t>
  </si>
  <si>
    <t>vse pripombe urejene, novi inšektor Marko Vaupotič</t>
  </si>
  <si>
    <t>Nova verzija Izjava o varnosti z oceno tveganja</t>
  </si>
  <si>
    <t>Izjava o varnosti z oceno tveganja, REV 3 (2016)</t>
  </si>
  <si>
    <t>Stopajnik Aleksander izvaja dodane preglede</t>
  </si>
  <si>
    <t>Stopjanik izvaja 1x tedensko dodatni pregled s področja VPD</t>
  </si>
  <si>
    <t xml:space="preserve">Prekinitev pogodbe s TESTING d.o.o. </t>
  </si>
  <si>
    <t>Prekinitev pogodbe s Testing za področje VZPD, ostaja za stroje</t>
  </si>
  <si>
    <t>Pogodba za VPD STOPAJNIK s.p.</t>
  </si>
  <si>
    <t>Pogodba s stopajnik VPD</t>
  </si>
  <si>
    <t>Everest Muzlovič (Testing), pogodba za nadzor</t>
  </si>
  <si>
    <t>Pogodba za 1x tedenski izredni nadzor na področju VZPD</t>
  </si>
  <si>
    <t>Urejeni ADM</t>
  </si>
  <si>
    <t>Urejeni ADM za različna vsa delovna mesta</t>
  </si>
  <si>
    <t>Usklajeno tudi z dr. Mrđa</t>
  </si>
  <si>
    <t>Novo navodilo za brušenje in varjenje</t>
  </si>
  <si>
    <t>Izdana navodila za varno delo pri brušenju in varjenju</t>
  </si>
  <si>
    <t>FURS + delovna inšpekcija v povezavi z najetimi  delavci</t>
  </si>
  <si>
    <t>Ni bilo večjih pripomb (nosilnost na kozah, poškodovane gurtne, masa kabel brez izolacije, varovalke na žerjavih, ščiti na brusilkah, nalepke na boksih, založene transportne)</t>
  </si>
  <si>
    <t>Izdano navodilo PVA 90.2S.01</t>
  </si>
  <si>
    <t>Centralno navodilo za varnost in zdravje pri delu v EN in DE</t>
  </si>
  <si>
    <t>Miran Steiner prevzame VZPD</t>
  </si>
  <si>
    <t>Miran Steiner prevzame VZPD od Danila Slana</t>
  </si>
  <si>
    <t>Izdano navodilo za varno delo KV in varilec</t>
  </si>
  <si>
    <t>Novo navodilo za varno delo ključavničarjev in varilcev</t>
  </si>
  <si>
    <t>Go LIVE v POWER BI</t>
  </si>
  <si>
    <t>Meritve škodljivosti in pogojev dela na DM</t>
  </si>
  <si>
    <t>VPIŠI kdo izvaja in katere !!!</t>
  </si>
  <si>
    <t>Vpiše vse meritve, ki so bile izvedene, čakamo rezultate</t>
  </si>
  <si>
    <t>Vaja evakuacija 2018</t>
  </si>
  <si>
    <t>Evakuacijska vaja</t>
  </si>
  <si>
    <t>Navodilo vratarjem o neizklaplanju požarnih sektorjev</t>
  </si>
  <si>
    <t>Požarni sektorji se izklopijo samo na pisno zahtevo</t>
  </si>
  <si>
    <t>Izdelalava letnega poročila za 2018</t>
  </si>
  <si>
    <t>Pregled poškodb in ure iz Špice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</si>
</sst>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20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u/>
      <sz val="9"/>
      <color theme="1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gradientFill degree="270">
        <stop position="0">
          <color theme="0"/>
        </stop>
        <stop position="1">
          <color rgb="FFFF0000"/>
        </stop>
      </gradientFill>
    </fill>
  </fills>
  <borders count="7">
    <border>
      <left/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9" fontId="10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3" fillId="3" borderId="0" xfId="0" quotePrefix="1" applyFont="1" applyFill="1" applyBorder="1" applyAlignment="1">
      <alignment vertical="top"/>
    </xf>
    <xf numFmtId="0" fontId="3" fillId="0" borderId="0" xfId="0" quotePrefix="1" applyFont="1" applyBorder="1" applyAlignment="1">
      <alignment vertical="top"/>
    </xf>
    <xf numFmtId="14" fontId="3" fillId="0" borderId="0" xfId="0" applyNumberFormat="1" applyFont="1" applyBorder="1" applyAlignment="1">
      <alignment horizontal="right" vertical="top"/>
    </xf>
    <xf numFmtId="14" fontId="3" fillId="0" borderId="0" xfId="0" applyNumberFormat="1" applyFont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top"/>
    </xf>
    <xf numFmtId="0" fontId="7" fillId="0" borderId="0" xfId="1" applyBorder="1" applyAlignment="1">
      <alignment vertical="top"/>
    </xf>
    <xf numFmtId="0" fontId="8" fillId="3" borderId="0" xfId="0" applyFont="1" applyFill="1" applyBorder="1" applyAlignment="1">
      <alignment vertical="top"/>
    </xf>
    <xf numFmtId="0" fontId="0" fillId="0" borderId="0" xfId="0" applyNumberFormat="1"/>
    <xf numFmtId="0" fontId="7" fillId="3" borderId="0" xfId="1" applyFill="1" applyBorder="1" applyAlignment="1">
      <alignment vertical="top"/>
    </xf>
    <xf numFmtId="0" fontId="11" fillId="2" borderId="5" xfId="0" applyFont="1" applyFill="1" applyBorder="1" applyAlignment="1">
      <alignment vertical="top"/>
    </xf>
    <xf numFmtId="0" fontId="12" fillId="0" borderId="0" xfId="1" applyFont="1" applyBorder="1" applyAlignment="1">
      <alignment vertical="top"/>
    </xf>
    <xf numFmtId="0" fontId="13" fillId="0" borderId="0" xfId="0" applyFont="1"/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9" fontId="0" fillId="0" borderId="0" xfId="0" applyNumberFormat="1"/>
    <xf numFmtId="0" fontId="14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6" xfId="0" applyFont="1" applyBorder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1" fontId="16" fillId="0" borderId="0" xfId="0" applyNumberFormat="1" applyFont="1" applyBorder="1" applyAlignment="1">
      <alignment horizontal="right"/>
    </xf>
    <xf numFmtId="0" fontId="3" fillId="0" borderId="0" xfId="0" quotePrefix="1" applyFont="1" applyBorder="1" applyAlignment="1" applyProtection="1">
      <alignment vertical="top"/>
      <protection locked="0"/>
    </xf>
    <xf numFmtId="14" fontId="3" fillId="0" borderId="0" xfId="0" applyNumberFormat="1" applyFont="1" applyBorder="1" applyAlignment="1" applyProtection="1">
      <alignment vertical="top"/>
      <protection locked="0"/>
    </xf>
    <xf numFmtId="0" fontId="3" fillId="0" borderId="0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0" fontId="15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1" fontId="16" fillId="0" borderId="0" xfId="0" applyNumberFormat="1" applyFont="1" applyAlignment="1">
      <alignment horizontal="right"/>
    </xf>
    <xf numFmtId="0" fontId="14" fillId="0" borderId="0" xfId="3" applyNumberFormat="1" applyFont="1" applyBorder="1" applyAlignment="1">
      <alignment horizontal="center" wrapText="1"/>
    </xf>
    <xf numFmtId="2" fontId="14" fillId="0" borderId="0" xfId="3" applyNumberFormat="1" applyFont="1" applyBorder="1" applyAlignment="1">
      <alignment horizontal="right"/>
    </xf>
    <xf numFmtId="2" fontId="16" fillId="0" borderId="0" xfId="3" applyNumberFormat="1" applyFont="1" applyAlignment="1">
      <alignment horizontal="right"/>
    </xf>
    <xf numFmtId="164" fontId="0" fillId="0" borderId="0" xfId="0" applyNumberFormat="1"/>
    <xf numFmtId="0" fontId="17" fillId="0" borderId="0" xfId="0" applyFont="1" applyBorder="1" applyAlignment="1">
      <alignment horizontal="right"/>
    </xf>
    <xf numFmtId="0" fontId="18" fillId="0" borderId="0" xfId="0" applyFont="1" applyBorder="1" applyAlignment="1">
      <alignment horizontal="right"/>
    </xf>
    <xf numFmtId="1" fontId="19" fillId="0" borderId="0" xfId="0" applyNumberFormat="1" applyFont="1" applyBorder="1" applyAlignment="1">
      <alignment horizontal="right"/>
    </xf>
    <xf numFmtId="2" fontId="19" fillId="0" borderId="0" xfId="3" applyNumberFormat="1" applyFont="1" applyBorder="1" applyAlignment="1">
      <alignment horizontal="right"/>
    </xf>
    <xf numFmtId="0" fontId="19" fillId="0" borderId="0" xfId="0" applyFont="1" applyAlignment="1">
      <alignment horizontal="right"/>
    </xf>
  </cellXfs>
  <cellStyles count="4">
    <cellStyle name="Hyperlink" xfId="1" builtinId="8"/>
    <cellStyle name="Normal" xfId="0" builtinId="0"/>
    <cellStyle name="Per cent" xfId="3" builtinId="5"/>
    <cellStyle name="Standard_M125LC" xfId="2" xr:uid="{00000000-0005-0000-0000-000003000000}"/>
  </cellStyles>
  <dxfs count="17">
    <dxf>
      <numFmt numFmtId="13" formatCode="0%"/>
    </dxf>
    <dxf>
      <numFmt numFmtId="0" formatCode="General"/>
    </dxf>
    <dxf>
      <numFmt numFmtId="0" formatCode="General"/>
    </dxf>
    <dxf>
      <numFmt numFmtId="164" formatCode="d/mm/yyyy"/>
    </dxf>
    <dxf>
      <numFmt numFmtId="164" formatCode="d/mm/yyyy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l-SI"/>
              <a:t>OHS</a:t>
            </a:r>
            <a:r>
              <a:rPr lang="sl-SI" baseline="0"/>
              <a:t> KPI Severity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KPI_Severity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DATA!$A$2:$A$11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DATA!$F$2:$F$11</c:f>
              <c:numCache>
                <c:formatCode>0</c:formatCode>
                <c:ptCount val="10"/>
                <c:pt idx="0">
                  <c:v>746</c:v>
                </c:pt>
                <c:pt idx="1">
                  <c:v>491</c:v>
                </c:pt>
                <c:pt idx="2">
                  <c:v>349.4</c:v>
                </c:pt>
                <c:pt idx="3">
                  <c:v>509.1</c:v>
                </c:pt>
                <c:pt idx="4">
                  <c:v>302.39999999999998</c:v>
                </c:pt>
                <c:pt idx="5">
                  <c:v>668.5</c:v>
                </c:pt>
                <c:pt idx="6">
                  <c:v>323.89999999999998</c:v>
                </c:pt>
                <c:pt idx="7">
                  <c:v>894</c:v>
                </c:pt>
                <c:pt idx="8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B-4EEB-AED1-5054C1B9EE91}"/>
            </c:ext>
          </c:extLst>
        </c:ser>
        <c:ser>
          <c:idx val="6"/>
          <c:order val="1"/>
          <c:tx>
            <c:strRef>
              <c:f>DATA!$H$1</c:f>
              <c:strCache>
                <c:ptCount val="1"/>
                <c:pt idx="0">
                  <c:v>GOAL_Severity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DATA!$H$2:$H$11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B-4EEB-AED1-5054C1B9E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32928"/>
        <c:axId val="240526272"/>
      </c:lineChart>
      <c:catAx>
        <c:axId val="2405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26272"/>
        <c:crosses val="autoZero"/>
        <c:auto val="1"/>
        <c:lblAlgn val="ctr"/>
        <c:lblOffset val="100"/>
        <c:noMultiLvlLbl val="0"/>
      </c:catAx>
      <c:valAx>
        <c:axId val="240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l-SI"/>
              <a:t>OHS</a:t>
            </a:r>
            <a:r>
              <a:rPr lang="sl-SI" baseline="0"/>
              <a:t> KPI Frekvency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DATA!$G$1</c:f>
              <c:strCache>
                <c:ptCount val="1"/>
                <c:pt idx="0">
                  <c:v>KPI_Frequency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DATA!$A$2:$A$11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DATA!$G$2:$G$11</c:f>
              <c:numCache>
                <c:formatCode>0.00</c:formatCode>
                <c:ptCount val="10"/>
                <c:pt idx="0">
                  <c:v>39.900000000000006</c:v>
                </c:pt>
                <c:pt idx="1">
                  <c:v>26.8</c:v>
                </c:pt>
                <c:pt idx="2">
                  <c:v>25.8</c:v>
                </c:pt>
                <c:pt idx="3">
                  <c:v>35</c:v>
                </c:pt>
                <c:pt idx="4">
                  <c:v>14.299999999999999</c:v>
                </c:pt>
                <c:pt idx="5">
                  <c:v>24.4</c:v>
                </c:pt>
                <c:pt idx="6">
                  <c:v>25.2</c:v>
                </c:pt>
                <c:pt idx="7">
                  <c:v>32.800000000000004</c:v>
                </c:pt>
                <c:pt idx="8">
                  <c:v>21.29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40C7-BE3C-D9BDAA391A21}"/>
            </c:ext>
          </c:extLst>
        </c:ser>
        <c:ser>
          <c:idx val="7"/>
          <c:order val="1"/>
          <c:tx>
            <c:strRef>
              <c:f>DATA!$I$1</c:f>
              <c:strCache>
                <c:ptCount val="1"/>
                <c:pt idx="0">
                  <c:v>GOAL_Frekvency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DATA!$A$2:$A$11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DATA!$I$2:$I$11</c:f>
              <c:numCache>
                <c:formatCode>0.00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9-40C7-BE3C-D9BDAA39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532928"/>
        <c:axId val="240526272"/>
      </c:lineChart>
      <c:catAx>
        <c:axId val="2405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26272"/>
        <c:crosses val="autoZero"/>
        <c:auto val="1"/>
        <c:lblAlgn val="ctr"/>
        <c:lblOffset val="100"/>
        <c:noMultiLvlLbl val="0"/>
      </c:catAx>
      <c:valAx>
        <c:axId val="240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3924300</xdr:colOff>
      <xdr:row>0</xdr:row>
      <xdr:rowOff>95250</xdr:rowOff>
    </xdr:from>
    <xdr:to>
      <xdr:col>12</xdr:col>
      <xdr:colOff>9525</xdr:colOff>
      <xdr:row>1</xdr:row>
      <xdr:rowOff>24765</xdr:rowOff>
    </xdr:to>
    <xdr:pic>
      <xdr:nvPicPr>
        <xdr:cNvPr id="1044" name="Slika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5" y="95250"/>
          <a:ext cx="14287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10</xdr:col>
      <xdr:colOff>472440</xdr:colOff>
      <xdr:row>3</xdr:row>
      <xdr:rowOff>152400</xdr:rowOff>
    </xdr:from>
    <xdr:to>
      <xdr:col>12</xdr:col>
      <xdr:colOff>15240</xdr:colOff>
      <xdr:row>7</xdr:row>
      <xdr:rowOff>137160</xdr:rowOff>
    </xdr:to>
    <xdr:pic>
      <xdr:nvPicPr>
        <xdr:cNvPr id="2" name="Slik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3440" y="853440"/>
          <a:ext cx="624840" cy="624840"/>
        </a:xfrm>
        <a:prstGeom prst="rect">
          <a:avLst/>
        </a:prstGeom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5</xdr:col>
      <xdr:colOff>0</xdr:colOff>
      <xdr:row>30</xdr:row>
      <xdr:rowOff>3810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9</xdr:col>
      <xdr:colOff>38100</xdr:colOff>
      <xdr:row>30</xdr:row>
      <xdr:rowOff>3810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AnnualData" displayName="tblAnnualData" ref="A1:I11" totalsRowShown="0" headerRowDxfId="16" dataDxfId="15" tableBorderDxfId="14">
  <autoFilter ref="A1:I11" xr:uid="{00000000-0009-0000-0100-000002000000}"/>
  <sortState ref="A2:G9">
    <sortCondition ref="A1:A9"/>
  </sortState>
  <tableColumns count="9">
    <tableColumn id="1" xr3:uid="{00000000-0010-0000-0000-000001000000}" name="YEAR" dataDxfId="13"/>
    <tableColumn id="9" xr3:uid="{00000000-0010-0000-0000-000009000000}" name="No. of accidents" dataDxfId="12"/>
    <tableColumn id="4" xr3:uid="{00000000-0010-0000-0000-000004000000}" name="Lost working days" dataDxfId="11"/>
    <tableColumn id="5" xr3:uid="{00000000-0010-0000-0000-000005000000}" name="Lost working hours" dataDxfId="10"/>
    <tableColumn id="6" xr3:uid="{00000000-0010-0000-0000-000006000000}" name="Employees (year average)" dataDxfId="9"/>
    <tableColumn id="3" xr3:uid="{00000000-0010-0000-0000-000003000000}" name="KPI_Severity" dataDxfId="8"/>
    <tableColumn id="2" xr3:uid="{00000000-0010-0000-0000-000002000000}" name="KPI_Frequency" dataDxfId="7"/>
    <tableColumn id="10" xr3:uid="{00000000-0010-0000-0000-00000A000000}" name="GOAL_Severity" dataDxfId="6"/>
    <tableColumn id="11" xr3:uid="{00000000-0010-0000-0000-00000B000000}" name="GOAL_Frekvency" dataDxfId="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Actions" displayName="tblActions" ref="A1:K24" totalsRowShown="0">
  <autoFilter ref="A1:K24" xr:uid="{00000000-0009-0000-0100-000001000000}"/>
  <tableColumns count="11">
    <tableColumn id="1" xr3:uid="{00000000-0010-0000-0100-000001000000}" name="ID"/>
    <tableColumn id="2" xr3:uid="{00000000-0010-0000-0100-000002000000}" name="Created"/>
    <tableColumn id="8" xr3:uid="{00000000-0010-0000-0100-000008000000}" name="DateStart" dataDxfId="4"/>
    <tableColumn id="9" xr3:uid="{00000000-0010-0000-0100-000009000000}" name="DateFinished" dataDxfId="3"/>
    <tableColumn id="10" xr3:uid="{00000000-0010-0000-0100-00000A000000}" name="Bind" dataDxfId="2"/>
    <tableColumn id="11" xr3:uid="{00000000-0010-0000-0100-00000B000000}" name="Type" dataDxfId="1"/>
    <tableColumn id="3" xr3:uid="{00000000-0010-0000-0100-000003000000}" name="Name"/>
    <tableColumn id="4" xr3:uid="{00000000-0010-0000-0100-000004000000}" name="Description"/>
    <tableColumn id="7" xr3:uid="{00000000-0010-0000-0100-000007000000}" name="Progress" dataDxfId="0"/>
    <tableColumn id="5" xr3:uid="{00000000-0010-0000-0100-000005000000}" name="Active"/>
    <tableColumn id="6" xr3:uid="{00000000-0010-0000-0100-000006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O34"/>
  <sheetViews>
    <sheetView view="pageBreakPreview" zoomScaleNormal="100" zoomScaleSheetLayoutView="100" workbookViewId="0" xr3:uid="{AEA406A1-0E4B-5B11-9CD5-51D6E497D94C}">
      <selection activeCell="C13" sqref="C13"/>
    </sheetView>
  </sheetViews>
  <sheetFormatPr defaultColWidth="8.85546875" defaultRowHeight="12"/>
  <cols>
    <col min="1" max="1" width="3.7109375" style="1" customWidth="1"/>
    <col min="2" max="2" width="2.42578125" style="1" customWidth="1"/>
    <col min="3" max="3" width="8.85546875" style="1"/>
    <col min="4" max="4" width="8.7109375" style="1" customWidth="1"/>
    <col min="5" max="5" width="12.7109375" style="1" customWidth="1"/>
    <col min="6" max="6" width="4.7109375" style="1" customWidth="1"/>
    <col min="7" max="7" width="5.140625" style="1" customWidth="1"/>
    <col min="8" max="8" width="4.5703125" style="1" customWidth="1"/>
    <col min="9" max="9" width="1.5703125" style="1" customWidth="1"/>
    <col min="10" max="10" width="64.42578125" style="1" customWidth="1"/>
    <col min="11" max="12" width="7.85546875" style="1" customWidth="1"/>
    <col min="13" max="13" width="1.140625" style="1" customWidth="1"/>
    <col min="14" max="16384" width="8.85546875" style="1"/>
  </cols>
  <sheetData>
    <row r="1" spans="1:15" ht="28.5">
      <c r="A1" s="30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5" ht="15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5">
      <c r="A3" s="12" t="s">
        <v>1</v>
      </c>
      <c r="B3" s="13"/>
      <c r="C3" s="14"/>
      <c r="D3" s="14"/>
      <c r="E3" s="19"/>
      <c r="F3" s="14"/>
      <c r="G3" s="14"/>
      <c r="H3" s="14"/>
      <c r="I3" s="14"/>
      <c r="J3" s="14"/>
      <c r="K3" s="14"/>
      <c r="L3" s="14"/>
      <c r="M3" s="15"/>
    </row>
    <row r="4" spans="1:15" ht="15">
      <c r="A4" s="4"/>
      <c r="B4" s="16" t="s">
        <v>2</v>
      </c>
      <c r="C4" s="16"/>
      <c r="D4" s="20">
        <v>9749</v>
      </c>
      <c r="E4" s="17" t="s">
        <v>3</v>
      </c>
      <c r="G4" s="2"/>
      <c r="H4" s="2"/>
      <c r="I4" s="2"/>
      <c r="J4" s="21"/>
      <c r="K4" s="2"/>
      <c r="L4" s="21" t="str">
        <f ca="1">"Today: " &amp; TEXT(TODAY(),"d.m.yyyy")</f>
        <v>Today: 11.1.2019</v>
      </c>
      <c r="M4" s="3"/>
      <c r="O4" s="22"/>
    </row>
    <row r="5" spans="1:15">
      <c r="A5" s="4"/>
      <c r="B5" s="16" t="s">
        <v>4</v>
      </c>
      <c r="C5" s="16"/>
      <c r="D5" s="45" t="s">
        <v>5</v>
      </c>
      <c r="E5" s="46">
        <v>43416</v>
      </c>
      <c r="G5" s="2"/>
      <c r="H5" s="2"/>
      <c r="I5" s="2"/>
      <c r="J5" s="2"/>
      <c r="K5" s="2"/>
      <c r="L5" s="2"/>
      <c r="M5" s="3"/>
    </row>
    <row r="6" spans="1:15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3"/>
    </row>
    <row r="7" spans="1:15">
      <c r="A7" s="12" t="s">
        <v>6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1:15">
      <c r="A8" s="1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</row>
    <row r="9" spans="1:15">
      <c r="A9" s="2"/>
      <c r="B9" s="2">
        <v>1</v>
      </c>
      <c r="C9" s="31" t="s">
        <v>7</v>
      </c>
      <c r="D9" s="2"/>
      <c r="E9" s="2"/>
      <c r="F9" s="2"/>
      <c r="G9" s="2"/>
      <c r="H9" s="2"/>
      <c r="I9" s="2"/>
      <c r="J9" s="47"/>
      <c r="K9" s="2"/>
      <c r="L9" s="2"/>
      <c r="M9" s="3"/>
    </row>
    <row r="10" spans="1:15" s="25" customFormat="1" ht="15">
      <c r="A10" s="23"/>
      <c r="B10" s="23"/>
      <c r="C10" s="23"/>
      <c r="D10" s="23"/>
      <c r="E10" s="23"/>
      <c r="F10" s="23"/>
      <c r="G10" s="23"/>
      <c r="H10" s="23"/>
      <c r="I10" s="23"/>
      <c r="J10" s="48"/>
      <c r="K10" s="23"/>
      <c r="L10" s="23"/>
      <c r="M10" s="24"/>
    </row>
    <row r="11" spans="1:15">
      <c r="A11" s="2"/>
      <c r="B11" s="2">
        <v>2</v>
      </c>
      <c r="C11" s="31" t="s">
        <v>8</v>
      </c>
      <c r="D11" s="2"/>
      <c r="E11" s="2"/>
      <c r="F11" s="2"/>
      <c r="G11" s="2"/>
      <c r="H11" s="2"/>
      <c r="I11" s="2"/>
      <c r="J11" s="47"/>
      <c r="K11" s="2"/>
      <c r="L11" s="2"/>
      <c r="M11" s="3"/>
    </row>
    <row r="12" spans="1:15" s="25" customFormat="1" ht="15">
      <c r="A12" s="23"/>
      <c r="B12" s="23"/>
      <c r="C12" s="23"/>
      <c r="D12" s="23"/>
      <c r="E12" s="23"/>
      <c r="F12" s="23"/>
      <c r="G12" s="23"/>
      <c r="H12" s="23"/>
      <c r="I12" s="23"/>
      <c r="J12" s="48"/>
      <c r="K12" s="23"/>
      <c r="L12" s="23"/>
      <c r="M12" s="24"/>
    </row>
    <row r="13" spans="1:15" s="25" customFormat="1" ht="15">
      <c r="A13" s="23"/>
      <c r="B13" s="23">
        <v>3</v>
      </c>
      <c r="C13" s="26" t="s">
        <v>9</v>
      </c>
      <c r="D13" s="23"/>
      <c r="E13" s="23"/>
      <c r="F13" s="23"/>
      <c r="G13" s="23"/>
      <c r="H13" s="23"/>
      <c r="I13" s="23"/>
      <c r="J13" s="48"/>
      <c r="K13" s="23"/>
      <c r="L13" s="23"/>
      <c r="M13" s="24"/>
    </row>
    <row r="14" spans="1:15" s="25" customFormat="1" ht="15">
      <c r="A14" s="23"/>
      <c r="B14" s="23"/>
      <c r="C14" s="23"/>
      <c r="D14" s="23"/>
      <c r="E14" s="23"/>
      <c r="F14" s="23"/>
      <c r="G14" s="23"/>
      <c r="H14" s="23"/>
      <c r="I14" s="23"/>
      <c r="J14" s="48"/>
      <c r="K14" s="23"/>
      <c r="L14" s="23"/>
      <c r="M14" s="24"/>
    </row>
    <row r="15" spans="1:15" s="25" customFormat="1" ht="15">
      <c r="A15" s="23"/>
      <c r="B15" s="23">
        <v>4</v>
      </c>
      <c r="C15" s="26" t="s">
        <v>10</v>
      </c>
      <c r="D15" s="23"/>
      <c r="E15" s="23"/>
      <c r="F15" s="23"/>
      <c r="G15" s="23"/>
      <c r="H15" s="23"/>
      <c r="I15" s="23"/>
      <c r="J15" s="48"/>
      <c r="K15" s="23"/>
      <c r="L15" s="23"/>
      <c r="M15" s="24"/>
    </row>
    <row r="16" spans="1:15" s="25" customFormat="1" ht="15">
      <c r="A16" s="23"/>
      <c r="B16" s="23"/>
      <c r="C16" s="23"/>
      <c r="D16" s="23"/>
      <c r="E16" s="23"/>
      <c r="F16" s="23"/>
      <c r="G16" s="23"/>
      <c r="H16" s="23"/>
      <c r="I16" s="23"/>
      <c r="J16" s="48"/>
      <c r="K16" s="23"/>
      <c r="L16" s="23"/>
      <c r="M16" s="24"/>
    </row>
    <row r="17" spans="1:13" s="25" customFormat="1" ht="15">
      <c r="A17" s="23"/>
      <c r="B17" s="23"/>
      <c r="C17" s="23"/>
      <c r="D17" s="23"/>
      <c r="E17" s="23"/>
      <c r="F17" s="23"/>
      <c r="G17" s="23"/>
      <c r="H17" s="23"/>
      <c r="I17" s="23"/>
      <c r="J17" s="48"/>
      <c r="K17" s="23"/>
      <c r="L17" s="23"/>
      <c r="M17" s="24"/>
    </row>
    <row r="18" spans="1:13" s="25" customFormat="1" ht="15">
      <c r="A18" s="23"/>
      <c r="B18" s="23"/>
      <c r="C18" s="23"/>
      <c r="D18" s="23"/>
      <c r="E18" s="23"/>
      <c r="F18" s="23"/>
      <c r="G18" s="23"/>
      <c r="H18" s="23"/>
      <c r="I18" s="23"/>
      <c r="J18" s="48"/>
      <c r="K18" s="23"/>
      <c r="L18" s="23"/>
      <c r="M18" s="24"/>
    </row>
    <row r="19" spans="1:13" s="25" customFormat="1" ht="15">
      <c r="A19" s="23"/>
      <c r="B19" s="23"/>
      <c r="C19" s="23"/>
      <c r="D19" s="23"/>
      <c r="E19" s="23"/>
      <c r="F19" s="23"/>
      <c r="G19" s="23"/>
      <c r="H19" s="23"/>
      <c r="I19" s="23"/>
      <c r="J19" s="48"/>
      <c r="K19" s="23"/>
      <c r="L19" s="23"/>
      <c r="M19" s="24"/>
    </row>
    <row r="20" spans="1:13" s="25" customFormat="1" ht="15">
      <c r="A20" s="23"/>
      <c r="B20" s="23"/>
      <c r="C20" s="23"/>
      <c r="D20" s="23"/>
      <c r="E20" s="23"/>
      <c r="F20" s="23"/>
      <c r="G20" s="23"/>
      <c r="H20" s="23"/>
      <c r="I20" s="23"/>
      <c r="J20" s="48"/>
      <c r="K20" s="23"/>
      <c r="L20" s="23"/>
      <c r="M20" s="24"/>
    </row>
    <row r="21" spans="1:13" s="25" customFormat="1" ht="15">
      <c r="A21" s="23"/>
      <c r="B21" s="23"/>
      <c r="C21" s="23"/>
      <c r="D21" s="23"/>
      <c r="E21" s="23"/>
      <c r="F21" s="23"/>
      <c r="G21" s="23"/>
      <c r="H21" s="23"/>
      <c r="I21" s="23"/>
      <c r="J21" s="48"/>
      <c r="K21" s="23"/>
      <c r="L21" s="23"/>
      <c r="M21" s="24"/>
    </row>
    <row r="22" spans="1:13" s="25" customFormat="1" ht="15">
      <c r="A22" s="23"/>
      <c r="B22" s="23"/>
      <c r="C22" s="23"/>
      <c r="D22" s="23"/>
      <c r="E22" s="23"/>
      <c r="F22" s="23"/>
      <c r="G22" s="23"/>
      <c r="H22" s="23"/>
      <c r="I22" s="23"/>
      <c r="J22" s="48"/>
      <c r="K22" s="23"/>
      <c r="L22" s="23"/>
      <c r="M22" s="24"/>
    </row>
    <row r="23" spans="1:13" s="25" customFormat="1" ht="15">
      <c r="A23" s="23"/>
      <c r="B23" s="23"/>
      <c r="C23" s="23"/>
      <c r="D23" s="23"/>
      <c r="E23" s="23"/>
      <c r="F23" s="23"/>
      <c r="G23" s="23"/>
      <c r="H23" s="23"/>
      <c r="I23" s="23"/>
      <c r="J23" s="48"/>
      <c r="K23" s="23"/>
      <c r="L23" s="23"/>
      <c r="M23" s="24"/>
    </row>
    <row r="24" spans="1:13" s="25" customFormat="1" ht="15">
      <c r="A24" s="23"/>
      <c r="B24" s="23"/>
      <c r="C24" s="23"/>
      <c r="D24" s="23"/>
      <c r="E24" s="23"/>
      <c r="F24" s="23"/>
      <c r="G24" s="23"/>
      <c r="H24" s="23"/>
      <c r="I24" s="23"/>
      <c r="J24" s="48"/>
      <c r="K24" s="23"/>
      <c r="L24" s="23"/>
      <c r="M24" s="24"/>
    </row>
    <row r="25" spans="1:13" s="25" customFormat="1" ht="15">
      <c r="A25" s="23"/>
      <c r="B25" s="23"/>
      <c r="C25" s="23"/>
      <c r="D25" s="23"/>
      <c r="E25" s="23"/>
      <c r="F25" s="23"/>
      <c r="G25" s="23"/>
      <c r="H25" s="23"/>
      <c r="I25" s="23"/>
      <c r="J25" s="48"/>
      <c r="K25" s="23"/>
      <c r="L25" s="23"/>
      <c r="M25" s="24"/>
    </row>
    <row r="26" spans="1:13" s="25" customFormat="1" ht="15">
      <c r="A26" s="23"/>
      <c r="B26" s="23"/>
      <c r="C26" s="23"/>
      <c r="D26" s="23"/>
      <c r="E26" s="23"/>
      <c r="F26" s="23"/>
      <c r="G26" s="23"/>
      <c r="H26" s="23"/>
      <c r="I26" s="23"/>
      <c r="J26" s="48"/>
      <c r="K26" s="23"/>
      <c r="L26" s="23"/>
      <c r="M26" s="24"/>
    </row>
    <row r="27" spans="1:13" s="25" customFormat="1" ht="15">
      <c r="A27" s="23"/>
      <c r="B27" s="23"/>
      <c r="C27" s="23"/>
      <c r="D27" s="23"/>
      <c r="E27" s="23"/>
      <c r="F27" s="23"/>
      <c r="G27" s="23"/>
      <c r="H27" s="23"/>
      <c r="I27" s="23"/>
      <c r="J27" s="48"/>
      <c r="K27" s="23"/>
      <c r="L27" s="23"/>
      <c r="M27" s="24"/>
    </row>
    <row r="28" spans="1:13" s="25" customFormat="1" ht="15">
      <c r="A28" s="23"/>
      <c r="B28" s="23"/>
      <c r="C28" s="23"/>
      <c r="D28" s="23"/>
      <c r="E28" s="23"/>
      <c r="F28" s="23"/>
      <c r="G28" s="23"/>
      <c r="H28" s="23"/>
      <c r="I28" s="23"/>
      <c r="J28" s="48"/>
      <c r="K28" s="23"/>
      <c r="L28" s="23"/>
      <c r="M28" s="24"/>
    </row>
    <row r="29" spans="1:13" s="25" customFormat="1" ht="15">
      <c r="A29" s="23"/>
      <c r="B29" s="23"/>
      <c r="C29" s="23"/>
      <c r="D29" s="23"/>
      <c r="E29" s="23"/>
      <c r="F29" s="23"/>
      <c r="G29" s="23"/>
      <c r="H29" s="23"/>
      <c r="I29" s="23"/>
      <c r="J29" s="48"/>
      <c r="K29" s="23"/>
      <c r="L29" s="23"/>
      <c r="M29" s="24"/>
    </row>
    <row r="30" spans="1:13" s="25" customFormat="1" ht="15">
      <c r="A30" s="23"/>
      <c r="B30" s="23"/>
      <c r="C30" s="23"/>
      <c r="D30" s="23"/>
      <c r="E30" s="23"/>
      <c r="F30" s="23"/>
      <c r="G30" s="23"/>
      <c r="H30" s="23"/>
      <c r="I30" s="23"/>
      <c r="J30" s="48"/>
      <c r="K30" s="23"/>
      <c r="L30" s="23"/>
      <c r="M30" s="24"/>
    </row>
    <row r="31" spans="1:13" s="25" customFormat="1" ht="15">
      <c r="A31" s="23"/>
      <c r="B31" s="23"/>
      <c r="C31" s="23"/>
      <c r="D31" s="23"/>
      <c r="E31" s="23"/>
      <c r="F31" s="23"/>
      <c r="G31" s="23"/>
      <c r="H31" s="23"/>
      <c r="I31" s="23"/>
      <c r="J31" s="48"/>
      <c r="K31" s="23"/>
      <c r="L31" s="23"/>
      <c r="M31" s="24"/>
    </row>
    <row r="32" spans="1:13" s="25" customFormat="1" ht="15">
      <c r="A32" s="23"/>
      <c r="B32" s="23"/>
      <c r="C32" s="23"/>
      <c r="D32" s="23"/>
      <c r="E32" s="23"/>
      <c r="F32" s="23"/>
      <c r="G32" s="23"/>
      <c r="H32" s="23"/>
      <c r="I32" s="23"/>
      <c r="J32" s="48"/>
      <c r="K32" s="23"/>
      <c r="L32" s="23"/>
      <c r="M32" s="24"/>
    </row>
    <row r="33" spans="1:13" s="25" customFormat="1" ht="15">
      <c r="A33" s="23"/>
      <c r="B33" s="23"/>
      <c r="C33" s="23"/>
      <c r="D33" s="23"/>
      <c r="E33" s="23"/>
      <c r="F33" s="23"/>
      <c r="G33" s="23"/>
      <c r="H33" s="23"/>
      <c r="I33" s="23"/>
      <c r="J33" s="48"/>
      <c r="K33" s="23"/>
      <c r="L33" s="23"/>
      <c r="M33" s="24"/>
    </row>
    <row r="34" spans="1:13" s="25" customFormat="1" ht="15">
      <c r="A34" s="23"/>
      <c r="B34" s="23"/>
      <c r="C34" s="23"/>
      <c r="D34" s="23"/>
      <c r="E34" s="23"/>
      <c r="F34" s="23"/>
      <c r="G34" s="23"/>
      <c r="H34" s="23"/>
      <c r="I34" s="23"/>
      <c r="J34" s="48"/>
      <c r="K34" s="23"/>
      <c r="L34" s="23"/>
      <c r="M34" s="24"/>
    </row>
  </sheetData>
  <sheetProtection sheet="1" objects="1" scenarios="1"/>
  <hyperlinks>
    <hyperlink ref="C9" location="INSTRUCTIONS!A1" display="INSTRUCTION" xr:uid="{00000000-0004-0000-0000-000000000000}"/>
    <hyperlink ref="C11" location="VERSION_NOTES!A1" display="CHANGES and VERSION NOTES" xr:uid="{00000000-0004-0000-0000-000001000000}"/>
    <hyperlink ref="C13" location="DATA!A1" display="ANNUAL DATA" xr:uid="{00000000-0004-0000-0000-000002000000}"/>
    <hyperlink ref="C15" location="ACTIONS!A1" display="ACTIONS" xr:uid="{00000000-0004-0000-0000-000003000000}"/>
  </hyperlinks>
  <pageMargins left="0.59055118110236227" right="0.19685039370078741" top="0.78740157480314965" bottom="0.39370078740157483" header="0.51181102362204722" footer="0.27559055118110237"/>
  <pageSetup paperSize="9" scale="96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A1:D3"/>
  <sheetViews>
    <sheetView workbookViewId="0" xr3:uid="{958C4451-9541-5A59-BF78-D2F731DF1C81}"/>
  </sheetViews>
  <sheetFormatPr defaultRowHeight="15"/>
  <sheetData>
    <row r="1" spans="1:4" ht="18.75">
      <c r="A1" s="29" t="s">
        <v>11</v>
      </c>
      <c r="B1" s="27" t="s">
        <v>12</v>
      </c>
      <c r="C1" s="14"/>
      <c r="D1" s="14"/>
    </row>
    <row r="3" spans="1:4">
      <c r="B3" t="s">
        <v>13</v>
      </c>
    </row>
  </sheetData>
  <hyperlinks>
    <hyperlink ref="A1" location="HOME!A9" display="KAZALO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 xr3:uid="{842E5F09-E766-5B8D-85AF-A39847EA96FD}"/>
  </sheetViews>
  <sheetFormatPr defaultRowHeight="15"/>
  <cols>
    <col min="1" max="1" width="6.28515625" bestFit="1" customWidth="1"/>
    <col min="3" max="3" width="28.7109375" customWidth="1"/>
    <col min="5" max="5" width="12" customWidth="1"/>
  </cols>
  <sheetData>
    <row r="1" spans="1:5" ht="18.75">
      <c r="A1" s="29" t="s">
        <v>11</v>
      </c>
      <c r="B1" s="27" t="s">
        <v>14</v>
      </c>
      <c r="C1" s="14"/>
      <c r="D1" s="14"/>
      <c r="E1" s="14"/>
    </row>
    <row r="6" spans="1:5">
      <c r="A6" s="32" t="s">
        <v>15</v>
      </c>
      <c r="B6" s="32" t="s">
        <v>14</v>
      </c>
      <c r="C6" s="32" t="s">
        <v>16</v>
      </c>
      <c r="D6" s="32" t="s">
        <v>17</v>
      </c>
      <c r="E6" s="32" t="s">
        <v>18</v>
      </c>
    </row>
    <row r="7" spans="1:5">
      <c r="A7">
        <v>1</v>
      </c>
      <c r="B7" s="33" t="s">
        <v>19</v>
      </c>
      <c r="C7" t="s">
        <v>20</v>
      </c>
      <c r="D7" t="b">
        <v>1</v>
      </c>
      <c r="E7" s="34">
        <v>43385</v>
      </c>
    </row>
    <row r="8" spans="1:5">
      <c r="A8">
        <v>2</v>
      </c>
      <c r="B8" s="33" t="s">
        <v>5</v>
      </c>
      <c r="C8" t="s">
        <v>21</v>
      </c>
      <c r="D8" t="b">
        <v>1</v>
      </c>
      <c r="E8" s="34">
        <v>43407</v>
      </c>
    </row>
    <row r="9" spans="1:5">
      <c r="A9">
        <v>3</v>
      </c>
      <c r="B9" s="33" t="s">
        <v>22</v>
      </c>
      <c r="C9" t="s">
        <v>23</v>
      </c>
      <c r="D9" t="b">
        <v>0</v>
      </c>
    </row>
  </sheetData>
  <hyperlinks>
    <hyperlink ref="A1" location="HOME!A1" display="HOME" xr:uid="{00000000-0004-0000-0200-000000000000}"/>
  </hyperlinks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tabSelected="1" workbookViewId="0" xr3:uid="{51F8DEE0-4D01-5F28-A812-FC0BD7CAC4A5}">
      <selection activeCell="E11" sqref="E11"/>
    </sheetView>
  </sheetViews>
  <sheetFormatPr defaultRowHeight="15"/>
  <cols>
    <col min="1" max="1" width="9.42578125" customWidth="1"/>
    <col min="2" max="2" width="13.140625" bestFit="1" customWidth="1"/>
    <col min="3" max="3" width="13.28515625" bestFit="1" customWidth="1"/>
    <col min="4" max="4" width="13" bestFit="1" customWidth="1"/>
    <col min="5" max="5" width="15.42578125" style="43" bestFit="1" customWidth="1"/>
    <col min="6" max="6" width="14" customWidth="1"/>
    <col min="7" max="7" width="14.85546875" style="28" customWidth="1"/>
    <col min="8" max="8" width="15.7109375" customWidth="1"/>
    <col min="9" max="9" width="19" customWidth="1"/>
  </cols>
  <sheetData>
    <row r="1" spans="1:11" ht="31.5">
      <c r="A1" s="37" t="s">
        <v>24</v>
      </c>
      <c r="B1" s="37" t="s">
        <v>25</v>
      </c>
      <c r="C1" s="37" t="s">
        <v>26</v>
      </c>
      <c r="D1" s="37" t="s">
        <v>27</v>
      </c>
      <c r="E1" s="37" t="s">
        <v>28</v>
      </c>
      <c r="F1" s="37" t="s">
        <v>29</v>
      </c>
      <c r="G1" s="52" t="s">
        <v>30</v>
      </c>
      <c r="H1" s="41" t="s">
        <v>31</v>
      </c>
      <c r="I1" s="41" t="s">
        <v>32</v>
      </c>
    </row>
    <row r="2" spans="1:11" ht="15.75">
      <c r="A2" s="38">
        <v>2010</v>
      </c>
      <c r="B2" s="39">
        <v>28</v>
      </c>
      <c r="C2" s="40">
        <v>523</v>
      </c>
      <c r="D2" s="40">
        <v>4184</v>
      </c>
      <c r="E2" s="40">
        <v>419</v>
      </c>
      <c r="F2" s="44">
        <v>746</v>
      </c>
      <c r="G2" s="53">
        <f>0.399*100</f>
        <v>39.900000000000006</v>
      </c>
      <c r="H2" s="42">
        <v>500</v>
      </c>
      <c r="I2" s="53">
        <v>30</v>
      </c>
    </row>
    <row r="3" spans="1:11" ht="15.75">
      <c r="A3" s="38">
        <v>2011</v>
      </c>
      <c r="B3" s="40">
        <v>23</v>
      </c>
      <c r="C3" s="40">
        <v>421</v>
      </c>
      <c r="D3" s="40">
        <v>3368</v>
      </c>
      <c r="E3" s="40">
        <v>424</v>
      </c>
      <c r="F3" s="44">
        <v>491</v>
      </c>
      <c r="G3" s="53">
        <f>0.268*100</f>
        <v>26.8</v>
      </c>
      <c r="H3" s="42">
        <v>500</v>
      </c>
      <c r="I3" s="53">
        <v>30</v>
      </c>
    </row>
    <row r="4" spans="1:11" ht="15.75">
      <c r="A4" s="38">
        <v>2012</v>
      </c>
      <c r="B4" s="40">
        <v>25</v>
      </c>
      <c r="C4" s="40">
        <v>338</v>
      </c>
      <c r="D4" s="40">
        <v>2764</v>
      </c>
      <c r="E4" s="40">
        <v>434</v>
      </c>
      <c r="F4" s="44">
        <v>349.4</v>
      </c>
      <c r="G4" s="53">
        <f>0.258*100</f>
        <v>25.8</v>
      </c>
      <c r="H4" s="42">
        <v>500</v>
      </c>
      <c r="I4" s="53">
        <v>30</v>
      </c>
    </row>
    <row r="5" spans="1:11" ht="15.75">
      <c r="A5" s="38">
        <v>2013</v>
      </c>
      <c r="B5" s="40">
        <v>32</v>
      </c>
      <c r="C5" s="40">
        <v>466</v>
      </c>
      <c r="D5" s="40">
        <v>3728</v>
      </c>
      <c r="E5" s="40">
        <v>432</v>
      </c>
      <c r="F5" s="44">
        <v>509.1</v>
      </c>
      <c r="G5" s="53">
        <f>0.35*100</f>
        <v>35</v>
      </c>
      <c r="H5" s="42">
        <v>400</v>
      </c>
      <c r="I5" s="53">
        <v>25</v>
      </c>
    </row>
    <row r="6" spans="1:11" ht="15.75">
      <c r="A6" s="38">
        <v>2014</v>
      </c>
      <c r="B6" s="40">
        <v>13</v>
      </c>
      <c r="C6" s="40">
        <v>275</v>
      </c>
      <c r="D6" s="40">
        <v>2200</v>
      </c>
      <c r="E6" s="40">
        <v>438</v>
      </c>
      <c r="F6" s="44">
        <v>302.39999999999998</v>
      </c>
      <c r="G6" s="53">
        <f>0.143*100</f>
        <v>14.299999999999999</v>
      </c>
      <c r="H6" s="42">
        <v>400</v>
      </c>
      <c r="I6" s="53">
        <v>25</v>
      </c>
    </row>
    <row r="7" spans="1:11" ht="15.75">
      <c r="A7" s="38">
        <v>2015</v>
      </c>
      <c r="B7" s="40">
        <v>23</v>
      </c>
      <c r="C7" s="40">
        <v>629</v>
      </c>
      <c r="D7" s="40">
        <v>5032</v>
      </c>
      <c r="E7" s="40">
        <v>461</v>
      </c>
      <c r="F7" s="44">
        <v>668.5</v>
      </c>
      <c r="G7" s="53">
        <f>0.244*100</f>
        <v>24.4</v>
      </c>
      <c r="H7" s="42">
        <v>400</v>
      </c>
      <c r="I7" s="53">
        <v>25</v>
      </c>
    </row>
    <row r="8" spans="1:11" ht="15.75">
      <c r="A8" s="38">
        <v>2016</v>
      </c>
      <c r="B8" s="40">
        <v>25</v>
      </c>
      <c r="C8" s="40">
        <v>321</v>
      </c>
      <c r="D8" s="40">
        <v>2568</v>
      </c>
      <c r="E8" s="40">
        <v>476</v>
      </c>
      <c r="F8" s="44">
        <v>323.89999999999998</v>
      </c>
      <c r="G8" s="53">
        <f>0.252*100</f>
        <v>25.2</v>
      </c>
      <c r="H8" s="42">
        <v>350</v>
      </c>
      <c r="I8" s="53">
        <v>20</v>
      </c>
    </row>
    <row r="9" spans="1:11" ht="15.75">
      <c r="A9" s="38">
        <v>2017</v>
      </c>
      <c r="B9" s="40">
        <v>29</v>
      </c>
      <c r="C9" s="40">
        <v>1011</v>
      </c>
      <c r="D9" s="40">
        <v>8090</v>
      </c>
      <c r="E9" s="40">
        <v>569</v>
      </c>
      <c r="F9" s="44">
        <v>894</v>
      </c>
      <c r="G9" s="53">
        <f>0.328*100</f>
        <v>32.800000000000004</v>
      </c>
      <c r="H9" s="42">
        <v>350</v>
      </c>
      <c r="I9" s="53">
        <v>20</v>
      </c>
    </row>
    <row r="10" spans="1:11" ht="15.75">
      <c r="A10" s="56">
        <v>2018</v>
      </c>
      <c r="B10" s="57">
        <v>28</v>
      </c>
      <c r="C10" s="57">
        <v>872</v>
      </c>
      <c r="D10" s="57">
        <v>6971</v>
      </c>
      <c r="E10" s="57">
        <v>625</v>
      </c>
      <c r="F10" s="58">
        <v>663</v>
      </c>
      <c r="G10" s="59">
        <v>21.29</v>
      </c>
      <c r="H10" s="60">
        <v>350</v>
      </c>
      <c r="I10" s="59">
        <v>20</v>
      </c>
    </row>
    <row r="11" spans="1:11" ht="15.75">
      <c r="A11" s="49">
        <v>2019</v>
      </c>
      <c r="B11" s="50">
        <v>25</v>
      </c>
      <c r="C11" s="50"/>
      <c r="D11" s="50"/>
      <c r="E11" s="50">
        <v>650</v>
      </c>
      <c r="F11" s="51"/>
      <c r="G11" s="54"/>
      <c r="H11" s="42">
        <v>350</v>
      </c>
      <c r="I11" s="54">
        <v>20</v>
      </c>
      <c r="K11" t="s">
        <v>33</v>
      </c>
    </row>
  </sheetData>
  <pageMargins left="0.7" right="0.7" top="0.75" bottom="0.75" header="0.3" footer="0.3"/>
  <pageSetup paperSize="9" orientation="portrait" horizontalDpi="4294967292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2" workbookViewId="0" xr3:uid="{F9CF3CF3-643B-5BE6-8B46-32C596A47465}">
      <selection activeCell="B14" sqref="B14"/>
    </sheetView>
  </sheetViews>
  <sheetFormatPr defaultRowHeight="15"/>
  <cols>
    <col min="1" max="1" width="4.5703125" customWidth="1"/>
    <col min="2" max="2" width="15.85546875" customWidth="1"/>
    <col min="3" max="3" width="11.140625" customWidth="1"/>
    <col min="4" max="4" width="12.42578125" customWidth="1"/>
    <col min="5" max="6" width="7.5703125" style="28" customWidth="1"/>
    <col min="7" max="7" width="32.7109375" customWidth="1"/>
    <col min="8" max="8" width="38.28515625" customWidth="1"/>
    <col min="9" max="9" width="9.28515625" style="36" customWidth="1"/>
    <col min="10" max="10" width="8.85546875" customWidth="1"/>
    <col min="11" max="11" width="52.7109375" customWidth="1"/>
  </cols>
  <sheetData>
    <row r="1" spans="1:11">
      <c r="A1" t="s">
        <v>15</v>
      </c>
      <c r="B1" t="s">
        <v>34</v>
      </c>
      <c r="C1" t="s">
        <v>35</v>
      </c>
      <c r="D1" t="s">
        <v>36</v>
      </c>
      <c r="E1" s="28" t="s">
        <v>37</v>
      </c>
      <c r="F1" s="28" t="s">
        <v>38</v>
      </c>
      <c r="G1" t="s">
        <v>39</v>
      </c>
      <c r="H1" t="s">
        <v>40</v>
      </c>
      <c r="I1" s="36" t="s">
        <v>41</v>
      </c>
      <c r="J1" t="s">
        <v>42</v>
      </c>
      <c r="K1" t="s">
        <v>43</v>
      </c>
    </row>
    <row r="2" spans="1:11">
      <c r="A2">
        <v>1</v>
      </c>
      <c r="B2" s="35">
        <v>43374</v>
      </c>
      <c r="C2" s="34">
        <v>41334</v>
      </c>
      <c r="D2" s="34"/>
      <c r="E2" s="28">
        <v>2013</v>
      </c>
      <c r="F2" s="28">
        <v>3</v>
      </c>
      <c r="G2" t="s">
        <v>44</v>
      </c>
      <c r="H2" t="s">
        <v>45</v>
      </c>
      <c r="I2" s="36">
        <v>1</v>
      </c>
      <c r="J2" t="b">
        <v>1</v>
      </c>
    </row>
    <row r="3" spans="1:11">
      <c r="A3">
        <v>2</v>
      </c>
      <c r="B3" s="35">
        <v>43374</v>
      </c>
      <c r="C3" s="34">
        <v>41334</v>
      </c>
      <c r="D3" s="34"/>
      <c r="E3" s="28">
        <v>2013</v>
      </c>
      <c r="F3" s="28">
        <v>0</v>
      </c>
      <c r="G3" t="s">
        <v>46</v>
      </c>
      <c r="H3" t="s">
        <v>47</v>
      </c>
      <c r="I3" s="36">
        <v>1</v>
      </c>
      <c r="J3" t="b">
        <v>1</v>
      </c>
      <c r="K3" t="s">
        <v>48</v>
      </c>
    </row>
    <row r="4" spans="1:11">
      <c r="A4">
        <v>3</v>
      </c>
      <c r="B4" s="35">
        <v>43374</v>
      </c>
      <c r="C4" s="34">
        <v>41334</v>
      </c>
      <c r="D4" s="34"/>
      <c r="E4" s="28">
        <v>2013</v>
      </c>
      <c r="F4" s="28">
        <v>1</v>
      </c>
      <c r="G4" t="s">
        <v>49</v>
      </c>
      <c r="H4" t="s">
        <v>50</v>
      </c>
      <c r="I4" s="36">
        <v>1</v>
      </c>
      <c r="J4" t="b">
        <v>1</v>
      </c>
    </row>
    <row r="5" spans="1:11">
      <c r="A5">
        <v>4</v>
      </c>
      <c r="B5" s="35">
        <v>43374</v>
      </c>
      <c r="C5" s="34">
        <v>43445</v>
      </c>
      <c r="D5" s="34"/>
      <c r="E5" s="28">
        <v>2014</v>
      </c>
      <c r="F5" s="28">
        <v>0</v>
      </c>
      <c r="G5" t="s">
        <v>51</v>
      </c>
      <c r="I5" s="36">
        <v>1</v>
      </c>
      <c r="J5" t="b">
        <v>1</v>
      </c>
    </row>
    <row r="6" spans="1:11">
      <c r="A6">
        <v>5</v>
      </c>
      <c r="B6" s="35">
        <v>43374</v>
      </c>
      <c r="C6" s="34">
        <v>43231</v>
      </c>
      <c r="D6" s="34"/>
      <c r="E6" s="28">
        <v>2015</v>
      </c>
      <c r="F6" s="28">
        <v>2</v>
      </c>
      <c r="G6" t="s">
        <v>52</v>
      </c>
      <c r="H6" t="s">
        <v>53</v>
      </c>
      <c r="I6" s="36">
        <v>1</v>
      </c>
      <c r="J6" t="b">
        <v>1</v>
      </c>
      <c r="K6" t="s">
        <v>54</v>
      </c>
    </row>
    <row r="7" spans="1:11">
      <c r="A7">
        <v>6</v>
      </c>
      <c r="B7" s="35">
        <v>43374</v>
      </c>
      <c r="C7" s="34">
        <v>42233</v>
      </c>
      <c r="D7" s="34"/>
      <c r="E7" s="28">
        <v>2015</v>
      </c>
      <c r="F7" s="28">
        <v>0</v>
      </c>
      <c r="G7" t="s">
        <v>55</v>
      </c>
      <c r="H7" t="s">
        <v>56</v>
      </c>
      <c r="I7" s="36">
        <v>1</v>
      </c>
      <c r="J7" t="b">
        <v>1</v>
      </c>
    </row>
    <row r="8" spans="1:11">
      <c r="A8">
        <v>7</v>
      </c>
      <c r="B8" s="35">
        <v>43374</v>
      </c>
      <c r="C8" s="34">
        <v>42694</v>
      </c>
      <c r="D8" s="34"/>
      <c r="E8" s="28">
        <v>2016</v>
      </c>
      <c r="F8" s="28">
        <v>1</v>
      </c>
      <c r="G8" t="s">
        <v>49</v>
      </c>
      <c r="H8" t="s">
        <v>57</v>
      </c>
      <c r="I8" s="36">
        <v>1</v>
      </c>
      <c r="J8" t="b">
        <v>1</v>
      </c>
      <c r="K8" t="s">
        <v>58</v>
      </c>
    </row>
    <row r="9" spans="1:11">
      <c r="A9">
        <v>8</v>
      </c>
      <c r="B9" s="35">
        <v>43374</v>
      </c>
      <c r="C9" s="34">
        <v>42696</v>
      </c>
      <c r="D9" s="34"/>
      <c r="E9" s="28">
        <v>2016</v>
      </c>
      <c r="F9" s="28">
        <v>0</v>
      </c>
      <c r="G9" t="s">
        <v>59</v>
      </c>
      <c r="H9" t="s">
        <v>60</v>
      </c>
      <c r="I9" s="36">
        <v>1</v>
      </c>
      <c r="J9" t="b">
        <v>1</v>
      </c>
    </row>
    <row r="10" spans="1:11">
      <c r="A10">
        <v>9</v>
      </c>
      <c r="B10" s="35">
        <v>43374</v>
      </c>
      <c r="C10" s="34">
        <v>42401</v>
      </c>
      <c r="D10" s="34"/>
      <c r="E10" s="28">
        <v>2016</v>
      </c>
      <c r="F10" s="28">
        <v>3</v>
      </c>
      <c r="G10" t="s">
        <v>61</v>
      </c>
      <c r="H10" t="s">
        <v>62</v>
      </c>
      <c r="I10" s="36">
        <v>1</v>
      </c>
      <c r="J10" t="b">
        <v>1</v>
      </c>
    </row>
    <row r="11" spans="1:11">
      <c r="A11">
        <v>10</v>
      </c>
      <c r="B11" s="35">
        <v>43374</v>
      </c>
      <c r="C11" s="34">
        <v>42721</v>
      </c>
      <c r="D11" s="34"/>
      <c r="E11" s="28">
        <v>2016</v>
      </c>
      <c r="F11" s="28">
        <v>3</v>
      </c>
      <c r="G11" t="s">
        <v>63</v>
      </c>
      <c r="H11" t="s">
        <v>64</v>
      </c>
      <c r="I11" s="36">
        <v>1</v>
      </c>
      <c r="J11" t="b">
        <v>1</v>
      </c>
    </row>
    <row r="12" spans="1:11">
      <c r="A12">
        <v>11</v>
      </c>
      <c r="B12" s="35">
        <v>43374</v>
      </c>
      <c r="C12" s="34">
        <v>42736</v>
      </c>
      <c r="D12" s="34"/>
      <c r="E12" s="28">
        <v>2017</v>
      </c>
      <c r="F12" s="28">
        <v>3</v>
      </c>
      <c r="G12" t="s">
        <v>65</v>
      </c>
      <c r="H12" t="s">
        <v>66</v>
      </c>
      <c r="I12" s="36">
        <v>1</v>
      </c>
      <c r="J12" t="b">
        <v>1</v>
      </c>
    </row>
    <row r="13" spans="1:11">
      <c r="A13">
        <v>12</v>
      </c>
      <c r="B13" s="35">
        <v>43374</v>
      </c>
      <c r="C13" s="34">
        <v>42736</v>
      </c>
      <c r="D13" s="34"/>
      <c r="E13" s="28">
        <v>2017</v>
      </c>
      <c r="F13" s="28">
        <v>3</v>
      </c>
      <c r="G13" t="s">
        <v>67</v>
      </c>
      <c r="H13" t="s">
        <v>68</v>
      </c>
      <c r="I13" s="36">
        <v>1</v>
      </c>
      <c r="J13" t="b">
        <v>1</v>
      </c>
    </row>
    <row r="14" spans="1:11">
      <c r="A14">
        <v>13</v>
      </c>
      <c r="B14" s="35">
        <v>43374</v>
      </c>
      <c r="C14" s="34">
        <v>42947</v>
      </c>
      <c r="D14" s="34"/>
      <c r="E14" s="28">
        <v>2017</v>
      </c>
      <c r="F14" s="28">
        <v>0</v>
      </c>
      <c r="G14" t="s">
        <v>69</v>
      </c>
      <c r="H14" t="s">
        <v>70</v>
      </c>
      <c r="I14" s="36">
        <v>1</v>
      </c>
      <c r="J14" t="b">
        <v>1</v>
      </c>
      <c r="K14" t="s">
        <v>71</v>
      </c>
    </row>
    <row r="15" spans="1:11">
      <c r="A15">
        <v>14</v>
      </c>
      <c r="B15" s="35">
        <v>43374</v>
      </c>
      <c r="C15" s="34">
        <v>43053</v>
      </c>
      <c r="D15" s="34"/>
      <c r="E15" s="28">
        <v>2017</v>
      </c>
      <c r="F15" s="28">
        <v>0</v>
      </c>
      <c r="G15" t="s">
        <v>72</v>
      </c>
      <c r="H15" t="s">
        <v>73</v>
      </c>
      <c r="I15" s="36">
        <v>1</v>
      </c>
      <c r="J15" t="b">
        <v>1</v>
      </c>
    </row>
    <row r="16" spans="1:11">
      <c r="A16">
        <v>15</v>
      </c>
      <c r="B16" s="35">
        <v>43374</v>
      </c>
      <c r="C16" s="34">
        <v>43062</v>
      </c>
      <c r="D16" s="34"/>
      <c r="E16" s="28">
        <v>2017</v>
      </c>
      <c r="F16" s="28">
        <v>1</v>
      </c>
      <c r="G16" t="s">
        <v>49</v>
      </c>
      <c r="H16" t="s">
        <v>74</v>
      </c>
      <c r="I16" s="36">
        <v>1</v>
      </c>
      <c r="J16" t="b">
        <v>1</v>
      </c>
      <c r="K16" t="s">
        <v>75</v>
      </c>
    </row>
    <row r="17" spans="1:11">
      <c r="A17">
        <v>16</v>
      </c>
      <c r="B17" s="35">
        <v>43374</v>
      </c>
      <c r="C17" s="34">
        <v>43301</v>
      </c>
      <c r="D17" s="34"/>
      <c r="E17" s="28">
        <v>2018</v>
      </c>
      <c r="F17" s="28">
        <v>0</v>
      </c>
      <c r="G17" t="s">
        <v>76</v>
      </c>
      <c r="H17" t="s">
        <v>77</v>
      </c>
      <c r="I17" s="36">
        <v>1</v>
      </c>
      <c r="J17" t="b">
        <v>1</v>
      </c>
    </row>
    <row r="18" spans="1:11">
      <c r="A18">
        <v>17</v>
      </c>
      <c r="B18" s="35">
        <v>43374</v>
      </c>
      <c r="C18" s="34">
        <v>43344</v>
      </c>
      <c r="D18" s="34"/>
      <c r="E18" s="28">
        <v>2018</v>
      </c>
      <c r="F18" s="28">
        <v>0</v>
      </c>
      <c r="G18" t="s">
        <v>78</v>
      </c>
      <c r="H18" t="s">
        <v>79</v>
      </c>
      <c r="I18" s="36">
        <v>1</v>
      </c>
      <c r="J18" t="b">
        <v>1</v>
      </c>
    </row>
    <row r="19" spans="1:11">
      <c r="A19">
        <v>18</v>
      </c>
      <c r="B19" s="35">
        <v>43390</v>
      </c>
      <c r="C19" s="34">
        <v>43384</v>
      </c>
      <c r="D19" s="34"/>
      <c r="E19" s="28">
        <v>2018</v>
      </c>
      <c r="F19" s="28">
        <v>0</v>
      </c>
      <c r="G19" t="s">
        <v>80</v>
      </c>
      <c r="H19" t="s">
        <v>81</v>
      </c>
      <c r="I19" s="36">
        <v>1</v>
      </c>
      <c r="J19" t="b">
        <v>1</v>
      </c>
    </row>
    <row r="20" spans="1:11">
      <c r="A20">
        <v>19</v>
      </c>
      <c r="B20" s="35">
        <v>43391</v>
      </c>
      <c r="C20" s="34">
        <v>43420</v>
      </c>
      <c r="D20" s="34"/>
      <c r="E20" s="28">
        <v>2018</v>
      </c>
      <c r="F20" s="28">
        <v>0</v>
      </c>
      <c r="G20" t="s">
        <v>82</v>
      </c>
      <c r="I20" s="36">
        <v>1</v>
      </c>
    </row>
    <row r="21" spans="1:11">
      <c r="A21">
        <v>20</v>
      </c>
      <c r="B21" s="35">
        <v>43391</v>
      </c>
      <c r="C21" s="34">
        <v>43390</v>
      </c>
      <c r="D21" s="34"/>
      <c r="E21" s="28">
        <v>2018</v>
      </c>
      <c r="F21" s="28">
        <v>2</v>
      </c>
      <c r="G21" t="s">
        <v>83</v>
      </c>
      <c r="H21" t="s">
        <v>84</v>
      </c>
      <c r="I21" s="36">
        <v>0.5</v>
      </c>
      <c r="J21" t="b">
        <v>0</v>
      </c>
      <c r="K21" t="s">
        <v>85</v>
      </c>
    </row>
    <row r="22" spans="1:11">
      <c r="A22">
        <v>21</v>
      </c>
      <c r="B22" s="35">
        <v>43395</v>
      </c>
      <c r="C22" s="55">
        <v>43420</v>
      </c>
      <c r="D22" s="55"/>
      <c r="E22" s="28">
        <v>2018</v>
      </c>
      <c r="F22" s="28">
        <v>4</v>
      </c>
      <c r="G22" t="s">
        <v>86</v>
      </c>
      <c r="H22" t="s">
        <v>87</v>
      </c>
      <c r="I22" s="36">
        <v>1</v>
      </c>
      <c r="J22" t="b">
        <v>1</v>
      </c>
    </row>
    <row r="23" spans="1:11">
      <c r="A23">
        <v>22</v>
      </c>
      <c r="B23" s="35">
        <v>43444</v>
      </c>
      <c r="C23" s="55">
        <v>43444</v>
      </c>
      <c r="D23" s="55"/>
      <c r="E23" s="28">
        <v>2018</v>
      </c>
      <c r="F23" s="28">
        <v>0</v>
      </c>
      <c r="G23" t="s">
        <v>88</v>
      </c>
      <c r="H23" t="s">
        <v>89</v>
      </c>
      <c r="I23" s="36">
        <v>1</v>
      </c>
      <c r="J23" t="b">
        <v>1</v>
      </c>
    </row>
    <row r="24" spans="1:11">
      <c r="A24">
        <v>23</v>
      </c>
      <c r="B24" s="35">
        <v>43474</v>
      </c>
      <c r="C24" s="55">
        <v>43474</v>
      </c>
      <c r="D24" s="55"/>
      <c r="E24" s="28">
        <v>2018</v>
      </c>
      <c r="F24" s="28">
        <v>0</v>
      </c>
      <c r="G24" t="s">
        <v>90</v>
      </c>
      <c r="H24" t="s">
        <v>91</v>
      </c>
      <c r="I24" s="36">
        <v>1</v>
      </c>
      <c r="J24" t="b">
        <v>1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 t b l _ P L A N < / E x c e l T a b l e N a m e > < G e m i n i T a b l e I d > t b l _ P L A N 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 t b l _ K O S O V N I C E < / E x c e l T a b l e N a m e > < G e m i n i T a b l e I d > t b l _ K O S O V N I C E 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b l _ P L A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 i : t y p e = " S a n d b o x E d i t o r T a b l e W i d g e t V i e w M o d e l K e y " & g t ; & l t ; T a b l e N a m e & g t ; t b l _ P L A N & l t ; / T a b l e N a m e & g t ; & l t ; / K e y & g t ; & l t ; M a i n t a i n e r 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_ T E I L E N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s t _ b e z e i c h n u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_ V A R I A N T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2 M B 1 0 0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n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O M B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S T  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S T _ V _ K O S O V N I C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b l _ K O S O V N I C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 i : t y p e = " S a n d b o x E d i t o r T a b l e W i d g e t V i e w M o d e l K e y " & g t ; & l t ; T a b l e N a m e & g t ; t b l _ K O S O V N I C E & l t ; / T a b l e N a m e & g t ; & l t ; / K e y & g t ; & l t ; M a i n t a i n e r 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n g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E S C H R E I B U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e r i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 2 M B 1 0 0 _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1F46A093-1228-4C9C-AC1F-40DCFAD0DF3E}"/>
</file>

<file path=customXml/itemProps2.xml><?xml version="1.0" encoding="utf-8"?>
<ds:datastoreItem xmlns:ds="http://schemas.openxmlformats.org/officeDocument/2006/customXml" ds:itemID="{46937F37-419E-487A-A427-72AF729B9701}"/>
</file>

<file path=customXml/itemProps3.xml><?xml version="1.0" encoding="utf-8"?>
<ds:datastoreItem xmlns:ds="http://schemas.openxmlformats.org/officeDocument/2006/customXml" ds:itemID="{8FD66E6D-C26B-4B5D-B138-EE1027E187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-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Slana</dc:creator>
  <cp:keywords/>
  <dc:description/>
  <cp:lastModifiedBy>Slana Danilo</cp:lastModifiedBy>
  <cp:revision/>
  <dcterms:created xsi:type="dcterms:W3CDTF">2015-04-05T05:54:25Z</dcterms:created>
  <dcterms:modified xsi:type="dcterms:W3CDTF">2019-01-11T11:15:22Z</dcterms:modified>
  <cp:category/>
  <cp:contentStatus/>
</cp:coreProperties>
</file>