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197541E-58C5-45A9-B8D1-13BB7FCDFAA7}" xr6:coauthVersionLast="47" xr6:coauthVersionMax="47" xr10:uidLastSave="{00000000-0000-0000-0000-000000000000}"/>
  <bookViews>
    <workbookView xWindow="-110" yWindow="-110" windowWidth="19420" windowHeight="10420" activeTab="2" xr2:uid="{1820017A-48C9-4458-AB1D-29731FDD63B2}"/>
  </bookViews>
  <sheets>
    <sheet name="Detail1" sheetId="12" r:id="rId1"/>
    <sheet name="Sheet3" sheetId="5" r:id="rId2"/>
    <sheet name="Dashboard" sheetId="15" r:id="rId3"/>
    <sheet name="Sheet1" sheetId="16" r:id="rId4"/>
    <sheet name="Cleaned_data" sheetId="3" r:id="rId5"/>
    <sheet name="Duplicate Check" sheetId="2" r:id="rId6"/>
    <sheet name="in" sheetId="1" r:id="rId7"/>
  </sheets>
  <definedNames>
    <definedName name="_xlnm._FilterDatabase" localSheetId="4" hidden="1">Cleaned_data!$A$1:$T$421</definedName>
    <definedName name="_xlnm._FilterDatabase" localSheetId="5" hidden="1">'Duplicate Check'!$A$1:$Q$421</definedName>
    <definedName name="_xlnm._FilterDatabase" localSheetId="6" hidden="1">in!$A$1:$U$433</definedName>
  </definedNames>
  <calcPr calcId="191028"/>
  <pivotCaches>
    <pivotCache cacheId="1" r:id="rId8"/>
    <pivotCache cacheId="2" r:id="rId9"/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3" l="1"/>
  <c r="S3" i="3"/>
  <c r="S4" i="3"/>
  <c r="S5" i="3"/>
  <c r="S6" i="3"/>
  <c r="S7" i="3"/>
  <c r="S8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AP27" i="5"/>
  <c r="AP28" i="5"/>
  <c r="AP29" i="5"/>
  <c r="AP30" i="5"/>
  <c r="AP26" i="5"/>
  <c r="AP25" i="5"/>
  <c r="AA3" i="1"/>
  <c r="AA2" i="1"/>
  <c r="Q7" i="3"/>
  <c r="R7" i="3" s="1"/>
  <c r="T7" i="3" s="1"/>
  <c r="Q5" i="3"/>
  <c r="R5" i="3" s="1"/>
  <c r="T5" i="3" s="1"/>
  <c r="Q6" i="3"/>
  <c r="R6" i="3" s="1"/>
  <c r="T6" i="3" s="1"/>
  <c r="Q8" i="3"/>
  <c r="R8" i="3" s="1"/>
  <c r="T8" i="3" s="1"/>
  <c r="Q9" i="3"/>
  <c r="R9" i="3" s="1"/>
  <c r="T9" i="3" s="1"/>
  <c r="Q10" i="3"/>
  <c r="R10" i="3" s="1"/>
  <c r="T10" i="3" s="1"/>
  <c r="Q11" i="3"/>
  <c r="R11" i="3" s="1"/>
  <c r="T11" i="3" s="1"/>
  <c r="Q12" i="3"/>
  <c r="R12" i="3" s="1"/>
  <c r="T12" i="3" s="1"/>
  <c r="Q13" i="3"/>
  <c r="R13" i="3" s="1"/>
  <c r="T13" i="3" s="1"/>
  <c r="Q14" i="3"/>
  <c r="R14" i="3" s="1"/>
  <c r="T14" i="3" s="1"/>
  <c r="Q15" i="3"/>
  <c r="R15" i="3" s="1"/>
  <c r="T15" i="3" s="1"/>
  <c r="Q16" i="3"/>
  <c r="R16" i="3" s="1"/>
  <c r="T16" i="3" s="1"/>
  <c r="Q17" i="3"/>
  <c r="R17" i="3" s="1"/>
  <c r="T17" i="3" s="1"/>
  <c r="Q18" i="3"/>
  <c r="R18" i="3" s="1"/>
  <c r="T18" i="3" s="1"/>
  <c r="Q19" i="3"/>
  <c r="R19" i="3" s="1"/>
  <c r="T19" i="3" s="1"/>
  <c r="Q20" i="3"/>
  <c r="R20" i="3" s="1"/>
  <c r="T20" i="3" s="1"/>
  <c r="Q21" i="3"/>
  <c r="R21" i="3" s="1"/>
  <c r="T21" i="3" s="1"/>
  <c r="Q22" i="3"/>
  <c r="R22" i="3" s="1"/>
  <c r="T22" i="3" s="1"/>
  <c r="Q23" i="3"/>
  <c r="R23" i="3" s="1"/>
  <c r="T23" i="3" s="1"/>
  <c r="Q24" i="3"/>
  <c r="R24" i="3" s="1"/>
  <c r="T24" i="3" s="1"/>
  <c r="Q25" i="3"/>
  <c r="R25" i="3" s="1"/>
  <c r="T25" i="3" s="1"/>
  <c r="Q26" i="3"/>
  <c r="R26" i="3" s="1"/>
  <c r="T26" i="3" s="1"/>
  <c r="Q27" i="3"/>
  <c r="R27" i="3" s="1"/>
  <c r="T27" i="3" s="1"/>
  <c r="Q28" i="3"/>
  <c r="R28" i="3" s="1"/>
  <c r="T28" i="3" s="1"/>
  <c r="Q29" i="3"/>
  <c r="R29" i="3" s="1"/>
  <c r="T29" i="3" s="1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R370" i="3" s="1"/>
  <c r="T370" i="3" s="1"/>
  <c r="Q371" i="3"/>
  <c r="R371" i="3" s="1"/>
  <c r="T371" i="3" s="1"/>
  <c r="Q372" i="3"/>
  <c r="R372" i="3" s="1"/>
  <c r="T372" i="3" s="1"/>
  <c r="Q373" i="3"/>
  <c r="R373" i="3" s="1"/>
  <c r="T373" i="3" s="1"/>
  <c r="Q374" i="3"/>
  <c r="R374" i="3" s="1"/>
  <c r="T374" i="3" s="1"/>
  <c r="Q375" i="3"/>
  <c r="R375" i="3" s="1"/>
  <c r="T375" i="3" s="1"/>
  <c r="Q376" i="3"/>
  <c r="R376" i="3" s="1"/>
  <c r="T376" i="3" s="1"/>
  <c r="Q377" i="3"/>
  <c r="R377" i="3" s="1"/>
  <c r="T377" i="3" s="1"/>
  <c r="Q378" i="3"/>
  <c r="R378" i="3" s="1"/>
  <c r="T378" i="3" s="1"/>
  <c r="Q379" i="3"/>
  <c r="R379" i="3" s="1"/>
  <c r="T379" i="3" s="1"/>
  <c r="Q380" i="3"/>
  <c r="R380" i="3" s="1"/>
  <c r="T380" i="3" s="1"/>
  <c r="Q381" i="3"/>
  <c r="R381" i="3" s="1"/>
  <c r="T381" i="3" s="1"/>
  <c r="Q382" i="3"/>
  <c r="R382" i="3" s="1"/>
  <c r="T382" i="3" s="1"/>
  <c r="Q383" i="3"/>
  <c r="R383" i="3" s="1"/>
  <c r="T383" i="3" s="1"/>
  <c r="Q384" i="3"/>
  <c r="R384" i="3" s="1"/>
  <c r="T384" i="3" s="1"/>
  <c r="Q385" i="3"/>
  <c r="R385" i="3" s="1"/>
  <c r="T385" i="3" s="1"/>
  <c r="Q386" i="3"/>
  <c r="R386" i="3" s="1"/>
  <c r="T386" i="3" s="1"/>
  <c r="Q387" i="3"/>
  <c r="R387" i="3" s="1"/>
  <c r="T387" i="3" s="1"/>
  <c r="Q388" i="3"/>
  <c r="R388" i="3" s="1"/>
  <c r="T388" i="3" s="1"/>
  <c r="Q389" i="3"/>
  <c r="R389" i="3" s="1"/>
  <c r="T389" i="3" s="1"/>
  <c r="Q390" i="3"/>
  <c r="R390" i="3" s="1"/>
  <c r="T390" i="3" s="1"/>
  <c r="Q391" i="3"/>
  <c r="R391" i="3" s="1"/>
  <c r="T391" i="3" s="1"/>
  <c r="Q392" i="3"/>
  <c r="R392" i="3" s="1"/>
  <c r="T392" i="3" s="1"/>
  <c r="Q393" i="3"/>
  <c r="R393" i="3" s="1"/>
  <c r="T393" i="3" s="1"/>
  <c r="Q394" i="3"/>
  <c r="R394" i="3" s="1"/>
  <c r="T394" i="3" s="1"/>
  <c r="Q395" i="3"/>
  <c r="R395" i="3" s="1"/>
  <c r="T395" i="3" s="1"/>
  <c r="Q396" i="3"/>
  <c r="R396" i="3" s="1"/>
  <c r="T396" i="3" s="1"/>
  <c r="Q397" i="3"/>
  <c r="R397" i="3" s="1"/>
  <c r="T397" i="3" s="1"/>
  <c r="Q398" i="3"/>
  <c r="R398" i="3" s="1"/>
  <c r="T398" i="3" s="1"/>
  <c r="Q399" i="3"/>
  <c r="R399" i="3" s="1"/>
  <c r="T399" i="3" s="1"/>
  <c r="Q400" i="3"/>
  <c r="R400" i="3" s="1"/>
  <c r="T400" i="3" s="1"/>
  <c r="Q401" i="3"/>
  <c r="R401" i="3" s="1"/>
  <c r="T401" i="3" s="1"/>
  <c r="Q402" i="3"/>
  <c r="R402" i="3" s="1"/>
  <c r="T402" i="3" s="1"/>
  <c r="Q403" i="3"/>
  <c r="R403" i="3" s="1"/>
  <c r="T403" i="3" s="1"/>
  <c r="Q404" i="3"/>
  <c r="R404" i="3" s="1"/>
  <c r="T404" i="3" s="1"/>
  <c r="Q405" i="3"/>
  <c r="R405" i="3" s="1"/>
  <c r="T405" i="3" s="1"/>
  <c r="Q406" i="3"/>
  <c r="R406" i="3" s="1"/>
  <c r="T406" i="3" s="1"/>
  <c r="Q407" i="3"/>
  <c r="R407" i="3" s="1"/>
  <c r="T407" i="3" s="1"/>
  <c r="Q408" i="3"/>
  <c r="R408" i="3" s="1"/>
  <c r="T408" i="3" s="1"/>
  <c r="Q409" i="3"/>
  <c r="R409" i="3" s="1"/>
  <c r="T409" i="3" s="1"/>
  <c r="Q410" i="3"/>
  <c r="R410" i="3" s="1"/>
  <c r="T410" i="3" s="1"/>
  <c r="Q411" i="3"/>
  <c r="R411" i="3" s="1"/>
  <c r="T411" i="3" s="1"/>
  <c r="Q412" i="3"/>
  <c r="R412" i="3" s="1"/>
  <c r="T412" i="3" s="1"/>
  <c r="Q413" i="3"/>
  <c r="R413" i="3" s="1"/>
  <c r="T413" i="3" s="1"/>
  <c r="Q414" i="3"/>
  <c r="R414" i="3" s="1"/>
  <c r="T414" i="3" s="1"/>
  <c r="Q415" i="3"/>
  <c r="R415" i="3" s="1"/>
  <c r="T415" i="3" s="1"/>
  <c r="Q416" i="3"/>
  <c r="R416" i="3" s="1"/>
  <c r="T416" i="3" s="1"/>
  <c r="Q417" i="3"/>
  <c r="R417" i="3" s="1"/>
  <c r="T417" i="3" s="1"/>
  <c r="Q418" i="3"/>
  <c r="R418" i="3" s="1"/>
  <c r="T418" i="3" s="1"/>
  <c r="Q419" i="3"/>
  <c r="R419" i="3" s="1"/>
  <c r="T419" i="3" s="1"/>
  <c r="Q420" i="3"/>
  <c r="R420" i="3" s="1"/>
  <c r="T420" i="3" s="1"/>
  <c r="Q421" i="3"/>
  <c r="R421" i="3" s="1"/>
  <c r="T421" i="3" s="1"/>
  <c r="Q3" i="3"/>
  <c r="R3" i="3" s="1"/>
  <c r="T3" i="3" s="1"/>
  <c r="Q4" i="3"/>
  <c r="R4" i="3" s="1"/>
  <c r="T4" i="3" s="1"/>
  <c r="Q2" i="3"/>
  <c r="R2" i="3" s="1"/>
  <c r="T2" i="3" s="1"/>
  <c r="Z6" i="1"/>
  <c r="Z4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2" i="1"/>
  <c r="U404" i="1"/>
  <c r="U370" i="1"/>
  <c r="U351" i="1"/>
  <c r="U302" i="1"/>
  <c r="U297" i="1"/>
  <c r="U295" i="1"/>
  <c r="U285" i="1"/>
  <c r="U279" i="1"/>
  <c r="U260" i="1"/>
  <c r="U236" i="1"/>
  <c r="U234" i="1"/>
  <c r="U193" i="1"/>
  <c r="U173" i="1"/>
  <c r="U164" i="1"/>
  <c r="U122" i="1"/>
  <c r="U95" i="1"/>
  <c r="U93" i="1"/>
  <c r="U73" i="1"/>
  <c r="U68" i="1"/>
  <c r="U57" i="1"/>
  <c r="U17" i="1"/>
  <c r="U3" i="1"/>
  <c r="T404" i="1"/>
  <c r="T370" i="1"/>
  <c r="T351" i="1"/>
  <c r="T302" i="1"/>
  <c r="T297" i="1"/>
  <c r="T295" i="1"/>
  <c r="T285" i="1"/>
  <c r="T279" i="1"/>
  <c r="T260" i="1"/>
  <c r="T236" i="1"/>
  <c r="T234" i="1"/>
  <c r="T193" i="1"/>
  <c r="T173" i="1"/>
  <c r="T164" i="1"/>
  <c r="T122" i="1"/>
  <c r="T95" i="1"/>
  <c r="T93" i="1"/>
  <c r="T73" i="1"/>
  <c r="T68" i="1"/>
  <c r="T57" i="1"/>
  <c r="T17" i="1"/>
  <c r="T3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2" i="1"/>
  <c r="R3" i="1"/>
  <c r="R4" i="1"/>
  <c r="R5" i="1"/>
  <c r="R6" i="1"/>
  <c r="Q4" i="1"/>
  <c r="R2" i="1"/>
  <c r="Q421" i="1" a="1"/>
  <c r="Q421" i="1" s="1"/>
  <c r="Q410" i="1" a="1"/>
  <c r="Q410" i="1" s="1"/>
  <c r="Q360" i="1" a="1"/>
  <c r="Q360" i="1" s="1"/>
  <c r="Q358" i="1" a="1"/>
  <c r="Q358" i="1" s="1"/>
  <c r="Q354" i="1" a="1"/>
  <c r="Q354" i="1" s="1"/>
  <c r="Q343" i="1" a="1"/>
  <c r="Q343" i="1" s="1"/>
  <c r="Q332" i="1" a="1"/>
  <c r="Q332" i="1" s="1"/>
  <c r="Q312" i="1" a="1"/>
  <c r="Q312" i="1" s="1"/>
  <c r="Q297" i="1" a="1"/>
  <c r="Q297" i="1" s="1"/>
  <c r="Q248" i="1" a="1"/>
  <c r="Q248" i="1" s="1"/>
  <c r="Q223" i="1" a="1"/>
  <c r="Q223" i="1" s="1"/>
  <c r="Q214" i="1" a="1"/>
  <c r="Q214" i="1" s="1"/>
  <c r="Q209" i="1" a="1"/>
  <c r="Q209" i="1" s="1"/>
  <c r="Q189" i="1" a="1"/>
  <c r="Q189" i="1" s="1"/>
  <c r="Q179" i="1" a="1"/>
  <c r="Q179" i="1" s="1"/>
  <c r="Q163" i="1" a="1"/>
  <c r="Q163" i="1" s="1"/>
  <c r="Q159" i="1" a="1"/>
  <c r="Q159" i="1" s="1"/>
  <c r="Q155" i="1" a="1"/>
  <c r="Q155" i="1" s="1"/>
  <c r="Q129" i="1" a="1"/>
  <c r="Q129" i="1" s="1"/>
  <c r="Q128" i="1" a="1"/>
  <c r="Q128" i="1" s="1"/>
  <c r="Q97" i="1" a="1"/>
  <c r="Q97" i="1" s="1"/>
  <c r="Q94" i="1" a="1"/>
  <c r="Q94" i="1" s="1"/>
  <c r="Q83" i="1" a="1"/>
  <c r="Q83" i="1" s="1"/>
  <c r="Q71" i="1" a="1"/>
  <c r="Q71" i="1" s="1"/>
  <c r="Q52" i="1" a="1"/>
  <c r="Q52" i="1" s="1"/>
  <c r="Q30" i="1" a="1"/>
  <c r="Q30" i="1" s="1"/>
  <c r="Q27" i="1" a="1"/>
  <c r="Q27" i="1" s="1"/>
  <c r="Q25" i="1" a="1"/>
  <c r="Q25" i="1" s="1"/>
  <c r="Q21" i="1" a="1"/>
  <c r="Q21" i="1" s="1"/>
  <c r="Q15" i="1" a="1"/>
  <c r="Q15" i="1" s="1"/>
  <c r="Q2" i="1" a="1"/>
  <c r="Q2" i="1" s="1"/>
  <c r="Q3" i="1"/>
  <c r="Q5" i="1"/>
  <c r="Q6" i="1"/>
  <c r="Q7" i="1"/>
  <c r="Q8" i="1"/>
  <c r="Q9" i="1"/>
  <c r="Q10" i="1"/>
  <c r="Q11" i="1"/>
  <c r="Q12" i="1"/>
  <c r="Q13" i="1"/>
  <c r="Q14" i="1"/>
  <c r="Q16" i="1"/>
  <c r="Q17" i="1"/>
  <c r="Q18" i="1"/>
  <c r="Q19" i="1"/>
  <c r="Q20" i="1"/>
  <c r="Q22" i="1"/>
  <c r="Q23" i="1"/>
  <c r="Q24" i="1"/>
  <c r="Q26" i="1"/>
  <c r="Q28" i="1"/>
  <c r="Q29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2" i="1"/>
  <c r="Q73" i="1"/>
  <c r="Q74" i="1"/>
  <c r="Q75" i="1"/>
  <c r="Q76" i="1"/>
  <c r="Q77" i="1"/>
  <c r="Q78" i="1"/>
  <c r="Q79" i="1"/>
  <c r="Q80" i="1"/>
  <c r="Q81" i="1"/>
  <c r="Q82" i="1"/>
  <c r="Q84" i="1"/>
  <c r="Q85" i="1"/>
  <c r="Q86" i="1"/>
  <c r="Q87" i="1"/>
  <c r="Q88" i="1"/>
  <c r="Q89" i="1"/>
  <c r="Q90" i="1"/>
  <c r="Q91" i="1"/>
  <c r="Q92" i="1"/>
  <c r="Q93" i="1"/>
  <c r="Q95" i="1"/>
  <c r="Q96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6" i="1"/>
  <c r="Q157" i="1"/>
  <c r="Q158" i="1"/>
  <c r="Q160" i="1"/>
  <c r="Q161" i="1"/>
  <c r="Q162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80" i="1"/>
  <c r="Q181" i="1"/>
  <c r="Q182" i="1"/>
  <c r="Q183" i="1"/>
  <c r="Q184" i="1"/>
  <c r="Q185" i="1"/>
  <c r="Q186" i="1"/>
  <c r="Q187" i="1"/>
  <c r="Q188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10" i="1"/>
  <c r="Q211" i="1"/>
  <c r="Q212" i="1"/>
  <c r="Q213" i="1"/>
  <c r="Q215" i="1"/>
  <c r="Q216" i="1"/>
  <c r="Q217" i="1"/>
  <c r="Q218" i="1"/>
  <c r="Q219" i="1"/>
  <c r="Q220" i="1"/>
  <c r="Q221" i="1"/>
  <c r="Q222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3" i="1"/>
  <c r="Q334" i="1"/>
  <c r="Q335" i="1"/>
  <c r="Q336" i="1"/>
  <c r="Q337" i="1"/>
  <c r="Q338" i="1"/>
  <c r="Q339" i="1"/>
  <c r="Q340" i="1"/>
  <c r="Q341" i="1"/>
  <c r="Q342" i="1"/>
  <c r="Q344" i="1"/>
  <c r="Q345" i="1"/>
  <c r="Q346" i="1"/>
  <c r="Q347" i="1"/>
  <c r="Q348" i="1"/>
  <c r="Q349" i="1"/>
  <c r="Q350" i="1"/>
  <c r="Q351" i="1"/>
  <c r="Q352" i="1"/>
  <c r="Q353" i="1"/>
  <c r="Q355" i="1"/>
  <c r="Q356" i="1"/>
  <c r="Q357" i="1"/>
  <c r="Q359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1" i="1"/>
  <c r="Q412" i="1"/>
  <c r="Q413" i="1"/>
  <c r="Q414" i="1"/>
  <c r="Q415" i="1"/>
  <c r="Q416" i="1"/>
  <c r="Q417" i="1"/>
  <c r="Q418" i="1"/>
  <c r="Q419" i="1"/>
  <c r="Q420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63" i="2"/>
  <c r="R369" i="3" l="1"/>
  <c r="T369" i="3" s="1"/>
  <c r="R361" i="3"/>
  <c r="T361" i="3" s="1"/>
  <c r="R353" i="3"/>
  <c r="T353" i="3" s="1"/>
  <c r="R341" i="3"/>
  <c r="T341" i="3" s="1"/>
  <c r="R329" i="3"/>
  <c r="T329" i="3" s="1"/>
  <c r="R317" i="3"/>
  <c r="T317" i="3" s="1"/>
  <c r="R309" i="3"/>
  <c r="T309" i="3" s="1"/>
  <c r="R297" i="3"/>
  <c r="T297" i="3" s="1"/>
  <c r="R289" i="3"/>
  <c r="T289" i="3" s="1"/>
  <c r="R277" i="3"/>
  <c r="T277" i="3" s="1"/>
  <c r="R269" i="3"/>
  <c r="T269" i="3" s="1"/>
  <c r="R253" i="3"/>
  <c r="T253" i="3" s="1"/>
  <c r="R241" i="3"/>
  <c r="T241" i="3" s="1"/>
  <c r="R229" i="3"/>
  <c r="T229" i="3" s="1"/>
  <c r="R221" i="3"/>
  <c r="T221" i="3" s="1"/>
  <c r="R213" i="3"/>
  <c r="T213" i="3" s="1"/>
  <c r="R201" i="3"/>
  <c r="T201" i="3" s="1"/>
  <c r="R189" i="3"/>
  <c r="T189" i="3" s="1"/>
  <c r="R177" i="3"/>
  <c r="T177" i="3" s="1"/>
  <c r="R165" i="3"/>
  <c r="T165" i="3" s="1"/>
  <c r="R149" i="3"/>
  <c r="T149" i="3" s="1"/>
  <c r="R141" i="3"/>
  <c r="T141" i="3" s="1"/>
  <c r="R129" i="3"/>
  <c r="T129" i="3" s="1"/>
  <c r="R89" i="3"/>
  <c r="T89" i="3" s="1"/>
  <c r="R81" i="3"/>
  <c r="T81" i="3" s="1"/>
  <c r="R73" i="3"/>
  <c r="T73" i="3" s="1"/>
  <c r="R65" i="3"/>
  <c r="T65" i="3" s="1"/>
  <c r="R57" i="3"/>
  <c r="T57" i="3" s="1"/>
  <c r="R49" i="3"/>
  <c r="T49" i="3" s="1"/>
  <c r="R41" i="3"/>
  <c r="T41" i="3" s="1"/>
  <c r="R366" i="3"/>
  <c r="T366" i="3" s="1"/>
  <c r="R362" i="3"/>
  <c r="T362" i="3" s="1"/>
  <c r="R358" i="3"/>
  <c r="T358" i="3" s="1"/>
  <c r="R354" i="3"/>
  <c r="T354" i="3" s="1"/>
  <c r="R350" i="3"/>
  <c r="T350" i="3" s="1"/>
  <c r="R346" i="3"/>
  <c r="T346" i="3" s="1"/>
  <c r="R342" i="3"/>
  <c r="T342" i="3" s="1"/>
  <c r="R338" i="3"/>
  <c r="T338" i="3" s="1"/>
  <c r="R334" i="3"/>
  <c r="T334" i="3" s="1"/>
  <c r="R330" i="3"/>
  <c r="T330" i="3" s="1"/>
  <c r="R326" i="3"/>
  <c r="T326" i="3" s="1"/>
  <c r="R322" i="3"/>
  <c r="T322" i="3" s="1"/>
  <c r="R318" i="3"/>
  <c r="T318" i="3" s="1"/>
  <c r="R314" i="3"/>
  <c r="T314" i="3" s="1"/>
  <c r="R310" i="3"/>
  <c r="T310" i="3" s="1"/>
  <c r="R306" i="3"/>
  <c r="T306" i="3" s="1"/>
  <c r="R302" i="3"/>
  <c r="T302" i="3" s="1"/>
  <c r="R298" i="3"/>
  <c r="T298" i="3" s="1"/>
  <c r="R294" i="3"/>
  <c r="T294" i="3" s="1"/>
  <c r="R290" i="3"/>
  <c r="T290" i="3" s="1"/>
  <c r="R286" i="3"/>
  <c r="T286" i="3" s="1"/>
  <c r="R282" i="3"/>
  <c r="T282" i="3" s="1"/>
  <c r="R278" i="3"/>
  <c r="T278" i="3" s="1"/>
  <c r="R274" i="3"/>
  <c r="T274" i="3" s="1"/>
  <c r="R270" i="3"/>
  <c r="T270" i="3" s="1"/>
  <c r="R266" i="3"/>
  <c r="T266" i="3" s="1"/>
  <c r="R262" i="3"/>
  <c r="T262" i="3" s="1"/>
  <c r="R258" i="3"/>
  <c r="T258" i="3" s="1"/>
  <c r="R254" i="3"/>
  <c r="T254" i="3" s="1"/>
  <c r="R250" i="3"/>
  <c r="T250" i="3" s="1"/>
  <c r="R246" i="3"/>
  <c r="T246" i="3" s="1"/>
  <c r="R242" i="3"/>
  <c r="T242" i="3" s="1"/>
  <c r="R238" i="3"/>
  <c r="T238" i="3" s="1"/>
  <c r="R234" i="3"/>
  <c r="T234" i="3" s="1"/>
  <c r="R230" i="3"/>
  <c r="T230" i="3" s="1"/>
  <c r="R226" i="3"/>
  <c r="T226" i="3" s="1"/>
  <c r="R222" i="3"/>
  <c r="T222" i="3" s="1"/>
  <c r="R218" i="3"/>
  <c r="T218" i="3" s="1"/>
  <c r="R214" i="3"/>
  <c r="T214" i="3" s="1"/>
  <c r="R210" i="3"/>
  <c r="T210" i="3" s="1"/>
  <c r="R206" i="3"/>
  <c r="T206" i="3" s="1"/>
  <c r="R202" i="3"/>
  <c r="T202" i="3" s="1"/>
  <c r="R198" i="3"/>
  <c r="T198" i="3" s="1"/>
  <c r="R194" i="3"/>
  <c r="T194" i="3" s="1"/>
  <c r="R190" i="3"/>
  <c r="T190" i="3" s="1"/>
  <c r="R186" i="3"/>
  <c r="T186" i="3" s="1"/>
  <c r="R182" i="3"/>
  <c r="T182" i="3" s="1"/>
  <c r="R178" i="3"/>
  <c r="T178" i="3" s="1"/>
  <c r="R174" i="3"/>
  <c r="T174" i="3" s="1"/>
  <c r="R170" i="3"/>
  <c r="T170" i="3" s="1"/>
  <c r="R166" i="3"/>
  <c r="T166" i="3" s="1"/>
  <c r="R162" i="3"/>
  <c r="T162" i="3" s="1"/>
  <c r="R158" i="3"/>
  <c r="T158" i="3" s="1"/>
  <c r="R154" i="3"/>
  <c r="T154" i="3" s="1"/>
  <c r="R150" i="3"/>
  <c r="T150" i="3" s="1"/>
  <c r="R146" i="3"/>
  <c r="T146" i="3" s="1"/>
  <c r="R142" i="3"/>
  <c r="T142" i="3" s="1"/>
  <c r="R138" i="3"/>
  <c r="T138" i="3" s="1"/>
  <c r="R134" i="3"/>
  <c r="T134" i="3" s="1"/>
  <c r="R130" i="3"/>
  <c r="T130" i="3" s="1"/>
  <c r="R126" i="3"/>
  <c r="T126" i="3" s="1"/>
  <c r="R122" i="3"/>
  <c r="T122" i="3" s="1"/>
  <c r="R118" i="3"/>
  <c r="T118" i="3" s="1"/>
  <c r="R114" i="3"/>
  <c r="T114" i="3" s="1"/>
  <c r="R110" i="3"/>
  <c r="T110" i="3" s="1"/>
  <c r="R106" i="3"/>
  <c r="T106" i="3" s="1"/>
  <c r="R102" i="3"/>
  <c r="T102" i="3" s="1"/>
  <c r="R98" i="3"/>
  <c r="T98" i="3" s="1"/>
  <c r="R94" i="3"/>
  <c r="T94" i="3" s="1"/>
  <c r="R90" i="3"/>
  <c r="T90" i="3" s="1"/>
  <c r="R86" i="3"/>
  <c r="T86" i="3" s="1"/>
  <c r="R82" i="3"/>
  <c r="T82" i="3" s="1"/>
  <c r="R78" i="3"/>
  <c r="T78" i="3" s="1"/>
  <c r="R74" i="3"/>
  <c r="T74" i="3" s="1"/>
  <c r="R70" i="3"/>
  <c r="T70" i="3" s="1"/>
  <c r="R66" i="3"/>
  <c r="T66" i="3" s="1"/>
  <c r="R62" i="3"/>
  <c r="T62" i="3" s="1"/>
  <c r="R58" i="3"/>
  <c r="T58" i="3" s="1"/>
  <c r="R54" i="3"/>
  <c r="T54" i="3" s="1"/>
  <c r="R50" i="3"/>
  <c r="T50" i="3" s="1"/>
  <c r="R46" i="3"/>
  <c r="T46" i="3" s="1"/>
  <c r="R42" i="3"/>
  <c r="T42" i="3" s="1"/>
  <c r="R38" i="3"/>
  <c r="T38" i="3" s="1"/>
  <c r="R34" i="3"/>
  <c r="T34" i="3" s="1"/>
  <c r="R30" i="3"/>
  <c r="T30" i="3" s="1"/>
  <c r="R357" i="3"/>
  <c r="T357" i="3" s="1"/>
  <c r="R349" i="3"/>
  <c r="T349" i="3" s="1"/>
  <c r="R337" i="3"/>
  <c r="T337" i="3" s="1"/>
  <c r="R325" i="3"/>
  <c r="T325" i="3" s="1"/>
  <c r="R321" i="3"/>
  <c r="T321" i="3" s="1"/>
  <c r="R305" i="3"/>
  <c r="T305" i="3" s="1"/>
  <c r="R293" i="3"/>
  <c r="T293" i="3" s="1"/>
  <c r="R285" i="3"/>
  <c r="T285" i="3" s="1"/>
  <c r="R273" i="3"/>
  <c r="T273" i="3" s="1"/>
  <c r="R261" i="3"/>
  <c r="T261" i="3" s="1"/>
  <c r="R257" i="3"/>
  <c r="T257" i="3" s="1"/>
  <c r="R245" i="3"/>
  <c r="T245" i="3" s="1"/>
  <c r="R237" i="3"/>
  <c r="T237" i="3" s="1"/>
  <c r="R225" i="3"/>
  <c r="T225" i="3" s="1"/>
  <c r="R209" i="3"/>
  <c r="T209" i="3" s="1"/>
  <c r="R197" i="3"/>
  <c r="T197" i="3" s="1"/>
  <c r="R185" i="3"/>
  <c r="T185" i="3" s="1"/>
  <c r="R173" i="3"/>
  <c r="T173" i="3" s="1"/>
  <c r="R161" i="3"/>
  <c r="T161" i="3" s="1"/>
  <c r="R153" i="3"/>
  <c r="T153" i="3" s="1"/>
  <c r="R145" i="3"/>
  <c r="T145" i="3" s="1"/>
  <c r="R133" i="3"/>
  <c r="T133" i="3" s="1"/>
  <c r="R121" i="3"/>
  <c r="T121" i="3" s="1"/>
  <c r="R117" i="3"/>
  <c r="T117" i="3" s="1"/>
  <c r="R109" i="3"/>
  <c r="T109" i="3" s="1"/>
  <c r="R105" i="3"/>
  <c r="T105" i="3" s="1"/>
  <c r="R101" i="3"/>
  <c r="T101" i="3" s="1"/>
  <c r="R97" i="3"/>
  <c r="T97" i="3" s="1"/>
  <c r="R93" i="3"/>
  <c r="T93" i="3" s="1"/>
  <c r="R85" i="3"/>
  <c r="T85" i="3" s="1"/>
  <c r="R77" i="3"/>
  <c r="T77" i="3" s="1"/>
  <c r="R69" i="3"/>
  <c r="T69" i="3" s="1"/>
  <c r="R61" i="3"/>
  <c r="T61" i="3" s="1"/>
  <c r="R53" i="3"/>
  <c r="T53" i="3" s="1"/>
  <c r="R45" i="3"/>
  <c r="T45" i="3" s="1"/>
  <c r="R37" i="3"/>
  <c r="T37" i="3" s="1"/>
  <c r="R33" i="3"/>
  <c r="T33" i="3" s="1"/>
  <c r="R368" i="3"/>
  <c r="T368" i="3" s="1"/>
  <c r="R364" i="3"/>
  <c r="T364" i="3" s="1"/>
  <c r="R360" i="3"/>
  <c r="T360" i="3" s="1"/>
  <c r="R356" i="3"/>
  <c r="T356" i="3" s="1"/>
  <c r="R352" i="3"/>
  <c r="T352" i="3" s="1"/>
  <c r="R348" i="3"/>
  <c r="T348" i="3" s="1"/>
  <c r="R344" i="3"/>
  <c r="T344" i="3" s="1"/>
  <c r="R340" i="3"/>
  <c r="T340" i="3" s="1"/>
  <c r="R336" i="3"/>
  <c r="T336" i="3" s="1"/>
  <c r="R332" i="3"/>
  <c r="T332" i="3" s="1"/>
  <c r="R328" i="3"/>
  <c r="T328" i="3" s="1"/>
  <c r="R324" i="3"/>
  <c r="T324" i="3" s="1"/>
  <c r="R320" i="3"/>
  <c r="T320" i="3" s="1"/>
  <c r="R316" i="3"/>
  <c r="T316" i="3" s="1"/>
  <c r="R312" i="3"/>
  <c r="T312" i="3" s="1"/>
  <c r="R308" i="3"/>
  <c r="T308" i="3" s="1"/>
  <c r="R304" i="3"/>
  <c r="T304" i="3" s="1"/>
  <c r="R300" i="3"/>
  <c r="T300" i="3" s="1"/>
  <c r="R296" i="3"/>
  <c r="T296" i="3" s="1"/>
  <c r="R292" i="3"/>
  <c r="T292" i="3" s="1"/>
  <c r="R288" i="3"/>
  <c r="T288" i="3" s="1"/>
  <c r="R284" i="3"/>
  <c r="T284" i="3" s="1"/>
  <c r="R280" i="3"/>
  <c r="T280" i="3" s="1"/>
  <c r="R276" i="3"/>
  <c r="T276" i="3" s="1"/>
  <c r="R272" i="3"/>
  <c r="T272" i="3" s="1"/>
  <c r="R268" i="3"/>
  <c r="T268" i="3" s="1"/>
  <c r="R264" i="3"/>
  <c r="T264" i="3" s="1"/>
  <c r="R260" i="3"/>
  <c r="T260" i="3" s="1"/>
  <c r="R256" i="3"/>
  <c r="T256" i="3" s="1"/>
  <c r="R252" i="3"/>
  <c r="T252" i="3" s="1"/>
  <c r="R248" i="3"/>
  <c r="T248" i="3" s="1"/>
  <c r="R244" i="3"/>
  <c r="T244" i="3" s="1"/>
  <c r="R240" i="3"/>
  <c r="T240" i="3" s="1"/>
  <c r="R236" i="3"/>
  <c r="T236" i="3" s="1"/>
  <c r="R232" i="3"/>
  <c r="T232" i="3" s="1"/>
  <c r="R228" i="3"/>
  <c r="T228" i="3" s="1"/>
  <c r="R224" i="3"/>
  <c r="T224" i="3" s="1"/>
  <c r="R220" i="3"/>
  <c r="T220" i="3" s="1"/>
  <c r="R216" i="3"/>
  <c r="T216" i="3" s="1"/>
  <c r="R212" i="3"/>
  <c r="T212" i="3" s="1"/>
  <c r="R208" i="3"/>
  <c r="T208" i="3" s="1"/>
  <c r="R204" i="3"/>
  <c r="T204" i="3" s="1"/>
  <c r="R200" i="3"/>
  <c r="T200" i="3" s="1"/>
  <c r="R196" i="3"/>
  <c r="T196" i="3" s="1"/>
  <c r="R192" i="3"/>
  <c r="T192" i="3" s="1"/>
  <c r="R188" i="3"/>
  <c r="T188" i="3" s="1"/>
  <c r="R184" i="3"/>
  <c r="T184" i="3" s="1"/>
  <c r="R180" i="3"/>
  <c r="T180" i="3" s="1"/>
  <c r="R176" i="3"/>
  <c r="T176" i="3" s="1"/>
  <c r="R172" i="3"/>
  <c r="T172" i="3" s="1"/>
  <c r="R168" i="3"/>
  <c r="T168" i="3" s="1"/>
  <c r="R164" i="3"/>
  <c r="T164" i="3" s="1"/>
  <c r="R160" i="3"/>
  <c r="T160" i="3" s="1"/>
  <c r="R156" i="3"/>
  <c r="T156" i="3" s="1"/>
  <c r="R152" i="3"/>
  <c r="T152" i="3" s="1"/>
  <c r="R148" i="3"/>
  <c r="T148" i="3" s="1"/>
  <c r="R144" i="3"/>
  <c r="T144" i="3" s="1"/>
  <c r="R140" i="3"/>
  <c r="T140" i="3" s="1"/>
  <c r="R136" i="3"/>
  <c r="T136" i="3" s="1"/>
  <c r="R132" i="3"/>
  <c r="T132" i="3" s="1"/>
  <c r="R128" i="3"/>
  <c r="T128" i="3" s="1"/>
  <c r="R124" i="3"/>
  <c r="T124" i="3" s="1"/>
  <c r="R120" i="3"/>
  <c r="T120" i="3" s="1"/>
  <c r="R116" i="3"/>
  <c r="T116" i="3" s="1"/>
  <c r="R112" i="3"/>
  <c r="T112" i="3" s="1"/>
  <c r="R108" i="3"/>
  <c r="T108" i="3" s="1"/>
  <c r="R104" i="3"/>
  <c r="T104" i="3" s="1"/>
  <c r="R100" i="3"/>
  <c r="T100" i="3" s="1"/>
  <c r="R96" i="3"/>
  <c r="T96" i="3" s="1"/>
  <c r="R92" i="3"/>
  <c r="T92" i="3" s="1"/>
  <c r="R88" i="3"/>
  <c r="T88" i="3" s="1"/>
  <c r="R84" i="3"/>
  <c r="T84" i="3" s="1"/>
  <c r="R80" i="3"/>
  <c r="T80" i="3" s="1"/>
  <c r="R76" i="3"/>
  <c r="T76" i="3" s="1"/>
  <c r="R72" i="3"/>
  <c r="T72" i="3" s="1"/>
  <c r="R68" i="3"/>
  <c r="T68" i="3" s="1"/>
  <c r="R64" i="3"/>
  <c r="T64" i="3" s="1"/>
  <c r="R60" i="3"/>
  <c r="T60" i="3" s="1"/>
  <c r="R56" i="3"/>
  <c r="T56" i="3" s="1"/>
  <c r="R52" i="3"/>
  <c r="T52" i="3" s="1"/>
  <c r="R48" i="3"/>
  <c r="T48" i="3" s="1"/>
  <c r="R44" i="3"/>
  <c r="T44" i="3" s="1"/>
  <c r="R40" i="3"/>
  <c r="T40" i="3" s="1"/>
  <c r="R36" i="3"/>
  <c r="T36" i="3" s="1"/>
  <c r="R32" i="3"/>
  <c r="T32" i="3" s="1"/>
  <c r="R365" i="3"/>
  <c r="T365" i="3" s="1"/>
  <c r="R345" i="3"/>
  <c r="T345" i="3" s="1"/>
  <c r="R333" i="3"/>
  <c r="T333" i="3" s="1"/>
  <c r="R313" i="3"/>
  <c r="T313" i="3" s="1"/>
  <c r="R301" i="3"/>
  <c r="T301" i="3" s="1"/>
  <c r="R281" i="3"/>
  <c r="T281" i="3" s="1"/>
  <c r="R265" i="3"/>
  <c r="T265" i="3" s="1"/>
  <c r="R249" i="3"/>
  <c r="T249" i="3" s="1"/>
  <c r="R233" i="3"/>
  <c r="T233" i="3" s="1"/>
  <c r="R217" i="3"/>
  <c r="T217" i="3" s="1"/>
  <c r="R205" i="3"/>
  <c r="T205" i="3" s="1"/>
  <c r="R193" i="3"/>
  <c r="T193" i="3" s="1"/>
  <c r="R181" i="3"/>
  <c r="T181" i="3" s="1"/>
  <c r="R169" i="3"/>
  <c r="T169" i="3" s="1"/>
  <c r="R157" i="3"/>
  <c r="T157" i="3" s="1"/>
  <c r="R137" i="3"/>
  <c r="T137" i="3" s="1"/>
  <c r="R125" i="3"/>
  <c r="T125" i="3" s="1"/>
  <c r="R113" i="3"/>
  <c r="T113" i="3" s="1"/>
  <c r="R367" i="3"/>
  <c r="T367" i="3" s="1"/>
  <c r="R363" i="3"/>
  <c r="T363" i="3" s="1"/>
  <c r="R359" i="3"/>
  <c r="T359" i="3" s="1"/>
  <c r="R355" i="3"/>
  <c r="T355" i="3" s="1"/>
  <c r="R351" i="3"/>
  <c r="T351" i="3" s="1"/>
  <c r="R347" i="3"/>
  <c r="T347" i="3" s="1"/>
  <c r="R343" i="3"/>
  <c r="T343" i="3" s="1"/>
  <c r="R339" i="3"/>
  <c r="T339" i="3" s="1"/>
  <c r="R335" i="3"/>
  <c r="T335" i="3" s="1"/>
  <c r="R331" i="3"/>
  <c r="T331" i="3" s="1"/>
  <c r="R327" i="3"/>
  <c r="T327" i="3" s="1"/>
  <c r="R323" i="3"/>
  <c r="T323" i="3" s="1"/>
  <c r="R319" i="3"/>
  <c r="T319" i="3" s="1"/>
  <c r="R315" i="3"/>
  <c r="T315" i="3" s="1"/>
  <c r="R311" i="3"/>
  <c r="T311" i="3" s="1"/>
  <c r="R307" i="3"/>
  <c r="T307" i="3" s="1"/>
  <c r="R303" i="3"/>
  <c r="T303" i="3" s="1"/>
  <c r="R299" i="3"/>
  <c r="T299" i="3" s="1"/>
  <c r="R295" i="3"/>
  <c r="T295" i="3" s="1"/>
  <c r="R291" i="3"/>
  <c r="T291" i="3" s="1"/>
  <c r="R287" i="3"/>
  <c r="T287" i="3" s="1"/>
  <c r="R283" i="3"/>
  <c r="T283" i="3" s="1"/>
  <c r="R279" i="3"/>
  <c r="T279" i="3" s="1"/>
  <c r="R275" i="3"/>
  <c r="T275" i="3" s="1"/>
  <c r="R271" i="3"/>
  <c r="T271" i="3" s="1"/>
  <c r="R267" i="3"/>
  <c r="T267" i="3" s="1"/>
  <c r="R263" i="3"/>
  <c r="T263" i="3" s="1"/>
  <c r="R259" i="3"/>
  <c r="T259" i="3" s="1"/>
  <c r="R255" i="3"/>
  <c r="T255" i="3" s="1"/>
  <c r="R251" i="3"/>
  <c r="T251" i="3" s="1"/>
  <c r="R247" i="3"/>
  <c r="T247" i="3" s="1"/>
  <c r="R243" i="3"/>
  <c r="T243" i="3" s="1"/>
  <c r="R239" i="3"/>
  <c r="T239" i="3" s="1"/>
  <c r="R235" i="3"/>
  <c r="T235" i="3" s="1"/>
  <c r="R231" i="3"/>
  <c r="T231" i="3" s="1"/>
  <c r="R227" i="3"/>
  <c r="T227" i="3" s="1"/>
  <c r="R223" i="3"/>
  <c r="T223" i="3" s="1"/>
  <c r="R219" i="3"/>
  <c r="T219" i="3" s="1"/>
  <c r="R215" i="3"/>
  <c r="T215" i="3" s="1"/>
  <c r="R211" i="3"/>
  <c r="T211" i="3" s="1"/>
  <c r="R207" i="3"/>
  <c r="T207" i="3" s="1"/>
  <c r="R203" i="3"/>
  <c r="T203" i="3" s="1"/>
  <c r="R199" i="3"/>
  <c r="T199" i="3" s="1"/>
  <c r="R195" i="3"/>
  <c r="T195" i="3" s="1"/>
  <c r="R191" i="3"/>
  <c r="T191" i="3" s="1"/>
  <c r="R187" i="3"/>
  <c r="T187" i="3" s="1"/>
  <c r="R183" i="3"/>
  <c r="T183" i="3" s="1"/>
  <c r="R179" i="3"/>
  <c r="T179" i="3" s="1"/>
  <c r="R175" i="3"/>
  <c r="T175" i="3" s="1"/>
  <c r="R171" i="3"/>
  <c r="T171" i="3" s="1"/>
  <c r="R167" i="3"/>
  <c r="T167" i="3" s="1"/>
  <c r="R163" i="3"/>
  <c r="T163" i="3" s="1"/>
  <c r="R159" i="3"/>
  <c r="T159" i="3" s="1"/>
  <c r="R155" i="3"/>
  <c r="T155" i="3" s="1"/>
  <c r="R151" i="3"/>
  <c r="T151" i="3" s="1"/>
  <c r="R147" i="3"/>
  <c r="T147" i="3" s="1"/>
  <c r="R143" i="3"/>
  <c r="T143" i="3" s="1"/>
  <c r="R139" i="3"/>
  <c r="T139" i="3" s="1"/>
  <c r="R135" i="3"/>
  <c r="T135" i="3" s="1"/>
  <c r="R131" i="3"/>
  <c r="T131" i="3" s="1"/>
  <c r="R127" i="3"/>
  <c r="T127" i="3" s="1"/>
  <c r="R123" i="3"/>
  <c r="T123" i="3" s="1"/>
  <c r="R119" i="3"/>
  <c r="T119" i="3" s="1"/>
  <c r="R115" i="3"/>
  <c r="T115" i="3" s="1"/>
  <c r="R111" i="3"/>
  <c r="T111" i="3" s="1"/>
  <c r="R107" i="3"/>
  <c r="T107" i="3" s="1"/>
  <c r="R103" i="3"/>
  <c r="T103" i="3" s="1"/>
  <c r="R99" i="3"/>
  <c r="T99" i="3" s="1"/>
  <c r="R95" i="3"/>
  <c r="T95" i="3" s="1"/>
  <c r="R91" i="3"/>
  <c r="T91" i="3" s="1"/>
  <c r="R87" i="3"/>
  <c r="T87" i="3" s="1"/>
  <c r="R83" i="3"/>
  <c r="T83" i="3" s="1"/>
  <c r="R79" i="3"/>
  <c r="T79" i="3" s="1"/>
  <c r="R75" i="3"/>
  <c r="T75" i="3" s="1"/>
  <c r="R71" i="3"/>
  <c r="T71" i="3" s="1"/>
  <c r="R67" i="3"/>
  <c r="T67" i="3" s="1"/>
  <c r="R63" i="3"/>
  <c r="T63" i="3" s="1"/>
  <c r="R59" i="3"/>
  <c r="T59" i="3" s="1"/>
  <c r="R55" i="3"/>
  <c r="T55" i="3" s="1"/>
  <c r="R51" i="3"/>
  <c r="T51" i="3" s="1"/>
  <c r="R47" i="3"/>
  <c r="T47" i="3" s="1"/>
  <c r="R43" i="3"/>
  <c r="T43" i="3" s="1"/>
  <c r="R39" i="3"/>
  <c r="T39" i="3" s="1"/>
  <c r="R35" i="3"/>
  <c r="T35" i="3" s="1"/>
  <c r="R31" i="3"/>
  <c r="T31" i="3" s="1"/>
  <c r="S9" i="3"/>
  <c r="R21" i="1"/>
  <c r="A1" i="15" l="1"/>
  <c r="A1" i="1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<sst xmlns="http://schemas.openxmlformats.org/spreadsheetml/2006/main" count="11645" uniqueCount="271">
  <si>
    <t>Transaction_ID</t>
  </si>
  <si>
    <t>Date</t>
  </si>
  <si>
    <t>Store_ID</t>
  </si>
  <si>
    <t>State</t>
  </si>
  <si>
    <t>Channel</t>
  </si>
  <si>
    <t>Product_Category</t>
  </si>
  <si>
    <t>Product</t>
  </si>
  <si>
    <t>Customer_ID</t>
  </si>
  <si>
    <t>Customer_Type</t>
  </si>
  <si>
    <t>Units</t>
  </si>
  <si>
    <t>Unit_Price_NGN</t>
  </si>
  <si>
    <t>Discount_Pct</t>
  </si>
  <si>
    <t>Revenue_Reported_NGN</t>
  </si>
  <si>
    <t>Cost_Per_Unit_NGN</t>
  </si>
  <si>
    <t>Return_Flag</t>
  </si>
  <si>
    <t>Sales_Rep</t>
  </si>
  <si>
    <t>AB-02</t>
  </si>
  <si>
    <t>Abuja</t>
  </si>
  <si>
    <t>WhatsApp</t>
  </si>
  <si>
    <t>Home</t>
  </si>
  <si>
    <t>Standing Fan</t>
  </si>
  <si>
    <t>C1141</t>
  </si>
  <si>
    <t>New</t>
  </si>
  <si>
    <t>No</t>
  </si>
  <si>
    <t>Chinedu</t>
  </si>
  <si>
    <t>LG-01</t>
  </si>
  <si>
    <t>Lagos</t>
  </si>
  <si>
    <t>Electronics</t>
  </si>
  <si>
    <t>Smartphone</t>
  </si>
  <si>
    <t>C1083</t>
  </si>
  <si>
    <t>Returning</t>
  </si>
  <si>
    <t>Kemi</t>
  </si>
  <si>
    <t>AB-01</t>
  </si>
  <si>
    <t>Earbuds</t>
  </si>
  <si>
    <t>C1029</t>
  </si>
  <si>
    <t>KN-01</t>
  </si>
  <si>
    <t>Kano</t>
  </si>
  <si>
    <t>Online</t>
  </si>
  <si>
    <t>Power Bank</t>
  </si>
  <si>
    <t>C1082</t>
  </si>
  <si>
    <t>Grace</t>
  </si>
  <si>
    <t>C1180</t>
  </si>
  <si>
    <t>LG-02</t>
  </si>
  <si>
    <t>In-store</t>
  </si>
  <si>
    <t>Accessories</t>
  </si>
  <si>
    <t>USB Cable</t>
  </si>
  <si>
    <t>C1161</t>
  </si>
  <si>
    <t>Bola</t>
  </si>
  <si>
    <t>C1007</t>
  </si>
  <si>
    <t>C1051</t>
  </si>
  <si>
    <t>IB-01</t>
  </si>
  <si>
    <t>Ibadan</t>
  </si>
  <si>
    <t>Blender</t>
  </si>
  <si>
    <t>C1111</t>
  </si>
  <si>
    <t>Fatima</t>
  </si>
  <si>
    <t>PH-01</t>
  </si>
  <si>
    <t>Port Harcourt</t>
  </si>
  <si>
    <t>C1153</t>
  </si>
  <si>
    <t>David</t>
  </si>
  <si>
    <t>C1059</t>
  </si>
  <si>
    <t>Phone Case</t>
  </si>
  <si>
    <t>C1028</t>
  </si>
  <si>
    <t>Electric Kettle</t>
  </si>
  <si>
    <t>C1192</t>
  </si>
  <si>
    <t>Ibrahim</t>
  </si>
  <si>
    <t>Backpack</t>
  </si>
  <si>
    <t>C1022</t>
  </si>
  <si>
    <t>C1084</t>
  </si>
  <si>
    <t>C1123</t>
  </si>
  <si>
    <t>C1134</t>
  </si>
  <si>
    <t>C1100</t>
  </si>
  <si>
    <t>C1189</t>
  </si>
  <si>
    <t>C1050</t>
  </si>
  <si>
    <t>C1184</t>
  </si>
  <si>
    <t>C1004</t>
  </si>
  <si>
    <t>C1034</t>
  </si>
  <si>
    <t>Yes</t>
  </si>
  <si>
    <t>C1164</t>
  </si>
  <si>
    <t>C1155</t>
  </si>
  <si>
    <t>C1073</t>
  </si>
  <si>
    <t>C1136</t>
  </si>
  <si>
    <t>C1173</t>
  </si>
  <si>
    <t>C1071</t>
  </si>
  <si>
    <t>C1047</t>
  </si>
  <si>
    <t>Aisha</t>
  </si>
  <si>
    <t>C1094</t>
  </si>
  <si>
    <t>C1089</t>
  </si>
  <si>
    <t>C1048</t>
  </si>
  <si>
    <t>C1056</t>
  </si>
  <si>
    <t>C1036</t>
  </si>
  <si>
    <t>C1138</t>
  </si>
  <si>
    <t>C1044</t>
  </si>
  <si>
    <t>C1063</t>
  </si>
  <si>
    <t>C1001</t>
  </si>
  <si>
    <t>C1174</t>
  </si>
  <si>
    <t>C1169</t>
  </si>
  <si>
    <t>C1081</t>
  </si>
  <si>
    <t>C1113</t>
  </si>
  <si>
    <t>C1068</t>
  </si>
  <si>
    <t>C1179</t>
  </si>
  <si>
    <t>C1135</t>
  </si>
  <si>
    <t>C1080</t>
  </si>
  <si>
    <t>C1005</t>
  </si>
  <si>
    <t>C1193</t>
  </si>
  <si>
    <t>C1030</t>
  </si>
  <si>
    <t>C1019</t>
  </si>
  <si>
    <t>C1187</t>
  </si>
  <si>
    <t>C1190</t>
  </si>
  <si>
    <t>C1069</t>
  </si>
  <si>
    <t>C1074</t>
  </si>
  <si>
    <t>C1156</t>
  </si>
  <si>
    <t>C1039</t>
  </si>
  <si>
    <t>C1045</t>
  </si>
  <si>
    <t>C1055</t>
  </si>
  <si>
    <t>C1106</t>
  </si>
  <si>
    <t>C1157</t>
  </si>
  <si>
    <t>C1000</t>
  </si>
  <si>
    <t>C1032</t>
  </si>
  <si>
    <t>C1024</t>
  </si>
  <si>
    <t>C1018</t>
  </si>
  <si>
    <t>C1058</t>
  </si>
  <si>
    <t>C1086</t>
  </si>
  <si>
    <t>C1043</t>
  </si>
  <si>
    <t>C1188</t>
  </si>
  <si>
    <t>C1104</t>
  </si>
  <si>
    <t>C1108</t>
  </si>
  <si>
    <t>C1159</t>
  </si>
  <si>
    <t>C1017</t>
  </si>
  <si>
    <t>C1143</t>
  </si>
  <si>
    <t>C1133</t>
  </si>
  <si>
    <t>C1097</t>
  </si>
  <si>
    <t>C1020</t>
  </si>
  <si>
    <t>C1177</t>
  </si>
  <si>
    <t>C1150</t>
  </si>
  <si>
    <t>C1128</t>
  </si>
  <si>
    <t>C1166</t>
  </si>
  <si>
    <t>C1031</t>
  </si>
  <si>
    <t>C1092</t>
  </si>
  <si>
    <t>C1038</t>
  </si>
  <si>
    <t>C1052</t>
  </si>
  <si>
    <t>C1014</t>
  </si>
  <si>
    <t>C1110</t>
  </si>
  <si>
    <t>C1167</t>
  </si>
  <si>
    <t>C1002</t>
  </si>
  <si>
    <t>C1170</t>
  </si>
  <si>
    <t>C1021</t>
  </si>
  <si>
    <t>C1078</t>
  </si>
  <si>
    <t>C1145</t>
  </si>
  <si>
    <t>C1091</t>
  </si>
  <si>
    <t>C1098</t>
  </si>
  <si>
    <t xml:space="preserve">Accessories </t>
  </si>
  <si>
    <t>C1194</t>
  </si>
  <si>
    <t>C1124</t>
  </si>
  <si>
    <t>C1129</t>
  </si>
  <si>
    <t>C1062</t>
  </si>
  <si>
    <t>C1046</t>
  </si>
  <si>
    <t>C1191</t>
  </si>
  <si>
    <t>C1076</t>
  </si>
  <si>
    <t>C1016</t>
  </si>
  <si>
    <t>C1003</t>
  </si>
  <si>
    <t>C1149</t>
  </si>
  <si>
    <t>C1072</t>
  </si>
  <si>
    <t>C1146</t>
  </si>
  <si>
    <t>C1088</t>
  </si>
  <si>
    <t>C1139</t>
  </si>
  <si>
    <t>C1172</t>
  </si>
  <si>
    <t>C1186</t>
  </si>
  <si>
    <t>C1117</t>
  </si>
  <si>
    <t>C1105</t>
  </si>
  <si>
    <t>C1067</t>
  </si>
  <si>
    <t>C1008</t>
  </si>
  <si>
    <t>C1096</t>
  </si>
  <si>
    <t>C1119</t>
  </si>
  <si>
    <t>C1158</t>
  </si>
  <si>
    <t>C1037</t>
  </si>
  <si>
    <t>C1013</t>
  </si>
  <si>
    <t>C1023</t>
  </si>
  <si>
    <t>C1176</t>
  </si>
  <si>
    <t>C1026</t>
  </si>
  <si>
    <t>C1102</t>
  </si>
  <si>
    <t>C1120</t>
  </si>
  <si>
    <t>C1112</t>
  </si>
  <si>
    <t>C1061</t>
  </si>
  <si>
    <t>C1165</t>
  </si>
  <si>
    <t>C1181</t>
  </si>
  <si>
    <t xml:space="preserve">Lagos </t>
  </si>
  <si>
    <t>C1147</t>
  </si>
  <si>
    <t>C1152</t>
  </si>
  <si>
    <t>C1131</t>
  </si>
  <si>
    <t>C1085</t>
  </si>
  <si>
    <t>C1144</t>
  </si>
  <si>
    <t>C1107</t>
  </si>
  <si>
    <t>C1178</t>
  </si>
  <si>
    <t>C1033</t>
  </si>
  <si>
    <t>C1126</t>
  </si>
  <si>
    <t>C1137</t>
  </si>
  <si>
    <t>C1142</t>
  </si>
  <si>
    <t>C1064</t>
  </si>
  <si>
    <t>C1054</t>
  </si>
  <si>
    <t>C1025</t>
  </si>
  <si>
    <t>C1101</t>
  </si>
  <si>
    <t>C1116</t>
  </si>
  <si>
    <t>C1140</t>
  </si>
  <si>
    <t>C1049</t>
  </si>
  <si>
    <t>C1027</t>
  </si>
  <si>
    <t>C1127</t>
  </si>
  <si>
    <t>accessories</t>
  </si>
  <si>
    <t>C1087</t>
  </si>
  <si>
    <t>C1182</t>
  </si>
  <si>
    <t>C1053</t>
  </si>
  <si>
    <t>C1041</t>
  </si>
  <si>
    <t>C1035</t>
  </si>
  <si>
    <t>C1115</t>
  </si>
  <si>
    <t>C1130</t>
  </si>
  <si>
    <t>C1114</t>
  </si>
  <si>
    <t>C1057</t>
  </si>
  <si>
    <t>C1010</t>
  </si>
  <si>
    <t>C1162</t>
  </si>
  <si>
    <t>C1090</t>
  </si>
  <si>
    <t>C1099</t>
  </si>
  <si>
    <t>C1093</t>
  </si>
  <si>
    <t>Accessory</t>
  </si>
  <si>
    <t>LAGOS</t>
  </si>
  <si>
    <t>C1070</t>
  </si>
  <si>
    <t>C1079</t>
  </si>
  <si>
    <t>C1154</t>
  </si>
  <si>
    <t>C1171</t>
  </si>
  <si>
    <t>C1066</t>
  </si>
  <si>
    <t>C1077</t>
  </si>
  <si>
    <t>C1185</t>
  </si>
  <si>
    <t>C1151</t>
  </si>
  <si>
    <t>C1132</t>
  </si>
  <si>
    <t>C1015</t>
  </si>
  <si>
    <t>C1160</t>
  </si>
  <si>
    <t>C1042</t>
  </si>
  <si>
    <t>C1175</t>
  </si>
  <si>
    <t>C1065</t>
  </si>
  <si>
    <t>C1012</t>
  </si>
  <si>
    <t>C1006</t>
  </si>
  <si>
    <t>Q</t>
  </si>
  <si>
    <t>S</t>
  </si>
  <si>
    <t>T</t>
  </si>
  <si>
    <t>u</t>
  </si>
  <si>
    <t>V</t>
  </si>
  <si>
    <t>w</t>
  </si>
  <si>
    <t>Row Labels</t>
  </si>
  <si>
    <t>Grand Total</t>
  </si>
  <si>
    <t>Profit</t>
  </si>
  <si>
    <t>Corrected Revenue</t>
  </si>
  <si>
    <t>Sum of Profit</t>
  </si>
  <si>
    <t>s</t>
  </si>
  <si>
    <t xml:space="preserve">Details for Sum of Profit - Product_Category: Accessories </t>
  </si>
  <si>
    <t>Count of Return_Flag</t>
  </si>
  <si>
    <t>Count of Transaction_ID</t>
  </si>
  <si>
    <t>Profit_Margin</t>
  </si>
  <si>
    <t>Average of Profit_Margin</t>
  </si>
  <si>
    <t>Jan</t>
  </si>
  <si>
    <t>Feb</t>
  </si>
  <si>
    <t>Mar</t>
  </si>
  <si>
    <t>Apr</t>
  </si>
  <si>
    <t>May</t>
  </si>
  <si>
    <t>Jun</t>
  </si>
  <si>
    <t>Jul</t>
  </si>
  <si>
    <t>Aug</t>
  </si>
  <si>
    <t>Sum of Corrected Revenue</t>
  </si>
  <si>
    <t>Return Rate</t>
  </si>
  <si>
    <t>Revenue_Check</t>
  </si>
  <si>
    <t>Discount</t>
  </si>
  <si>
    <t>Average Profit Margin</t>
  </si>
  <si>
    <t xml:space="preserve"> 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</si>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</sst>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6"/>
      <color theme="1"/>
      <name val="Consolas"/>
      <family val="3"/>
    </font>
    <font>
      <sz val="11"/>
      <color rgb="FF00206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0" fontId="0" fillId="0" borderId="0" xfId="0" applyAlignment="1">
      <alignment horizontal="left" indent="1"/>
    </xf>
    <xf numFmtId="9" fontId="0" fillId="0" borderId="0" xfId="42" applyFont="1"/>
    <xf numFmtId="9" fontId="0" fillId="0" borderId="0" xfId="0" applyNumberFormat="1"/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16" fillId="0" borderId="0" xfId="0" applyNumberFormat="1" applyFont="1" applyAlignment="1">
      <alignment horizontal="right" vertical="center" wrapText="1"/>
    </xf>
    <xf numFmtId="164" fontId="0" fillId="0" borderId="0" xfId="42" applyNumberFormat="1" applyFont="1"/>
    <xf numFmtId="164" fontId="19" fillId="0" borderId="0" xfId="42" applyNumberFormat="1" applyFont="1"/>
    <xf numFmtId="0" fontId="18" fillId="0" borderId="0" xfId="0" applyFont="1"/>
    <xf numFmtId="9" fontId="0" fillId="0" borderId="0" xfId="0" applyNumberFormat="1" applyAlignment="1">
      <alignment vertical="center" wrapText="1"/>
    </xf>
    <xf numFmtId="0" fontId="0" fillId="33" borderId="0" xfId="0" applyFill="1"/>
    <xf numFmtId="0" fontId="20" fillId="3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numFmt numFmtId="19" formatCode="m/d/yyyy"/>
    </dxf>
  </dxfs>
  <tableStyles count="0" defaultTableStyle="TableStyleMedium2" defaultPivotStyle="PivotStyleLight16"/>
  <colors>
    <mruColors>
      <color rgb="FFECEC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[DSN_Bootcamp Analytics Dataset.xlsx]Sheet3!PivotTable2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Abuja</c:v>
                </c:pt>
                <c:pt idx="1">
                  <c:v>Ibadan</c:v>
                </c:pt>
                <c:pt idx="2">
                  <c:v>Kano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1698100</c:v>
                </c:pt>
                <c:pt idx="1">
                  <c:v>2730325</c:v>
                </c:pt>
                <c:pt idx="2">
                  <c:v>3243600</c:v>
                </c:pt>
                <c:pt idx="3">
                  <c:v>4579900</c:v>
                </c:pt>
                <c:pt idx="4">
                  <c:v>2338500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F1-4627-87EA-7FAFEA8DF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169183"/>
        <c:axId val="1860766623"/>
      </c:barChart>
      <c:catAx>
        <c:axId val="179716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66623"/>
        <c:crosses val="autoZero"/>
        <c:auto val="1"/>
        <c:lblAlgn val="ctr"/>
        <c:lblOffset val="100"/>
        <c:noMultiLvlLbl val="0"/>
      </c:catAx>
      <c:valAx>
        <c:axId val="186076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16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[DSN_Bootcamp Analytics Dataset.xlsx]Sheet3!PivotTable6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Sheet3!$A$20:$A$23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Home</c:v>
                </c:pt>
              </c:strCache>
            </c:strRef>
          </c:cat>
          <c:val>
            <c:numRef>
              <c:f>Sheet3!$B$20:$B$23</c:f>
              <c:numCache>
                <c:formatCode>General</c:formatCode>
                <c:ptCount val="3"/>
                <c:pt idx="0">
                  <c:v>1929625</c:v>
                </c:pt>
                <c:pt idx="1">
                  <c:v>8986500</c:v>
                </c:pt>
                <c:pt idx="2">
                  <c:v>3674300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D-462C-896A-887729380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179855"/>
        <c:axId val="1860778143"/>
      </c:barChart>
      <c:catAx>
        <c:axId val="179717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78143"/>
        <c:crosses val="autoZero"/>
        <c:auto val="1"/>
        <c:lblAlgn val="ctr"/>
        <c:lblOffset val="100"/>
        <c:noMultiLvlLbl val="0"/>
      </c:catAx>
      <c:valAx>
        <c:axId val="186077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17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[DSN_Bootcamp Analytics Dataset.xlsx]Sheet3!PivotTable7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Sheet3!$K$4:$K$12</c:f>
              <c:multiLvlStrCache>
                <c:ptCount val="6"/>
                <c:lvl>
                  <c:pt idx="0">
                    <c:v>Accessories</c:v>
                  </c:pt>
                  <c:pt idx="1">
                    <c:v>Electronics</c:v>
                  </c:pt>
                  <c:pt idx="2">
                    <c:v>Home</c:v>
                  </c:pt>
                  <c:pt idx="3">
                    <c:v>Accessories</c:v>
                  </c:pt>
                  <c:pt idx="4">
                    <c:v>Electronics</c:v>
                  </c:pt>
                  <c:pt idx="5">
                    <c:v>Home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Sheet3!$L$4:$L$12</c:f>
              <c:numCache>
                <c:formatCode>General</c:formatCode>
                <c:ptCount val="6"/>
                <c:pt idx="0">
                  <c:v>104</c:v>
                </c:pt>
                <c:pt idx="1">
                  <c:v>156</c:v>
                </c:pt>
                <c:pt idx="2">
                  <c:v>124</c:v>
                </c:pt>
                <c:pt idx="3">
                  <c:v>5</c:v>
                </c:pt>
                <c:pt idx="4">
                  <c:v>21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3-4F64-9A25-DC3568278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6168031"/>
        <c:axId val="1860771423"/>
      </c:barChart>
      <c:catAx>
        <c:axId val="179616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71423"/>
        <c:crosses val="autoZero"/>
        <c:auto val="1"/>
        <c:lblAlgn val="ctr"/>
        <c:lblOffset val="100"/>
        <c:noMultiLvlLbl val="0"/>
      </c:catAx>
      <c:valAx>
        <c:axId val="186077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16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[DSN_Bootcamp Analytics Dataset.xlsx]Sheet3!PivotTable8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Sheet3!$K$20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Sheet3!$J$21:$J$27</c:f>
              <c:strCach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strCache>
            </c:strRef>
          </c:cat>
          <c:val>
            <c:numRef>
              <c:f>Sheet3!$K$21:$K$27</c:f>
              <c:numCache>
                <c:formatCode>General</c:formatCode>
                <c:ptCount val="6"/>
                <c:pt idx="0">
                  <c:v>5638000</c:v>
                </c:pt>
                <c:pt idx="1">
                  <c:v>4133300</c:v>
                </c:pt>
                <c:pt idx="2">
                  <c:v>2827200</c:v>
                </c:pt>
                <c:pt idx="3">
                  <c:v>1516625</c:v>
                </c:pt>
                <c:pt idx="4">
                  <c:v>158700</c:v>
                </c:pt>
                <c:pt idx="5">
                  <c:v>316600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DC-4FE1-99BA-9A9A995BE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5085343"/>
        <c:axId val="1860759423"/>
      </c:barChart>
      <c:catAx>
        <c:axId val="1535085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59423"/>
        <c:crosses val="autoZero"/>
        <c:auto val="1"/>
        <c:lblAlgn val="ctr"/>
        <c:lblOffset val="100"/>
        <c:noMultiLvlLbl val="0"/>
      </c:catAx>
      <c:valAx>
        <c:axId val="186075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085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[DSN_Bootcamp Analytics Dataset.xlsx]Sheet3!PivotTable9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Sheet3!$W$3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Sheet3!$V$4:$V$10</c:f>
              <c:strCach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strCache>
            </c:strRef>
          </c:cat>
          <c:val>
            <c:numRef>
              <c:f>Sheet3!$W$4:$W$10</c:f>
              <c:numCache>
                <c:formatCode>0%</c:formatCode>
                <c:ptCount val="6"/>
                <c:pt idx="0">
                  <c:v>0.40604912916618913</c:v>
                </c:pt>
                <c:pt idx="1">
                  <c:v>0.40257021707561785</c:v>
                </c:pt>
                <c:pt idx="2">
                  <c:v>0.36105089047434386</c:v>
                </c:pt>
                <c:pt idx="3">
                  <c:v>0.33458820628205183</c:v>
                </c:pt>
                <c:pt idx="4">
                  <c:v>0.233828501111326</c:v>
                </c:pt>
                <c:pt idx="5">
                  <c:v>0.23419324130531027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7-4B1D-A933-8A008EB9E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448175"/>
        <c:axId val="1860769023"/>
      </c:barChart>
      <c:catAx>
        <c:axId val="158944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69023"/>
        <c:crosses val="autoZero"/>
        <c:auto val="1"/>
        <c:lblAlgn val="ctr"/>
        <c:lblOffset val="100"/>
        <c:noMultiLvlLbl val="0"/>
      </c:catAx>
      <c:valAx>
        <c:axId val="186076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44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[DSN_Bootcamp Analytics Dataset.xlsx]Sheet3!PivotTable11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Sheet3!$U$20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Sheet3!$T$21:$T$29</c:f>
              <c:multiLvlStrCache>
                <c:ptCount val="6"/>
                <c:lvl>
                  <c:pt idx="0">
                    <c:v>In-store</c:v>
                  </c:pt>
                  <c:pt idx="1">
                    <c:v>Online</c:v>
                  </c:pt>
                  <c:pt idx="2">
                    <c:v>WhatsApp</c:v>
                  </c:pt>
                  <c:pt idx="3">
                    <c:v>In-store</c:v>
                  </c:pt>
                  <c:pt idx="4">
                    <c:v>Online</c:v>
                  </c:pt>
                  <c:pt idx="5">
                    <c:v>WhatsApp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Sheet3!$U$21:$U$29</c:f>
              <c:numCache>
                <c:formatCode>General</c:formatCode>
                <c:ptCount val="6"/>
                <c:pt idx="0">
                  <c:v>189</c:v>
                </c:pt>
                <c:pt idx="1">
                  <c:v>121</c:v>
                </c:pt>
                <c:pt idx="2">
                  <c:v>74</c:v>
                </c:pt>
                <c:pt idx="3">
                  <c:v>13</c:v>
                </c:pt>
                <c:pt idx="4">
                  <c:v>13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A-4682-B92D-D661586C2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0875967"/>
        <c:axId val="1860794943"/>
      </c:barChart>
      <c:catAx>
        <c:axId val="193087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94943"/>
        <c:crosses val="autoZero"/>
        <c:auto val="1"/>
        <c:lblAlgn val="ctr"/>
        <c:lblOffset val="100"/>
        <c:noMultiLvlLbl val="0"/>
      </c:catAx>
      <c:valAx>
        <c:axId val="186079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7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[DSN_Bootcamp Analytics Dataset.xlsx]Sheet3!PivotTable12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Sheet3!$AJ$3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Sheet3!$AI$4:$AI$12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Sheet3!$AJ$4:$AJ$12</c:f>
              <c:numCache>
                <c:formatCode>General</c:formatCode>
                <c:ptCount val="8"/>
                <c:pt idx="0">
                  <c:v>6722250</c:v>
                </c:pt>
                <c:pt idx="1">
                  <c:v>5364300</c:v>
                </c:pt>
                <c:pt idx="2">
                  <c:v>6298725</c:v>
                </c:pt>
                <c:pt idx="3">
                  <c:v>6343000</c:v>
                </c:pt>
                <c:pt idx="4">
                  <c:v>7008500</c:v>
                </c:pt>
                <c:pt idx="5">
                  <c:v>5397250</c:v>
                </c:pt>
                <c:pt idx="6">
                  <c:v>6378275</c:v>
                </c:pt>
                <c:pt idx="7">
                  <c:v>3167425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74-4377-8408-04D4C58BF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177071"/>
        <c:axId val="1587967935"/>
      </c:barChart>
      <c:catAx>
        <c:axId val="179717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967935"/>
        <c:crosses val="autoZero"/>
        <c:auto val="1"/>
        <c:lblAlgn val="ctr"/>
        <c:lblOffset val="100"/>
        <c:noMultiLvlLbl val="0"/>
      </c:catAx>
      <c:valAx>
        <c:axId val="158796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17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[DSN_Bootcamp Analytics Dataset.xlsx]Sheet3!PivotTable13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Sheet3!$AE$20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Sheet3!$AD$21:$AD$26</c:f>
              <c:strCache>
                <c:ptCount val="5"/>
                <c:pt idx="0">
                  <c:v>Abuja</c:v>
                </c:pt>
                <c:pt idx="1">
                  <c:v>Ibadan</c:v>
                </c:pt>
                <c:pt idx="2">
                  <c:v>Kano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Sheet3!$AE$21:$AE$26</c:f>
              <c:numCache>
                <c:formatCode>General</c:formatCode>
                <c:ptCount val="5"/>
                <c:pt idx="0">
                  <c:v>1698100</c:v>
                </c:pt>
                <c:pt idx="1">
                  <c:v>2730325</c:v>
                </c:pt>
                <c:pt idx="2">
                  <c:v>3243600</c:v>
                </c:pt>
                <c:pt idx="3">
                  <c:v>4579900</c:v>
                </c:pt>
                <c:pt idx="4">
                  <c:v>2338500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1-484A-91FE-FA5DFC81A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4956687"/>
        <c:axId val="1860775743"/>
      </c:barChart>
      <c:catAx>
        <c:axId val="153495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75743"/>
        <c:crosses val="autoZero"/>
        <c:auto val="1"/>
        <c:lblAlgn val="ctr"/>
        <c:lblOffset val="100"/>
        <c:noMultiLvlLbl val="0"/>
      </c:catAx>
      <c:valAx>
        <c:axId val="186077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95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[DSN_Bootcamp Analytics Dataset.xlsx]Sheet3!PivotTable14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Profit</a:t>
            </a:r>
            <a:r>
              <a:rPr lang="en-US" sz="2000" b="1" baseline="0"/>
              <a:t> by category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6025014398015983"/>
          <c:y val="0.17076622707196626"/>
          <c:w val="0.44619451535910826"/>
          <c:h val="0.79441528655498317"/>
        </c:manualLayout>
      </c:layout>
      <c:pieChart>
        <c:varyColors val="1"/>
        <c:ser>
          <c:idx val="0"/>
          <c:order val="0"/>
          <c:tx>
            <c:strRef>
              <c:f>Sheet3!$E$40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F7-46F7-8C5C-10008D30052D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F7-46F7-8C5C-10008D30052D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F7-46F7-8C5C-10008D3005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Sheet3!$D$41:$D$44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Home</c:v>
                </c:pt>
              </c:strCache>
            </c:strRef>
          </c:cat>
          <c:val>
            <c:numRef>
              <c:f>Sheet3!$E$41:$E$44</c:f>
              <c:numCache>
                <c:formatCode>General</c:formatCode>
                <c:ptCount val="3"/>
                <c:pt idx="0">
                  <c:v>1929625</c:v>
                </c:pt>
                <c:pt idx="1">
                  <c:v>8986500</c:v>
                </c:pt>
                <c:pt idx="2">
                  <c:v>3674300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E0-4AAE-A85F-9000B5D29862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[DSN_Bootcamp Analytics Dataset.xlsx]Sheet3!PivotTable15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REVENUE TREND</a:t>
            </a:r>
          </a:p>
          <a:p>
            <a:pPr>
              <a:defRPr/>
            </a:pP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Sheet3!$U$38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Sheet3!$T$39:$T$47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Sheet3!$U$39:$U$47</c:f>
              <c:numCache>
                <c:formatCode>General</c:formatCode>
                <c:ptCount val="8"/>
                <c:pt idx="0">
                  <c:v>6722250</c:v>
                </c:pt>
                <c:pt idx="1">
                  <c:v>5364300</c:v>
                </c:pt>
                <c:pt idx="2">
                  <c:v>6298725</c:v>
                </c:pt>
                <c:pt idx="3">
                  <c:v>6343000</c:v>
                </c:pt>
                <c:pt idx="4">
                  <c:v>7008500</c:v>
                </c:pt>
                <c:pt idx="5">
                  <c:v>5397250</c:v>
                </c:pt>
                <c:pt idx="6">
                  <c:v>6378275</c:v>
                </c:pt>
                <c:pt idx="7">
                  <c:v>3167425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5E-4823-82AB-91A1F00FD4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6093919"/>
        <c:axId val="1860767583"/>
      </c:lineChart>
      <c:catAx>
        <c:axId val="199609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67583"/>
        <c:crosses val="autoZero"/>
        <c:auto val="1"/>
        <c:lblAlgn val="ctr"/>
        <c:lblOffset val="100"/>
        <c:noMultiLvlLbl val="0"/>
      </c:catAx>
      <c:valAx>
        <c:axId val="186076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93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[DSN_Bootcamp Analytics Dataset.xlsx]Sheet3!PivotTable16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RETURN RATE BY CHANNEL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Sheet3!$B$63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Sheet3!$A$64:$A$72</c:f>
              <c:multiLvlStrCache>
                <c:ptCount val="6"/>
                <c:lvl>
                  <c:pt idx="0">
                    <c:v>In-store</c:v>
                  </c:pt>
                  <c:pt idx="1">
                    <c:v>Online</c:v>
                  </c:pt>
                  <c:pt idx="2">
                    <c:v>WhatsApp</c:v>
                  </c:pt>
                  <c:pt idx="3">
                    <c:v>In-store</c:v>
                  </c:pt>
                  <c:pt idx="4">
                    <c:v>Online</c:v>
                  </c:pt>
                  <c:pt idx="5">
                    <c:v>WhatsApp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Sheet3!$B$64:$B$72</c:f>
              <c:numCache>
                <c:formatCode>General</c:formatCode>
                <c:ptCount val="6"/>
                <c:pt idx="0">
                  <c:v>189</c:v>
                </c:pt>
                <c:pt idx="1">
                  <c:v>121</c:v>
                </c:pt>
                <c:pt idx="2">
                  <c:v>74</c:v>
                </c:pt>
                <c:pt idx="3">
                  <c:v>13</c:v>
                </c:pt>
                <c:pt idx="4">
                  <c:v>13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4-4BBB-8568-09FD65385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6044831"/>
        <c:axId val="1860776703"/>
      </c:barChart>
      <c:catAx>
        <c:axId val="203604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76703"/>
        <c:crosses val="autoZero"/>
        <c:auto val="1"/>
        <c:lblAlgn val="ctr"/>
        <c:lblOffset val="100"/>
        <c:noMultiLvlLbl val="0"/>
      </c:catAx>
      <c:valAx>
        <c:axId val="186077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604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Sheet3!$Q$68</c:f>
              <c:strCache>
                <c:ptCount val="1"/>
                <c:pt idx="0">
                  <c:v>In-store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Sheet3!$R$67</c:f>
              <c:strCache>
                <c:ptCount val="1"/>
                <c:pt idx="0">
                  <c:v>Return Rate</c:v>
                </c:pt>
              </c:strCache>
            </c:strRef>
          </c:cat>
          <c:val>
            <c:numRef>
              <c:f>Sheet3!$R$68</c:f>
              <c:numCache>
                <c:formatCode>0.00%</c:formatCode>
                <c:ptCount val="1"/>
                <c:pt idx="0">
                  <c:v>6.4399999999999999E-2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E-452F-A1A2-D7DE6321842F}"/>
            </c:ext>
          </c:extLst>
        </c:ser>
        <c:ser>
          <c:idx val="1"/>
          <c:order val="1"/>
          <c:tx>
            <c:strRef>
              <c:f>Sheet3!$Q$69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Sheet3!$R$67</c:f>
              <c:strCache>
                <c:ptCount val="1"/>
                <c:pt idx="0">
                  <c:v>Return Rate</c:v>
                </c:pt>
              </c:strCache>
            </c:strRef>
          </c:cat>
          <c:val>
            <c:numRef>
              <c:f>Sheet3!$R$69</c:f>
              <c:numCache>
                <c:formatCode>0.00%</c:formatCode>
                <c:ptCount val="1"/>
                <c:pt idx="0">
                  <c:v>9.7000000000000003E-2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6E-452F-A1A2-D7DE6321842F}"/>
            </c:ext>
          </c:extLst>
        </c:ser>
        <c:ser>
          <c:idx val="2"/>
          <c:order val="2"/>
          <c:tx>
            <c:strRef>
              <c:f>Sheet3!$Q$70</c:f>
              <c:strCache>
                <c:ptCount val="1"/>
                <c:pt idx="0">
                  <c:v>WhatsApp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Sheet3!$R$67</c:f>
              <c:strCache>
                <c:ptCount val="1"/>
                <c:pt idx="0">
                  <c:v>Return Rate</c:v>
                </c:pt>
              </c:strCache>
            </c:strRef>
          </c:cat>
          <c:val>
            <c:numRef>
              <c:f>Sheet3!$R$70</c:f>
              <c:numCache>
                <c:formatCode>0.00%</c:formatCode>
                <c:ptCount val="1"/>
                <c:pt idx="0">
                  <c:v>0.11899999999999999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6E-452F-A1A2-D7DE63218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42125151"/>
        <c:axId val="2032558175"/>
      </c:barChart>
      <c:catAx>
        <c:axId val="2042125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558175"/>
        <c:crosses val="autoZero"/>
        <c:auto val="1"/>
        <c:lblAlgn val="ctr"/>
        <c:lblOffset val="100"/>
        <c:noMultiLvlLbl val="0"/>
      </c:catAx>
      <c:valAx>
        <c:axId val="2032558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12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[DSN_Bootcamp Analytics Dataset.xlsx]Sheet3!PivotTable14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PROFIT</a:t>
            </a:r>
            <a:r>
              <a:rPr lang="en-US" sz="2000" b="1" baseline="0"/>
              <a:t> BY CATEGORY</a:t>
            </a:r>
            <a:endParaRPr lang="en-US" sz="2000" b="1"/>
          </a:p>
        </c:rich>
      </c:tx>
      <c:layout>
        <c:manualLayout>
          <c:xMode val="edge"/>
          <c:yMode val="edge"/>
          <c:x val="0.28729155730533684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Sheet3!$E$40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Sheet3!$D$41:$D$44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Home</c:v>
                </c:pt>
              </c:strCache>
            </c:strRef>
          </c:cat>
          <c:val>
            <c:numRef>
              <c:f>Sheet3!$E$41:$E$44</c:f>
              <c:numCache>
                <c:formatCode>General</c:formatCode>
                <c:ptCount val="3"/>
                <c:pt idx="0">
                  <c:v>1929625</c:v>
                </c:pt>
                <c:pt idx="1">
                  <c:v>8986500</c:v>
                </c:pt>
                <c:pt idx="2">
                  <c:v>3674300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A-4737-9762-1F0623594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1391135"/>
        <c:axId val="2032579775"/>
      </c:barChart>
      <c:catAx>
        <c:axId val="1991391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579775"/>
        <c:crosses val="autoZero"/>
        <c:auto val="1"/>
        <c:lblAlgn val="ctr"/>
        <c:lblOffset val="100"/>
        <c:noMultiLvlLbl val="0"/>
      </c:catAx>
      <c:valAx>
        <c:axId val="203257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39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baseline="0">
                <a:effectLst/>
              </a:rPr>
              <a:t>PROFIT MARGIN BY DISCOUNT LEVEL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Sheet3!$AP$24</c:f>
              <c:strCache>
                <c:ptCount val="1"/>
                <c:pt idx="0">
                  <c:v>Profit_Margin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Sheet3!$AO$36:$AO$41</c:f>
              <c:numCache>
                <c:formatCode>0%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numCache>
            </c:numRef>
          </c:cat>
          <c:val>
            <c:numRef>
              <c:f>Sheet3!$AP$25:$AP$30</c:f>
              <c:numCache>
                <c:formatCode>0.0%</c:formatCode>
                <c:ptCount val="6"/>
                <c:pt idx="0">
                  <c:v>0.35689191327741732</c:v>
                </c:pt>
                <c:pt idx="1">
                  <c:v>0.33005933130504916</c:v>
                </c:pt>
                <c:pt idx="2">
                  <c:v>0.28448952484453299</c:v>
                </c:pt>
                <c:pt idx="3">
                  <c:v>0.27139169608066815</c:v>
                </c:pt>
                <c:pt idx="4">
                  <c:v>0.20794025157232704</c:v>
                </c:pt>
                <c:pt idx="5">
                  <c:v>0.15294685990338164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B6-42B7-81EB-51AF72BBA0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1766960"/>
        <c:axId val="514508032"/>
      </c:barChart>
      <c:catAx>
        <c:axId val="57176696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08032"/>
        <c:crosses val="autoZero"/>
        <c:auto val="1"/>
        <c:lblAlgn val="ctr"/>
        <c:lblOffset val="100"/>
        <c:noMultiLvlLbl val="0"/>
      </c:catAx>
      <c:valAx>
        <c:axId val="5145080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6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PROFIT</a:t>
            </a:r>
            <a:r>
              <a:rPr lang="en-US" sz="2000" baseline="0"/>
              <a:t> MARGIN PER DISCOUNT LEVEL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Sheet3!$AP$35</c:f>
              <c:strCache>
                <c:ptCount val="1"/>
                <c:pt idx="0">
                  <c:v>Average Profit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Sheet3!$AP$36:$AP$41</c:f>
              <c:numCache>
                <c:formatCode>0.00%</c:formatCode>
                <c:ptCount val="6"/>
                <c:pt idx="0">
                  <c:v>0.41699999999999998</c:v>
                </c:pt>
                <c:pt idx="1">
                  <c:v>0.39</c:v>
                </c:pt>
                <c:pt idx="2">
                  <c:v>0.36399999999999999</c:v>
                </c:pt>
                <c:pt idx="3">
                  <c:v>0.33300000000000002</c:v>
                </c:pt>
                <c:pt idx="4">
                  <c:v>0.20799999999999999</c:v>
                </c:pt>
                <c:pt idx="5">
                  <c:v>0.16300000000000001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AB-4774-ABBB-688E80B147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47894720"/>
        <c:axId val="3582987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Sheet3!$AO$35</c15:sqref>
                        </c15:formulaRef>
                      </c:ext>
                    </c:extLst>
                    <c:strCache>
                      <c:ptCount val="1"/>
                      <c:pt idx="0">
                        <c:v>Discount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Sheet3!$AO$36:$AO$41</c15:sqref>
                        </c15:formulaRef>
                      </c:ext>
                    </c:extLst>
                    <c:numCache>
                      <c:formatCode>0%</c:formatCode>
                      <c:ptCount val="6"/>
                      <c:pt idx="0">
                        <c:v>0</c:v>
                      </c:pt>
                      <c:pt idx="1">
                        <c:v>0.05</c:v>
                      </c:pt>
                      <c:pt idx="2">
                        <c:v>0.1</c:v>
                      </c:pt>
                      <c:pt idx="3">
                        <c:v>0.15</c:v>
                      </c:pt>
                      <c:pt idx="4">
                        <c:v>0.2</c:v>
                      </c:pt>
                      <c:pt idx="5">
                        <c:v>0.25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5AB-4774-ABBB-688E80B14739}"/>
                  </c:ext>
                </c:extLst>
              </c15:ser>
            </c15:filteredBarSeries>
          </c:ext>
        </c:extLst>
      </c:barChart>
      <c:catAx>
        <c:axId val="24789472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298720"/>
        <c:crosses val="autoZero"/>
        <c:auto val="1"/>
        <c:lblAlgn val="ctr"/>
        <c:lblOffset val="100"/>
        <c:noMultiLvlLbl val="0"/>
      </c:catAx>
      <c:valAx>
        <c:axId val="358298720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89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0" u="none" strike="noStrike" baseline="0">
                <a:effectLst/>
              </a:rPr>
              <a:t>PROFIT MARGIN BY DISCOUNT LEVEL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98381452318461"/>
          <c:y val="2.5428331875182269E-2"/>
          <c:w val="0.86601618547681536"/>
          <c:h val="0.5739432050160396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Sheet3!$AP$24</c:f>
              <c:strCache>
                <c:ptCount val="1"/>
                <c:pt idx="0">
                  <c:v>Profit_Margin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Sheet3!$AO$36:$AO$41</c:f>
              <c:numCache>
                <c:formatCode>0%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numCache>
            </c:numRef>
          </c:cat>
          <c:val>
            <c:numRef>
              <c:f>Sheet3!$AP$25:$AP$30</c:f>
              <c:numCache>
                <c:formatCode>0.0%</c:formatCode>
                <c:ptCount val="6"/>
                <c:pt idx="0">
                  <c:v>0.35689191327741732</c:v>
                </c:pt>
                <c:pt idx="1">
                  <c:v>0.33005933130504916</c:v>
                </c:pt>
                <c:pt idx="2">
                  <c:v>0.28448952484453299</c:v>
                </c:pt>
                <c:pt idx="3">
                  <c:v>0.27139169608066815</c:v>
                </c:pt>
                <c:pt idx="4">
                  <c:v>0.20794025157232704</c:v>
                </c:pt>
                <c:pt idx="5">
                  <c:v>0.15294685990338164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A-47CA-9298-33190D794A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71766960"/>
        <c:axId val="514508032"/>
      </c:barChart>
      <c:catAx>
        <c:axId val="57176696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08032"/>
        <c:crosses val="autoZero"/>
        <c:auto val="1"/>
        <c:lblAlgn val="ctr"/>
        <c:lblOffset val="100"/>
        <c:noMultiLvlLbl val="0"/>
      </c:catAx>
      <c:valAx>
        <c:axId val="51450803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6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Sheet3!$AO$35</c:f>
              <c:strCache>
                <c:ptCount val="1"/>
                <c:pt idx="0">
                  <c:v>Discount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Sheet3!$AO$36:$AO$41</c:f>
              <c:numCache>
                <c:formatCode>0%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2-4C10-AC7E-EB26A1117A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7084064"/>
        <c:axId val="26389494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Sheet3!$AP$35</c15:sqref>
                        </c15:formulaRef>
                      </c:ext>
                    </c:extLst>
                    <c:strCache>
                      <c:ptCount val="1"/>
                      <c:pt idx="0">
                        <c:v>Average Profit Margin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Sheet3!$AP$36:$AP$41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0.41699999999999998</c:v>
                      </c:pt>
                      <c:pt idx="1">
                        <c:v>0.39</c:v>
                      </c:pt>
                      <c:pt idx="2">
                        <c:v>0.36399999999999999</c:v>
                      </c:pt>
                      <c:pt idx="3">
                        <c:v>0.33300000000000002</c:v>
                      </c:pt>
                      <c:pt idx="4">
                        <c:v>0.20799999999999999</c:v>
                      </c:pt>
                      <c:pt idx="5">
                        <c:v>0.16300000000000001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F22-4C10-AC7E-EB26A1117A8F}"/>
                  </c:ext>
                </c:extLst>
              </c15:ser>
            </c15:filteredBarSeries>
          </c:ext>
        </c:extLst>
      </c:barChart>
      <c:catAx>
        <c:axId val="8470840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894944"/>
        <c:crosses val="autoZero"/>
        <c:auto val="1"/>
        <c:lblAlgn val="ctr"/>
        <c:lblOffset val="100"/>
        <c:noMultiLvlLbl val="0"/>
      </c:catAx>
      <c:valAx>
        <c:axId val="26389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08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PROFIT MARGIN PER DISCOUNT LEVEL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Sheet3!$AP$35</c:f>
              <c:strCache>
                <c:ptCount val="1"/>
                <c:pt idx="0">
                  <c:v>Average Profit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Sheet3!$AO$36:$AO$41</c:f>
              <c:numCache>
                <c:formatCode>0%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numCache>
            </c:numRef>
          </c:cat>
          <c:val>
            <c:numRef>
              <c:f>Sheet3!$AP$36:$AP$41</c:f>
              <c:numCache>
                <c:formatCode>0.00%</c:formatCode>
                <c:ptCount val="6"/>
                <c:pt idx="0">
                  <c:v>0.41699999999999998</c:v>
                </c:pt>
                <c:pt idx="1">
                  <c:v>0.39</c:v>
                </c:pt>
                <c:pt idx="2">
                  <c:v>0.36399999999999999</c:v>
                </c:pt>
                <c:pt idx="3">
                  <c:v>0.33300000000000002</c:v>
                </c:pt>
                <c:pt idx="4">
                  <c:v>0.20799999999999999</c:v>
                </c:pt>
                <c:pt idx="5">
                  <c:v>0.16300000000000001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C1-4DA5-A15F-8D4ABDDF13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071760"/>
        <c:axId val="514504672"/>
      </c:barChart>
      <c:catAx>
        <c:axId val="58107176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04672"/>
        <c:crosses val="autoZero"/>
        <c:auto val="1"/>
        <c:lblAlgn val="ctr"/>
        <c:lblOffset val="100"/>
        <c:noMultiLvlLbl val="0"/>
      </c:catAx>
      <c:valAx>
        <c:axId val="514504672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07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[DSN_Bootcamp Analytics Dataset.xlsx]Sheet3!PivotTable13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50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5000" b="1"/>
              <a:t>PROFIT</a:t>
            </a:r>
            <a:r>
              <a:rPr lang="en-US" sz="5000" b="1" baseline="0"/>
              <a:t> BY STATE</a:t>
            </a:r>
            <a:endParaRPr lang="en-US" sz="5000" b="1"/>
          </a:p>
        </c:rich>
      </c:tx>
      <c:layout>
        <c:manualLayout>
          <c:xMode val="edge"/>
          <c:yMode val="edge"/>
          <c:x val="0.24196469520911373"/>
          <c:y val="4.87977282295176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2"/>
              </a:gs>
              <a:gs pos="75000">
                <a:schemeClr val="accent2">
                  <a:lumMod val="60000"/>
                  <a:lumOff val="40000"/>
                </a:schemeClr>
              </a:gs>
              <a:gs pos="51000">
                <a:schemeClr val="accent2">
                  <a:alpha val="75000"/>
                </a:schemeClr>
              </a:gs>
              <a:gs pos="100000">
                <a:schemeClr val="accent2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21350328027021934"/>
          <c:w val="0.99218333629419075"/>
          <c:h val="0.549956678080927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Sheet3!$AE$20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Sheet3!$AD$21:$AD$26</c:f>
              <c:strCache>
                <c:ptCount val="5"/>
                <c:pt idx="0">
                  <c:v>Abuja</c:v>
                </c:pt>
                <c:pt idx="1">
                  <c:v>Ibadan</c:v>
                </c:pt>
                <c:pt idx="2">
                  <c:v>Kano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Sheet3!$AE$21:$AE$26</c:f>
              <c:numCache>
                <c:formatCode>General</c:formatCode>
                <c:ptCount val="5"/>
                <c:pt idx="0">
                  <c:v>1698100</c:v>
                </c:pt>
                <c:pt idx="1">
                  <c:v>2730325</c:v>
                </c:pt>
                <c:pt idx="2">
                  <c:v>3243600</c:v>
                </c:pt>
                <c:pt idx="3">
                  <c:v>4579900</c:v>
                </c:pt>
                <c:pt idx="4">
                  <c:v>2338500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E3-4C57-AC88-6C129C8AE5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534956687"/>
        <c:axId val="1860775743"/>
      </c:barChart>
      <c:catAx>
        <c:axId val="1534956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75743"/>
        <c:crosses val="autoZero"/>
        <c:auto val="1"/>
        <c:lblAlgn val="ctr"/>
        <c:lblOffset val="100"/>
        <c:noMultiLvlLbl val="0"/>
      </c:catAx>
      <c:valAx>
        <c:axId val="186077574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3495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[DSN_Bootcamp Analytics Dataset.xlsx]Sheet3!PivotTable15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5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5000" b="1"/>
              <a:t>MONTHLY REVENUE TREND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50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5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5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Sheet3!$U$38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Sheet3!$T$39:$T$47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Sheet3!$U$39:$U$47</c:f>
              <c:numCache>
                <c:formatCode>General</c:formatCode>
                <c:ptCount val="8"/>
                <c:pt idx="0">
                  <c:v>6722250</c:v>
                </c:pt>
                <c:pt idx="1">
                  <c:v>5364300</c:v>
                </c:pt>
                <c:pt idx="2">
                  <c:v>6298725</c:v>
                </c:pt>
                <c:pt idx="3">
                  <c:v>6343000</c:v>
                </c:pt>
                <c:pt idx="4">
                  <c:v>7008500</c:v>
                </c:pt>
                <c:pt idx="5">
                  <c:v>5397250</c:v>
                </c:pt>
                <c:pt idx="6">
                  <c:v>6378275</c:v>
                </c:pt>
                <c:pt idx="7">
                  <c:v>3167425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82-49BC-BF2F-8301E0FB645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96093919"/>
        <c:axId val="1860767583"/>
      </c:lineChart>
      <c:catAx>
        <c:axId val="1996093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67583"/>
        <c:crosses val="autoZero"/>
        <c:auto val="1"/>
        <c:lblAlgn val="ctr"/>
        <c:lblOffset val="100"/>
        <c:noMultiLvlLbl val="0"/>
      </c:catAx>
      <c:valAx>
        <c:axId val="186076758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609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[DSN_Bootcamp Analytics Dataset.xlsx]Sheet3!PivotTable14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5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5000" b="1"/>
              <a:t>PROFIT</a:t>
            </a:r>
            <a:r>
              <a:rPr lang="en-US" sz="5000" b="1" baseline="0"/>
              <a:t> BY CATEGORY</a:t>
            </a:r>
            <a:endParaRPr lang="en-US" sz="5000" b="1"/>
          </a:p>
        </c:rich>
      </c:tx>
      <c:layout>
        <c:manualLayout>
          <c:xMode val="edge"/>
          <c:yMode val="edge"/>
          <c:x val="0.31382556280936202"/>
          <c:y val="4.61044048029093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Sheet3!$E$40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Sheet3!$D$41:$D$44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Home</c:v>
                </c:pt>
              </c:strCache>
            </c:strRef>
          </c:cat>
          <c:val>
            <c:numRef>
              <c:f>Sheet3!$E$41:$E$44</c:f>
              <c:numCache>
                <c:formatCode>General</c:formatCode>
                <c:ptCount val="3"/>
                <c:pt idx="0">
                  <c:v>1929625</c:v>
                </c:pt>
                <c:pt idx="1">
                  <c:v>8986500</c:v>
                </c:pt>
                <c:pt idx="2">
                  <c:v>3674300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BF-4124-82FA-8FF73978FD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91391135"/>
        <c:axId val="2032579775"/>
      </c:barChart>
      <c:catAx>
        <c:axId val="1991391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579775"/>
        <c:crosses val="autoZero"/>
        <c:auto val="1"/>
        <c:lblAlgn val="ctr"/>
        <c:lblOffset val="100"/>
        <c:noMultiLvlLbl val="0"/>
      </c:catAx>
      <c:valAx>
        <c:axId val="20325797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91391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5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5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RETURN RATE BY CHANNEL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50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5000"/>
          </a:p>
        </c:rich>
      </c:tx>
      <c:layout>
        <c:manualLayout>
          <c:xMode val="edge"/>
          <c:yMode val="edge"/>
          <c:x val="0.25966708866633081"/>
          <c:y val="0.105219740084406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5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Sheet3!$Q$68</c:f>
              <c:strCache>
                <c:ptCount val="1"/>
                <c:pt idx="0">
                  <c:v>In-store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Sheet3!$R$67</c:f>
              <c:strCache>
                <c:ptCount val="1"/>
                <c:pt idx="0">
                  <c:v>Return Rate</c:v>
                </c:pt>
              </c:strCache>
            </c:strRef>
          </c:cat>
          <c:val>
            <c:numRef>
              <c:f>Sheet3!$R$68</c:f>
              <c:numCache>
                <c:formatCode>0.00%</c:formatCode>
                <c:ptCount val="1"/>
                <c:pt idx="0">
                  <c:v>6.4399999999999999E-2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4-4FEE-89A1-248936AA07F7}"/>
            </c:ext>
          </c:extLst>
        </c:ser>
        <c:ser>
          <c:idx val="1"/>
          <c:order val="1"/>
          <c:tx>
            <c:strRef>
              <c:f>Sheet3!$Q$69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Sheet3!$R$67</c:f>
              <c:strCache>
                <c:ptCount val="1"/>
                <c:pt idx="0">
                  <c:v>Return Rate</c:v>
                </c:pt>
              </c:strCache>
            </c:strRef>
          </c:cat>
          <c:val>
            <c:numRef>
              <c:f>Sheet3!$R$69</c:f>
              <c:numCache>
                <c:formatCode>0.00%</c:formatCode>
                <c:ptCount val="1"/>
                <c:pt idx="0">
                  <c:v>9.7000000000000003E-2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4-4FEE-89A1-248936AA07F7}"/>
            </c:ext>
          </c:extLst>
        </c:ser>
        <c:ser>
          <c:idx val="2"/>
          <c:order val="2"/>
          <c:tx>
            <c:strRef>
              <c:f>Sheet3!$Q$70</c:f>
              <c:strCache>
                <c:ptCount val="1"/>
                <c:pt idx="0">
                  <c:v>WhatsApp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Sheet3!$R$67</c:f>
              <c:strCache>
                <c:ptCount val="1"/>
                <c:pt idx="0">
                  <c:v>Return Rate</c:v>
                </c:pt>
              </c:strCache>
            </c:strRef>
          </c:cat>
          <c:val>
            <c:numRef>
              <c:f>Sheet3!$R$70</c:f>
              <c:numCache>
                <c:formatCode>0.00%</c:formatCode>
                <c:ptCount val="1"/>
                <c:pt idx="0">
                  <c:v>0.11899999999999999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4-4FEE-89A1-248936AA07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42125151"/>
        <c:axId val="2032558175"/>
      </c:barChart>
      <c:catAx>
        <c:axId val="20421251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558175"/>
        <c:crosses val="autoZero"/>
        <c:auto val="1"/>
        <c:lblAlgn val="ctr"/>
        <c:lblOffset val="100"/>
        <c:noMultiLvlLbl val="0"/>
      </c:catAx>
      <c:valAx>
        <c:axId val="2032558175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204212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1473843342168632E-2"/>
          <c:y val="0.33498629076862763"/>
          <c:w val="0.27972405849586329"/>
          <c:h val="0.257196907123272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4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4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PROFIT MARGIN PER DISCOUNT LEVEL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4000"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4000" b="1"/>
          </a:p>
        </c:rich>
      </c:tx>
      <c:layout>
        <c:manualLayout>
          <c:xMode val="edge"/>
          <c:yMode val="edge"/>
          <c:x val="0.1914812902667889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4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9964544686151518E-2"/>
          <c:y val="0.24213637258527665"/>
          <c:w val="0.98003544717612923"/>
          <c:h val="0.6361676766210675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Sheet3!$AP$35</c:f>
              <c:strCache>
                <c:ptCount val="1"/>
                <c:pt idx="0">
                  <c:v>Average Profit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4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Sheet3!$AO$36:$AO$41</c:f>
              <c:numCache>
                <c:formatCode>0%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numCache>
            </c:numRef>
          </c:cat>
          <c:val>
            <c:numRef>
              <c:f>Sheet3!$AP$36:$AP$41</c:f>
              <c:numCache>
                <c:formatCode>0.00%</c:formatCode>
                <c:ptCount val="6"/>
                <c:pt idx="0">
                  <c:v>0.41699999999999998</c:v>
                </c:pt>
                <c:pt idx="1">
                  <c:v>0.39</c:v>
                </c:pt>
                <c:pt idx="2">
                  <c:v>0.36399999999999999</c:v>
                </c:pt>
                <c:pt idx="3">
                  <c:v>0.33300000000000002</c:v>
                </c:pt>
                <c:pt idx="4">
                  <c:v>0.20799999999999999</c:v>
                </c:pt>
                <c:pt idx="5">
                  <c:v>0.16300000000000001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1-4F73-A477-B29852F196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071760"/>
        <c:axId val="514504672"/>
      </c:barChart>
      <c:catAx>
        <c:axId val="58107176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04672"/>
        <c:crosses val="autoZero"/>
        <c:auto val="1"/>
        <c:lblAlgn val="ctr"/>
        <c:lblOffset val="100"/>
        <c:noMultiLvlLbl val="0"/>
      </c:catAx>
      <c:valAx>
        <c:axId val="514504672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58107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[DSN_Bootcamp Analytics Dataset.xlsx]Sheet3!PivotTable13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PROFIT</a:t>
            </a:r>
            <a:r>
              <a:rPr lang="en-US" sz="2800" b="1" baseline="0"/>
              <a:t> BY STATE</a:t>
            </a:r>
            <a:endParaRPr lang="en-US" sz="2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2"/>
              </a:gs>
              <a:gs pos="75000">
                <a:schemeClr val="accent2">
                  <a:lumMod val="60000"/>
                  <a:lumOff val="40000"/>
                </a:schemeClr>
              </a:gs>
              <a:gs pos="51000">
                <a:schemeClr val="accent2">
                  <a:alpha val="75000"/>
                </a:schemeClr>
              </a:gs>
              <a:gs pos="100000">
                <a:schemeClr val="accent2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2"/>
              </a:gs>
              <a:gs pos="75000">
                <a:schemeClr val="accent2">
                  <a:lumMod val="60000"/>
                  <a:lumOff val="40000"/>
                </a:schemeClr>
              </a:gs>
              <a:gs pos="51000">
                <a:schemeClr val="accent2">
                  <a:alpha val="75000"/>
                </a:schemeClr>
              </a:gs>
              <a:gs pos="100000">
                <a:schemeClr val="accent2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2"/>
              </a:gs>
              <a:gs pos="75000">
                <a:schemeClr val="accent2">
                  <a:lumMod val="60000"/>
                  <a:lumOff val="40000"/>
                </a:schemeClr>
              </a:gs>
              <a:gs pos="51000">
                <a:schemeClr val="accent2">
                  <a:alpha val="75000"/>
                </a:schemeClr>
              </a:gs>
              <a:gs pos="100000">
                <a:schemeClr val="accent2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Sheet3!$AE$20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Sheet3!$AD$21:$AD$26</c:f>
              <c:strCache>
                <c:ptCount val="5"/>
                <c:pt idx="0">
                  <c:v>Abuja</c:v>
                </c:pt>
                <c:pt idx="1">
                  <c:v>Ibadan</c:v>
                </c:pt>
                <c:pt idx="2">
                  <c:v>Kano</c:v>
                </c:pt>
                <c:pt idx="3">
                  <c:v>Lagos</c:v>
                </c:pt>
                <c:pt idx="4">
                  <c:v>Port Harcourt</c:v>
                </c:pt>
              </c:strCache>
            </c:strRef>
          </c:cat>
          <c:val>
            <c:numRef>
              <c:f>Sheet3!$AE$21:$AE$26</c:f>
              <c:numCache>
                <c:formatCode>General</c:formatCode>
                <c:ptCount val="5"/>
                <c:pt idx="0">
                  <c:v>1698100</c:v>
                </c:pt>
                <c:pt idx="1">
                  <c:v>2730325</c:v>
                </c:pt>
                <c:pt idx="2">
                  <c:v>3243600</c:v>
                </c:pt>
                <c:pt idx="3">
                  <c:v>4579900</c:v>
                </c:pt>
                <c:pt idx="4">
                  <c:v>2338500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D4-4224-B31C-94CAEA2961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534956687"/>
        <c:axId val="1860775743"/>
      </c:barChart>
      <c:catAx>
        <c:axId val="15349566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75743"/>
        <c:crosses val="autoZero"/>
        <c:auto val="1"/>
        <c:lblAlgn val="ctr"/>
        <c:lblOffset val="100"/>
        <c:noMultiLvlLbl val="0"/>
      </c:catAx>
      <c:valAx>
        <c:axId val="186077574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3495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[DSN_Bootcamp Analytics Dataset.xlsx]Sheet3!PivotTable14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PROFIT</a:t>
            </a:r>
            <a:r>
              <a:rPr lang="en-US" sz="2800" b="1" baseline="0"/>
              <a:t> BY CATEGORY</a:t>
            </a:r>
            <a:endParaRPr lang="en-US" sz="2800" b="1"/>
          </a:p>
        </c:rich>
      </c:tx>
      <c:layout>
        <c:manualLayout>
          <c:xMode val="edge"/>
          <c:yMode val="edge"/>
          <c:x val="0.31382556280936202"/>
          <c:y val="4.61044048029093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Sheet3!$E$40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Sheet3!$D$41:$D$44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Home</c:v>
                </c:pt>
              </c:strCache>
            </c:strRef>
          </c:cat>
          <c:val>
            <c:numRef>
              <c:f>Sheet3!$E$41:$E$44</c:f>
              <c:numCache>
                <c:formatCode>General</c:formatCode>
                <c:ptCount val="3"/>
                <c:pt idx="0">
                  <c:v>1929625</c:v>
                </c:pt>
                <c:pt idx="1">
                  <c:v>8986500</c:v>
                </c:pt>
                <c:pt idx="2">
                  <c:v>3674300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3-41F5-9BCE-7A5B116C1E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91391135"/>
        <c:axId val="2032579775"/>
      </c:barChart>
      <c:catAx>
        <c:axId val="1991391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579775"/>
        <c:crosses val="autoZero"/>
        <c:auto val="1"/>
        <c:lblAlgn val="ctr"/>
        <c:lblOffset val="100"/>
        <c:noMultiLvlLbl val="0"/>
      </c:catAx>
      <c:valAx>
        <c:axId val="203257977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139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[DSN_Bootcamp Analytics Dataset.xlsx]Sheet3!PivotTable15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800" b="1"/>
              <a:t>MONTHLY REVENUE TREND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8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8350515463917526E-2"/>
          <c:y val="8.1632653061224493E-4"/>
          <c:w val="0.97164948453608246"/>
          <c:h val="0.65025336118699451"/>
        </c:manualLayout>
      </c:layout>
      <c:lineChart>
        <c:grouping val="standard"/>
        <c:varyColors val="0"/>
        <c:ser>
          <c:idx val="0"/>
          <c:order val="0"/>
          <c:tx>
            <c:strRef>
              <c:f>Sheet3!$U$38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Sheet3!$T$39:$T$47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</c:strCache>
            </c:strRef>
          </c:cat>
          <c:val>
            <c:numRef>
              <c:f>Sheet3!$U$39:$U$47</c:f>
              <c:numCache>
                <c:formatCode>General</c:formatCode>
                <c:ptCount val="8"/>
                <c:pt idx="0">
                  <c:v>6722250</c:v>
                </c:pt>
                <c:pt idx="1">
                  <c:v>5364300</c:v>
                </c:pt>
                <c:pt idx="2">
                  <c:v>6298725</c:v>
                </c:pt>
                <c:pt idx="3">
                  <c:v>6343000</c:v>
                </c:pt>
                <c:pt idx="4">
                  <c:v>7008500</c:v>
                </c:pt>
                <c:pt idx="5">
                  <c:v>5397250</c:v>
                </c:pt>
                <c:pt idx="6">
                  <c:v>6378275</c:v>
                </c:pt>
                <c:pt idx="7">
                  <c:v>3167425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2-458F-A2F7-1DB81BCD7DF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96093919"/>
        <c:axId val="1860767583"/>
      </c:lineChart>
      <c:catAx>
        <c:axId val="1996093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767583"/>
        <c:crosses val="autoZero"/>
        <c:auto val="1"/>
        <c:lblAlgn val="ctr"/>
        <c:lblOffset val="100"/>
        <c:noMultiLvlLbl val="0"/>
      </c:catAx>
      <c:valAx>
        <c:axId val="186076758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9609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3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3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RETURN RATE BY CHANNEL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36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3600"/>
          </a:p>
        </c:rich>
      </c:tx>
      <c:layout>
        <c:manualLayout>
          <c:xMode val="edge"/>
          <c:yMode val="edge"/>
          <c:x val="0.20601694974463597"/>
          <c:y val="1.674837271780961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36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Sheet3!$Q$68</c:f>
              <c:strCache>
                <c:ptCount val="1"/>
                <c:pt idx="0">
                  <c:v>In-store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Sheet3!$R$67</c:f>
              <c:strCache>
                <c:ptCount val="1"/>
                <c:pt idx="0">
                  <c:v>Return Rate</c:v>
                </c:pt>
              </c:strCache>
            </c:strRef>
          </c:cat>
          <c:val>
            <c:numRef>
              <c:f>Sheet3!$R$68</c:f>
              <c:numCache>
                <c:formatCode>0.00%</c:formatCode>
                <c:ptCount val="1"/>
                <c:pt idx="0">
                  <c:v>6.4399999999999999E-2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AF-471B-ACD7-6738B3849FA7}"/>
            </c:ext>
          </c:extLst>
        </c:ser>
        <c:ser>
          <c:idx val="1"/>
          <c:order val="1"/>
          <c:tx>
            <c:strRef>
              <c:f>Sheet3!$Q$69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Sheet3!$R$67</c:f>
              <c:strCache>
                <c:ptCount val="1"/>
                <c:pt idx="0">
                  <c:v>Return Rate</c:v>
                </c:pt>
              </c:strCache>
            </c:strRef>
          </c:cat>
          <c:val>
            <c:numRef>
              <c:f>Sheet3!$R$69</c:f>
              <c:numCache>
                <c:formatCode>0.00%</c:formatCode>
                <c:ptCount val="1"/>
                <c:pt idx="0">
                  <c:v>9.7000000000000003E-2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AF-471B-ACD7-6738B3849FA7}"/>
            </c:ext>
          </c:extLst>
        </c:ser>
        <c:ser>
          <c:idx val="2"/>
          <c:order val="2"/>
          <c:tx>
            <c:strRef>
              <c:f>Sheet3!$Q$70</c:f>
              <c:strCache>
                <c:ptCount val="1"/>
                <c:pt idx="0">
                  <c:v>WhatsApp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Sheet3!$R$67</c:f>
              <c:strCache>
                <c:ptCount val="1"/>
                <c:pt idx="0">
                  <c:v>Return Rate</c:v>
                </c:pt>
              </c:strCache>
            </c:strRef>
          </c:cat>
          <c:val>
            <c:numRef>
              <c:f>Sheet3!$R$70</c:f>
              <c:numCache>
                <c:formatCode>0.00%</c:formatCode>
                <c:ptCount val="1"/>
                <c:pt idx="0">
                  <c:v>0.11899999999999999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AF-471B-ACD7-6738B3849F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42125151"/>
        <c:axId val="2032558175"/>
      </c:barChart>
      <c:catAx>
        <c:axId val="204212515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32558175"/>
        <c:crosses val="autoZero"/>
        <c:auto val="1"/>
        <c:lblAlgn val="ctr"/>
        <c:lblOffset val="100"/>
        <c:noMultiLvlLbl val="0"/>
      </c:catAx>
      <c:valAx>
        <c:axId val="2032558175"/>
        <c:scaling>
          <c:orientation val="minMax"/>
        </c:scaling>
        <c:delete val="0"/>
        <c:axPos val="b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12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3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36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PROFIT MARGIN PER DISCOUNT LEVEL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3600" b="1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3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36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.19898617511520739"/>
          <c:w val="0.96793002915451898"/>
          <c:h val="0.7710599078341013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Sheet3!$AP$35</c:f>
              <c:strCache>
                <c:ptCount val="1"/>
                <c:pt idx="0">
                  <c:v>Average Profit Margin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Sheet3!$AO$36:$AO$41</c:f>
              <c:numCache>
                <c:formatCode>0%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</c:numCache>
            </c:numRef>
          </c:cat>
          <c:val>
            <c:numRef>
              <c:f>Sheet3!$AP$36:$AP$41</c:f>
              <c:numCache>
                <c:formatCode>0.00%</c:formatCode>
                <c:ptCount val="6"/>
                <c:pt idx="0">
                  <c:v>0.41699999999999998</c:v>
                </c:pt>
                <c:pt idx="1">
                  <c:v>0.39</c:v>
                </c:pt>
                <c:pt idx="2">
                  <c:v>0.36399999999999999</c:v>
                </c:pt>
                <c:pt idx="3">
                  <c:v>0.33300000000000002</c:v>
                </c:pt>
                <c:pt idx="4">
                  <c:v>0.20799999999999999</c:v>
                </c:pt>
                <c:pt idx="5">
                  <c:v>0.16300000000000001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3-4876-8AED-78001A1487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1071760"/>
        <c:axId val="514504672"/>
      </c:barChart>
      <c:catAx>
        <c:axId val="581071760"/>
        <c:scaling>
          <c:orientation val="minMax"/>
        </c:scaling>
        <c:delete val="0"/>
        <c:axPos val="b"/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504672"/>
        <c:crosses val="autoZero"/>
        <c:auto val="1"/>
        <c:lblAlgn val="ctr"/>
        <c:lblOffset val="100"/>
        <c:noMultiLvlLbl val="0"/>
      </c:catAx>
      <c:valAx>
        <c:axId val="514504672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58107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image" Target="../media/image1.emf"/><Relationship Id="rId5" Type="http://schemas.openxmlformats.org/officeDocument/2006/relationships/chart" Target="../charts/chart23.xml"/><Relationship Id="rId10" Type="http://schemas.openxmlformats.org/officeDocument/2006/relationships/chart" Target="../charts/chart28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2</xdr:row>
      <xdr:rowOff>0</xdr:rowOff>
    </xdr:from>
    <xdr:to>
      <xdr:col>9</xdr:col>
      <xdr:colOff>107950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8D782D-D3FB-5545-EF96-84B2F3A9D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31750</xdr:colOff>
      <xdr:row>17</xdr:row>
      <xdr:rowOff>177800</xdr:rowOff>
    </xdr:from>
    <xdr:to>
      <xdr:col>8</xdr:col>
      <xdr:colOff>260350</xdr:colOff>
      <xdr:row>32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1BB7BC-F6BF-0641-FCA6-D38B04D1DB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34925</xdr:colOff>
      <xdr:row>1</xdr:row>
      <xdr:rowOff>171450</xdr:rowOff>
    </xdr:from>
    <xdr:to>
      <xdr:col>19</xdr:col>
      <xdr:colOff>593725</xdr:colOff>
      <xdr:row>16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B97CC8-7CBF-61B7-B304-D900422A7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31750</xdr:colOff>
      <xdr:row>18</xdr:row>
      <xdr:rowOff>177800</xdr:rowOff>
    </xdr:from>
    <xdr:to>
      <xdr:col>17</xdr:col>
      <xdr:colOff>361950</xdr:colOff>
      <xdr:row>33</xdr:row>
      <xdr:rowOff>158750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2A5C95-44FF-38DD-12D2-D470D4362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12700</xdr:colOff>
      <xdr:row>2</xdr:row>
      <xdr:rowOff>6350</xdr:rowOff>
    </xdr:from>
    <xdr:to>
      <xdr:col>32</xdr:col>
      <xdr:colOff>285750</xdr:colOff>
      <xdr:row>16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26262B2-D661-8E31-6F1F-95D4B2D57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22225</xdr:colOff>
      <xdr:row>19</xdr:row>
      <xdr:rowOff>25400</xdr:rowOff>
    </xdr:from>
    <xdr:to>
      <xdr:col>28</xdr:col>
      <xdr:colOff>92075</xdr:colOff>
      <xdr:row>34</xdr:row>
      <xdr:rowOff>6350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187118C-B9A7-6D0C-B3AD-E472385C4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36</xdr:col>
      <xdr:colOff>7471</xdr:colOff>
      <xdr:row>1</xdr:row>
      <xdr:rowOff>182281</xdr:rowOff>
    </xdr:from>
    <xdr:to>
      <xdr:col>45</xdr:col>
      <xdr:colOff>425824</xdr:colOff>
      <xdr:row>16</xdr:row>
      <xdr:rowOff>124011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E347C24-FD16-6CE1-EFA9-FC62A060B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18677</xdr:colOff>
      <xdr:row>18</xdr:row>
      <xdr:rowOff>159871</xdr:rowOff>
    </xdr:from>
    <xdr:to>
      <xdr:col>37</xdr:col>
      <xdr:colOff>85913</xdr:colOff>
      <xdr:row>33</xdr:row>
      <xdr:rowOff>101601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815E818-5911-0D74-1D07-AD9924359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219363</xdr:colOff>
      <xdr:row>34</xdr:row>
      <xdr:rowOff>169717</xdr:rowOff>
    </xdr:from>
    <xdr:to>
      <xdr:col>18</xdr:col>
      <xdr:colOff>34636</xdr:colOff>
      <xdr:row>56</xdr:row>
      <xdr:rowOff>80818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97E78CF-D719-BD43-BD34-CDB755AC72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300182</xdr:colOff>
      <xdr:row>48</xdr:row>
      <xdr:rowOff>111991</xdr:rowOff>
    </xdr:from>
    <xdr:to>
      <xdr:col>22</xdr:col>
      <xdr:colOff>1073728</xdr:colOff>
      <xdr:row>63</xdr:row>
      <xdr:rowOff>84282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0A7ED85-E9EC-AFB4-3642-62782938E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473364</xdr:colOff>
      <xdr:row>60</xdr:row>
      <xdr:rowOff>19627</xdr:rowOff>
    </xdr:from>
    <xdr:to>
      <xdr:col>14</xdr:col>
      <xdr:colOff>196273</xdr:colOff>
      <xdr:row>77</xdr:row>
      <xdr:rowOff>184726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BD4B37B-647A-D972-7F22-0F7FED979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288636</xdr:colOff>
      <xdr:row>64</xdr:row>
      <xdr:rowOff>111991</xdr:rowOff>
    </xdr:from>
    <xdr:to>
      <xdr:col>23</xdr:col>
      <xdr:colOff>80818</xdr:colOff>
      <xdr:row>77</xdr:row>
      <xdr:rowOff>84281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C6DAE03-DFF9-AFFC-BBE9-46CE7378B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715818</xdr:colOff>
      <xdr:row>45</xdr:row>
      <xdr:rowOff>158173</xdr:rowOff>
    </xdr:from>
    <xdr:to>
      <xdr:col>6</xdr:col>
      <xdr:colOff>450273</xdr:colOff>
      <xdr:row>60</xdr:row>
      <xdr:rowOff>130464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996789F-65A7-508B-349B-D720AD0C3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43</xdr:col>
      <xdr:colOff>161636</xdr:colOff>
      <xdr:row>18</xdr:row>
      <xdr:rowOff>123536</xdr:rowOff>
    </xdr:from>
    <xdr:to>
      <xdr:col>50</xdr:col>
      <xdr:colOff>450273</xdr:colOff>
      <xdr:row>33</xdr:row>
      <xdr:rowOff>95827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DEDFC3-C426-2E5E-1EE5-52C829902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30</xdr:col>
      <xdr:colOff>138545</xdr:colOff>
      <xdr:row>34</xdr:row>
      <xdr:rowOff>54262</xdr:rowOff>
    </xdr:from>
    <xdr:to>
      <xdr:col>35</xdr:col>
      <xdr:colOff>1039090</xdr:colOff>
      <xdr:row>52</xdr:row>
      <xdr:rowOff>69271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63F560C-AD04-25AB-9FD9-624B973C7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48</xdr:col>
      <xdr:colOff>277091</xdr:colOff>
      <xdr:row>20</xdr:row>
      <xdr:rowOff>57728</xdr:rowOff>
    </xdr:from>
    <xdr:to>
      <xdr:col>55</xdr:col>
      <xdr:colOff>565727</xdr:colOff>
      <xdr:row>34</xdr:row>
      <xdr:rowOff>214746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B149B9F-53F8-4A04-B41A-4C90B5EF8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22</xdr:col>
      <xdr:colOff>1235364</xdr:colOff>
      <xdr:row>32</xdr:row>
      <xdr:rowOff>158173</xdr:rowOff>
    </xdr:from>
    <xdr:to>
      <xdr:col>29</xdr:col>
      <xdr:colOff>577273</xdr:colOff>
      <xdr:row>45</xdr:row>
      <xdr:rowOff>130464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5F2B126-D1E8-48E1-09B5-041C2A0B7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42</xdr:col>
      <xdr:colOff>496455</xdr:colOff>
      <xdr:row>34</xdr:row>
      <xdr:rowOff>227446</xdr:rowOff>
    </xdr:from>
    <xdr:to>
      <xdr:col>50</xdr:col>
      <xdr:colOff>173182</xdr:colOff>
      <xdr:row>48</xdr:row>
      <xdr:rowOff>15009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C0EEE68-E2A1-05D3-4F02-21B3884B4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90715</xdr:colOff>
      <xdr:row>668</xdr:row>
      <xdr:rowOff>107042</xdr:rowOff>
    </xdr:from>
    <xdr:to>
      <xdr:col>59</xdr:col>
      <xdr:colOff>249465</xdr:colOff>
      <xdr:row>713</xdr:row>
      <xdr:rowOff>0</xdr:rowOff>
    </xdr:to>
    <xdr:sp macro="" textlink="">
      <xdr:nvSpPr>
        <xdr:cNvPr id="61" name="Rectangle: Rounded Corners 60">
          <a:extLst>
            <a:ext uri="{FF2B5EF4-FFF2-40B4-BE49-F238E27FC236}">
              <a16:creationId xmlns:a16="http://schemas.microsoft.com/office/drawing/2014/main" id="{75C1432F-8AFD-1DD1-856A-AE2B21B0CF0A}"/>
            </a:ext>
          </a:extLst>
        </xdr:cNvPr>
        <xdr:cNvSpPr/>
      </xdr:nvSpPr>
      <xdr:spPr>
        <a:xfrm>
          <a:off x="25445358" y="121301328"/>
          <a:ext cx="9593036" cy="8057243"/>
        </a:xfrm>
        <a:prstGeom prst="roundRect">
          <a:avLst/>
        </a:prstGeom>
        <a:solidFill>
          <a:srgbClr val="ECECE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2000" b="1"/>
        </a:p>
      </xdr:txBody>
    </xdr:sp>
    <xdr:clientData/>
  </xdr:twoCellAnchor>
  <xdr:twoCellAnchor>
    <xdr:from>
      <xdr:col>33</xdr:col>
      <xdr:colOff>158750</xdr:colOff>
      <xdr:row>585</xdr:row>
      <xdr:rowOff>0</xdr:rowOff>
    </xdr:from>
    <xdr:to>
      <xdr:col>58</xdr:col>
      <xdr:colOff>90714</xdr:colOff>
      <xdr:row>618</xdr:row>
      <xdr:rowOff>22679</xdr:rowOff>
    </xdr:to>
    <xdr:sp macro="" textlink="">
      <xdr:nvSpPr>
        <xdr:cNvPr id="58" name="Rectangle: Rounded Corners 57">
          <a:extLst>
            <a:ext uri="{FF2B5EF4-FFF2-40B4-BE49-F238E27FC236}">
              <a16:creationId xmlns:a16="http://schemas.microsoft.com/office/drawing/2014/main" id="{95CAFE3A-F57D-1165-BE4E-D53F80071066}"/>
            </a:ext>
          </a:extLst>
        </xdr:cNvPr>
        <xdr:cNvSpPr/>
      </xdr:nvSpPr>
      <xdr:spPr>
        <a:xfrm>
          <a:off x="20365357" y="106135714"/>
          <a:ext cx="15240000" cy="6009822"/>
        </a:xfrm>
        <a:prstGeom prst="roundRect">
          <a:avLst/>
        </a:prstGeom>
        <a:solidFill>
          <a:srgbClr val="ECECE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2000" b="1"/>
        </a:p>
      </xdr:txBody>
    </xdr:sp>
    <xdr:clientData/>
  </xdr:twoCellAnchor>
  <xdr:twoCellAnchor>
    <xdr:from>
      <xdr:col>10</xdr:col>
      <xdr:colOff>432637</xdr:colOff>
      <xdr:row>584</xdr:row>
      <xdr:rowOff>141304</xdr:rowOff>
    </xdr:from>
    <xdr:to>
      <xdr:col>32</xdr:col>
      <xdr:colOff>385534</xdr:colOff>
      <xdr:row>618</xdr:row>
      <xdr:rowOff>113393</xdr:rowOff>
    </xdr:to>
    <xdr:sp macro="" textlink="">
      <xdr:nvSpPr>
        <xdr:cNvPr id="57" name="Rectangle: Rounded Corners 56">
          <a:extLst>
            <a:ext uri="{FF2B5EF4-FFF2-40B4-BE49-F238E27FC236}">
              <a16:creationId xmlns:a16="http://schemas.microsoft.com/office/drawing/2014/main" id="{52014758-43C5-489A-357A-C1B83E94BBEA}"/>
            </a:ext>
          </a:extLst>
        </xdr:cNvPr>
        <xdr:cNvSpPr/>
      </xdr:nvSpPr>
      <xdr:spPr>
        <a:xfrm>
          <a:off x="6555851" y="106095590"/>
          <a:ext cx="13423969" cy="6140660"/>
        </a:xfrm>
        <a:prstGeom prst="roundRect">
          <a:avLst/>
        </a:prstGeom>
        <a:solidFill>
          <a:srgbClr val="ECECE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2000" b="1"/>
        </a:p>
      </xdr:txBody>
    </xdr:sp>
    <xdr:clientData/>
  </xdr:twoCellAnchor>
  <xdr:twoCellAnchor>
    <xdr:from>
      <xdr:col>10</xdr:col>
      <xdr:colOff>476250</xdr:colOff>
      <xdr:row>620</xdr:row>
      <xdr:rowOff>127350</xdr:rowOff>
    </xdr:from>
    <xdr:to>
      <xdr:col>58</xdr:col>
      <xdr:colOff>476250</xdr:colOff>
      <xdr:row>664</xdr:row>
      <xdr:rowOff>136072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96F6256A-BF02-192A-A1E0-5152B20A6B61}"/>
            </a:ext>
          </a:extLst>
        </xdr:cNvPr>
        <xdr:cNvSpPr/>
      </xdr:nvSpPr>
      <xdr:spPr>
        <a:xfrm>
          <a:off x="6599464" y="112613064"/>
          <a:ext cx="29391429" cy="7991579"/>
        </a:xfrm>
        <a:prstGeom prst="roundRect">
          <a:avLst/>
        </a:prstGeom>
        <a:solidFill>
          <a:srgbClr val="ECECE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2000" b="1"/>
        </a:p>
      </xdr:txBody>
    </xdr:sp>
    <xdr:clientData/>
  </xdr:twoCellAnchor>
  <xdr:twoCellAnchor>
    <xdr:from>
      <xdr:col>10</xdr:col>
      <xdr:colOff>498927</xdr:colOff>
      <xdr:row>668</xdr:row>
      <xdr:rowOff>136071</xdr:rowOff>
    </xdr:from>
    <xdr:to>
      <xdr:col>26</xdr:col>
      <xdr:colOff>226786</xdr:colOff>
      <xdr:row>710</xdr:row>
      <xdr:rowOff>90714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0B8900DC-0B3B-AB64-6172-A7A131DACCE5}"/>
            </a:ext>
          </a:extLst>
        </xdr:cNvPr>
        <xdr:cNvSpPr/>
      </xdr:nvSpPr>
      <xdr:spPr>
        <a:xfrm>
          <a:off x="6395356" y="121330357"/>
          <a:ext cx="9162144" cy="7574643"/>
        </a:xfrm>
        <a:prstGeom prst="roundRect">
          <a:avLst/>
        </a:prstGeom>
        <a:solidFill>
          <a:srgbClr val="ECECE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2000" b="1"/>
        </a:p>
      </xdr:txBody>
    </xdr:sp>
    <xdr:clientData/>
  </xdr:twoCellAnchor>
  <xdr:twoCellAnchor>
    <xdr:from>
      <xdr:col>10</xdr:col>
      <xdr:colOff>219807</xdr:colOff>
      <xdr:row>546</xdr:row>
      <xdr:rowOff>136071</xdr:rowOff>
    </xdr:from>
    <xdr:to>
      <xdr:col>57</xdr:col>
      <xdr:colOff>453572</xdr:colOff>
      <xdr:row>563</xdr:row>
      <xdr:rowOff>68035</xdr:rowOff>
    </xdr:to>
    <xdr:sp macro="" textlink="">
      <xdr:nvSpPr>
        <xdr:cNvPr id="2" name="rectangle">
          <a:extLst>
            <a:ext uri="{FF2B5EF4-FFF2-40B4-BE49-F238E27FC236}">
              <a16:creationId xmlns:a16="http://schemas.microsoft.com/office/drawing/2014/main" id="{5586B8C9-13D8-7583-6124-3F079D49D419}"/>
            </a:ext>
          </a:extLst>
        </xdr:cNvPr>
        <xdr:cNvSpPr/>
      </xdr:nvSpPr>
      <xdr:spPr>
        <a:xfrm>
          <a:off x="6343021" y="99196071"/>
          <a:ext cx="29012872" cy="3016250"/>
        </a:xfrm>
        <a:prstGeom prst="roundRect">
          <a:avLst/>
        </a:prstGeom>
        <a:solidFill>
          <a:srgbClr val="ECECE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600" b="1" baseline="0">
              <a:solidFill>
                <a:sysClr val="windowText" lastClr="000000"/>
              </a:solidFill>
            </a:rPr>
            <a:t>MANAGEMENT DASHBOARD</a:t>
          </a:r>
        </a:p>
      </xdr:txBody>
    </xdr:sp>
    <xdr:clientData/>
  </xdr:twoCellAnchor>
  <xdr:twoCellAnchor>
    <xdr:from>
      <xdr:col>10</xdr:col>
      <xdr:colOff>340180</xdr:colOff>
      <xdr:row>564</xdr:row>
      <xdr:rowOff>158750</xdr:rowOff>
    </xdr:from>
    <xdr:to>
      <xdr:col>21</xdr:col>
      <xdr:colOff>340179</xdr:colOff>
      <xdr:row>583</xdr:row>
      <xdr:rowOff>113393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B4EB045-01FD-83BB-86D0-84AF3932EFCD}"/>
            </a:ext>
          </a:extLst>
        </xdr:cNvPr>
        <xdr:cNvSpPr/>
      </xdr:nvSpPr>
      <xdr:spPr>
        <a:xfrm>
          <a:off x="6463394" y="102484464"/>
          <a:ext cx="6735535" cy="3401786"/>
        </a:xfrm>
        <a:prstGeom prst="roundRect">
          <a:avLst/>
        </a:prstGeom>
        <a:solidFill>
          <a:srgbClr val="ECECE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5000" b="1" baseline="0"/>
            <a:t>TOTAL</a:t>
          </a:r>
          <a:r>
            <a:rPr lang="en-US" sz="5000" b="1"/>
            <a:t> REVENUE</a:t>
          </a:r>
        </a:p>
        <a:p>
          <a:pPr algn="ctr"/>
          <a:r>
            <a:rPr lang="en-US" sz="5000" b="1"/>
            <a:t>₦46.68m</a:t>
          </a:r>
        </a:p>
      </xdr:txBody>
    </xdr:sp>
    <xdr:clientData/>
  </xdr:twoCellAnchor>
  <xdr:twoCellAnchor>
    <xdr:from>
      <xdr:col>21</xdr:col>
      <xdr:colOff>521607</xdr:colOff>
      <xdr:row>565</xdr:row>
      <xdr:rowOff>45357</xdr:rowOff>
    </xdr:from>
    <xdr:to>
      <xdr:col>32</xdr:col>
      <xdr:colOff>226785</xdr:colOff>
      <xdr:row>583</xdr:row>
      <xdr:rowOff>68036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3B56F93-3F9A-4D8F-A57B-005C1C2EA665}"/>
            </a:ext>
          </a:extLst>
        </xdr:cNvPr>
        <xdr:cNvSpPr/>
      </xdr:nvSpPr>
      <xdr:spPr>
        <a:xfrm>
          <a:off x="13380357" y="102552500"/>
          <a:ext cx="6440714" cy="3288393"/>
        </a:xfrm>
        <a:prstGeom prst="roundRect">
          <a:avLst/>
        </a:prstGeom>
        <a:solidFill>
          <a:srgbClr val="ECECE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5000" b="1"/>
            <a:t>PROFIT</a:t>
          </a:r>
        </a:p>
        <a:p>
          <a:pPr algn="ctr"/>
          <a:r>
            <a:rPr lang="en-US" sz="5000" b="1"/>
            <a:t>₦14.59m</a:t>
          </a:r>
        </a:p>
      </xdr:txBody>
    </xdr:sp>
    <xdr:clientData/>
  </xdr:twoCellAnchor>
  <xdr:twoCellAnchor>
    <xdr:from>
      <xdr:col>32</xdr:col>
      <xdr:colOff>476249</xdr:colOff>
      <xdr:row>565</xdr:row>
      <xdr:rowOff>1742</xdr:rowOff>
    </xdr:from>
    <xdr:to>
      <xdr:col>44</xdr:col>
      <xdr:colOff>68035</xdr:colOff>
      <xdr:row>582</xdr:row>
      <xdr:rowOff>136070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E142B62B-143D-4DCA-8769-13DE45880159}"/>
            </a:ext>
          </a:extLst>
        </xdr:cNvPr>
        <xdr:cNvSpPr/>
      </xdr:nvSpPr>
      <xdr:spPr>
        <a:xfrm>
          <a:off x="20070535" y="102508885"/>
          <a:ext cx="6939643" cy="3218614"/>
        </a:xfrm>
        <a:prstGeom prst="roundRect">
          <a:avLst/>
        </a:prstGeom>
        <a:solidFill>
          <a:srgbClr val="ECECE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5000" b="1"/>
            <a:t>PROFIT</a:t>
          </a:r>
          <a:r>
            <a:rPr lang="en-US" sz="5000" b="1" baseline="0"/>
            <a:t> MARGIN</a:t>
          </a:r>
          <a:endParaRPr lang="en-US" sz="5000" b="1"/>
        </a:p>
        <a:p>
          <a:pPr algn="ctr"/>
          <a:r>
            <a:rPr lang="en-US" sz="5000" b="1"/>
            <a:t>31.3%</a:t>
          </a:r>
        </a:p>
      </xdr:txBody>
    </xdr:sp>
    <xdr:clientData/>
  </xdr:twoCellAnchor>
  <xdr:twoCellAnchor>
    <xdr:from>
      <xdr:col>44</xdr:col>
      <xdr:colOff>294823</xdr:colOff>
      <xdr:row>564</xdr:row>
      <xdr:rowOff>139562</xdr:rowOff>
    </xdr:from>
    <xdr:to>
      <xdr:col>58</xdr:col>
      <xdr:colOff>1</xdr:colOff>
      <xdr:row>583</xdr:row>
      <xdr:rowOff>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AD94608-4865-4D7C-AF1A-EB0E9FCC0930}"/>
            </a:ext>
          </a:extLst>
        </xdr:cNvPr>
        <xdr:cNvSpPr/>
      </xdr:nvSpPr>
      <xdr:spPr>
        <a:xfrm>
          <a:off x="27236966" y="102465276"/>
          <a:ext cx="8277678" cy="3307582"/>
        </a:xfrm>
        <a:prstGeom prst="roundRect">
          <a:avLst/>
        </a:prstGeom>
        <a:solidFill>
          <a:srgbClr val="ECECE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5000" b="1"/>
            <a:t>RETURN</a:t>
          </a:r>
          <a:r>
            <a:rPr lang="en-US" sz="5000" b="1" baseline="0"/>
            <a:t> RATE</a:t>
          </a:r>
          <a:endParaRPr lang="en-US" sz="5000" b="1"/>
        </a:p>
        <a:p>
          <a:pPr algn="ctr"/>
          <a:r>
            <a:rPr lang="en-US" sz="5000" b="1"/>
            <a:t>8.6%</a:t>
          </a:r>
        </a:p>
      </xdr:txBody>
    </xdr:sp>
    <xdr:clientData/>
  </xdr:twoCellAnchor>
  <xdr:twoCellAnchor>
    <xdr:from>
      <xdr:col>1</xdr:col>
      <xdr:colOff>596899</xdr:colOff>
      <xdr:row>98</xdr:row>
      <xdr:rowOff>127000</xdr:rowOff>
    </xdr:from>
    <xdr:to>
      <xdr:col>64</xdr:col>
      <xdr:colOff>317500</xdr:colOff>
      <xdr:row>154</xdr:row>
      <xdr:rowOff>-1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36A49E9-6EB6-4D07-8438-2C2D4B2E3CFB}"/>
            </a:ext>
          </a:extLst>
        </xdr:cNvPr>
        <xdr:cNvSpPr/>
      </xdr:nvSpPr>
      <xdr:spPr>
        <a:xfrm>
          <a:off x="1231899" y="18796000"/>
          <a:ext cx="39725601" cy="10540999"/>
        </a:xfrm>
        <a:prstGeom prst="roundRect">
          <a:avLst/>
        </a:prstGeom>
        <a:solidFill>
          <a:srgbClr val="ECECE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317501</xdr:colOff>
      <xdr:row>586</xdr:row>
      <xdr:rowOff>136071</xdr:rowOff>
    </xdr:from>
    <xdr:to>
      <xdr:col>31</xdr:col>
      <xdr:colOff>408215</xdr:colOff>
      <xdr:row>615</xdr:row>
      <xdr:rowOff>90714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B4F5040-B694-45FB-9545-21B1A18FD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65</xdr:col>
      <xdr:colOff>254000</xdr:colOff>
      <xdr:row>100</xdr:row>
      <xdr:rowOff>127000</xdr:rowOff>
    </xdr:from>
    <xdr:to>
      <xdr:col>126</xdr:col>
      <xdr:colOff>0</xdr:colOff>
      <xdr:row>153</xdr:row>
      <xdr:rowOff>52917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959F617E-E28D-4BFE-BF06-45809D34A8AE}"/>
            </a:ext>
          </a:extLst>
        </xdr:cNvPr>
        <xdr:cNvSpPr/>
      </xdr:nvSpPr>
      <xdr:spPr>
        <a:xfrm>
          <a:off x="41529000" y="19177000"/>
          <a:ext cx="38481000" cy="10022417"/>
        </a:xfrm>
        <a:prstGeom prst="roundRect">
          <a:avLst/>
        </a:prstGeom>
        <a:solidFill>
          <a:srgbClr val="ECECE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406400</xdr:colOff>
      <xdr:row>156</xdr:row>
      <xdr:rowOff>126999</xdr:rowOff>
    </xdr:from>
    <xdr:to>
      <xdr:col>126</xdr:col>
      <xdr:colOff>444500</xdr:colOff>
      <xdr:row>218</xdr:row>
      <xdr:rowOff>35277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CD84E015-F66B-48A9-AF46-5F01984D6530}"/>
            </a:ext>
          </a:extLst>
        </xdr:cNvPr>
        <xdr:cNvSpPr/>
      </xdr:nvSpPr>
      <xdr:spPr>
        <a:xfrm>
          <a:off x="1041400" y="29844999"/>
          <a:ext cx="79413100" cy="11719278"/>
        </a:xfrm>
        <a:prstGeom prst="roundRect">
          <a:avLst/>
        </a:prstGeom>
        <a:solidFill>
          <a:srgbClr val="ECECE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2000" b="1"/>
        </a:p>
      </xdr:txBody>
    </xdr:sp>
    <xdr:clientData/>
  </xdr:twoCellAnchor>
  <xdr:twoCellAnchor>
    <xdr:from>
      <xdr:col>12</xdr:col>
      <xdr:colOff>181429</xdr:colOff>
      <xdr:row>622</xdr:row>
      <xdr:rowOff>136073</xdr:rowOff>
    </xdr:from>
    <xdr:to>
      <xdr:col>57</xdr:col>
      <xdr:colOff>90715</xdr:colOff>
      <xdr:row>662</xdr:row>
      <xdr:rowOff>22680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265EA431-EC9F-4331-9CDD-C7BCB25AC0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611862</xdr:colOff>
      <xdr:row>221</xdr:row>
      <xdr:rowOff>63500</xdr:rowOff>
    </xdr:from>
    <xdr:to>
      <xdr:col>43</xdr:col>
      <xdr:colOff>190500</xdr:colOff>
      <xdr:row>323</xdr:row>
      <xdr:rowOff>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29393F16-A865-47DF-9ED4-D1EC5F0D653B}"/>
            </a:ext>
          </a:extLst>
        </xdr:cNvPr>
        <xdr:cNvSpPr/>
      </xdr:nvSpPr>
      <xdr:spPr>
        <a:xfrm>
          <a:off x="611862" y="42164000"/>
          <a:ext cx="26883638" cy="19367500"/>
        </a:xfrm>
        <a:prstGeom prst="roundRect">
          <a:avLst/>
        </a:prstGeom>
        <a:solidFill>
          <a:srgbClr val="ECECE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2000" b="1"/>
        </a:p>
      </xdr:txBody>
    </xdr:sp>
    <xdr:clientData/>
  </xdr:twoCellAnchor>
  <xdr:twoCellAnchor>
    <xdr:from>
      <xdr:col>27</xdr:col>
      <xdr:colOff>0</xdr:colOff>
      <xdr:row>668</xdr:row>
      <xdr:rowOff>136072</xdr:rowOff>
    </xdr:from>
    <xdr:to>
      <xdr:col>42</xdr:col>
      <xdr:colOff>249464</xdr:colOff>
      <xdr:row>711</xdr:row>
      <xdr:rowOff>136072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21B7263D-B9DB-4CCC-A642-7029E0061ABF}"/>
            </a:ext>
          </a:extLst>
        </xdr:cNvPr>
        <xdr:cNvSpPr/>
      </xdr:nvSpPr>
      <xdr:spPr>
        <a:xfrm>
          <a:off x="15920357" y="121330358"/>
          <a:ext cx="9094107" cy="7801428"/>
        </a:xfrm>
        <a:prstGeom prst="roundRect">
          <a:avLst/>
        </a:prstGeom>
        <a:solidFill>
          <a:srgbClr val="ECECE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5000" b="1"/>
            <a:t>KEY</a:t>
          </a:r>
          <a:r>
            <a:rPr lang="en-US" sz="5000" b="1" baseline="0"/>
            <a:t> INSIGHTS</a:t>
          </a:r>
        </a:p>
        <a:p>
          <a:pPr algn="ctr"/>
          <a:endParaRPr lang="en-US" sz="4000" b="1" baseline="0"/>
        </a:p>
        <a:p>
          <a:pPr algn="ctr"/>
          <a:endParaRPr lang="en-US" sz="2000" b="0" baseline="0"/>
        </a:p>
        <a:p>
          <a:pPr lvl="0"/>
          <a:r>
            <a:rPr lang="en-US" sz="3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 Lagos generated the highest profit.</a:t>
          </a:r>
        </a:p>
        <a:p>
          <a:pPr lvl="0"/>
          <a:r>
            <a:rPr lang="en-US" sz="3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 Electronics generated the highest category profit, but also had the highest return rate.</a:t>
          </a:r>
        </a:p>
        <a:p>
          <a:pPr lvl="0"/>
          <a:r>
            <a:rPr lang="en-US" sz="3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</a:t>
          </a:r>
          <a:r>
            <a:rPr lang="en-US" sz="3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3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Higher discounts were associated with lower profit margins.</a:t>
          </a:r>
        </a:p>
        <a:p>
          <a:pPr lvl="0"/>
          <a:r>
            <a:rPr lang="en-US" sz="3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 Abuja had the lowest average profit margin (25%) while In-store had the lowest return rate (6.4%)</a:t>
          </a:r>
        </a:p>
        <a:p>
          <a:endParaRPr lang="en-US" sz="2000" b="0" baseline="0"/>
        </a:p>
      </xdr:txBody>
    </xdr:sp>
    <xdr:clientData/>
  </xdr:twoCellAnchor>
  <xdr:twoCellAnchor>
    <xdr:from>
      <xdr:col>34</xdr:col>
      <xdr:colOff>544285</xdr:colOff>
      <xdr:row>586</xdr:row>
      <xdr:rowOff>1</xdr:rowOff>
    </xdr:from>
    <xdr:to>
      <xdr:col>56</xdr:col>
      <xdr:colOff>362857</xdr:colOff>
      <xdr:row>616</xdr:row>
      <xdr:rowOff>68036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423BDA99-E8C3-451A-939C-B6A16ACE2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23787</xdr:colOff>
      <xdr:row>671</xdr:row>
      <xdr:rowOff>45357</xdr:rowOff>
    </xdr:from>
    <xdr:to>
      <xdr:col>25</xdr:col>
      <xdr:colOff>68035</xdr:colOff>
      <xdr:row>705</xdr:row>
      <xdr:rowOff>136071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3C99799C-C3B9-498E-BE6C-353376F59D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70</xdr:col>
      <xdr:colOff>381000</xdr:colOff>
      <xdr:row>870</xdr:row>
      <xdr:rowOff>127000</xdr:rowOff>
    </xdr:from>
    <xdr:to>
      <xdr:col>103</xdr:col>
      <xdr:colOff>190500</xdr:colOff>
      <xdr:row>976</xdr:row>
      <xdr:rowOff>63500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BB1D1B2-A360-43B8-8C5D-775D14D1BE5A}"/>
            </a:ext>
          </a:extLst>
        </xdr:cNvPr>
        <xdr:cNvSpPr/>
      </xdr:nvSpPr>
      <xdr:spPr>
        <a:xfrm>
          <a:off x="44831000" y="165862000"/>
          <a:ext cx="20764500" cy="20129500"/>
        </a:xfrm>
        <a:prstGeom prst="roundRect">
          <a:avLst/>
        </a:prstGeom>
        <a:solidFill>
          <a:srgbClr val="ECECE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2000" b="1"/>
        </a:p>
      </xdr:txBody>
    </xdr:sp>
    <xdr:clientData/>
  </xdr:twoCellAnchor>
  <xdr:twoCellAnchor>
    <xdr:from>
      <xdr:col>44</xdr:col>
      <xdr:colOff>578185</xdr:colOff>
      <xdr:row>670</xdr:row>
      <xdr:rowOff>100263</xdr:rowOff>
    </xdr:from>
    <xdr:to>
      <xdr:col>57</xdr:col>
      <xdr:colOff>267369</xdr:colOff>
      <xdr:row>710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37B78FD-7895-482F-81F8-C12C909BB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129</xdr:col>
      <xdr:colOff>457200</xdr:colOff>
      <xdr:row>37</xdr:row>
      <xdr:rowOff>152400</xdr:rowOff>
    </xdr:from>
    <xdr:to>
      <xdr:col>185</xdr:col>
      <xdr:colOff>457200</xdr:colOff>
      <xdr:row>145</xdr:row>
      <xdr:rowOff>88900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374F5EB4-20DD-FE1D-BDD2-CD2DE85E72A3}"/>
            </a:ext>
          </a:extLst>
        </xdr:cNvPr>
        <xdr:cNvSpPr/>
      </xdr:nvSpPr>
      <xdr:spPr>
        <a:xfrm>
          <a:off x="82372200" y="7200900"/>
          <a:ext cx="35560000" cy="20510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130</xdr:col>
      <xdr:colOff>355600</xdr:colOff>
      <xdr:row>61</xdr:row>
      <xdr:rowOff>114300</xdr:rowOff>
    </xdr:from>
    <xdr:to>
      <xdr:col>148</xdr:col>
      <xdr:colOff>101600</xdr:colOff>
      <xdr:row>139</xdr:row>
      <xdr:rowOff>88900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777ECC1-5906-96A3-BB61-4C294820C921}"/>
            </a:ext>
          </a:extLst>
        </xdr:cNvPr>
        <xdr:cNvSpPr/>
      </xdr:nvSpPr>
      <xdr:spPr>
        <a:xfrm>
          <a:off x="82905600" y="11734800"/>
          <a:ext cx="11176000" cy="148336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149</xdr:col>
      <xdr:colOff>63500</xdr:colOff>
      <xdr:row>64</xdr:row>
      <xdr:rowOff>0</xdr:rowOff>
    </xdr:from>
    <xdr:to>
      <xdr:col>166</xdr:col>
      <xdr:colOff>469900</xdr:colOff>
      <xdr:row>141</xdr:row>
      <xdr:rowOff>165100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A91DE075-BBE7-82F9-6936-94AB8E392DFF}"/>
            </a:ext>
          </a:extLst>
        </xdr:cNvPr>
        <xdr:cNvSpPr/>
      </xdr:nvSpPr>
      <xdr:spPr>
        <a:xfrm>
          <a:off x="94678500" y="12192000"/>
          <a:ext cx="11201400" cy="148336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167</xdr:col>
      <xdr:colOff>584200</xdr:colOff>
      <xdr:row>63</xdr:row>
      <xdr:rowOff>38100</xdr:rowOff>
    </xdr:from>
    <xdr:to>
      <xdr:col>184</xdr:col>
      <xdr:colOff>406400</xdr:colOff>
      <xdr:row>141</xdr:row>
      <xdr:rowOff>88900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808E82D0-1EAA-FBA3-CC9B-1E78BBBE4BA3}"/>
            </a:ext>
          </a:extLst>
        </xdr:cNvPr>
        <xdr:cNvSpPr/>
      </xdr:nvSpPr>
      <xdr:spPr>
        <a:xfrm>
          <a:off x="106629200" y="12039600"/>
          <a:ext cx="10617200" cy="149098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132</xdr:col>
      <xdr:colOff>88900</xdr:colOff>
      <xdr:row>35</xdr:row>
      <xdr:rowOff>165100</xdr:rowOff>
    </xdr:from>
    <xdr:to>
      <xdr:col>183</xdr:col>
      <xdr:colOff>444500</xdr:colOff>
      <xdr:row>56</xdr:row>
      <xdr:rowOff>139700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43C0FB43-14FA-1525-F200-B83D33E9E495}"/>
            </a:ext>
          </a:extLst>
        </xdr:cNvPr>
        <xdr:cNvSpPr/>
      </xdr:nvSpPr>
      <xdr:spPr>
        <a:xfrm>
          <a:off x="83908900" y="6832600"/>
          <a:ext cx="32740600" cy="39751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174</xdr:col>
      <xdr:colOff>546100</xdr:colOff>
      <xdr:row>38</xdr:row>
      <xdr:rowOff>25400</xdr:rowOff>
    </xdr:from>
    <xdr:to>
      <xdr:col>182</xdr:col>
      <xdr:colOff>177800</xdr:colOff>
      <xdr:row>55</xdr:row>
      <xdr:rowOff>114300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7E356C32-CAE9-38F7-E56B-3579542FB297}"/>
            </a:ext>
          </a:extLst>
        </xdr:cNvPr>
        <xdr:cNvSpPr/>
      </xdr:nvSpPr>
      <xdr:spPr>
        <a:xfrm>
          <a:off x="111036100" y="7264400"/>
          <a:ext cx="4711700" cy="33274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5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↩️ Return Rate</a:t>
          </a:r>
          <a:endParaRPr lang="en-US" sz="5400">
            <a:solidFill>
              <a:schemeClr val="tx1"/>
            </a:solidFill>
            <a:effectLst/>
          </a:endParaRPr>
        </a:p>
        <a:p>
          <a:pPr algn="ctr"/>
          <a:r>
            <a:rPr lang="en-US" sz="5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8.6%</a:t>
          </a:r>
          <a:endParaRPr lang="en-US" sz="5400">
            <a:solidFill>
              <a:schemeClr val="tx1"/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129</xdr:col>
      <xdr:colOff>203200</xdr:colOff>
      <xdr:row>40</xdr:row>
      <xdr:rowOff>152400</xdr:rowOff>
    </xdr:from>
    <xdr:to>
      <xdr:col>146</xdr:col>
      <xdr:colOff>0</xdr:colOff>
      <xdr:row>58</xdr:row>
      <xdr:rowOff>12700</xdr:rowOff>
    </xdr:to>
    <xdr:sp macro="" textlink="">
      <xdr:nvSpPr>
        <xdr:cNvPr id="40" name="Rectangle: Rounded Corners 39">
          <a:extLst>
            <a:ext uri="{FF2B5EF4-FFF2-40B4-BE49-F238E27FC236}">
              <a16:creationId xmlns:a16="http://schemas.microsoft.com/office/drawing/2014/main" id="{E955B383-B595-F9A3-DA87-8A5F747A3DD1}"/>
            </a:ext>
          </a:extLst>
        </xdr:cNvPr>
        <xdr:cNvSpPr/>
      </xdr:nvSpPr>
      <xdr:spPr>
        <a:xfrm>
          <a:off x="82118200" y="7772400"/>
          <a:ext cx="10591800" cy="32893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8000" b="1">
              <a:solidFill>
                <a:sysClr val="windowText" lastClr="000000"/>
              </a:solidFill>
            </a:rPr>
            <a:t>MANAGEMENT DASHBOARD</a:t>
          </a:r>
        </a:p>
      </xdr:txBody>
    </xdr:sp>
    <xdr:clientData/>
  </xdr:twoCellAnchor>
  <xdr:twoCellAnchor>
    <xdr:from>
      <xdr:col>166</xdr:col>
      <xdr:colOff>88900</xdr:colOff>
      <xdr:row>38</xdr:row>
      <xdr:rowOff>101600</xdr:rowOff>
    </xdr:from>
    <xdr:to>
      <xdr:col>174</xdr:col>
      <xdr:colOff>88900</xdr:colOff>
      <xdr:row>56</xdr:row>
      <xdr:rowOff>25400</xdr:rowOff>
    </xdr:to>
    <xdr:sp macro="" textlink="">
      <xdr:nvSpPr>
        <xdr:cNvPr id="41" name="Rectangle: Rounded Corners 40">
          <a:extLst>
            <a:ext uri="{FF2B5EF4-FFF2-40B4-BE49-F238E27FC236}">
              <a16:creationId xmlns:a16="http://schemas.microsoft.com/office/drawing/2014/main" id="{60DE831A-14B5-A1E6-7963-B50B4FA638FC}"/>
            </a:ext>
          </a:extLst>
        </xdr:cNvPr>
        <xdr:cNvSpPr/>
      </xdr:nvSpPr>
      <xdr:spPr>
        <a:xfrm>
          <a:off x="105498900" y="7340600"/>
          <a:ext cx="5080000" cy="33528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5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📊 Profit Margin</a:t>
          </a:r>
          <a:endParaRPr lang="en-US" sz="5400">
            <a:solidFill>
              <a:sysClr val="windowText" lastClr="000000"/>
            </a:solidFill>
            <a:effectLst/>
          </a:endParaRPr>
        </a:p>
        <a:p>
          <a:pPr algn="ctr"/>
          <a:r>
            <a:rPr lang="en-US" sz="5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31.3%</a:t>
          </a:r>
          <a:endParaRPr lang="en-US" sz="5400">
            <a:solidFill>
              <a:sysClr val="windowText" lastClr="000000"/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146</xdr:col>
      <xdr:colOff>495300</xdr:colOff>
      <xdr:row>36</xdr:row>
      <xdr:rowOff>127000</xdr:rowOff>
    </xdr:from>
    <xdr:to>
      <xdr:col>155</xdr:col>
      <xdr:colOff>469900</xdr:colOff>
      <xdr:row>54</xdr:row>
      <xdr:rowOff>88900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587CF0D3-C5F0-7CCE-0F20-63D7ED6064DA}"/>
            </a:ext>
          </a:extLst>
        </xdr:cNvPr>
        <xdr:cNvSpPr/>
      </xdr:nvSpPr>
      <xdr:spPr>
        <a:xfrm>
          <a:off x="93205300" y="6985000"/>
          <a:ext cx="5689600" cy="33909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5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💰</a:t>
          </a:r>
          <a:r>
            <a:rPr lang="en-US" sz="54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TOTAL</a:t>
          </a:r>
          <a:r>
            <a:rPr lang="en-US" sz="5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REVENUE</a:t>
          </a:r>
          <a:endParaRPr lang="en-US" sz="5400">
            <a:solidFill>
              <a:sysClr val="windowText" lastClr="000000"/>
            </a:solidFill>
            <a:effectLst/>
          </a:endParaRPr>
        </a:p>
        <a:p>
          <a:pPr algn="ctr"/>
          <a:r>
            <a:rPr lang="en-US" sz="5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₦46.68m</a:t>
          </a:r>
          <a:endParaRPr lang="en-US" sz="5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156</xdr:col>
      <xdr:colOff>457200</xdr:colOff>
      <xdr:row>38</xdr:row>
      <xdr:rowOff>76200</xdr:rowOff>
    </xdr:from>
    <xdr:to>
      <xdr:col>164</xdr:col>
      <xdr:colOff>533400</xdr:colOff>
      <xdr:row>55</xdr:row>
      <xdr:rowOff>152400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E66705BB-788A-D8B5-A934-41D1CA988C2D}"/>
            </a:ext>
          </a:extLst>
        </xdr:cNvPr>
        <xdr:cNvSpPr/>
      </xdr:nvSpPr>
      <xdr:spPr>
        <a:xfrm>
          <a:off x="99517200" y="7315200"/>
          <a:ext cx="5156200" cy="3314700"/>
        </a:xfrm>
        <a:prstGeom prst="round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5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📈 PROFIT</a:t>
          </a:r>
          <a:endParaRPr lang="en-US" sz="5400">
            <a:solidFill>
              <a:sysClr val="windowText" lastClr="000000"/>
            </a:solidFill>
            <a:effectLst/>
          </a:endParaRPr>
        </a:p>
        <a:p>
          <a:pPr algn="ctr"/>
          <a:r>
            <a:rPr lang="en-US" sz="54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₦14.59m</a:t>
          </a:r>
          <a:endParaRPr lang="en-US" sz="5400">
            <a:solidFill>
              <a:sysClr val="windowText" lastClr="000000"/>
            </a:solidFill>
            <a:effectLst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131</xdr:col>
      <xdr:colOff>165100</xdr:colOff>
      <xdr:row>71</xdr:row>
      <xdr:rowOff>152400</xdr:rowOff>
    </xdr:from>
    <xdr:to>
      <xdr:col>146</xdr:col>
      <xdr:colOff>495300</xdr:colOff>
      <xdr:row>100</xdr:row>
      <xdr:rowOff>50800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A4E8957A-C44B-423E-AE54-1072AF8F4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132</xdr:col>
      <xdr:colOff>215900</xdr:colOff>
      <xdr:row>61</xdr:row>
      <xdr:rowOff>177800</xdr:rowOff>
    </xdr:from>
    <xdr:to>
      <xdr:col>145</xdr:col>
      <xdr:colOff>88900</xdr:colOff>
      <xdr:row>71</xdr:row>
      <xdr:rowOff>88900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101A7E08-3A81-9940-FE8C-C4502A884A5E}"/>
            </a:ext>
          </a:extLst>
        </xdr:cNvPr>
        <xdr:cNvSpPr/>
      </xdr:nvSpPr>
      <xdr:spPr>
        <a:xfrm>
          <a:off x="84035900" y="11798300"/>
          <a:ext cx="8128000" cy="18161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4800"/>
            <a:t>PROFIT ANALYSIS, BY STATE</a:t>
          </a:r>
        </a:p>
      </xdr:txBody>
    </xdr:sp>
    <xdr:clientData/>
  </xdr:twoCellAnchor>
  <xdr:twoCellAnchor>
    <xdr:from>
      <xdr:col>149</xdr:col>
      <xdr:colOff>381000</xdr:colOff>
      <xdr:row>61</xdr:row>
      <xdr:rowOff>63500</xdr:rowOff>
    </xdr:from>
    <xdr:to>
      <xdr:col>162</xdr:col>
      <xdr:colOff>279400</xdr:colOff>
      <xdr:row>70</xdr:row>
      <xdr:rowOff>127000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1220C554-AC0C-4C83-B1BB-780D7C753749}"/>
            </a:ext>
          </a:extLst>
        </xdr:cNvPr>
        <xdr:cNvSpPr/>
      </xdr:nvSpPr>
      <xdr:spPr>
        <a:xfrm>
          <a:off x="94996000" y="11684000"/>
          <a:ext cx="8153400" cy="17780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4800"/>
            <a:t>PROFIT ANALYSIS, BY CATEGORY</a:t>
          </a:r>
        </a:p>
      </xdr:txBody>
    </xdr:sp>
    <xdr:clientData/>
  </xdr:twoCellAnchor>
  <xdr:twoCellAnchor>
    <xdr:from>
      <xdr:col>168</xdr:col>
      <xdr:colOff>546100</xdr:colOff>
      <xdr:row>59</xdr:row>
      <xdr:rowOff>127000</xdr:rowOff>
    </xdr:from>
    <xdr:to>
      <xdr:col>181</xdr:col>
      <xdr:colOff>317500</xdr:colOff>
      <xdr:row>68</xdr:row>
      <xdr:rowOff>50800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157F4F53-FD1B-912D-30EE-13CBFBBDC178}"/>
            </a:ext>
          </a:extLst>
        </xdr:cNvPr>
        <xdr:cNvSpPr/>
      </xdr:nvSpPr>
      <xdr:spPr>
        <a:xfrm>
          <a:off x="107226100" y="11366500"/>
          <a:ext cx="8026400" cy="1638300"/>
        </a:xfrm>
        <a:prstGeom prst="rect">
          <a:avLst/>
        </a:prstGeom>
        <a:solidFill>
          <a:schemeClr val="accent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4800"/>
            <a:t>REVENUE ANALYSIS</a:t>
          </a:r>
        </a:p>
      </xdr:txBody>
    </xdr:sp>
    <xdr:clientData/>
  </xdr:twoCellAnchor>
  <xdr:twoCellAnchor>
    <xdr:from>
      <xdr:col>150</xdr:col>
      <xdr:colOff>101600</xdr:colOff>
      <xdr:row>75</xdr:row>
      <xdr:rowOff>152400</xdr:rowOff>
    </xdr:from>
    <xdr:to>
      <xdr:col>165</xdr:col>
      <xdr:colOff>520700</xdr:colOff>
      <xdr:row>95</xdr:row>
      <xdr:rowOff>25400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9A53ED16-475F-4FC0-AD7D-3E7DA68F9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168</xdr:col>
      <xdr:colOff>292100</xdr:colOff>
      <xdr:row>73</xdr:row>
      <xdr:rowOff>114300</xdr:rowOff>
    </xdr:from>
    <xdr:to>
      <xdr:col>183</xdr:col>
      <xdr:colOff>622300</xdr:colOff>
      <xdr:row>103</xdr:row>
      <xdr:rowOff>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E1CE0EBC-7122-4E11-99A4-4DB02D79B2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131</xdr:col>
      <xdr:colOff>152400</xdr:colOff>
      <xdr:row>102</xdr:row>
      <xdr:rowOff>127000</xdr:rowOff>
    </xdr:from>
    <xdr:to>
      <xdr:col>184</xdr:col>
      <xdr:colOff>355600</xdr:colOff>
      <xdr:row>103</xdr:row>
      <xdr:rowOff>12700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536C2F9-546E-2D8B-CD2C-75E9A020FB59}"/>
            </a:ext>
          </a:extLst>
        </xdr:cNvPr>
        <xdr:cNvCxnSpPr>
          <a:endCxn id="14" idx="3"/>
        </xdr:cNvCxnSpPr>
      </xdr:nvCxnSpPr>
      <xdr:spPr>
        <a:xfrm>
          <a:off x="83337400" y="19558000"/>
          <a:ext cx="33858200" cy="7620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148</xdr:col>
      <xdr:colOff>190500</xdr:colOff>
      <xdr:row>101</xdr:row>
      <xdr:rowOff>76200</xdr:rowOff>
    </xdr:from>
    <xdr:to>
      <xdr:col>149</xdr:col>
      <xdr:colOff>419100</xdr:colOff>
      <xdr:row>104</xdr:row>
      <xdr:rowOff>76200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17FFA7F-2EB8-A42E-546D-654B82B59740}"/>
            </a:ext>
          </a:extLst>
        </xdr:cNvPr>
        <xdr:cNvSpPr/>
      </xdr:nvSpPr>
      <xdr:spPr>
        <a:xfrm>
          <a:off x="94170500" y="19316700"/>
          <a:ext cx="863600" cy="5715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166</xdr:col>
      <xdr:colOff>177800</xdr:colOff>
      <xdr:row>100</xdr:row>
      <xdr:rowOff>165100</xdr:rowOff>
    </xdr:from>
    <xdr:to>
      <xdr:col>167</xdr:col>
      <xdr:colOff>381000</xdr:colOff>
      <xdr:row>103</xdr:row>
      <xdr:rowOff>165100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5073CBF-6166-4DAA-8303-F3531659A711}"/>
            </a:ext>
          </a:extLst>
        </xdr:cNvPr>
        <xdr:cNvSpPr/>
      </xdr:nvSpPr>
      <xdr:spPr>
        <a:xfrm>
          <a:off x="105587800" y="19215100"/>
          <a:ext cx="838200" cy="571500"/>
        </a:xfrm>
        <a:prstGeom prst="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132</xdr:col>
      <xdr:colOff>546100</xdr:colOff>
      <xdr:row>103</xdr:row>
      <xdr:rowOff>139700</xdr:rowOff>
    </xdr:from>
    <xdr:to>
      <xdr:col>144</xdr:col>
      <xdr:colOff>387350</xdr:colOff>
      <xdr:row>139</xdr:row>
      <xdr:rowOff>22225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7FBF8C0-47B7-45E7-8D46-F69E1C576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168</xdr:col>
      <xdr:colOff>406400</xdr:colOff>
      <xdr:row>103</xdr:row>
      <xdr:rowOff>101600</xdr:rowOff>
    </xdr:from>
    <xdr:to>
      <xdr:col>182</xdr:col>
      <xdr:colOff>609600</xdr:colOff>
      <xdr:row>137</xdr:row>
      <xdr:rowOff>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CFBC2703-E3AF-41A7-9FAB-F2B667596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149</xdr:col>
      <xdr:colOff>138042</xdr:colOff>
      <xdr:row>103</xdr:row>
      <xdr:rowOff>28713</xdr:rowOff>
    </xdr:from>
    <xdr:to>
      <xdr:col>166</xdr:col>
      <xdr:colOff>193261</xdr:colOff>
      <xdr:row>142</xdr:row>
      <xdr:rowOff>11044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68EA07EF-67AA-4EBA-81D1-B0616565C4B9}"/>
            </a:ext>
          </a:extLst>
        </xdr:cNvPr>
        <xdr:cNvSpPr/>
      </xdr:nvSpPr>
      <xdr:spPr>
        <a:xfrm>
          <a:off x="94753042" y="19650213"/>
          <a:ext cx="10850219" cy="7411831"/>
        </a:xfrm>
        <a:prstGeom prst="roundRect">
          <a:avLst/>
        </a:prstGeom>
        <a:solidFill>
          <a:sysClr val="window" lastClr="FFFFFF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4000" b="1"/>
            <a:t>KEY</a:t>
          </a:r>
          <a:r>
            <a:rPr lang="en-US" sz="4000" b="1" baseline="0"/>
            <a:t> INSIGHTS</a:t>
          </a:r>
        </a:p>
        <a:p>
          <a:pPr algn="ctr"/>
          <a:endParaRPr lang="en-US" sz="4000" b="1" baseline="0"/>
        </a:p>
        <a:p>
          <a:pPr algn="ctr"/>
          <a:endParaRPr lang="en-US" sz="2000" b="0" baseline="0"/>
        </a:p>
        <a:p>
          <a:pPr lvl="0"/>
          <a:r>
            <a:rPr lang="en-US" sz="3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 Lagos generated the highest profit.</a:t>
          </a:r>
        </a:p>
        <a:p>
          <a:pPr lvl="0"/>
          <a:r>
            <a:rPr lang="en-US" sz="3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 Electronics generated the highest category profit, but also had the highest return rate.</a:t>
          </a:r>
        </a:p>
        <a:p>
          <a:pPr lvl="0"/>
          <a:r>
            <a:rPr lang="en-US" sz="3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</a:t>
          </a:r>
          <a:r>
            <a:rPr lang="en-US" sz="3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3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Higher discounts were associated with lower profit margins.</a:t>
          </a:r>
        </a:p>
        <a:p>
          <a:pPr lvl="0"/>
          <a:r>
            <a:rPr lang="en-US" sz="3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 Abuja had the lowest average profit margin (25%) while In-store had the lowest return rate (6.4%)</a:t>
          </a:r>
        </a:p>
        <a:p>
          <a:endParaRPr lang="en-US" sz="2000" b="0" baseline="0"/>
        </a:p>
      </xdr:txBody>
    </xdr:sp>
    <xdr:clientData/>
  </xdr:twoCellAnchor>
  <xdr:twoCellAnchor>
    <xdr:from>
      <xdr:col>172</xdr:col>
      <xdr:colOff>406400</xdr:colOff>
      <xdr:row>176</xdr:row>
      <xdr:rowOff>114300</xdr:rowOff>
    </xdr:from>
    <xdr:to>
      <xdr:col>178</xdr:col>
      <xdr:colOff>152400</xdr:colOff>
      <xdr:row>197</xdr:row>
      <xdr:rowOff>88900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2DD00C12-7035-1EC2-EB8D-C51781590C1F}"/>
            </a:ext>
          </a:extLst>
        </xdr:cNvPr>
        <xdr:cNvSpPr/>
      </xdr:nvSpPr>
      <xdr:spPr>
        <a:xfrm>
          <a:off x="109626400" y="33642300"/>
          <a:ext cx="3556000" cy="39751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406</xdr:row>
      <xdr:rowOff>0</xdr:rowOff>
    </xdr:from>
    <xdr:to>
      <xdr:col>90</xdr:col>
      <xdr:colOff>127000</xdr:colOff>
      <xdr:row>516</xdr:row>
      <xdr:rowOff>63500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C157823-C987-9903-A166-54A03E61B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343000"/>
          <a:ext cx="57277000" cy="210185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5</xdr:col>
      <xdr:colOff>408355</xdr:colOff>
      <xdr:row>576</xdr:row>
      <xdr:rowOff>166566</xdr:rowOff>
    </xdr:from>
    <xdr:to>
      <xdr:col>9</xdr:col>
      <xdr:colOff>17587</xdr:colOff>
      <xdr:row>581</xdr:row>
      <xdr:rowOff>127488</xdr:rowOff>
    </xdr:to>
    <xdr:sp macro="" textlink="">
      <xdr:nvSpPr>
        <xdr:cNvPr id="59" name="Rectangle: Rounded Corners 58">
          <a:extLst>
            <a:ext uri="{FF2B5EF4-FFF2-40B4-BE49-F238E27FC236}">
              <a16:creationId xmlns:a16="http://schemas.microsoft.com/office/drawing/2014/main" id="{A7926695-2D3D-A7BD-0912-51F4160DF930}"/>
            </a:ext>
          </a:extLst>
        </xdr:cNvPr>
        <xdr:cNvSpPr/>
      </xdr:nvSpPr>
      <xdr:spPr>
        <a:xfrm>
          <a:off x="3461240" y="105674258"/>
          <a:ext cx="2051539" cy="876788"/>
        </a:xfrm>
        <a:prstGeom prst="roundRect">
          <a:avLst/>
        </a:prstGeom>
        <a:solidFill>
          <a:srgbClr val="ECECE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2000" b="1"/>
        </a:p>
      </xdr:txBody>
    </xdr:sp>
    <xdr:clientData/>
  </xdr:twoCellAnchor>
  <xdr:twoCellAnchor>
    <xdr:from>
      <xdr:col>2</xdr:col>
      <xdr:colOff>585179</xdr:colOff>
      <xdr:row>583</xdr:row>
      <xdr:rowOff>148004</xdr:rowOff>
    </xdr:from>
    <xdr:to>
      <xdr:col>6</xdr:col>
      <xdr:colOff>194410</xdr:colOff>
      <xdr:row>588</xdr:row>
      <xdr:rowOff>108927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59375D49-7321-E9E7-5707-BF1908D3B57F}"/>
            </a:ext>
          </a:extLst>
        </xdr:cNvPr>
        <xdr:cNvSpPr/>
      </xdr:nvSpPr>
      <xdr:spPr>
        <a:xfrm>
          <a:off x="1806333" y="106937908"/>
          <a:ext cx="2051539" cy="876788"/>
        </a:xfrm>
        <a:prstGeom prst="roundRect">
          <a:avLst/>
        </a:prstGeom>
        <a:solidFill>
          <a:srgbClr val="ECECEC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endParaRPr lang="en-US" sz="2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88774</xdr:colOff>
      <xdr:row>4</xdr:row>
      <xdr:rowOff>74705</xdr:rowOff>
    </xdr:from>
    <xdr:to>
      <xdr:col>63</xdr:col>
      <xdr:colOff>96515</xdr:colOff>
      <xdr:row>127</xdr:row>
      <xdr:rowOff>74705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31717C-FD34-4D9F-4426-493C8974B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5833" y="821764"/>
          <a:ext cx="29292447" cy="22972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1.420886342596" createdVersion="8" refreshedVersion="8" minRefreshableVersion="3" recordCount="420" xr:uid="{14DD0350-28DE-4577-BDC7-B92DBF719DBE}">
  <cacheSource type="worksheet">
    <worksheetSource ref="A1:R421" sheet="Cleaned_data"/>
  </cacheSource>
  <cacheFields count="18">
    <cacheField name="Transaction_ID" numFmtId="0">
      <sharedItems containsSemiMixedTypes="0" containsString="0" containsNumber="1" containsInteger="1" minValue="100001" maxValue="100420"/>
    </cacheField>
    <cacheField name="Date" numFmtId="14">
      <sharedItems containsSemiMixedTypes="0" containsNonDate="0" containsDate="1" containsString="0" minDate="2026-01-01T00:00:00" maxDate="2026-08-27T00:00:00"/>
    </cacheField>
    <cacheField name="Store_ID" numFmtId="0">
      <sharedItems/>
    </cacheField>
    <cacheField name="State" numFmtId="0">
      <sharedItems count="7">
        <s v="Abuja"/>
        <s v="Lagos"/>
        <s v="Kano"/>
        <s v="Ibadan"/>
        <s v="Port Harcourt"/>
        <s v="Lagos " u="1"/>
        <s v="Lagoa" u="1"/>
      </sharedItems>
    </cacheField>
    <cacheField name="Channel" numFmtId="0">
      <sharedItems/>
    </cacheField>
    <cacheField name="Product_Category" numFmtId="0">
      <sharedItems/>
    </cacheField>
    <cacheField name="Product" numFmtId="0">
      <sharedItems/>
    </cacheField>
    <cacheField name="Customer_ID" numFmtId="0">
      <sharedItems/>
    </cacheField>
    <cacheField name="Customer_Type" numFmtId="0">
      <sharedItems/>
    </cacheField>
    <cacheField name="Units" numFmtId="0">
      <sharedItems containsSemiMixedTypes="0" containsString="0" containsNumber="1" containsInteger="1" minValue="1" maxValue="25"/>
    </cacheField>
    <cacheField name="Unit_Price_NGN" numFmtId="0">
      <sharedItems containsSemiMixedTypes="0" containsString="0" containsNumber="1" containsInteger="1" minValue="6500" maxValue="165000"/>
    </cacheField>
    <cacheField name="Discount_Pct" numFmtId="0">
      <sharedItems containsSemiMixedTypes="0" containsString="0" containsNumber="1" minValue="0" maxValue="0.25"/>
    </cacheField>
    <cacheField name="Revenue_Reported_NGN" numFmtId="0">
      <sharedItems containsSemiMixedTypes="0" containsString="0" containsNumber="1" containsInteger="1" minValue="4680" maxValue="783750"/>
    </cacheField>
    <cacheField name="Cost_Per_Unit_NGN" numFmtId="0">
      <sharedItems containsSemiMixedTypes="0" containsString="0" containsNumber="1" containsInteger="1" minValue="2200" maxValue="112000"/>
    </cacheField>
    <cacheField name="Return_Flag" numFmtId="0">
      <sharedItems/>
    </cacheField>
    <cacheField name="Sales_Rep" numFmtId="0">
      <sharedItems/>
    </cacheField>
    <cacheField name="Corrected Revenue" numFmtId="0">
      <sharedItems containsSemiMixedTypes="0" containsString="0" containsNumber="1" containsInteger="1" minValue="5525" maxValue="783750"/>
    </cacheField>
    <cacheField name="Profit" numFmtId="0">
      <sharedItems containsSemiMixedTypes="0" containsString="0" containsNumber="1" containsInteger="1" minValue="3000" maxValue="26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1.420887037035" createdVersion="8" refreshedVersion="8" minRefreshableVersion="3" recordCount="420" xr:uid="{148C8D26-3D9B-47E8-9E4E-EBA7B2E0B0E1}">
  <cacheSource type="worksheet">
    <worksheetSource ref="A1:S421" sheet="Cleaned_data"/>
  </cacheSource>
  <cacheFields count="19">
    <cacheField name="Transaction_ID" numFmtId="0">
      <sharedItems containsSemiMixedTypes="0" containsString="0" containsNumber="1" containsInteger="1" minValue="100001" maxValue="100420"/>
    </cacheField>
    <cacheField name="Date" numFmtId="14">
      <sharedItems containsSemiMixedTypes="0" containsNonDate="0" containsDate="1" containsString="0" minDate="2026-01-01T00:00:00" maxDate="2026-08-27T00:00:00"/>
    </cacheField>
    <cacheField name="Store_ID" numFmtId="0">
      <sharedItems/>
    </cacheField>
    <cacheField name="State" numFmtId="0">
      <sharedItems/>
    </cacheField>
    <cacheField name="Channel" numFmtId="0">
      <sharedItems/>
    </cacheField>
    <cacheField name="Product_Category" numFmtId="0">
      <sharedItems count="3">
        <s v="Home"/>
        <s v="Electronics"/>
        <s v="Accessories"/>
      </sharedItems>
    </cacheField>
    <cacheField name="Product" numFmtId="0">
      <sharedItems/>
    </cacheField>
    <cacheField name="Customer_ID" numFmtId="0">
      <sharedItems/>
    </cacheField>
    <cacheField name="Customer_Type" numFmtId="0">
      <sharedItems/>
    </cacheField>
    <cacheField name="Units" numFmtId="0">
      <sharedItems containsSemiMixedTypes="0" containsString="0" containsNumber="1" containsInteger="1" minValue="1" maxValue="25"/>
    </cacheField>
    <cacheField name="Unit_Price_NGN" numFmtId="0">
      <sharedItems containsSemiMixedTypes="0" containsString="0" containsNumber="1" containsInteger="1" minValue="6500" maxValue="165000"/>
    </cacheField>
    <cacheField name="Discount_Pct" numFmtId="0">
      <sharedItems containsSemiMixedTypes="0" containsString="0" containsNumber="1" minValue="0" maxValue="0.25" count="6">
        <n v="0"/>
        <n v="0.05"/>
        <n v="0.2"/>
        <n v="0.1"/>
        <n v="0.15"/>
        <n v="0.25"/>
      </sharedItems>
    </cacheField>
    <cacheField name="Revenue_Reported_NGN" numFmtId="0">
      <sharedItems containsSemiMixedTypes="0" containsString="0" containsNumber="1" containsInteger="1" minValue="4680" maxValue="783750"/>
    </cacheField>
    <cacheField name="Cost_Per_Unit_NGN" numFmtId="0">
      <sharedItems containsSemiMixedTypes="0" containsString="0" containsNumber="1" containsInteger="1" minValue="2200" maxValue="112000"/>
    </cacheField>
    <cacheField name="Return_Flag" numFmtId="0">
      <sharedItems count="2">
        <s v="No"/>
        <s v="Yes"/>
      </sharedItems>
    </cacheField>
    <cacheField name="Sales_Rep" numFmtId="0">
      <sharedItems/>
    </cacheField>
    <cacheField name="Corrected Revenue" numFmtId="0">
      <sharedItems containsSemiMixedTypes="0" containsString="0" containsNumber="1" containsInteger="1" minValue="5525" maxValue="783750"/>
    </cacheField>
    <cacheField name="Profit" numFmtId="0">
      <sharedItems containsSemiMixedTypes="0" containsString="0" containsNumber="1" containsInteger="1" minValue="3000" maxValue="265000"/>
    </cacheField>
    <cacheField name="Revenue_Che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1.420888773151" createdVersion="8" refreshedVersion="8" minRefreshableVersion="3" recordCount="420" xr:uid="{581682FA-5B12-49E7-8069-50ADE41A2196}">
  <cacheSource type="worksheet">
    <worksheetSource ref="A1:T421" sheet="Cleaned_data"/>
  </cacheSource>
  <cacheFields count="22">
    <cacheField name="Transaction_ID" numFmtId="0">
      <sharedItems containsSemiMixedTypes="0" containsString="0" containsNumber="1" containsInteger="1" minValue="100001" maxValue="100420"/>
    </cacheField>
    <cacheField name="Date" numFmtId="14">
      <sharedItems containsSemiMixedTypes="0" containsNonDate="0" containsDate="1" containsString="0" minDate="2026-01-01T00:00:00" maxDate="2026-08-27T00:00:00" count="193">
        <d v="2026-05-25T00:00:00"/>
        <d v="2026-04-17T00:00:00"/>
        <d v="2026-02-26T00:00:00"/>
        <d v="2026-06-09T00:00:00"/>
        <d v="2026-05-30T00:00:00"/>
        <d v="2026-08-04T00:00:00"/>
        <d v="2026-03-09T00:00:00"/>
        <d v="2026-07-26T00:00:00"/>
        <d v="2026-01-06T00:00:00"/>
        <d v="2026-08-14T00:00:00"/>
        <d v="2026-06-27T00:00:00"/>
        <d v="2026-04-08T00:00:00"/>
        <d v="2026-05-11T00:00:00"/>
        <d v="2026-06-22T00:00:00"/>
        <d v="2026-01-09T00:00:00"/>
        <d v="2026-07-25T00:00:00"/>
        <d v="2026-01-10T00:00:00"/>
        <d v="2026-04-29T00:00:00"/>
        <d v="2026-05-06T00:00:00"/>
        <d v="2026-04-19T00:00:00"/>
        <d v="2026-01-11T00:00:00"/>
        <d v="2026-01-30T00:00:00"/>
        <d v="2026-05-08T00:00:00"/>
        <d v="2026-01-05T00:00:00"/>
        <d v="2026-06-30T00:00:00"/>
        <d v="2026-04-30T00:00:00"/>
        <d v="2026-05-14T00:00:00"/>
        <d v="2026-03-22T00:00:00"/>
        <d v="2026-07-06T00:00:00"/>
        <d v="2026-03-28T00:00:00"/>
        <d v="2026-05-10T00:00:00"/>
        <d v="2026-05-15T00:00:00"/>
        <d v="2026-02-23T00:00:00"/>
        <d v="2026-04-12T00:00:00"/>
        <d v="2026-01-15T00:00:00"/>
        <d v="2026-04-04T00:00:00"/>
        <d v="2026-05-03T00:00:00"/>
        <d v="2026-01-13T00:00:00"/>
        <d v="2026-05-09T00:00:00"/>
        <d v="2026-06-15T00:00:00"/>
        <d v="2026-01-07T00:00:00"/>
        <d v="2026-04-20T00:00:00"/>
        <d v="2026-01-17T00:00:00"/>
        <d v="2026-02-03T00:00:00"/>
        <d v="2026-06-07T00:00:00"/>
        <d v="2026-04-28T00:00:00"/>
        <d v="2026-06-05T00:00:00"/>
        <d v="2026-06-18T00:00:00"/>
        <d v="2026-06-23T00:00:00"/>
        <d v="2026-01-24T00:00:00"/>
        <d v="2026-08-17T00:00:00"/>
        <d v="2026-05-19T00:00:00"/>
        <d v="2026-04-02T00:00:00"/>
        <d v="2026-07-21T00:00:00"/>
        <d v="2026-03-26T00:00:00"/>
        <d v="2026-07-07T00:00:00"/>
        <d v="2026-03-30T00:00:00"/>
        <d v="2026-03-11T00:00:00"/>
        <d v="2026-05-05T00:00:00"/>
        <d v="2026-03-05T00:00:00"/>
        <d v="2026-08-22T00:00:00"/>
        <d v="2026-02-11T00:00:00"/>
        <d v="2026-02-05T00:00:00"/>
        <d v="2026-08-21T00:00:00"/>
        <d v="2026-05-07T00:00:00"/>
        <d v="2026-07-23T00:00:00"/>
        <d v="2026-07-24T00:00:00"/>
        <d v="2026-02-15T00:00:00"/>
        <d v="2026-01-02T00:00:00"/>
        <d v="2026-03-04T00:00:00"/>
        <d v="2026-06-17T00:00:00"/>
        <d v="2026-04-27T00:00:00"/>
        <d v="2026-07-20T00:00:00"/>
        <d v="2026-01-27T00:00:00"/>
        <d v="2026-04-10T00:00:00"/>
        <d v="2026-02-21T00:00:00"/>
        <d v="2026-03-08T00:00:00"/>
        <d v="2026-07-10T00:00:00"/>
        <d v="2026-06-26T00:00:00"/>
        <d v="2026-06-20T00:00:00"/>
        <d v="2026-02-13T00:00:00"/>
        <d v="2026-06-04T00:00:00"/>
        <d v="2026-03-01T00:00:00"/>
        <d v="2026-05-22T00:00:00"/>
        <d v="2026-07-31T00:00:00"/>
        <d v="2026-07-13T00:00:00"/>
        <d v="2026-01-26T00:00:00"/>
        <d v="2026-02-12T00:00:00"/>
        <d v="2026-06-21T00:00:00"/>
        <d v="2026-03-31T00:00:00"/>
        <d v="2026-08-26T00:00:00"/>
        <d v="2026-06-28T00:00:00"/>
        <d v="2026-02-28T00:00:00"/>
        <d v="2026-07-18T00:00:00"/>
        <d v="2026-04-01T00:00:00"/>
        <d v="2026-04-14T00:00:00"/>
        <d v="2026-08-24T00:00:00"/>
        <d v="2026-06-29T00:00:00"/>
        <d v="2026-04-09T00:00:00"/>
        <d v="2026-02-09T00:00:00"/>
        <d v="2026-04-25T00:00:00"/>
        <d v="2026-03-19T00:00:00"/>
        <d v="2026-01-21T00:00:00"/>
        <d v="2026-06-14T00:00:00"/>
        <d v="2026-03-27T00:00:00"/>
        <d v="2026-04-15T00:00:00"/>
        <d v="2026-01-16T00:00:00"/>
        <d v="2026-02-06T00:00:00"/>
        <d v="2026-07-02T00:00:00"/>
        <d v="2026-06-25T00:00:00"/>
        <d v="2026-07-12T00:00:00"/>
        <d v="2026-06-06T00:00:00"/>
        <d v="2026-07-01T00:00:00"/>
        <d v="2026-07-27T00:00:00"/>
        <d v="2026-03-25T00:00:00"/>
        <d v="2026-05-17T00:00:00"/>
        <d v="2026-05-02T00:00:00"/>
        <d v="2026-08-18T00:00:00"/>
        <d v="2026-02-02T00:00:00"/>
        <d v="2026-05-16T00:00:00"/>
        <d v="2026-03-29T00:00:00"/>
        <d v="2026-08-03T00:00:00"/>
        <d v="2026-03-14T00:00:00"/>
        <d v="2026-03-13T00:00:00"/>
        <d v="2026-07-16T00:00:00"/>
        <d v="2026-01-22T00:00:00"/>
        <d v="2026-01-19T00:00:00"/>
        <d v="2026-01-03T00:00:00"/>
        <d v="2026-05-28T00:00:00"/>
        <d v="2026-04-24T00:00:00"/>
        <d v="2026-01-29T00:00:00"/>
        <d v="2026-03-07T00:00:00"/>
        <d v="2026-05-23T00:00:00"/>
        <d v="2026-02-25T00:00:00"/>
        <d v="2026-08-01T00:00:00"/>
        <d v="2026-02-22T00:00:00"/>
        <d v="2026-03-18T00:00:00"/>
        <d v="2026-08-10T00:00:00"/>
        <d v="2026-07-04T00:00:00"/>
        <d v="2026-08-05T00:00:00"/>
        <d v="2026-04-05T00:00:00"/>
        <d v="2026-01-01T00:00:00"/>
        <d v="2026-04-16T00:00:00"/>
        <d v="2026-08-19T00:00:00"/>
        <d v="2026-02-01T00:00:00"/>
        <d v="2026-07-09T00:00:00"/>
        <d v="2026-01-08T00:00:00"/>
        <d v="2026-03-10T00:00:00"/>
        <d v="2026-06-13T00:00:00"/>
        <d v="2026-03-03T00:00:00"/>
        <d v="2026-07-28T00:00:00"/>
        <d v="2026-07-22T00:00:00"/>
        <d v="2026-07-11T00:00:00"/>
        <d v="2026-04-11T00:00:00"/>
        <d v="2026-03-06T00:00:00"/>
        <d v="2026-02-10T00:00:00"/>
        <d v="2026-01-31T00:00:00"/>
        <d v="2026-05-01T00:00:00"/>
        <d v="2026-04-07T00:00:00"/>
        <d v="2026-06-16T00:00:00"/>
        <d v="2026-08-11T00:00:00"/>
        <d v="2026-03-16T00:00:00"/>
        <d v="2026-04-18T00:00:00"/>
        <d v="2026-04-26T00:00:00"/>
        <d v="2026-02-16T00:00:00"/>
        <d v="2026-05-12T00:00:00"/>
        <d v="2026-06-02T00:00:00"/>
        <d v="2026-02-27T00:00:00"/>
        <d v="2026-08-07T00:00:00"/>
        <d v="2026-04-06T00:00:00"/>
        <d v="2026-01-18T00:00:00"/>
        <d v="2026-03-12T00:00:00"/>
        <d v="2026-02-17T00:00:00"/>
        <d v="2026-01-04T00:00:00"/>
        <d v="2026-02-04T00:00:00"/>
        <d v="2026-06-08T00:00:00"/>
        <d v="2026-07-14T00:00:00"/>
        <d v="2026-04-22T00:00:00"/>
        <d v="2026-08-12T00:00:00"/>
        <d v="2026-03-24T00:00:00"/>
        <d v="2026-07-19T00:00:00"/>
        <d v="2026-06-12T00:00:00"/>
        <d v="2026-01-28T00:00:00"/>
        <d v="2026-04-03T00:00:00"/>
        <d v="2026-08-15T00:00:00"/>
        <d v="2026-02-20T00:00:00"/>
        <d v="2026-08-25T00:00:00"/>
        <d v="2026-08-06T00:00:00"/>
        <d v="2026-04-13T00:00:00"/>
        <d v="2026-07-15T00:00:00"/>
        <d v="2026-05-31T00:00:00"/>
        <d v="2026-05-26T00:00:00"/>
        <d v="2026-03-15T00:00:00"/>
      </sharedItems>
      <fieldGroup par="21"/>
    </cacheField>
    <cacheField name="Store_ID" numFmtId="0">
      <sharedItems/>
    </cacheField>
    <cacheField name="State" numFmtId="0">
      <sharedItems count="5">
        <s v="Abuja"/>
        <s v="Lagos"/>
        <s v="Kano"/>
        <s v="Ibadan"/>
        <s v="Port Harcourt"/>
      </sharedItems>
    </cacheField>
    <cacheField name="Channel" numFmtId="0">
      <sharedItems count="3">
        <s v="WhatsApp"/>
        <s v="Online"/>
        <s v="In-store"/>
      </sharedItems>
    </cacheField>
    <cacheField name="Product_Category" numFmtId="0">
      <sharedItems/>
    </cacheField>
    <cacheField name="Product" numFmtId="0">
      <sharedItems/>
    </cacheField>
    <cacheField name="Customer_ID" numFmtId="0">
      <sharedItems/>
    </cacheField>
    <cacheField name="Customer_Type" numFmtId="0">
      <sharedItems/>
    </cacheField>
    <cacheField name="Units" numFmtId="0">
      <sharedItems containsSemiMixedTypes="0" containsString="0" containsNumber="1" containsInteger="1" minValue="1" maxValue="25"/>
    </cacheField>
    <cacheField name="Unit_Price_NGN" numFmtId="0">
      <sharedItems containsSemiMixedTypes="0" containsString="0" containsNumber="1" containsInteger="1" minValue="6500" maxValue="165000"/>
    </cacheField>
    <cacheField name="Discount_Pct" numFmtId="0">
      <sharedItems containsSemiMixedTypes="0" containsString="0" containsNumber="1" minValue="0" maxValue="0.25" count="6">
        <n v="0"/>
        <n v="0.05"/>
        <n v="0.2"/>
        <n v="0.1"/>
        <n v="0.15"/>
        <n v="0.25"/>
      </sharedItems>
    </cacheField>
    <cacheField name="Revenue_Reported_NGN" numFmtId="0">
      <sharedItems containsSemiMixedTypes="0" containsString="0" containsNumber="1" containsInteger="1" minValue="4680" maxValue="783750"/>
    </cacheField>
    <cacheField name="Cost_Per_Unit_NGN" numFmtId="0">
      <sharedItems containsSemiMixedTypes="0" containsString="0" containsNumber="1" containsInteger="1" minValue="2200" maxValue="112000"/>
    </cacheField>
    <cacheField name="Return_Flag" numFmtId="0">
      <sharedItems count="2">
        <s v="No"/>
        <s v="Yes"/>
      </sharedItems>
    </cacheField>
    <cacheField name="Sales_Rep" numFmtId="0">
      <sharedItems/>
    </cacheField>
    <cacheField name="Corrected Revenue" numFmtId="0">
      <sharedItems containsSemiMixedTypes="0" containsString="0" containsNumber="1" containsInteger="1" minValue="5525" maxValue="783750"/>
    </cacheField>
    <cacheField name="Profit" numFmtId="0">
      <sharedItems containsSemiMixedTypes="0" containsString="0" containsNumber="1" containsInteger="1" minValue="3000" maxValue="265000"/>
    </cacheField>
    <cacheField name="Revenue_Check" numFmtId="0">
      <sharedItems/>
    </cacheField>
    <cacheField name="Profit_Margin" numFmtId="9">
      <sharedItems containsSemiMixedTypes="0" containsString="0" containsNumber="1" minValue="9.494949494949495E-2" maxValue="0.66153846153846152"/>
    </cacheField>
    <cacheField name="Days (Date)" numFmtId="0" databaseField="0">
      <fieldGroup base="1">
        <rangePr groupBy="days" startDate="2026-01-01T00:00:00" endDate="2026-08-27T00:00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27/2026"/>
        </groupItems>
      </fieldGroup>
    </cacheField>
    <cacheField name="Months (Date)" numFmtId="0" databaseField="0">
      <fieldGroup base="1">
        <rangePr groupBy="months" startDate="2026-01-01T00:00:00" endDate="2026-08-27T00:00:00"/>
        <groupItems count="14">
          <s v="&lt;1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n v="100001"/>
    <d v="2026-05-25T00:00:00"/>
    <s v="AB-02"/>
    <x v="0"/>
    <s v="WhatsApp"/>
    <s v="Home"/>
    <s v="Standing Fan"/>
    <s v="C1141"/>
    <s v="New"/>
    <n v="1"/>
    <n v="58000"/>
    <n v="0"/>
    <n v="58000"/>
    <n v="39000"/>
    <s v="No"/>
    <s v="Chinedu"/>
    <n v="58000"/>
    <n v="19000"/>
  </r>
  <r>
    <n v="100002"/>
    <d v="2026-04-17T00:00:00"/>
    <s v="LG-01"/>
    <x v="1"/>
    <s v="WhatsApp"/>
    <s v="Electronics"/>
    <s v="Smartphone"/>
    <s v="C1083"/>
    <s v="Returning"/>
    <n v="5"/>
    <n v="165000"/>
    <n v="0.05"/>
    <n v="627000"/>
    <n v="112000"/>
    <s v="No"/>
    <s v="Kemi"/>
    <n v="783750"/>
    <n v="223750"/>
  </r>
  <r>
    <n v="100003"/>
    <d v="2026-02-26T00:00:00"/>
    <s v="AB-01"/>
    <x v="0"/>
    <s v="WhatsApp"/>
    <s v="Electronics"/>
    <s v="Earbuds"/>
    <s v="C1029"/>
    <s v="Returning"/>
    <n v="3"/>
    <n v="32000"/>
    <n v="0.2"/>
    <n v="76800"/>
    <n v="19000"/>
    <s v="No"/>
    <s v="Chinedu"/>
    <n v="76800"/>
    <n v="19800"/>
  </r>
  <r>
    <n v="100004"/>
    <d v="2026-06-09T00:00:00"/>
    <s v="KN-01"/>
    <x v="2"/>
    <s v="Online"/>
    <s v="Electronics"/>
    <s v="Power Bank"/>
    <s v="C1082"/>
    <s v="Returning"/>
    <n v="4"/>
    <n v="26000"/>
    <n v="0"/>
    <n v="104000"/>
    <n v="15000"/>
    <s v="No"/>
    <s v="Grace"/>
    <n v="104000"/>
    <n v="44000"/>
  </r>
  <r>
    <n v="100005"/>
    <d v="2026-05-30T00:00:00"/>
    <s v="LG-01"/>
    <x v="1"/>
    <s v="Online"/>
    <s v="Electronics"/>
    <s v="Smartphone"/>
    <s v="C1180"/>
    <s v="Returning"/>
    <n v="1"/>
    <n v="165000"/>
    <n v="0.05"/>
    <n v="156750"/>
    <n v="112000"/>
    <s v="No"/>
    <s v="Chinedu"/>
    <n v="156750"/>
    <n v="44750"/>
  </r>
  <r>
    <n v="100006"/>
    <d v="2026-08-04T00:00:00"/>
    <s v="LG-02"/>
    <x v="1"/>
    <s v="In-store"/>
    <s v="Accessories"/>
    <s v="USB Cable"/>
    <s v="C1161"/>
    <s v="Returning"/>
    <n v="3"/>
    <n v="6500"/>
    <n v="0.1"/>
    <n v="17550"/>
    <n v="2200"/>
    <s v="No"/>
    <s v="Bola"/>
    <n v="17550"/>
    <n v="10950"/>
  </r>
  <r>
    <n v="100007"/>
    <d v="2026-03-09T00:00:00"/>
    <s v="LG-01"/>
    <x v="1"/>
    <s v="In-store"/>
    <s v="Electronics"/>
    <s v="Power Bank"/>
    <s v="C1007"/>
    <s v="New"/>
    <n v="3"/>
    <n v="26000"/>
    <n v="0.1"/>
    <n v="70200"/>
    <n v="15000"/>
    <s v="No"/>
    <s v="Chinedu"/>
    <n v="70200"/>
    <n v="25200"/>
  </r>
  <r>
    <n v="100008"/>
    <d v="2026-07-26T00:00:00"/>
    <s v="KN-01"/>
    <x v="2"/>
    <s v="Online"/>
    <s v="Electronics"/>
    <s v="Smartphone"/>
    <s v="C1051"/>
    <s v="Returning"/>
    <n v="5"/>
    <n v="165000"/>
    <n v="0.05"/>
    <n v="783750"/>
    <n v="112000"/>
    <s v="No"/>
    <s v="Kemi"/>
    <n v="783750"/>
    <n v="223750"/>
  </r>
  <r>
    <n v="100009"/>
    <d v="2026-01-06T00:00:00"/>
    <s v="IB-01"/>
    <x v="3"/>
    <s v="In-store"/>
    <s v="Home"/>
    <s v="Blender"/>
    <s v="C1111"/>
    <s v="Returning"/>
    <n v="3"/>
    <n v="42000"/>
    <n v="0.15"/>
    <n v="107100"/>
    <n v="28000"/>
    <s v="No"/>
    <s v="Fatima"/>
    <n v="107100"/>
    <n v="23100"/>
  </r>
  <r>
    <n v="100010"/>
    <d v="2026-08-14T00:00:00"/>
    <s v="PH-01"/>
    <x v="4"/>
    <s v="In-store"/>
    <s v="Electronics"/>
    <s v="Smartphone"/>
    <s v="C1153"/>
    <s v="Returning"/>
    <n v="1"/>
    <n v="165000"/>
    <n v="0"/>
    <n v="165000"/>
    <n v="112000"/>
    <s v="No"/>
    <s v="David"/>
    <n v="165000"/>
    <n v="53000"/>
  </r>
  <r>
    <n v="100011"/>
    <d v="2026-06-27T00:00:00"/>
    <s v="LG-01"/>
    <x v="1"/>
    <s v="In-store"/>
    <s v="Electronics"/>
    <s v="Earbuds"/>
    <s v="C1059"/>
    <s v="Returning"/>
    <n v="1"/>
    <n v="32000"/>
    <n v="0"/>
    <n v="32000"/>
    <n v="19000"/>
    <s v="No"/>
    <s v="David"/>
    <n v="32000"/>
    <n v="13000"/>
  </r>
  <r>
    <n v="100012"/>
    <d v="2026-04-08T00:00:00"/>
    <s v="KN-01"/>
    <x v="2"/>
    <s v="Online"/>
    <s v="Accessories"/>
    <s v="Phone Case"/>
    <s v="C1028"/>
    <s v="New"/>
    <n v="1"/>
    <n v="9000"/>
    <n v="0"/>
    <n v="9000"/>
    <n v="3500"/>
    <s v="No"/>
    <s v="David"/>
    <n v="9000"/>
    <n v="5500"/>
  </r>
  <r>
    <n v="100013"/>
    <d v="2026-05-11T00:00:00"/>
    <s v="IB-01"/>
    <x v="3"/>
    <s v="In-store"/>
    <s v="Home"/>
    <s v="Electric Kettle"/>
    <s v="C1192"/>
    <s v="New"/>
    <n v="2"/>
    <n v="24000"/>
    <n v="0"/>
    <n v="48000"/>
    <n v="15000"/>
    <s v="No"/>
    <s v="Ibrahim"/>
    <n v="48000"/>
    <n v="18000"/>
  </r>
  <r>
    <n v="100014"/>
    <d v="2026-06-22T00:00:00"/>
    <s v="AB-02"/>
    <x v="0"/>
    <s v="WhatsApp"/>
    <s v="Accessories"/>
    <s v="Backpack"/>
    <s v="C1022"/>
    <s v="Returning"/>
    <n v="2"/>
    <n v="28000"/>
    <n v="0.25"/>
    <n v="42000"/>
    <n v="16000"/>
    <s v="No"/>
    <s v="Fatima"/>
    <n v="42000"/>
    <n v="10000"/>
  </r>
  <r>
    <n v="100015"/>
    <d v="2026-01-09T00:00:00"/>
    <s v="PH-01"/>
    <x v="4"/>
    <s v="In-store"/>
    <s v="Electronics"/>
    <s v="Smartphone"/>
    <s v="C1084"/>
    <s v="New"/>
    <n v="2"/>
    <n v="165000"/>
    <n v="0"/>
    <n v="330000"/>
    <n v="112000"/>
    <s v="No"/>
    <s v="Grace"/>
    <n v="330000"/>
    <n v="106000"/>
  </r>
  <r>
    <n v="100016"/>
    <d v="2026-07-25T00:00:00"/>
    <s v="LG-02"/>
    <x v="1"/>
    <s v="Online"/>
    <s v="Accessories"/>
    <s v="USB Cable"/>
    <s v="C1123"/>
    <s v="New"/>
    <n v="1"/>
    <n v="6500"/>
    <n v="0.1"/>
    <n v="4680"/>
    <n v="2200"/>
    <s v="No"/>
    <s v="Kemi"/>
    <n v="5850"/>
    <n v="3650"/>
  </r>
  <r>
    <n v="100017"/>
    <d v="2026-01-10T00:00:00"/>
    <s v="KN-01"/>
    <x v="2"/>
    <s v="WhatsApp"/>
    <s v="Home"/>
    <s v="Blender"/>
    <s v="C1134"/>
    <s v="New"/>
    <n v="2"/>
    <n v="42000"/>
    <n v="0"/>
    <n v="84000"/>
    <n v="28000"/>
    <s v="No"/>
    <s v="Ibrahim"/>
    <n v="84000"/>
    <n v="28000"/>
  </r>
  <r>
    <n v="100018"/>
    <d v="2026-04-29T00:00:00"/>
    <s v="PH-01"/>
    <x v="4"/>
    <s v="In-store"/>
    <s v="Accessories"/>
    <s v="USB Cable"/>
    <s v="C1100"/>
    <s v="Returning"/>
    <n v="22"/>
    <n v="6500"/>
    <n v="0.15"/>
    <n v="121550"/>
    <n v="2200"/>
    <s v="No"/>
    <s v="Kemi"/>
    <n v="121550"/>
    <n v="73150"/>
  </r>
  <r>
    <n v="100019"/>
    <d v="2026-05-06T00:00:00"/>
    <s v="LG-01"/>
    <x v="1"/>
    <s v="In-store"/>
    <s v="Electronics"/>
    <s v="Power Bank"/>
    <s v="C1189"/>
    <s v="Returning"/>
    <n v="1"/>
    <n v="26000"/>
    <n v="0.15"/>
    <n v="22100"/>
    <n v="15000"/>
    <s v="No"/>
    <s v="Bola"/>
    <n v="22100"/>
    <n v="7100"/>
  </r>
  <r>
    <n v="100020"/>
    <d v="2026-04-19T00:00:00"/>
    <s v="AB-02"/>
    <x v="0"/>
    <s v="In-store"/>
    <s v="Electronics"/>
    <s v="Power Bank"/>
    <s v="C1050"/>
    <s v="Returning"/>
    <n v="1"/>
    <n v="26000"/>
    <n v="0.25"/>
    <n v="19500"/>
    <n v="15000"/>
    <s v="No"/>
    <s v="Ibrahim"/>
    <n v="19500"/>
    <n v="4500"/>
  </r>
  <r>
    <n v="100021"/>
    <d v="2026-05-06T00:00:00"/>
    <s v="AB-02"/>
    <x v="0"/>
    <s v="WhatsApp"/>
    <s v="Electronics"/>
    <s v="Power Bank"/>
    <s v="C1184"/>
    <s v="New"/>
    <n v="1"/>
    <n v="26000"/>
    <n v="0"/>
    <n v="26000"/>
    <n v="15000"/>
    <s v="No"/>
    <s v="Kemi"/>
    <n v="26000"/>
    <n v="11000"/>
  </r>
  <r>
    <n v="100022"/>
    <d v="2026-01-11T00:00:00"/>
    <s v="IB-01"/>
    <x v="3"/>
    <s v="WhatsApp"/>
    <s v="Accessories"/>
    <s v="Backpack"/>
    <s v="C1022"/>
    <s v="New"/>
    <n v="1"/>
    <n v="28000"/>
    <n v="0.05"/>
    <n v="26600"/>
    <n v="16000"/>
    <s v="No"/>
    <s v="Bola"/>
    <n v="26600"/>
    <n v="10600"/>
  </r>
  <r>
    <n v="100023"/>
    <d v="2026-01-30T00:00:00"/>
    <s v="AB-01"/>
    <x v="0"/>
    <s v="Online"/>
    <s v="Electronics"/>
    <s v="Earbuds"/>
    <s v="C1004"/>
    <s v="Returning"/>
    <n v="1"/>
    <n v="32000"/>
    <n v="0.15"/>
    <n v="27200"/>
    <n v="19000"/>
    <s v="No"/>
    <s v="David"/>
    <n v="27200"/>
    <n v="8200"/>
  </r>
  <r>
    <n v="100024"/>
    <d v="2026-05-08T00:00:00"/>
    <s v="AB-01"/>
    <x v="0"/>
    <s v="In-store"/>
    <s v="Home"/>
    <s v="Standing Fan"/>
    <s v="C1034"/>
    <s v="New"/>
    <n v="2"/>
    <n v="58000"/>
    <n v="0.2"/>
    <n v="92800"/>
    <n v="39000"/>
    <s v="Yes"/>
    <s v="Grace"/>
    <n v="92800"/>
    <n v="14800"/>
  </r>
  <r>
    <n v="100025"/>
    <d v="2026-01-05T00:00:00"/>
    <s v="KN-01"/>
    <x v="2"/>
    <s v="In-store"/>
    <s v="Home"/>
    <s v="Standing Fan"/>
    <s v="C1164"/>
    <s v="Returning"/>
    <n v="5"/>
    <n v="58000"/>
    <n v="0.05"/>
    <n v="275500"/>
    <n v="39000"/>
    <s v="No"/>
    <s v="David"/>
    <n v="275500"/>
    <n v="80500"/>
  </r>
  <r>
    <n v="100026"/>
    <d v="2026-06-30T00:00:00"/>
    <s v="IB-01"/>
    <x v="3"/>
    <s v="In-store"/>
    <s v="Accessories"/>
    <s v="Phone Case"/>
    <s v="C1155"/>
    <s v="Returning"/>
    <n v="2"/>
    <n v="9000"/>
    <n v="0.1"/>
    <n v="16200"/>
    <n v="3500"/>
    <s v="No"/>
    <s v="Chinedu"/>
    <n v="16200"/>
    <n v="9200"/>
  </r>
  <r>
    <n v="100027"/>
    <d v="2026-04-30T00:00:00"/>
    <s v="KN-01"/>
    <x v="2"/>
    <s v="WhatsApp"/>
    <s v="Home"/>
    <s v="Standing Fan"/>
    <s v="C1073"/>
    <s v="New"/>
    <n v="4"/>
    <n v="58000"/>
    <n v="0.05"/>
    <n v="220400"/>
    <n v="39000"/>
    <s v="No"/>
    <s v="David"/>
    <n v="220400"/>
    <n v="64400"/>
  </r>
  <r>
    <n v="100028"/>
    <d v="2026-05-14T00:00:00"/>
    <s v="AB-01"/>
    <x v="0"/>
    <s v="Online"/>
    <s v="Electronics"/>
    <s v="Power Bank"/>
    <s v="C1136"/>
    <s v="Returning"/>
    <n v="22"/>
    <n v="26000"/>
    <n v="0.25"/>
    <n v="429000"/>
    <n v="15000"/>
    <s v="No"/>
    <s v="Bola"/>
    <n v="429000"/>
    <n v="99000"/>
  </r>
  <r>
    <n v="100029"/>
    <d v="2026-03-22T00:00:00"/>
    <s v="AB-01"/>
    <x v="0"/>
    <s v="In-store"/>
    <s v="Home"/>
    <s v="Standing Fan"/>
    <s v="C1173"/>
    <s v="Returning"/>
    <n v="5"/>
    <n v="58000"/>
    <n v="0.1"/>
    <n v="261000"/>
    <n v="39000"/>
    <s v="No"/>
    <s v="Chinedu"/>
    <n v="261000"/>
    <n v="66000"/>
  </r>
  <r>
    <n v="100030"/>
    <d v="2026-07-06T00:00:00"/>
    <s v="KN-01"/>
    <x v="2"/>
    <s v="Online"/>
    <s v="Electronics"/>
    <s v="Power Bank"/>
    <s v="C1071"/>
    <s v="New"/>
    <n v="1"/>
    <n v="26000"/>
    <n v="0.05"/>
    <n v="24700"/>
    <n v="15000"/>
    <s v="No"/>
    <s v="David"/>
    <n v="24700"/>
    <n v="9700"/>
  </r>
  <r>
    <n v="100031"/>
    <d v="2026-06-09T00:00:00"/>
    <s v="AB-01"/>
    <x v="0"/>
    <s v="In-store"/>
    <s v="Home"/>
    <s v="Standing Fan"/>
    <s v="C1047"/>
    <s v="New"/>
    <n v="2"/>
    <n v="58000"/>
    <n v="0.15"/>
    <n v="98600"/>
    <n v="39000"/>
    <s v="No"/>
    <s v="Aisha"/>
    <n v="98600"/>
    <n v="20600"/>
  </r>
  <r>
    <n v="100032"/>
    <d v="2026-03-28T00:00:00"/>
    <s v="PH-01"/>
    <x v="4"/>
    <s v="Online"/>
    <s v="Home"/>
    <s v="Electric Kettle"/>
    <s v="C1051"/>
    <s v="New"/>
    <n v="1"/>
    <n v="24000"/>
    <n v="0.05"/>
    <n v="22800"/>
    <n v="15000"/>
    <s v="No"/>
    <s v="Kemi"/>
    <n v="22800"/>
    <n v="7800"/>
  </r>
  <r>
    <n v="100033"/>
    <d v="2026-05-10T00:00:00"/>
    <s v="LG-01"/>
    <x v="1"/>
    <s v="In-store"/>
    <s v="Home"/>
    <s v="Standing Fan"/>
    <s v="C1094"/>
    <s v="New"/>
    <n v="3"/>
    <n v="58000"/>
    <n v="0"/>
    <n v="174000"/>
    <n v="39000"/>
    <s v="No"/>
    <s v="Aisha"/>
    <n v="174000"/>
    <n v="57000"/>
  </r>
  <r>
    <n v="100034"/>
    <d v="2026-05-15T00:00:00"/>
    <s v="PH-01"/>
    <x v="4"/>
    <s v="In-store"/>
    <s v="Home"/>
    <s v="Standing Fan"/>
    <s v="C1089"/>
    <s v="Returning"/>
    <n v="1"/>
    <n v="58000"/>
    <n v="0.15"/>
    <n v="49300"/>
    <n v="39000"/>
    <s v="No"/>
    <s v="Bola"/>
    <n v="49300"/>
    <n v="10300"/>
  </r>
  <r>
    <n v="100035"/>
    <d v="2026-02-23T00:00:00"/>
    <s v="KN-01"/>
    <x v="2"/>
    <s v="In-store"/>
    <s v="Accessories"/>
    <s v="Backpack"/>
    <s v="C1048"/>
    <s v="Returning"/>
    <n v="25"/>
    <n v="28000"/>
    <n v="0.05"/>
    <n v="665000"/>
    <n v="16000"/>
    <s v="No"/>
    <s v="Ibrahim"/>
    <n v="665000"/>
    <n v="265000"/>
  </r>
  <r>
    <n v="100036"/>
    <d v="2026-02-23T00:00:00"/>
    <s v="KN-01"/>
    <x v="2"/>
    <s v="In-store"/>
    <s v="Electronics"/>
    <s v="Earbuds"/>
    <s v="C1056"/>
    <s v="New"/>
    <n v="2"/>
    <n v="32000"/>
    <n v="0.05"/>
    <n v="60800"/>
    <n v="19000"/>
    <s v="Yes"/>
    <s v="Bola"/>
    <n v="60800"/>
    <n v="22800"/>
  </r>
  <r>
    <n v="100037"/>
    <d v="2026-04-12T00:00:00"/>
    <s v="AB-01"/>
    <x v="0"/>
    <s v="In-store"/>
    <s v="Accessories"/>
    <s v="Backpack"/>
    <s v="C1036"/>
    <s v="New"/>
    <n v="2"/>
    <n v="28000"/>
    <n v="0"/>
    <n v="56000"/>
    <n v="16000"/>
    <s v="No"/>
    <s v="Grace"/>
    <n v="56000"/>
    <n v="24000"/>
  </r>
  <r>
    <n v="100038"/>
    <d v="2026-01-15T00:00:00"/>
    <s v="KN-01"/>
    <x v="2"/>
    <s v="Online"/>
    <s v="Electronics"/>
    <s v="Earbuds"/>
    <s v="C1138"/>
    <s v="Returning"/>
    <n v="2"/>
    <n v="32000"/>
    <n v="0"/>
    <n v="64000"/>
    <n v="19000"/>
    <s v="No"/>
    <s v="Aisha"/>
    <n v="64000"/>
    <n v="26000"/>
  </r>
  <r>
    <n v="100039"/>
    <d v="2026-04-04T00:00:00"/>
    <s v="AB-02"/>
    <x v="0"/>
    <s v="Online"/>
    <s v="Accessories"/>
    <s v="USB Cable"/>
    <s v="C1044"/>
    <s v="New"/>
    <n v="3"/>
    <n v="6500"/>
    <n v="0.1"/>
    <n v="17550"/>
    <n v="2200"/>
    <s v="No"/>
    <s v="Grace"/>
    <n v="17550"/>
    <n v="10950"/>
  </r>
  <r>
    <n v="100040"/>
    <d v="2026-05-03T00:00:00"/>
    <s v="AB-01"/>
    <x v="0"/>
    <s v="WhatsApp"/>
    <s v="Home"/>
    <s v="Standing Fan"/>
    <s v="C1063"/>
    <s v="Returning"/>
    <n v="1"/>
    <n v="58000"/>
    <n v="0.05"/>
    <n v="55100"/>
    <n v="39000"/>
    <s v="No"/>
    <s v="Kemi"/>
    <n v="55100"/>
    <n v="16100"/>
  </r>
  <r>
    <n v="100041"/>
    <d v="2026-01-13T00:00:00"/>
    <s v="PH-01"/>
    <x v="4"/>
    <s v="WhatsApp"/>
    <s v="Electronics"/>
    <s v="Earbuds"/>
    <s v="C1001"/>
    <s v="Returning"/>
    <n v="3"/>
    <n v="32000"/>
    <n v="0.1"/>
    <n v="86400"/>
    <n v="19000"/>
    <s v="No"/>
    <s v="Bola"/>
    <n v="86400"/>
    <n v="29400"/>
  </r>
  <r>
    <n v="100042"/>
    <d v="2026-05-09T00:00:00"/>
    <s v="IB-01"/>
    <x v="3"/>
    <s v="WhatsApp"/>
    <s v="Electronics"/>
    <s v="Smartphone"/>
    <s v="C1174"/>
    <s v="Returning"/>
    <n v="2"/>
    <n v="165000"/>
    <n v="0"/>
    <n v="330000"/>
    <n v="112000"/>
    <s v="No"/>
    <s v="Chinedu"/>
    <n v="330000"/>
    <n v="106000"/>
  </r>
  <r>
    <n v="100043"/>
    <d v="2026-06-15T00:00:00"/>
    <s v="IB-01"/>
    <x v="3"/>
    <s v="In-store"/>
    <s v="Home"/>
    <s v="Electric Kettle"/>
    <s v="C1169"/>
    <s v="Returning"/>
    <n v="2"/>
    <n v="24000"/>
    <n v="0.15"/>
    <n v="40800"/>
    <n v="15000"/>
    <s v="No"/>
    <s v="Bola"/>
    <n v="40800"/>
    <n v="10800"/>
  </r>
  <r>
    <n v="100044"/>
    <d v="2026-05-25T00:00:00"/>
    <s v="AB-01"/>
    <x v="0"/>
    <s v="Online"/>
    <s v="Home"/>
    <s v="Electric Kettle"/>
    <s v="C1081"/>
    <s v="Returning"/>
    <n v="1"/>
    <n v="24000"/>
    <n v="0.2"/>
    <n v="19200"/>
    <n v="15000"/>
    <s v="No"/>
    <s v="Fatima"/>
    <n v="19200"/>
    <n v="4200"/>
  </r>
  <r>
    <n v="100045"/>
    <d v="2026-01-07T00:00:00"/>
    <s v="LG-02"/>
    <x v="1"/>
    <s v="Online"/>
    <s v="Electronics"/>
    <s v="Earbuds"/>
    <s v="C1113"/>
    <s v="Returning"/>
    <n v="1"/>
    <n v="32000"/>
    <n v="0"/>
    <n v="32000"/>
    <n v="19000"/>
    <s v="Yes"/>
    <s v="Fatima"/>
    <n v="32000"/>
    <n v="13000"/>
  </r>
  <r>
    <n v="100046"/>
    <d v="2026-05-03T00:00:00"/>
    <s v="KN-01"/>
    <x v="2"/>
    <s v="In-store"/>
    <s v="Home"/>
    <s v="Electric Kettle"/>
    <s v="C1068"/>
    <s v="Returning"/>
    <n v="3"/>
    <n v="24000"/>
    <n v="0.05"/>
    <n v="68400"/>
    <n v="15000"/>
    <s v="No"/>
    <s v="Fatima"/>
    <n v="68400"/>
    <n v="23400"/>
  </r>
  <r>
    <n v="100047"/>
    <d v="2026-04-20T00:00:00"/>
    <s v="LG-01"/>
    <x v="1"/>
    <s v="In-store"/>
    <s v="Home"/>
    <s v="Standing Fan"/>
    <s v="C1179"/>
    <s v="Returning"/>
    <n v="4"/>
    <n v="58000"/>
    <n v="0"/>
    <n v="232000"/>
    <n v="39000"/>
    <s v="No"/>
    <s v="Aisha"/>
    <n v="232000"/>
    <n v="76000"/>
  </r>
  <r>
    <n v="100048"/>
    <d v="2026-01-17T00:00:00"/>
    <s v="KN-01"/>
    <x v="2"/>
    <s v="In-store"/>
    <s v="Electronics"/>
    <s v="Power Bank"/>
    <s v="C1135"/>
    <s v="New"/>
    <n v="2"/>
    <n v="26000"/>
    <n v="0.05"/>
    <n v="49400"/>
    <n v="15000"/>
    <s v="No"/>
    <s v="Grace"/>
    <n v="49400"/>
    <n v="19400"/>
  </r>
  <r>
    <n v="100049"/>
    <d v="2026-06-09T00:00:00"/>
    <s v="IB-01"/>
    <x v="3"/>
    <s v="In-store"/>
    <s v="Accessories"/>
    <s v="USB Cable"/>
    <s v="C1094"/>
    <s v="New"/>
    <n v="5"/>
    <n v="6500"/>
    <n v="0.05"/>
    <n v="30875"/>
    <n v="2200"/>
    <s v="No"/>
    <s v="Aisha"/>
    <n v="30875"/>
    <n v="19875"/>
  </r>
  <r>
    <n v="100050"/>
    <d v="2026-02-03T00:00:00"/>
    <s v="KN-01"/>
    <x v="2"/>
    <s v="In-store"/>
    <s v="Accessories"/>
    <s v="Phone Case"/>
    <s v="C1080"/>
    <s v="Returning"/>
    <n v="3"/>
    <n v="9000"/>
    <n v="0"/>
    <n v="27000"/>
    <n v="3500"/>
    <s v="No"/>
    <s v="Chinedu"/>
    <n v="27000"/>
    <n v="16500"/>
  </r>
  <r>
    <n v="100051"/>
    <d v="2026-01-13T00:00:00"/>
    <s v="AB-02"/>
    <x v="0"/>
    <s v="Online"/>
    <s v="Home"/>
    <s v="Blender"/>
    <s v="C1111"/>
    <s v="New"/>
    <n v="2"/>
    <n v="42000"/>
    <n v="0.1"/>
    <n v="75600"/>
    <n v="28000"/>
    <s v="No"/>
    <s v="Chinedu"/>
    <n v="75600"/>
    <n v="19600"/>
  </r>
  <r>
    <n v="100052"/>
    <d v="2026-01-11T00:00:00"/>
    <s v="PH-01"/>
    <x v="4"/>
    <s v="WhatsApp"/>
    <s v="Electronics"/>
    <s v="Smartphone"/>
    <s v="C1005"/>
    <s v="Returning"/>
    <n v="4"/>
    <n v="165000"/>
    <n v="0"/>
    <n v="660000"/>
    <n v="112000"/>
    <s v="No"/>
    <s v="Chinedu"/>
    <n v="660000"/>
    <n v="212000"/>
  </r>
  <r>
    <n v="100053"/>
    <d v="2026-06-07T00:00:00"/>
    <s v="KN-01"/>
    <x v="2"/>
    <s v="In-store"/>
    <s v="Accessories"/>
    <s v="USB Cable"/>
    <s v="C1193"/>
    <s v="Returning"/>
    <n v="4"/>
    <n v="6500"/>
    <n v="0"/>
    <n v="26000"/>
    <n v="2200"/>
    <s v="No"/>
    <s v="Ibrahim"/>
    <n v="26000"/>
    <n v="17200"/>
  </r>
  <r>
    <n v="100054"/>
    <d v="2026-04-28T00:00:00"/>
    <s v="AB-01"/>
    <x v="0"/>
    <s v="In-store"/>
    <s v="Accessories"/>
    <s v="Phone Case"/>
    <s v="C1030"/>
    <s v="Returning"/>
    <n v="1"/>
    <n v="9000"/>
    <n v="0.1"/>
    <n v="8100"/>
    <n v="3500"/>
    <s v="No"/>
    <s v="Aisha"/>
    <n v="8100"/>
    <n v="4600"/>
  </r>
  <r>
    <n v="100055"/>
    <d v="2026-06-05T00:00:00"/>
    <s v="KN-01"/>
    <x v="2"/>
    <s v="In-store"/>
    <s v="Electronics"/>
    <s v="Power Bank"/>
    <s v="C1019"/>
    <s v="New"/>
    <n v="2"/>
    <n v="26000"/>
    <n v="0.15"/>
    <n v="44200"/>
    <n v="15000"/>
    <s v="No"/>
    <s v="Bola"/>
    <n v="44200"/>
    <n v="14200"/>
  </r>
  <r>
    <n v="100056"/>
    <d v="2026-06-18T00:00:00"/>
    <s v="KN-01"/>
    <x v="2"/>
    <s v="In-store"/>
    <s v="Accessories"/>
    <s v="Phone Case"/>
    <s v="C1187"/>
    <s v="New"/>
    <n v="1"/>
    <n v="9000"/>
    <n v="0.05"/>
    <n v="6840"/>
    <n v="3500"/>
    <s v="No"/>
    <s v="Bola"/>
    <n v="8550"/>
    <n v="5050"/>
  </r>
  <r>
    <n v="100057"/>
    <d v="2026-06-23T00:00:00"/>
    <s v="IB-01"/>
    <x v="3"/>
    <s v="Online"/>
    <s v="Electronics"/>
    <s v="Power Bank"/>
    <s v="C1190"/>
    <s v="New"/>
    <n v="1"/>
    <n v="26000"/>
    <n v="0.15"/>
    <n v="22100"/>
    <n v="15000"/>
    <s v="No"/>
    <s v="Fatima"/>
    <n v="22100"/>
    <n v="7100"/>
  </r>
  <r>
    <n v="100058"/>
    <d v="2026-04-28T00:00:00"/>
    <s v="KN-01"/>
    <x v="2"/>
    <s v="In-store"/>
    <s v="Accessories"/>
    <s v="Backpack"/>
    <s v="C1069"/>
    <s v="Returning"/>
    <n v="2"/>
    <n v="28000"/>
    <n v="0"/>
    <n v="56000"/>
    <n v="16000"/>
    <s v="No"/>
    <s v="Aisha"/>
    <n v="56000"/>
    <n v="24000"/>
  </r>
  <r>
    <n v="100059"/>
    <d v="2026-01-17T00:00:00"/>
    <s v="LG-02"/>
    <x v="1"/>
    <s v="Online"/>
    <s v="Home"/>
    <s v="Blender"/>
    <s v="C1074"/>
    <s v="Returning"/>
    <n v="2"/>
    <n v="42000"/>
    <n v="0.1"/>
    <n v="75600"/>
    <n v="28000"/>
    <s v="No"/>
    <s v="Aisha"/>
    <n v="75600"/>
    <n v="19600"/>
  </r>
  <r>
    <n v="100060"/>
    <d v="2026-01-24T00:00:00"/>
    <s v="IB-01"/>
    <x v="3"/>
    <s v="Online"/>
    <s v="Electronics"/>
    <s v="Earbuds"/>
    <s v="C1156"/>
    <s v="Returning"/>
    <n v="1"/>
    <n v="32000"/>
    <n v="0.1"/>
    <n v="28800"/>
    <n v="19000"/>
    <s v="No"/>
    <s v="Bola"/>
    <n v="28800"/>
    <n v="9800"/>
  </r>
  <r>
    <n v="100061"/>
    <d v="2026-08-17T00:00:00"/>
    <s v="LG-02"/>
    <x v="1"/>
    <s v="In-store"/>
    <s v="Electronics"/>
    <s v="Earbuds"/>
    <s v="C1039"/>
    <s v="Returning"/>
    <n v="1"/>
    <n v="32000"/>
    <n v="0.15"/>
    <n v="27200"/>
    <n v="19000"/>
    <s v="No"/>
    <s v="Aisha"/>
    <n v="27200"/>
    <n v="8200"/>
  </r>
  <r>
    <n v="100062"/>
    <d v="2026-05-19T00:00:00"/>
    <s v="PH-01"/>
    <x v="4"/>
    <s v="Online"/>
    <s v="Electronics"/>
    <s v="Smartphone"/>
    <s v="C1045"/>
    <s v="New"/>
    <n v="3"/>
    <n v="165000"/>
    <n v="0"/>
    <n v="495000"/>
    <n v="112000"/>
    <s v="No"/>
    <s v="Aisha"/>
    <n v="495000"/>
    <n v="159000"/>
  </r>
  <r>
    <n v="100063"/>
    <d v="2026-04-02T00:00:00"/>
    <s v="LG-02"/>
    <x v="1"/>
    <s v="In-store"/>
    <s v="Home"/>
    <s v="Standing Fan"/>
    <s v="C1164"/>
    <s v="New"/>
    <n v="1"/>
    <n v="58000"/>
    <n v="0"/>
    <n v="58000"/>
    <n v="39000"/>
    <s v="No"/>
    <s v="Fatima"/>
    <n v="58000"/>
    <n v="19000"/>
  </r>
  <r>
    <n v="100064"/>
    <d v="2026-07-21T00:00:00"/>
    <s v="LG-01"/>
    <x v="1"/>
    <s v="WhatsApp"/>
    <s v="Home"/>
    <s v="Electric Kettle"/>
    <s v="C1179"/>
    <s v="New"/>
    <n v="1"/>
    <n v="24000"/>
    <n v="0.05"/>
    <n v="22800"/>
    <n v="15000"/>
    <s v="No"/>
    <s v="Kemi"/>
    <n v="22800"/>
    <n v="7800"/>
  </r>
  <r>
    <n v="100065"/>
    <d v="2026-05-30T00:00:00"/>
    <s v="PH-01"/>
    <x v="4"/>
    <s v="In-store"/>
    <s v="Electronics"/>
    <s v="Smartphone"/>
    <s v="C1055"/>
    <s v="Returning"/>
    <n v="4"/>
    <n v="165000"/>
    <n v="0.1"/>
    <n v="594000"/>
    <n v="112000"/>
    <s v="No"/>
    <s v="David"/>
    <n v="594000"/>
    <n v="146000"/>
  </r>
  <r>
    <n v="100066"/>
    <d v="2026-03-26T00:00:00"/>
    <s v="IB-01"/>
    <x v="3"/>
    <s v="Online"/>
    <s v="Home"/>
    <s v="Blender"/>
    <s v="C1106"/>
    <s v="Returning"/>
    <n v="3"/>
    <n v="42000"/>
    <n v="0.1"/>
    <n v="113400"/>
    <n v="28000"/>
    <s v="No"/>
    <s v="Kemi"/>
    <n v="113400"/>
    <n v="29400"/>
  </r>
  <r>
    <n v="100067"/>
    <d v="2026-07-07T00:00:00"/>
    <s v="AB-02"/>
    <x v="0"/>
    <s v="WhatsApp"/>
    <s v="Accessories"/>
    <s v="Backpack"/>
    <s v="C1157"/>
    <s v="New"/>
    <n v="3"/>
    <n v="28000"/>
    <n v="0.15"/>
    <n v="57120"/>
    <n v="16000"/>
    <s v="No"/>
    <s v="David"/>
    <n v="71400"/>
    <n v="23400"/>
  </r>
  <r>
    <n v="100068"/>
    <d v="2026-03-30T00:00:00"/>
    <s v="AB-02"/>
    <x v="0"/>
    <s v="Online"/>
    <s v="Accessories"/>
    <s v="Backpack"/>
    <s v="C1000"/>
    <s v="New"/>
    <n v="4"/>
    <n v="28000"/>
    <n v="0.05"/>
    <n v="106400"/>
    <n v="16000"/>
    <s v="No"/>
    <s v="David"/>
    <n v="106400"/>
    <n v="42400"/>
  </r>
  <r>
    <n v="100069"/>
    <d v="2026-03-11T00:00:00"/>
    <s v="PH-01"/>
    <x v="4"/>
    <s v="In-store"/>
    <s v="Electronics"/>
    <s v="Smartphone"/>
    <s v="C1032"/>
    <s v="New"/>
    <n v="3"/>
    <n v="165000"/>
    <n v="0.05"/>
    <n v="470250"/>
    <n v="112000"/>
    <s v="No"/>
    <s v="Bola"/>
    <n v="470250"/>
    <n v="134250"/>
  </r>
  <r>
    <n v="100070"/>
    <d v="2026-05-05T00:00:00"/>
    <s v="PH-01"/>
    <x v="4"/>
    <s v="In-store"/>
    <s v="Home"/>
    <s v="Standing Fan"/>
    <s v="C1024"/>
    <s v="New"/>
    <n v="3"/>
    <n v="58000"/>
    <n v="0"/>
    <n v="174000"/>
    <n v="39000"/>
    <s v="No"/>
    <s v="Ibrahim"/>
    <n v="174000"/>
    <n v="57000"/>
  </r>
  <r>
    <n v="100071"/>
    <d v="2026-01-06T00:00:00"/>
    <s v="LG-02"/>
    <x v="1"/>
    <s v="Online"/>
    <s v="Electronics"/>
    <s v="Power Bank"/>
    <s v="C1018"/>
    <s v="Returning"/>
    <n v="4"/>
    <n v="26000"/>
    <n v="0.1"/>
    <n v="93600"/>
    <n v="15000"/>
    <s v="No"/>
    <s v="Chinedu"/>
    <n v="93600"/>
    <n v="33600"/>
  </r>
  <r>
    <n v="100072"/>
    <d v="2026-06-09T00:00:00"/>
    <s v="IB-01"/>
    <x v="3"/>
    <s v="In-store"/>
    <s v="Home"/>
    <s v="Standing Fan"/>
    <s v="C1058"/>
    <s v="New"/>
    <n v="3"/>
    <n v="58000"/>
    <n v="0.1"/>
    <n v="125280"/>
    <n v="39000"/>
    <s v="No"/>
    <s v="Grace"/>
    <n v="156600"/>
    <n v="39600"/>
  </r>
  <r>
    <n v="100073"/>
    <d v="2026-03-05T00:00:00"/>
    <s v="AB-01"/>
    <x v="0"/>
    <s v="Online"/>
    <s v="Electronics"/>
    <s v="Power Bank"/>
    <s v="C1086"/>
    <s v="Returning"/>
    <n v="1"/>
    <n v="26000"/>
    <n v="0.1"/>
    <n v="23400"/>
    <n v="15000"/>
    <s v="Yes"/>
    <s v="Bola"/>
    <n v="23400"/>
    <n v="8400"/>
  </r>
  <r>
    <n v="100074"/>
    <d v="2026-04-20T00:00:00"/>
    <s v="IB-01"/>
    <x v="3"/>
    <s v="In-store"/>
    <s v="Accessories"/>
    <s v="USB Cable"/>
    <s v="C1043"/>
    <s v="New"/>
    <n v="4"/>
    <n v="6500"/>
    <n v="0.05"/>
    <n v="24700"/>
    <n v="2200"/>
    <s v="No"/>
    <s v="Chinedu"/>
    <n v="24700"/>
    <n v="15900"/>
  </r>
  <r>
    <n v="100075"/>
    <d v="2026-08-22T00:00:00"/>
    <s v="LG-01"/>
    <x v="1"/>
    <s v="In-store"/>
    <s v="Electronics"/>
    <s v="Smartphone"/>
    <s v="C1188"/>
    <s v="Returning"/>
    <n v="1"/>
    <n v="165000"/>
    <n v="0.05"/>
    <n v="156750"/>
    <n v="112000"/>
    <s v="No"/>
    <s v="Fatima"/>
    <n v="156750"/>
    <n v="44750"/>
  </r>
  <r>
    <n v="100076"/>
    <d v="2026-02-11T00:00:00"/>
    <s v="LG-01"/>
    <x v="1"/>
    <s v="In-store"/>
    <s v="Electronics"/>
    <s v="Power Bank"/>
    <s v="C1104"/>
    <s v="New"/>
    <n v="4"/>
    <n v="26000"/>
    <n v="0"/>
    <n v="104000"/>
    <n v="15000"/>
    <s v="No"/>
    <s v="Aisha"/>
    <n v="104000"/>
    <n v="44000"/>
  </r>
  <r>
    <n v="100077"/>
    <d v="2026-05-14T00:00:00"/>
    <s v="LG-02"/>
    <x v="1"/>
    <s v="In-store"/>
    <s v="Accessories"/>
    <s v="Phone Case"/>
    <s v="C1192"/>
    <s v="New"/>
    <n v="2"/>
    <n v="9000"/>
    <n v="0.15"/>
    <n v="15300"/>
    <n v="3500"/>
    <s v="No"/>
    <s v="Chinedu"/>
    <n v="15300"/>
    <n v="8300"/>
  </r>
  <r>
    <n v="100078"/>
    <d v="2026-07-06T00:00:00"/>
    <s v="LG-01"/>
    <x v="1"/>
    <s v="In-store"/>
    <s v="Accessories"/>
    <s v="USB Cable"/>
    <s v="C1108"/>
    <s v="Returning"/>
    <n v="2"/>
    <n v="6500"/>
    <n v="0.1"/>
    <n v="11700"/>
    <n v="2200"/>
    <s v="No"/>
    <s v="Kemi"/>
    <n v="11700"/>
    <n v="7300"/>
  </r>
  <r>
    <n v="100079"/>
    <d v="2026-02-05T00:00:00"/>
    <s v="LG-02"/>
    <x v="1"/>
    <s v="In-store"/>
    <s v="Home"/>
    <s v="Standing Fan"/>
    <s v="C1159"/>
    <s v="Returning"/>
    <n v="2"/>
    <n v="58000"/>
    <n v="0.1"/>
    <n v="104400"/>
    <n v="39000"/>
    <s v="No"/>
    <s v="Aisha"/>
    <n v="104400"/>
    <n v="26400"/>
  </r>
  <r>
    <n v="100080"/>
    <d v="2026-08-21T00:00:00"/>
    <s v="IB-01"/>
    <x v="3"/>
    <s v="Online"/>
    <s v="Accessories"/>
    <s v="Backpack"/>
    <s v="C1017"/>
    <s v="Returning"/>
    <n v="2"/>
    <n v="28000"/>
    <n v="0.1"/>
    <n v="50400"/>
    <n v="16000"/>
    <s v="No"/>
    <s v="Kemi"/>
    <n v="50400"/>
    <n v="18400"/>
  </r>
  <r>
    <n v="100081"/>
    <d v="2026-05-09T00:00:00"/>
    <s v="LG-02"/>
    <x v="1"/>
    <s v="Online"/>
    <s v="Electronics"/>
    <s v="Earbuds"/>
    <s v="C1143"/>
    <s v="New"/>
    <n v="2"/>
    <n v="32000"/>
    <n v="0"/>
    <n v="64000"/>
    <n v="19000"/>
    <s v="No"/>
    <s v="Aisha"/>
    <n v="64000"/>
    <n v="26000"/>
  </r>
  <r>
    <n v="100082"/>
    <d v="2026-05-07T00:00:00"/>
    <s v="AB-01"/>
    <x v="0"/>
    <s v="Online"/>
    <s v="Electronics"/>
    <s v="Smartphone"/>
    <s v="C1089"/>
    <s v="New"/>
    <n v="2"/>
    <n v="165000"/>
    <n v="0.1"/>
    <n v="297000"/>
    <n v="112000"/>
    <s v="No"/>
    <s v="Fatima"/>
    <n v="297000"/>
    <n v="73000"/>
  </r>
  <r>
    <n v="100083"/>
    <d v="2026-02-26T00:00:00"/>
    <s v="LG-02"/>
    <x v="1"/>
    <s v="In-store"/>
    <s v="Electronics"/>
    <s v="Smartphone"/>
    <s v="C1133"/>
    <s v="Returning"/>
    <n v="3"/>
    <n v="165000"/>
    <n v="0.1"/>
    <n v="445500"/>
    <n v="112000"/>
    <s v="Yes"/>
    <s v="Fatima"/>
    <n v="445500"/>
    <n v="109500"/>
  </r>
  <r>
    <n v="100084"/>
    <d v="2026-07-23T00:00:00"/>
    <s v="AB-01"/>
    <x v="0"/>
    <s v="In-store"/>
    <s v="Electronics"/>
    <s v="Power Bank"/>
    <s v="C1097"/>
    <s v="New"/>
    <n v="4"/>
    <n v="26000"/>
    <n v="0"/>
    <n v="104000"/>
    <n v="15000"/>
    <s v="Yes"/>
    <s v="Kemi"/>
    <n v="104000"/>
    <n v="44000"/>
  </r>
  <r>
    <n v="100085"/>
    <d v="2026-07-24T00:00:00"/>
    <s v="PH-01"/>
    <x v="4"/>
    <s v="WhatsApp"/>
    <s v="Electronics"/>
    <s v="Power Bank"/>
    <s v="C1020"/>
    <s v="Returning"/>
    <n v="3"/>
    <n v="26000"/>
    <n v="0"/>
    <n v="78000"/>
    <n v="15000"/>
    <s v="No"/>
    <s v="Aisha"/>
    <n v="78000"/>
    <n v="33000"/>
  </r>
  <r>
    <n v="100086"/>
    <d v="2026-02-15T00:00:00"/>
    <s v="KN-01"/>
    <x v="2"/>
    <s v="Online"/>
    <s v="Electronics"/>
    <s v="Earbuds"/>
    <s v="C1177"/>
    <s v="Returning"/>
    <n v="4"/>
    <n v="32000"/>
    <n v="0.1"/>
    <n v="115200"/>
    <n v="19000"/>
    <s v="No"/>
    <s v="Fatima"/>
    <n v="115200"/>
    <n v="39200"/>
  </r>
  <r>
    <n v="100087"/>
    <d v="2026-01-10T00:00:00"/>
    <s v="AB-01"/>
    <x v="0"/>
    <s v="WhatsApp"/>
    <s v="Accessories"/>
    <s v="Backpack"/>
    <s v="C1150"/>
    <s v="Returning"/>
    <n v="3"/>
    <n v="28000"/>
    <n v="0.15"/>
    <n v="71400"/>
    <n v="16000"/>
    <s v="No"/>
    <s v="Fatima"/>
    <n v="71400"/>
    <n v="23400"/>
  </r>
  <r>
    <n v="100088"/>
    <d v="2026-06-18T00:00:00"/>
    <s v="KN-01"/>
    <x v="2"/>
    <s v="WhatsApp"/>
    <s v="Electronics"/>
    <s v="Earbuds"/>
    <s v="C1128"/>
    <s v="Returning"/>
    <n v="5"/>
    <n v="32000"/>
    <n v="0.05"/>
    <n v="152000"/>
    <n v="19000"/>
    <s v="Yes"/>
    <s v="Chinedu"/>
    <n v="152000"/>
    <n v="57000"/>
  </r>
  <r>
    <n v="100089"/>
    <d v="2026-01-02T00:00:00"/>
    <s v="KN-01"/>
    <x v="2"/>
    <s v="In-store"/>
    <s v="Home"/>
    <s v="Blender"/>
    <s v="C1089"/>
    <s v="Returning"/>
    <n v="1"/>
    <n v="42000"/>
    <n v="0.05"/>
    <n v="39900"/>
    <n v="28000"/>
    <s v="No"/>
    <s v="Bola"/>
    <n v="39900"/>
    <n v="11900"/>
  </r>
  <r>
    <n v="100090"/>
    <d v="2026-03-04T00:00:00"/>
    <s v="KN-01"/>
    <x v="2"/>
    <s v="Online"/>
    <s v="Home"/>
    <s v="Blender"/>
    <s v="C1169"/>
    <s v="Returning"/>
    <n v="4"/>
    <n v="42000"/>
    <n v="0.05"/>
    <n v="159600"/>
    <n v="28000"/>
    <s v="No"/>
    <s v="Kemi"/>
    <n v="159600"/>
    <n v="47600"/>
  </r>
  <r>
    <n v="100091"/>
    <d v="2026-06-17T00:00:00"/>
    <s v="PH-01"/>
    <x v="4"/>
    <s v="Online"/>
    <s v="Accessories"/>
    <s v="Phone Case"/>
    <s v="C1166"/>
    <s v="New"/>
    <n v="2"/>
    <n v="9000"/>
    <n v="0.1"/>
    <n v="16200"/>
    <n v="3500"/>
    <s v="No"/>
    <s v="Grace"/>
    <n v="16200"/>
    <n v="9200"/>
  </r>
  <r>
    <n v="100092"/>
    <d v="2026-05-11T00:00:00"/>
    <s v="PH-01"/>
    <x v="4"/>
    <s v="In-store"/>
    <s v="Home"/>
    <s v="Blender"/>
    <s v="C1108"/>
    <s v="Returning"/>
    <n v="4"/>
    <n v="42000"/>
    <n v="0.1"/>
    <n v="166320"/>
    <n v="28000"/>
    <s v="No"/>
    <s v="Bola"/>
    <n v="151200"/>
    <n v="39200"/>
  </r>
  <r>
    <n v="100093"/>
    <d v="2026-04-27T00:00:00"/>
    <s v="AB-01"/>
    <x v="0"/>
    <s v="In-store"/>
    <s v="Accessories"/>
    <s v="Phone Case"/>
    <s v="C1031"/>
    <s v="Returning"/>
    <n v="5"/>
    <n v="9000"/>
    <n v="0.2"/>
    <n v="36000"/>
    <n v="3500"/>
    <s v="No"/>
    <s v="Fatima"/>
    <n v="36000"/>
    <n v="18500"/>
  </r>
  <r>
    <n v="100094"/>
    <d v="2026-07-20T00:00:00"/>
    <s v="LG-02"/>
    <x v="1"/>
    <s v="In-store"/>
    <s v="Home"/>
    <s v="Blender"/>
    <s v="C1036"/>
    <s v="Returning"/>
    <n v="4"/>
    <n v="42000"/>
    <n v="0.05"/>
    <n v="127680"/>
    <n v="28000"/>
    <s v="No"/>
    <s v="Fatima"/>
    <n v="159600"/>
    <n v="47600"/>
  </r>
  <r>
    <n v="100095"/>
    <d v="2026-05-06T00:00:00"/>
    <s v="LG-01"/>
    <x v="1"/>
    <s v="Online"/>
    <s v="Accessories"/>
    <s v="Phone Case"/>
    <s v="C1092"/>
    <s v="New"/>
    <n v="1"/>
    <n v="9000"/>
    <n v="0.05"/>
    <n v="8550"/>
    <n v="3500"/>
    <s v="No"/>
    <s v="Aisha"/>
    <n v="8550"/>
    <n v="5050"/>
  </r>
  <r>
    <n v="100096"/>
    <d v="2026-01-27T00:00:00"/>
    <s v="AB-02"/>
    <x v="0"/>
    <s v="Online"/>
    <s v="Electronics"/>
    <s v="Power Bank"/>
    <s v="C1038"/>
    <s v="Returning"/>
    <n v="3"/>
    <n v="26000"/>
    <n v="0"/>
    <n v="78000"/>
    <n v="15000"/>
    <s v="No"/>
    <s v="David"/>
    <n v="78000"/>
    <n v="33000"/>
  </r>
  <r>
    <n v="100097"/>
    <d v="2026-04-10T00:00:00"/>
    <s v="PH-01"/>
    <x v="4"/>
    <s v="In-store"/>
    <s v="Electronics"/>
    <s v="Power Bank"/>
    <s v="C1134"/>
    <s v="Returning"/>
    <n v="4"/>
    <n v="26000"/>
    <n v="0"/>
    <n v="104000"/>
    <n v="15000"/>
    <s v="No"/>
    <s v="Bola"/>
    <n v="104000"/>
    <n v="44000"/>
  </r>
  <r>
    <n v="100098"/>
    <d v="2026-02-21T00:00:00"/>
    <s v="LG-01"/>
    <x v="1"/>
    <s v="Online"/>
    <s v="Home"/>
    <s v="Blender"/>
    <s v="C1071"/>
    <s v="New"/>
    <n v="1"/>
    <n v="42000"/>
    <n v="0.05"/>
    <n v="39900"/>
    <n v="28000"/>
    <s v="No"/>
    <s v="Fatima"/>
    <n v="39900"/>
    <n v="11900"/>
  </r>
  <r>
    <n v="100099"/>
    <d v="2026-03-08T00:00:00"/>
    <s v="LG-01"/>
    <x v="1"/>
    <s v="In-store"/>
    <s v="Electronics"/>
    <s v="Earbuds"/>
    <s v="C1111"/>
    <s v="New"/>
    <n v="2"/>
    <n v="32000"/>
    <n v="0"/>
    <n v="64000"/>
    <n v="19000"/>
    <s v="No"/>
    <s v="Fatima"/>
    <n v="64000"/>
    <n v="26000"/>
  </r>
  <r>
    <n v="100100"/>
    <d v="2026-03-05T00:00:00"/>
    <s v="LG-02"/>
    <x v="1"/>
    <s v="In-store"/>
    <s v="Electronics"/>
    <s v="Earbuds"/>
    <s v="C1048"/>
    <s v="New"/>
    <n v="3"/>
    <n v="32000"/>
    <n v="0.05"/>
    <n v="91200"/>
    <n v="19000"/>
    <s v="No"/>
    <s v="Ibrahim"/>
    <n v="91200"/>
    <n v="34200"/>
  </r>
  <r>
    <n v="100101"/>
    <d v="2026-07-10T00:00:00"/>
    <s v="AB-02"/>
    <x v="0"/>
    <s v="In-store"/>
    <s v="Accessories"/>
    <s v="Phone Case"/>
    <s v="C1052"/>
    <s v="Returning"/>
    <n v="5"/>
    <n v="9000"/>
    <n v="0.05"/>
    <n v="42750"/>
    <n v="3500"/>
    <s v="No"/>
    <s v="Chinedu"/>
    <n v="42750"/>
    <n v="25250"/>
  </r>
  <r>
    <n v="100102"/>
    <d v="2026-06-26T00:00:00"/>
    <s v="LG-02"/>
    <x v="1"/>
    <s v="WhatsApp"/>
    <s v="Home"/>
    <s v="Electric Kettle"/>
    <s v="C1014"/>
    <s v="Returning"/>
    <n v="2"/>
    <n v="24000"/>
    <n v="0"/>
    <n v="48000"/>
    <n v="15000"/>
    <s v="No"/>
    <s v="Ibrahim"/>
    <n v="48000"/>
    <n v="18000"/>
  </r>
  <r>
    <n v="100103"/>
    <d v="2026-06-20T00:00:00"/>
    <s v="AB-01"/>
    <x v="0"/>
    <s v="Online"/>
    <s v="Electronics"/>
    <s v="Smartphone"/>
    <s v="C1110"/>
    <s v="New"/>
    <n v="1"/>
    <n v="165000"/>
    <n v="0"/>
    <n v="165000"/>
    <n v="112000"/>
    <s v="Yes"/>
    <s v="Bola"/>
    <n v="165000"/>
    <n v="53000"/>
  </r>
  <r>
    <n v="100104"/>
    <d v="2026-02-13T00:00:00"/>
    <s v="LG-01"/>
    <x v="1"/>
    <s v="In-store"/>
    <s v="Electronics"/>
    <s v="Smartphone"/>
    <s v="C1167"/>
    <s v="New"/>
    <n v="3"/>
    <n v="165000"/>
    <n v="0"/>
    <n v="495000"/>
    <n v="112000"/>
    <s v="No"/>
    <s v="Grace"/>
    <n v="495000"/>
    <n v="159000"/>
  </r>
  <r>
    <n v="100105"/>
    <d v="2026-06-04T00:00:00"/>
    <s v="IB-01"/>
    <x v="3"/>
    <s v="WhatsApp"/>
    <s v="Home"/>
    <s v="Standing Fan"/>
    <s v="C1002"/>
    <s v="New"/>
    <n v="2"/>
    <n v="58000"/>
    <n v="0"/>
    <n v="116000"/>
    <n v="39000"/>
    <s v="No"/>
    <s v="David"/>
    <n v="116000"/>
    <n v="38000"/>
  </r>
  <r>
    <n v="100106"/>
    <d v="2026-03-01T00:00:00"/>
    <s v="IB-01"/>
    <x v="3"/>
    <s v="In-store"/>
    <s v="Home"/>
    <s v="Blender"/>
    <s v="C1170"/>
    <s v="Returning"/>
    <n v="5"/>
    <n v="42000"/>
    <n v="0.05"/>
    <n v="199500"/>
    <n v="28000"/>
    <s v="No"/>
    <s v="Kemi"/>
    <n v="199500"/>
    <n v="59500"/>
  </r>
  <r>
    <n v="100107"/>
    <d v="2026-01-27T00:00:00"/>
    <s v="PH-01"/>
    <x v="4"/>
    <s v="In-store"/>
    <s v="Home"/>
    <s v="Standing Fan"/>
    <s v="C1082"/>
    <s v="Returning"/>
    <n v="1"/>
    <n v="58000"/>
    <n v="0.1"/>
    <n v="52200"/>
    <n v="39000"/>
    <s v="No"/>
    <s v="Aisha"/>
    <n v="52200"/>
    <n v="13200"/>
  </r>
  <r>
    <n v="100108"/>
    <d v="2026-05-22T00:00:00"/>
    <s v="AB-02"/>
    <x v="0"/>
    <s v="In-store"/>
    <s v="Accessories"/>
    <s v="USB Cable"/>
    <s v="C1021"/>
    <s v="Returning"/>
    <n v="1"/>
    <n v="6500"/>
    <n v="0.15"/>
    <n v="5525"/>
    <n v="2200"/>
    <s v="No"/>
    <s v="David"/>
    <n v="5525"/>
    <n v="3325"/>
  </r>
  <r>
    <n v="100109"/>
    <d v="2026-07-31T00:00:00"/>
    <s v="AB-02"/>
    <x v="0"/>
    <s v="WhatsApp"/>
    <s v="Accessories"/>
    <s v="Phone Case"/>
    <s v="C1078"/>
    <s v="Returning"/>
    <n v="2"/>
    <n v="9000"/>
    <n v="0.15"/>
    <n v="15300"/>
    <n v="3500"/>
    <s v="No"/>
    <s v="Fatima"/>
    <n v="15300"/>
    <n v="8300"/>
  </r>
  <r>
    <n v="100110"/>
    <d v="2026-07-13T00:00:00"/>
    <s v="LG-02"/>
    <x v="1"/>
    <s v="In-store"/>
    <s v="Home"/>
    <s v="Blender"/>
    <s v="C1017"/>
    <s v="New"/>
    <n v="1"/>
    <n v="42000"/>
    <n v="0"/>
    <n v="42000"/>
    <n v="28000"/>
    <s v="No"/>
    <s v="David"/>
    <n v="42000"/>
    <n v="14000"/>
  </r>
  <r>
    <n v="100111"/>
    <d v="2026-07-31T00:00:00"/>
    <s v="LG-02"/>
    <x v="1"/>
    <s v="In-store"/>
    <s v="Accessories"/>
    <s v="Backpack"/>
    <s v="C1145"/>
    <s v="Returning"/>
    <n v="1"/>
    <n v="28000"/>
    <n v="0.05"/>
    <n v="26600"/>
    <n v="16000"/>
    <s v="No"/>
    <s v="Fatima"/>
    <n v="26600"/>
    <n v="10600"/>
  </r>
  <r>
    <n v="100112"/>
    <d v="2026-01-26T00:00:00"/>
    <s v="KN-01"/>
    <x v="2"/>
    <s v="In-store"/>
    <s v="Electronics"/>
    <s v="Power Bank"/>
    <s v="C1091"/>
    <s v="New"/>
    <n v="2"/>
    <n v="26000"/>
    <n v="0.1"/>
    <n v="46800"/>
    <n v="15000"/>
    <s v="No"/>
    <s v="Chinedu"/>
    <n v="46800"/>
    <n v="16800"/>
  </r>
  <r>
    <n v="100113"/>
    <d v="2026-02-12T00:00:00"/>
    <s v="AB-02"/>
    <x v="0"/>
    <s v="In-store"/>
    <s v="Home"/>
    <s v="Standing Fan"/>
    <s v="C1045"/>
    <s v="New"/>
    <n v="3"/>
    <n v="58000"/>
    <n v="0.05"/>
    <n v="165300"/>
    <n v="39000"/>
    <s v="No"/>
    <s v="Kemi"/>
    <n v="165300"/>
    <n v="48300"/>
  </r>
  <r>
    <n v="100114"/>
    <d v="2026-06-21T00:00:00"/>
    <s v="AB-01"/>
    <x v="0"/>
    <s v="Online"/>
    <s v="Accessories"/>
    <s v="USB Cable"/>
    <s v="C1044"/>
    <s v="Returning"/>
    <n v="2"/>
    <n v="6500"/>
    <n v="0.25"/>
    <n v="9750"/>
    <n v="2200"/>
    <s v="No"/>
    <s v="Chinedu"/>
    <n v="9750"/>
    <n v="5350"/>
  </r>
  <r>
    <n v="100115"/>
    <d v="2026-03-31T00:00:00"/>
    <s v="LG-02"/>
    <x v="1"/>
    <s v="Online"/>
    <s v="Electronics"/>
    <s v="Power Bank"/>
    <s v="C1098"/>
    <s v="New"/>
    <n v="2"/>
    <n v="26000"/>
    <n v="0.1"/>
    <n v="46800"/>
    <n v="15000"/>
    <s v="No"/>
    <s v="Aisha"/>
    <n v="46800"/>
    <n v="16800"/>
  </r>
  <r>
    <n v="100116"/>
    <d v="2026-02-03T00:00:00"/>
    <s v="PH-01"/>
    <x v="4"/>
    <s v="In-store"/>
    <s v="Accessories"/>
    <s v="Backpack"/>
    <s v="C1190"/>
    <s v="Returning"/>
    <n v="5"/>
    <n v="28000"/>
    <n v="0"/>
    <n v="140000"/>
    <n v="16000"/>
    <s v="No"/>
    <s v="Kemi"/>
    <n v="140000"/>
    <n v="60000"/>
  </r>
  <r>
    <n v="100117"/>
    <d v="2026-04-10T00:00:00"/>
    <s v="LG-02"/>
    <x v="1"/>
    <s v="In-store"/>
    <s v="Accessories"/>
    <s v="Phone Case"/>
    <s v="C1055"/>
    <s v="New"/>
    <n v="4"/>
    <n v="9000"/>
    <n v="0"/>
    <n v="36000"/>
    <n v="3500"/>
    <s v="No"/>
    <s v="Ibrahim"/>
    <n v="36000"/>
    <n v="22000"/>
  </r>
  <r>
    <n v="100118"/>
    <d v="2026-08-26T00:00:00"/>
    <s v="IB-01"/>
    <x v="3"/>
    <s v="WhatsApp"/>
    <s v="Electronics"/>
    <s v="Power Bank"/>
    <s v="C1048"/>
    <s v="New"/>
    <n v="3"/>
    <n v="26000"/>
    <n v="0"/>
    <n v="78000"/>
    <n v="15000"/>
    <s v="No"/>
    <s v="David"/>
    <n v="78000"/>
    <n v="33000"/>
  </r>
  <r>
    <n v="100119"/>
    <d v="2026-06-28T00:00:00"/>
    <s v="LG-02"/>
    <x v="1"/>
    <s v="WhatsApp"/>
    <s v="Accessories"/>
    <s v="Phone Case"/>
    <s v="C1059"/>
    <s v="Returning"/>
    <n v="4"/>
    <n v="9000"/>
    <n v="0"/>
    <n v="36000"/>
    <n v="3500"/>
    <s v="No"/>
    <s v="Fatima"/>
    <n v="36000"/>
    <n v="22000"/>
  </r>
  <r>
    <n v="100120"/>
    <d v="2026-01-26T00:00:00"/>
    <s v="LG-01"/>
    <x v="1"/>
    <s v="In-store"/>
    <s v="Electronics"/>
    <s v="Smartphone"/>
    <s v="C1194"/>
    <s v="Returning"/>
    <n v="1"/>
    <n v="165000"/>
    <n v="0"/>
    <n v="165000"/>
    <n v="112000"/>
    <s v="Yes"/>
    <s v="David"/>
    <n v="165000"/>
    <n v="53000"/>
  </r>
  <r>
    <n v="100121"/>
    <d v="2026-08-14T00:00:00"/>
    <s v="IB-01"/>
    <x v="3"/>
    <s v="In-store"/>
    <s v="Accessories"/>
    <s v="Phone Case"/>
    <s v="C1124"/>
    <s v="New"/>
    <n v="4"/>
    <n v="9000"/>
    <n v="0"/>
    <n v="32400"/>
    <n v="3500"/>
    <s v="No"/>
    <s v="Bola"/>
    <n v="36000"/>
    <n v="22000"/>
  </r>
  <r>
    <n v="100122"/>
    <d v="2026-07-23T00:00:00"/>
    <s v="PH-01"/>
    <x v="4"/>
    <s v="In-store"/>
    <s v="Home"/>
    <s v="Electric Kettle"/>
    <s v="C1173"/>
    <s v="New"/>
    <n v="3"/>
    <n v="24000"/>
    <n v="0"/>
    <n v="72000"/>
    <n v="15000"/>
    <s v="No"/>
    <s v="Ibrahim"/>
    <n v="72000"/>
    <n v="27000"/>
  </r>
  <r>
    <n v="100123"/>
    <d v="2026-05-30T00:00:00"/>
    <s v="AB-01"/>
    <x v="0"/>
    <s v="In-store"/>
    <s v="Electronics"/>
    <s v="Earbuds"/>
    <s v="C1020"/>
    <s v="Returning"/>
    <n v="4"/>
    <n v="32000"/>
    <n v="0.1"/>
    <n v="115200"/>
    <n v="19000"/>
    <s v="No"/>
    <s v="Fatima"/>
    <n v="115200"/>
    <n v="39200"/>
  </r>
  <r>
    <n v="100124"/>
    <d v="2026-07-24T00:00:00"/>
    <s v="KN-01"/>
    <x v="2"/>
    <s v="Online"/>
    <s v="Electronics"/>
    <s v="Earbuds"/>
    <s v="C1080"/>
    <s v="Returning"/>
    <n v="3"/>
    <n v="32000"/>
    <n v="0.15"/>
    <n v="81600"/>
    <n v="19000"/>
    <s v="No"/>
    <s v="David"/>
    <n v="81600"/>
    <n v="24600"/>
  </r>
  <r>
    <n v="100125"/>
    <d v="2026-02-28T00:00:00"/>
    <s v="PH-01"/>
    <x v="4"/>
    <s v="In-store"/>
    <s v="Electronics"/>
    <s v="Earbuds"/>
    <s v="C1184"/>
    <s v="Returning"/>
    <n v="3"/>
    <n v="32000"/>
    <n v="0.15"/>
    <n v="81600"/>
    <n v="19000"/>
    <s v="No"/>
    <s v="Chinedu"/>
    <n v="81600"/>
    <n v="24600"/>
  </r>
  <r>
    <n v="100126"/>
    <d v="2026-07-18T00:00:00"/>
    <s v="AB-02"/>
    <x v="0"/>
    <s v="WhatsApp"/>
    <s v="Electronics"/>
    <s v="Smartphone"/>
    <s v="C1004"/>
    <s v="Returning"/>
    <n v="2"/>
    <n v="165000"/>
    <n v="0.25"/>
    <n v="247500"/>
    <n v="112000"/>
    <s v="No"/>
    <s v="Ibrahim"/>
    <n v="247500"/>
    <n v="23500"/>
  </r>
  <r>
    <n v="100127"/>
    <d v="2026-01-10T00:00:00"/>
    <s v="AB-01"/>
    <x v="0"/>
    <s v="Online"/>
    <s v="Accessories"/>
    <s v="Phone Case"/>
    <s v="C1129"/>
    <s v="Returning"/>
    <n v="3"/>
    <n v="9000"/>
    <n v="0.25"/>
    <n v="20250"/>
    <n v="3500"/>
    <s v="No"/>
    <s v="Bola"/>
    <n v="20250"/>
    <n v="9750"/>
  </r>
  <r>
    <n v="100128"/>
    <d v="2026-04-01T00:00:00"/>
    <s v="AB-01"/>
    <x v="0"/>
    <s v="WhatsApp"/>
    <s v="Electronics"/>
    <s v="Smartphone"/>
    <s v="C1124"/>
    <s v="New"/>
    <n v="2"/>
    <n v="165000"/>
    <n v="0"/>
    <n v="330000"/>
    <n v="112000"/>
    <s v="No"/>
    <s v="David"/>
    <n v="330000"/>
    <n v="106000"/>
  </r>
  <r>
    <n v="100129"/>
    <d v="2026-04-02T00:00:00"/>
    <s v="PH-01"/>
    <x v="4"/>
    <s v="WhatsApp"/>
    <s v="Accessories"/>
    <s v="Backpack"/>
    <s v="C1062"/>
    <s v="New"/>
    <n v="2"/>
    <n v="28000"/>
    <n v="0.05"/>
    <n v="53200"/>
    <n v="16000"/>
    <s v="No"/>
    <s v="Chinedu"/>
    <n v="53200"/>
    <n v="21200"/>
  </r>
  <r>
    <n v="100130"/>
    <d v="2026-04-14T00:00:00"/>
    <s v="LG-02"/>
    <x v="1"/>
    <s v="WhatsApp"/>
    <s v="Accessories"/>
    <s v="Phone Case"/>
    <s v="C1046"/>
    <s v="New"/>
    <n v="2"/>
    <n v="9000"/>
    <n v="0"/>
    <n v="18000"/>
    <n v="3500"/>
    <s v="No"/>
    <s v="Kemi"/>
    <n v="18000"/>
    <n v="11000"/>
  </r>
  <r>
    <n v="100131"/>
    <d v="2026-03-09T00:00:00"/>
    <s v="LG-02"/>
    <x v="1"/>
    <s v="WhatsApp"/>
    <s v="Home"/>
    <s v="Blender"/>
    <s v="C1191"/>
    <s v="New"/>
    <n v="1"/>
    <n v="42000"/>
    <n v="0"/>
    <n v="42000"/>
    <n v="28000"/>
    <s v="No"/>
    <s v="David"/>
    <n v="42000"/>
    <n v="14000"/>
  </r>
  <r>
    <n v="100132"/>
    <d v="2026-08-24T00:00:00"/>
    <s v="PH-01"/>
    <x v="4"/>
    <s v="In-store"/>
    <s v="Electronics"/>
    <s v="Power Bank"/>
    <s v="C1076"/>
    <s v="Returning"/>
    <n v="4"/>
    <n v="26000"/>
    <n v="0"/>
    <n v="104000"/>
    <n v="15000"/>
    <s v="No"/>
    <s v="Aisha"/>
    <n v="104000"/>
    <n v="44000"/>
  </r>
  <r>
    <n v="100133"/>
    <d v="2026-06-29T00:00:00"/>
    <s v="KN-01"/>
    <x v="2"/>
    <s v="In-store"/>
    <s v="Home"/>
    <s v="Electric Kettle"/>
    <s v="C1153"/>
    <s v="Returning"/>
    <n v="1"/>
    <n v="24000"/>
    <n v="0"/>
    <n v="24000"/>
    <n v="15000"/>
    <s v="No"/>
    <s v="Kemi"/>
    <n v="24000"/>
    <n v="9000"/>
  </r>
  <r>
    <n v="100134"/>
    <d v="2026-05-03T00:00:00"/>
    <s v="AB-02"/>
    <x v="0"/>
    <s v="Online"/>
    <s v="Home"/>
    <s v="Standing Fan"/>
    <s v="C1016"/>
    <s v="Returning"/>
    <n v="3"/>
    <n v="58000"/>
    <n v="0.25"/>
    <n v="130500"/>
    <n v="39000"/>
    <s v="No"/>
    <s v="Ibrahim"/>
    <n v="130500"/>
    <n v="13500"/>
  </r>
  <r>
    <n v="100135"/>
    <d v="2026-04-09T00:00:00"/>
    <s v="KN-01"/>
    <x v="2"/>
    <s v="WhatsApp"/>
    <s v="Home"/>
    <s v="Electric Kettle"/>
    <s v="C1003"/>
    <s v="Returning"/>
    <n v="1"/>
    <n v="24000"/>
    <n v="0.15"/>
    <n v="20400"/>
    <n v="15000"/>
    <s v="No"/>
    <s v="Kemi"/>
    <n v="20400"/>
    <n v="5400"/>
  </r>
  <r>
    <n v="100136"/>
    <d v="2026-02-09T00:00:00"/>
    <s v="KN-01"/>
    <x v="2"/>
    <s v="In-store"/>
    <s v="Electronics"/>
    <s v="Power Bank"/>
    <s v="C1149"/>
    <s v="New"/>
    <n v="2"/>
    <n v="26000"/>
    <n v="0.15"/>
    <n v="44200"/>
    <n v="15000"/>
    <s v="No"/>
    <s v="Fatima"/>
    <n v="44200"/>
    <n v="14200"/>
  </r>
  <r>
    <n v="100137"/>
    <d v="2026-05-09T00:00:00"/>
    <s v="LG-01"/>
    <x v="1"/>
    <s v="Online"/>
    <s v="Home"/>
    <s v="Blender"/>
    <s v="C1072"/>
    <s v="Returning"/>
    <n v="2"/>
    <n v="42000"/>
    <n v="0"/>
    <n v="84000"/>
    <n v="28000"/>
    <s v="No"/>
    <s v="David"/>
    <n v="84000"/>
    <n v="28000"/>
  </r>
  <r>
    <n v="100138"/>
    <d v="2026-04-25T00:00:00"/>
    <s v="IB-01"/>
    <x v="3"/>
    <s v="In-store"/>
    <s v="Electronics"/>
    <s v="Earbuds"/>
    <s v="C1161"/>
    <s v="Returning"/>
    <n v="4"/>
    <n v="32000"/>
    <n v="0"/>
    <n v="128000"/>
    <n v="19000"/>
    <s v="No"/>
    <s v="Fatima"/>
    <n v="128000"/>
    <n v="52000"/>
  </r>
  <r>
    <n v="100139"/>
    <d v="2026-02-03T00:00:00"/>
    <s v="LG-01"/>
    <x v="1"/>
    <s v="In-store"/>
    <s v="Accessories"/>
    <s v="Backpack"/>
    <s v="C1146"/>
    <s v="New"/>
    <n v="3"/>
    <n v="28000"/>
    <n v="0.05"/>
    <n v="79800"/>
    <n v="16000"/>
    <s v="No"/>
    <s v="Bola"/>
    <n v="79800"/>
    <n v="31800"/>
  </r>
  <r>
    <n v="100140"/>
    <d v="2026-03-19T00:00:00"/>
    <s v="LG-02"/>
    <x v="1"/>
    <s v="In-store"/>
    <s v="Accessories"/>
    <s v="USB Cable"/>
    <s v="C1002"/>
    <s v="Returning"/>
    <n v="2"/>
    <n v="6500"/>
    <n v="0.15"/>
    <n v="11050"/>
    <n v="2200"/>
    <s v="No"/>
    <s v="Ibrahim"/>
    <n v="11050"/>
    <n v="6650"/>
  </r>
  <r>
    <n v="100141"/>
    <d v="2026-01-21T00:00:00"/>
    <s v="LG-02"/>
    <x v="1"/>
    <s v="In-store"/>
    <s v="Home"/>
    <s v="Blender"/>
    <s v="C1068"/>
    <s v="Returning"/>
    <n v="18"/>
    <n v="42000"/>
    <n v="0"/>
    <n v="756000"/>
    <n v="28000"/>
    <s v="No"/>
    <s v="Ibrahim"/>
    <n v="756000"/>
    <n v="252000"/>
  </r>
  <r>
    <n v="100142"/>
    <d v="2026-04-17T00:00:00"/>
    <s v="IB-01"/>
    <x v="3"/>
    <s v="Online"/>
    <s v="Electronics"/>
    <s v="Earbuds"/>
    <s v="C1088"/>
    <s v="New"/>
    <n v="1"/>
    <n v="32000"/>
    <n v="0"/>
    <n v="32000"/>
    <n v="19000"/>
    <s v="No"/>
    <s v="Kemi"/>
    <n v="32000"/>
    <n v="13000"/>
  </r>
  <r>
    <n v="100143"/>
    <d v="2026-06-14T00:00:00"/>
    <s v="LG-02"/>
    <x v="1"/>
    <s v="In-store"/>
    <s v="Electronics"/>
    <s v="Smartphone"/>
    <s v="C1164"/>
    <s v="Returning"/>
    <n v="2"/>
    <n v="165000"/>
    <n v="0"/>
    <n v="330000"/>
    <n v="112000"/>
    <s v="No"/>
    <s v="Ibrahim"/>
    <n v="330000"/>
    <n v="106000"/>
  </r>
  <r>
    <n v="100144"/>
    <d v="2026-04-20T00:00:00"/>
    <s v="IB-01"/>
    <x v="3"/>
    <s v="WhatsApp"/>
    <s v="Electronics"/>
    <s v="Earbuds"/>
    <s v="C1139"/>
    <s v="New"/>
    <n v="2"/>
    <n v="32000"/>
    <n v="0.15"/>
    <n v="54400"/>
    <n v="19000"/>
    <s v="Yes"/>
    <s v="Grace"/>
    <n v="54400"/>
    <n v="16400"/>
  </r>
  <r>
    <n v="100145"/>
    <d v="2026-04-29T00:00:00"/>
    <s v="IB-01"/>
    <x v="3"/>
    <s v="In-store"/>
    <s v="Accessories"/>
    <s v="Backpack"/>
    <s v="C1018"/>
    <s v="New"/>
    <n v="1"/>
    <n v="28000"/>
    <n v="0"/>
    <n v="28000"/>
    <n v="16000"/>
    <s v="No"/>
    <s v="Chinedu"/>
    <n v="28000"/>
    <n v="12000"/>
  </r>
  <r>
    <n v="100146"/>
    <d v="2026-03-27T00:00:00"/>
    <s v="KN-01"/>
    <x v="2"/>
    <s v="Online"/>
    <s v="Electronics"/>
    <s v="Earbuds"/>
    <s v="C1128"/>
    <s v="Returning"/>
    <n v="1"/>
    <n v="32000"/>
    <n v="0.1"/>
    <n v="28800"/>
    <n v="19000"/>
    <s v="No"/>
    <s v="Ibrahim"/>
    <n v="28800"/>
    <n v="9800"/>
  </r>
  <r>
    <n v="100147"/>
    <d v="2026-04-15T00:00:00"/>
    <s v="PH-01"/>
    <x v="4"/>
    <s v="In-store"/>
    <s v="Home"/>
    <s v="Blender"/>
    <s v="C1172"/>
    <s v="New"/>
    <n v="2"/>
    <n v="42000"/>
    <n v="0.05"/>
    <n v="79800"/>
    <n v="28000"/>
    <s v="No"/>
    <s v="Chinedu"/>
    <n v="79800"/>
    <n v="23800"/>
  </r>
  <r>
    <n v="100148"/>
    <d v="2026-07-24T00:00:00"/>
    <s v="PH-01"/>
    <x v="4"/>
    <s v="Online"/>
    <s v="Home"/>
    <s v="Electric Kettle"/>
    <s v="C1069"/>
    <s v="Returning"/>
    <n v="1"/>
    <n v="24000"/>
    <n v="0.05"/>
    <n v="22800"/>
    <n v="15000"/>
    <s v="No"/>
    <s v="Chinedu"/>
    <n v="22800"/>
    <n v="7800"/>
  </r>
  <r>
    <n v="100149"/>
    <d v="2026-01-16T00:00:00"/>
    <s v="LG-02"/>
    <x v="1"/>
    <s v="In-store"/>
    <s v="Accessories"/>
    <s v="Phone Case"/>
    <s v="C1150"/>
    <s v="Returning"/>
    <n v="4"/>
    <n v="9000"/>
    <n v="0.05"/>
    <n v="34200"/>
    <n v="3500"/>
    <s v="No"/>
    <s v="Grace"/>
    <n v="34200"/>
    <n v="20200"/>
  </r>
  <r>
    <n v="100150"/>
    <d v="2026-01-10T00:00:00"/>
    <s v="IB-01"/>
    <x v="3"/>
    <s v="Online"/>
    <s v="Electronics"/>
    <s v="Power Bank"/>
    <s v="C1044"/>
    <s v="Returning"/>
    <n v="1"/>
    <n v="26000"/>
    <n v="0.1"/>
    <n v="23400"/>
    <n v="15000"/>
    <s v="No"/>
    <s v="Grace"/>
    <n v="23400"/>
    <n v="8400"/>
  </r>
  <r>
    <n v="100151"/>
    <d v="2026-02-06T00:00:00"/>
    <s v="KN-01"/>
    <x v="2"/>
    <s v="Online"/>
    <s v="Electronics"/>
    <s v="Smartphone"/>
    <s v="C1186"/>
    <s v="New"/>
    <n v="1"/>
    <n v="165000"/>
    <n v="0.15"/>
    <n v="140250"/>
    <n v="112000"/>
    <s v="No"/>
    <s v="Chinedu"/>
    <n v="140250"/>
    <n v="28250"/>
  </r>
  <r>
    <n v="100152"/>
    <d v="2026-01-30T00:00:00"/>
    <s v="LG-02"/>
    <x v="1"/>
    <s v="WhatsApp"/>
    <s v="Accessories"/>
    <s v="USB Cable"/>
    <s v="C1076"/>
    <s v="Returning"/>
    <n v="1"/>
    <n v="6500"/>
    <n v="0"/>
    <n v="6500"/>
    <n v="2200"/>
    <s v="No"/>
    <s v="Ibrahim"/>
    <n v="6500"/>
    <n v="4300"/>
  </r>
  <r>
    <n v="100153"/>
    <d v="2026-07-02T00:00:00"/>
    <s v="AB-02"/>
    <x v="0"/>
    <s v="WhatsApp"/>
    <s v="Electronics"/>
    <s v="Earbuds"/>
    <s v="C1117"/>
    <s v="Returning"/>
    <n v="1"/>
    <n v="32000"/>
    <n v="0.25"/>
    <n v="24000"/>
    <n v="19000"/>
    <s v="No"/>
    <s v="Fatima"/>
    <n v="24000"/>
    <n v="5000"/>
  </r>
  <r>
    <n v="100154"/>
    <d v="2026-02-15T00:00:00"/>
    <s v="IB-01"/>
    <x v="3"/>
    <s v="In-store"/>
    <s v="Electronics"/>
    <s v="Earbuds"/>
    <s v="C1024"/>
    <s v="New"/>
    <n v="1"/>
    <n v="32000"/>
    <n v="0"/>
    <n v="32000"/>
    <n v="19000"/>
    <s v="No"/>
    <s v="Fatima"/>
    <n v="32000"/>
    <n v="13000"/>
  </r>
  <r>
    <n v="100155"/>
    <d v="2026-06-25T00:00:00"/>
    <s v="LG-02"/>
    <x v="1"/>
    <s v="In-store"/>
    <s v="Accessories"/>
    <s v="Backpack"/>
    <s v="C1005"/>
    <s v="New"/>
    <n v="5"/>
    <n v="28000"/>
    <n v="0.15"/>
    <n v="119000"/>
    <n v="16000"/>
    <s v="No"/>
    <s v="Chinedu"/>
    <n v="119000"/>
    <n v="39000"/>
  </r>
  <r>
    <n v="100156"/>
    <d v="2026-07-12T00:00:00"/>
    <s v="LG-01"/>
    <x v="1"/>
    <s v="In-store"/>
    <s v="Electronics"/>
    <s v="Earbuds"/>
    <s v="C1004"/>
    <s v="New"/>
    <n v="1"/>
    <n v="32000"/>
    <n v="0"/>
    <n v="32000"/>
    <n v="19000"/>
    <s v="No"/>
    <s v="Kemi"/>
    <n v="32000"/>
    <n v="13000"/>
  </r>
  <r>
    <n v="100157"/>
    <d v="2026-03-27T00:00:00"/>
    <s v="IB-01"/>
    <x v="3"/>
    <s v="Online"/>
    <s v="Electronics"/>
    <s v="Earbuds"/>
    <s v="C1105"/>
    <s v="New"/>
    <n v="1"/>
    <n v="32000"/>
    <n v="0.1"/>
    <n v="28800"/>
    <n v="19000"/>
    <s v="No"/>
    <s v="Grace"/>
    <n v="28800"/>
    <n v="9800"/>
  </r>
  <r>
    <n v="100158"/>
    <d v="2026-06-06T00:00:00"/>
    <s v="PH-01"/>
    <x v="4"/>
    <s v="Online"/>
    <s v="Accessories"/>
    <s v="Phone Case"/>
    <s v="C1067"/>
    <s v="New"/>
    <n v="2"/>
    <n v="9000"/>
    <n v="0.05"/>
    <n v="17100"/>
    <n v="3500"/>
    <s v="No"/>
    <s v="Kemi"/>
    <n v="17100"/>
    <n v="10100"/>
  </r>
  <r>
    <n v="100159"/>
    <d v="2026-07-01T00:00:00"/>
    <s v="LG-01"/>
    <x v="1"/>
    <s v="In-store"/>
    <s v="Home"/>
    <s v="Electric Kettle"/>
    <s v="C1184"/>
    <s v="New"/>
    <n v="1"/>
    <n v="24000"/>
    <n v="0"/>
    <n v="24000"/>
    <n v="15000"/>
    <s v="No"/>
    <s v="David"/>
    <n v="24000"/>
    <n v="9000"/>
  </r>
  <r>
    <n v="100160"/>
    <d v="2026-02-23T00:00:00"/>
    <s v="LG-02"/>
    <x v="1"/>
    <s v="Online"/>
    <s v="Home"/>
    <s v="Electric Kettle"/>
    <s v="C1008"/>
    <s v="Returning"/>
    <n v="1"/>
    <n v="24000"/>
    <n v="0"/>
    <n v="24000"/>
    <n v="15000"/>
    <s v="No"/>
    <s v="Grace"/>
    <n v="24000"/>
    <n v="9000"/>
  </r>
  <r>
    <n v="100161"/>
    <d v="2026-07-27T00:00:00"/>
    <s v="IB-01"/>
    <x v="3"/>
    <s v="WhatsApp"/>
    <s v="Home"/>
    <s v="Standing Fan"/>
    <s v="C1096"/>
    <s v="Returning"/>
    <n v="3"/>
    <n v="58000"/>
    <n v="0"/>
    <n v="174000"/>
    <n v="39000"/>
    <s v="No"/>
    <s v="David"/>
    <n v="174000"/>
    <n v="57000"/>
  </r>
  <r>
    <n v="100162"/>
    <d v="2026-04-17T00:00:00"/>
    <s v="IB-01"/>
    <x v="3"/>
    <s v="WhatsApp"/>
    <s v="Accessories"/>
    <s v="Phone Case"/>
    <s v="C1119"/>
    <s v="New"/>
    <n v="1"/>
    <n v="9000"/>
    <n v="0"/>
    <n v="9000"/>
    <n v="3500"/>
    <s v="No"/>
    <s v="Fatima"/>
    <n v="9000"/>
    <n v="5500"/>
  </r>
  <r>
    <n v="100163"/>
    <d v="2026-06-26T00:00:00"/>
    <s v="KN-01"/>
    <x v="2"/>
    <s v="Online"/>
    <s v="Electronics"/>
    <s v="Power Bank"/>
    <s v="C1158"/>
    <s v="New"/>
    <n v="5"/>
    <n v="26000"/>
    <n v="0.15"/>
    <n v="88400"/>
    <n v="15000"/>
    <s v="No"/>
    <s v="Bola"/>
    <n v="110500"/>
    <n v="35500"/>
  </r>
  <r>
    <n v="100164"/>
    <d v="2026-03-25T00:00:00"/>
    <s v="KN-01"/>
    <x v="2"/>
    <s v="Online"/>
    <s v="Electronics"/>
    <s v="Smartphone"/>
    <s v="C1037"/>
    <s v="Returning"/>
    <n v="5"/>
    <n v="165000"/>
    <n v="0.05"/>
    <n v="783750"/>
    <n v="112000"/>
    <s v="No"/>
    <s v="Chinedu"/>
    <n v="783750"/>
    <n v="223750"/>
  </r>
  <r>
    <n v="100165"/>
    <d v="2026-05-17T00:00:00"/>
    <s v="LG-01"/>
    <x v="1"/>
    <s v="Online"/>
    <s v="Electronics"/>
    <s v="Smartphone"/>
    <s v="C1036"/>
    <s v="Returning"/>
    <n v="1"/>
    <n v="165000"/>
    <n v="0"/>
    <n v="165000"/>
    <n v="112000"/>
    <s v="No"/>
    <s v="Fatima"/>
    <n v="165000"/>
    <n v="53000"/>
  </r>
  <r>
    <n v="100166"/>
    <d v="2026-05-02T00:00:00"/>
    <s v="LG-01"/>
    <x v="1"/>
    <s v="Online"/>
    <s v="Electronics"/>
    <s v="Earbuds"/>
    <s v="C1013"/>
    <s v="Returning"/>
    <n v="3"/>
    <n v="32000"/>
    <n v="0.05"/>
    <n v="91200"/>
    <n v="19000"/>
    <s v="No"/>
    <s v="Aisha"/>
    <n v="91200"/>
    <n v="34200"/>
  </r>
  <r>
    <n v="100167"/>
    <d v="2026-08-18T00:00:00"/>
    <s v="LG-02"/>
    <x v="1"/>
    <s v="WhatsApp"/>
    <s v="Electronics"/>
    <s v="Earbuds"/>
    <s v="C1023"/>
    <s v="New"/>
    <n v="1"/>
    <n v="32000"/>
    <n v="0.1"/>
    <n v="28800"/>
    <n v="19000"/>
    <s v="No"/>
    <s v="Aisha"/>
    <n v="28800"/>
    <n v="9800"/>
  </r>
  <r>
    <n v="100168"/>
    <d v="2026-08-17T00:00:00"/>
    <s v="KN-01"/>
    <x v="2"/>
    <s v="WhatsApp"/>
    <s v="Electronics"/>
    <s v="Earbuds"/>
    <s v="C1134"/>
    <s v="New"/>
    <n v="22"/>
    <n v="32000"/>
    <n v="0.05"/>
    <n v="668800"/>
    <n v="19000"/>
    <s v="Yes"/>
    <s v="Chinedu"/>
    <n v="668800"/>
    <n v="250800"/>
  </r>
  <r>
    <n v="100169"/>
    <d v="2026-02-02T00:00:00"/>
    <s v="AB-01"/>
    <x v="0"/>
    <s v="WhatsApp"/>
    <s v="Electronics"/>
    <s v="Power Bank"/>
    <s v="C1176"/>
    <s v="Returning"/>
    <n v="3"/>
    <n v="26000"/>
    <n v="0.15"/>
    <n v="66300"/>
    <n v="15000"/>
    <s v="Yes"/>
    <s v="David"/>
    <n v="66300"/>
    <n v="21300"/>
  </r>
  <r>
    <n v="100170"/>
    <d v="2026-05-16T00:00:00"/>
    <s v="LG-02"/>
    <x v="1"/>
    <s v="In-store"/>
    <s v="Electronics"/>
    <s v="Power Bank"/>
    <s v="C1004"/>
    <s v="New"/>
    <n v="1"/>
    <n v="26000"/>
    <n v="0.05"/>
    <n v="24700"/>
    <n v="15000"/>
    <s v="No"/>
    <s v="Ibrahim"/>
    <n v="24700"/>
    <n v="9700"/>
  </r>
  <r>
    <n v="100171"/>
    <d v="2026-07-24T00:00:00"/>
    <s v="KN-01"/>
    <x v="2"/>
    <s v="Online"/>
    <s v="Home"/>
    <s v="Electric Kettle"/>
    <s v="C1026"/>
    <s v="Returning"/>
    <n v="3"/>
    <n v="24000"/>
    <n v="0.15"/>
    <n v="61200"/>
    <n v="15000"/>
    <s v="No"/>
    <s v="Grace"/>
    <n v="61200"/>
    <n v="16200"/>
  </r>
  <r>
    <n v="100172"/>
    <d v="2026-03-29T00:00:00"/>
    <s v="IB-01"/>
    <x v="3"/>
    <s v="In-store"/>
    <s v="Accessories"/>
    <s v="Backpack"/>
    <s v="C1172"/>
    <s v="New"/>
    <n v="2"/>
    <n v="28000"/>
    <n v="0.15"/>
    <n v="52360"/>
    <n v="16000"/>
    <s v="No"/>
    <s v="David"/>
    <n v="47600"/>
    <n v="15600"/>
  </r>
  <r>
    <n v="100173"/>
    <d v="2026-01-30T00:00:00"/>
    <s v="KN-01"/>
    <x v="2"/>
    <s v="Online"/>
    <s v="Accessories"/>
    <s v="USB Cable"/>
    <s v="C1102"/>
    <s v="Returning"/>
    <n v="1"/>
    <n v="6500"/>
    <n v="0.1"/>
    <n v="5850"/>
    <n v="2200"/>
    <s v="Yes"/>
    <s v="Chinedu"/>
    <n v="5850"/>
    <n v="3650"/>
  </r>
  <r>
    <n v="100174"/>
    <d v="2026-08-03T00:00:00"/>
    <s v="LG-01"/>
    <x v="1"/>
    <s v="In-store"/>
    <s v="Accessories"/>
    <s v="USB Cable"/>
    <s v="C1096"/>
    <s v="Returning"/>
    <n v="2"/>
    <n v="6500"/>
    <n v="0.15"/>
    <n v="11050"/>
    <n v="2200"/>
    <s v="No"/>
    <s v="Aisha"/>
    <n v="11050"/>
    <n v="6650"/>
  </r>
  <r>
    <n v="100175"/>
    <d v="2026-01-17T00:00:00"/>
    <s v="AB-02"/>
    <x v="0"/>
    <s v="In-store"/>
    <s v="Home"/>
    <s v="Electric Kettle"/>
    <s v="C1102"/>
    <s v="Returning"/>
    <n v="5"/>
    <n v="24000"/>
    <n v="0.25"/>
    <n v="90000"/>
    <n v="15000"/>
    <s v="No"/>
    <s v="David"/>
    <n v="90000"/>
    <n v="15000"/>
  </r>
  <r>
    <n v="100176"/>
    <d v="2026-08-21T00:00:00"/>
    <s v="IB-01"/>
    <x v="3"/>
    <s v="Online"/>
    <s v="Accessories"/>
    <s v="Phone Case"/>
    <s v="C1134"/>
    <s v="New"/>
    <n v="2"/>
    <n v="9000"/>
    <n v="0.1"/>
    <n v="16200"/>
    <n v="3500"/>
    <s v="No"/>
    <s v="Ibrahim"/>
    <n v="16200"/>
    <n v="9200"/>
  </r>
  <r>
    <n v="100177"/>
    <d v="2026-06-07T00:00:00"/>
    <s v="AB-02"/>
    <x v="0"/>
    <s v="WhatsApp"/>
    <s v="Home"/>
    <s v="Standing Fan"/>
    <s v="C1123"/>
    <s v="New"/>
    <n v="1"/>
    <n v="58000"/>
    <n v="0.2"/>
    <n v="46400"/>
    <n v="39000"/>
    <s v="No"/>
    <s v="Kemi"/>
    <n v="46400"/>
    <n v="7400"/>
  </r>
  <r>
    <n v="100178"/>
    <d v="2026-03-14T00:00:00"/>
    <s v="KN-01"/>
    <x v="2"/>
    <s v="In-store"/>
    <s v="Accessories"/>
    <s v="USB Cable"/>
    <s v="C1029"/>
    <s v="Returning"/>
    <n v="2"/>
    <n v="6500"/>
    <n v="0.15"/>
    <n v="11050"/>
    <n v="2200"/>
    <s v="No"/>
    <s v="Grace"/>
    <n v="11050"/>
    <n v="6650"/>
  </r>
  <r>
    <n v="100179"/>
    <d v="2026-03-04T00:00:00"/>
    <s v="KN-01"/>
    <x v="2"/>
    <s v="In-store"/>
    <s v="Electronics"/>
    <s v="Earbuds"/>
    <s v="C1120"/>
    <s v="Returning"/>
    <n v="5"/>
    <n v="32000"/>
    <n v="0.15"/>
    <n v="136000"/>
    <n v="19000"/>
    <s v="No"/>
    <s v="Grace"/>
    <n v="136000"/>
    <n v="41000"/>
  </r>
  <r>
    <n v="100180"/>
    <d v="2026-05-25T00:00:00"/>
    <s v="LG-02"/>
    <x v="1"/>
    <s v="In-store"/>
    <s v="Accessories"/>
    <s v="Backpack"/>
    <s v="C1161"/>
    <s v="New"/>
    <n v="3"/>
    <n v="28000"/>
    <n v="0.05"/>
    <n v="79800"/>
    <n v="16000"/>
    <s v="No"/>
    <s v="Chinedu"/>
    <n v="79800"/>
    <n v="31800"/>
  </r>
  <r>
    <n v="100181"/>
    <d v="2026-01-30T00:00:00"/>
    <s v="PH-01"/>
    <x v="4"/>
    <s v="Online"/>
    <s v="Home"/>
    <s v="Electric Kettle"/>
    <s v="C1112"/>
    <s v="Returning"/>
    <n v="1"/>
    <n v="24000"/>
    <n v="0.1"/>
    <n v="21600"/>
    <n v="15000"/>
    <s v="Yes"/>
    <s v="Chinedu"/>
    <n v="21600"/>
    <n v="6600"/>
  </r>
  <r>
    <n v="100182"/>
    <d v="2026-03-13T00:00:00"/>
    <s v="AB-01"/>
    <x v="0"/>
    <s v="Online"/>
    <s v="Accessories"/>
    <s v="Backpack"/>
    <s v="C1097"/>
    <s v="Returning"/>
    <n v="2"/>
    <n v="28000"/>
    <n v="0.2"/>
    <n v="44800"/>
    <n v="16000"/>
    <s v="Yes"/>
    <s v="Kemi"/>
    <n v="44800"/>
    <n v="12800"/>
  </r>
  <r>
    <n v="100183"/>
    <d v="2026-07-16T00:00:00"/>
    <s v="IB-01"/>
    <x v="3"/>
    <s v="In-store"/>
    <s v="Home"/>
    <s v="Standing Fan"/>
    <s v="C1061"/>
    <s v="Returning"/>
    <n v="5"/>
    <n v="58000"/>
    <n v="0.15"/>
    <n v="246500"/>
    <n v="39000"/>
    <s v="No"/>
    <s v="Grace"/>
    <n v="246500"/>
    <n v="51500"/>
  </r>
  <r>
    <n v="100184"/>
    <d v="2026-01-22T00:00:00"/>
    <s v="LG-02"/>
    <x v="1"/>
    <s v="In-store"/>
    <s v="Home"/>
    <s v="Blender"/>
    <s v="C1102"/>
    <s v="New"/>
    <n v="1"/>
    <n v="42000"/>
    <n v="0"/>
    <n v="42000"/>
    <n v="28000"/>
    <s v="No"/>
    <s v="David"/>
    <n v="42000"/>
    <n v="14000"/>
  </r>
  <r>
    <n v="100185"/>
    <d v="2026-01-13T00:00:00"/>
    <s v="AB-01"/>
    <x v="0"/>
    <s v="WhatsApp"/>
    <s v="Home"/>
    <s v="Blender"/>
    <s v="C1165"/>
    <s v="Returning"/>
    <n v="2"/>
    <n v="42000"/>
    <n v="0.15"/>
    <n v="71400"/>
    <n v="28000"/>
    <s v="No"/>
    <s v="Kemi"/>
    <n v="71400"/>
    <n v="15400"/>
  </r>
  <r>
    <n v="100186"/>
    <d v="2026-01-19T00:00:00"/>
    <s v="AB-02"/>
    <x v="0"/>
    <s v="Online"/>
    <s v="Accessories"/>
    <s v="Phone Case"/>
    <s v="C1014"/>
    <s v="New"/>
    <n v="2"/>
    <n v="9000"/>
    <n v="0.05"/>
    <n v="17100"/>
    <n v="3500"/>
    <s v="No"/>
    <s v="Grace"/>
    <n v="17100"/>
    <n v="10100"/>
  </r>
  <r>
    <n v="100187"/>
    <d v="2026-01-03T00:00:00"/>
    <s v="KN-01"/>
    <x v="2"/>
    <s v="In-store"/>
    <s v="Home"/>
    <s v="Standing Fan"/>
    <s v="C1181"/>
    <s v="New"/>
    <n v="2"/>
    <n v="58000"/>
    <n v="0.1"/>
    <n v="104400"/>
    <n v="39000"/>
    <s v="No"/>
    <s v="Ibrahim"/>
    <n v="104400"/>
    <n v="26400"/>
  </r>
  <r>
    <n v="100188"/>
    <d v="2026-05-28T00:00:00"/>
    <s v="KN-01"/>
    <x v="2"/>
    <s v="Online"/>
    <s v="Electronics"/>
    <s v="Earbuds"/>
    <s v="C1170"/>
    <s v="New"/>
    <n v="1"/>
    <n v="32000"/>
    <n v="0.1"/>
    <n v="28800"/>
    <n v="19000"/>
    <s v="No"/>
    <s v="Kemi"/>
    <n v="28800"/>
    <n v="9800"/>
  </r>
  <r>
    <n v="100189"/>
    <d v="2026-04-24T00:00:00"/>
    <s v="AB-02"/>
    <x v="0"/>
    <s v="WhatsApp"/>
    <s v="Accessories"/>
    <s v="USB Cable"/>
    <s v="C1117"/>
    <s v="Returning"/>
    <n v="1"/>
    <n v="6500"/>
    <n v="0.05"/>
    <n v="6175"/>
    <n v="2200"/>
    <s v="No"/>
    <s v="Chinedu"/>
    <n v="6175"/>
    <n v="3975"/>
  </r>
  <r>
    <n v="100190"/>
    <d v="2026-05-16T00:00:00"/>
    <s v="LG-01"/>
    <x v="1"/>
    <s v="WhatsApp"/>
    <s v="Home"/>
    <s v="Blender"/>
    <s v="C1022"/>
    <s v="Returning"/>
    <n v="2"/>
    <n v="42000"/>
    <n v="0.15"/>
    <n v="71400"/>
    <n v="28000"/>
    <s v="No"/>
    <s v="Bola"/>
    <n v="71400"/>
    <n v="15400"/>
  </r>
  <r>
    <n v="100191"/>
    <d v="2026-01-29T00:00:00"/>
    <s v="IB-01"/>
    <x v="3"/>
    <s v="In-store"/>
    <s v="Accessories"/>
    <s v="USB Cable"/>
    <s v="C1026"/>
    <s v="New"/>
    <n v="3"/>
    <n v="6500"/>
    <n v="0.1"/>
    <n v="17550"/>
    <n v="2200"/>
    <s v="No"/>
    <s v="David"/>
    <n v="17550"/>
    <n v="10950"/>
  </r>
  <r>
    <n v="100192"/>
    <d v="2026-03-07T00:00:00"/>
    <s v="KN-01"/>
    <x v="2"/>
    <s v="Online"/>
    <s v="Electronics"/>
    <s v="Smartphone"/>
    <s v="C1128"/>
    <s v="Returning"/>
    <n v="2"/>
    <n v="165000"/>
    <n v="0.1"/>
    <n v="267300"/>
    <n v="112000"/>
    <s v="No"/>
    <s v="David"/>
    <n v="297000"/>
    <n v="73000"/>
  </r>
  <r>
    <n v="100193"/>
    <d v="2026-07-23T00:00:00"/>
    <s v="PH-01"/>
    <x v="4"/>
    <s v="Online"/>
    <s v="Electronics"/>
    <s v="Power Bank"/>
    <s v="C1112"/>
    <s v="New"/>
    <n v="3"/>
    <n v="26000"/>
    <n v="0.1"/>
    <n v="70200"/>
    <n v="15000"/>
    <s v="No"/>
    <s v="Bola"/>
    <n v="70200"/>
    <n v="25200"/>
  </r>
  <r>
    <n v="100194"/>
    <d v="2026-05-23T00:00:00"/>
    <s v="AB-02"/>
    <x v="0"/>
    <s v="WhatsApp"/>
    <s v="Electronics"/>
    <s v="Smartphone"/>
    <s v="C1150"/>
    <s v="Returning"/>
    <n v="3"/>
    <n v="165000"/>
    <n v="0.25"/>
    <n v="371250"/>
    <n v="112000"/>
    <s v="No"/>
    <s v="Bola"/>
    <n v="371250"/>
    <n v="35250"/>
  </r>
  <r>
    <n v="100195"/>
    <d v="2026-03-28T00:00:00"/>
    <s v="PH-01"/>
    <x v="4"/>
    <s v="In-store"/>
    <s v="Home"/>
    <s v="Electric Kettle"/>
    <s v="C1188"/>
    <s v="New"/>
    <n v="2"/>
    <n v="24000"/>
    <n v="0.05"/>
    <n v="45600"/>
    <n v="15000"/>
    <s v="No"/>
    <s v="Ibrahim"/>
    <n v="45600"/>
    <n v="15600"/>
  </r>
  <r>
    <n v="100196"/>
    <d v="2026-02-25T00:00:00"/>
    <s v="LG-02"/>
    <x v="1"/>
    <s v="In-store"/>
    <s v="Electronics"/>
    <s v="Earbuds"/>
    <s v="C1147"/>
    <s v="Returning"/>
    <n v="4"/>
    <n v="32000"/>
    <n v="0.1"/>
    <n v="115200"/>
    <n v="19000"/>
    <s v="No"/>
    <s v="Grace"/>
    <n v="115200"/>
    <n v="39200"/>
  </r>
  <r>
    <n v="100197"/>
    <d v="2026-08-01T00:00:00"/>
    <s v="AB-01"/>
    <x v="0"/>
    <s v="Online"/>
    <s v="Accessories"/>
    <s v="Phone Case"/>
    <s v="C1152"/>
    <s v="Returning"/>
    <n v="1"/>
    <n v="9000"/>
    <n v="0.25"/>
    <n v="6750"/>
    <n v="3500"/>
    <s v="Yes"/>
    <s v="Kemi"/>
    <n v="6750"/>
    <n v="3250"/>
  </r>
  <r>
    <n v="100198"/>
    <d v="2026-04-30T00:00:00"/>
    <s v="KN-01"/>
    <x v="2"/>
    <s v="Online"/>
    <s v="Electronics"/>
    <s v="Smartphone"/>
    <s v="C1024"/>
    <s v="Returning"/>
    <n v="2"/>
    <n v="165000"/>
    <n v="0.05"/>
    <n v="313500"/>
    <n v="112000"/>
    <s v="No"/>
    <s v="Fatima"/>
    <n v="313500"/>
    <n v="89500"/>
  </r>
  <r>
    <n v="100199"/>
    <d v="2026-05-28T00:00:00"/>
    <s v="IB-01"/>
    <x v="3"/>
    <s v="WhatsApp"/>
    <s v="Accessories"/>
    <s v="Backpack"/>
    <s v="C1135"/>
    <s v="Returning"/>
    <n v="2"/>
    <n v="28000"/>
    <n v="0.05"/>
    <n v="53200"/>
    <n v="16000"/>
    <s v="No"/>
    <s v="David"/>
    <n v="53200"/>
    <n v="21200"/>
  </r>
  <r>
    <n v="100200"/>
    <d v="2026-01-02T00:00:00"/>
    <s v="KN-01"/>
    <x v="2"/>
    <s v="In-store"/>
    <s v="Accessories"/>
    <s v="Backpack"/>
    <s v="C1108"/>
    <s v="Returning"/>
    <n v="2"/>
    <n v="28000"/>
    <n v="0.05"/>
    <n v="53200"/>
    <n v="16000"/>
    <s v="No"/>
    <s v="Ibrahim"/>
    <n v="53200"/>
    <n v="21200"/>
  </r>
  <r>
    <n v="100201"/>
    <d v="2026-02-22T00:00:00"/>
    <s v="KN-01"/>
    <x v="2"/>
    <s v="Online"/>
    <s v="Accessories"/>
    <s v="USB Cable"/>
    <s v="C1161"/>
    <s v="New"/>
    <n v="4"/>
    <n v="6500"/>
    <n v="0"/>
    <n v="26000"/>
    <n v="2200"/>
    <s v="Yes"/>
    <s v="Aisha"/>
    <n v="26000"/>
    <n v="17200"/>
  </r>
  <r>
    <n v="100202"/>
    <d v="2026-07-25T00:00:00"/>
    <s v="AB-01"/>
    <x v="0"/>
    <s v="Online"/>
    <s v="Accessories"/>
    <s v="USB Cable"/>
    <s v="C1097"/>
    <s v="New"/>
    <n v="1"/>
    <n v="6500"/>
    <n v="0.05"/>
    <n v="6175"/>
    <n v="2200"/>
    <s v="No"/>
    <s v="Fatima"/>
    <n v="6175"/>
    <n v="3975"/>
  </r>
  <r>
    <n v="100203"/>
    <d v="2026-05-09T00:00:00"/>
    <s v="AB-01"/>
    <x v="0"/>
    <s v="In-store"/>
    <s v="Electronics"/>
    <s v="Smartphone"/>
    <s v="C1062"/>
    <s v="Returning"/>
    <n v="1"/>
    <n v="165000"/>
    <n v="0.25"/>
    <n v="123750"/>
    <n v="112000"/>
    <s v="No"/>
    <s v="Ibrahim"/>
    <n v="123750"/>
    <n v="11750"/>
  </r>
  <r>
    <n v="100204"/>
    <d v="2026-03-18T00:00:00"/>
    <s v="AB-02"/>
    <x v="0"/>
    <s v="In-store"/>
    <s v="Accessories"/>
    <s v="Phone Case"/>
    <s v="C1021"/>
    <s v="Returning"/>
    <n v="3"/>
    <n v="9000"/>
    <n v="0.25"/>
    <n v="20250"/>
    <n v="3500"/>
    <s v="No"/>
    <s v="Fatima"/>
    <n v="20250"/>
    <n v="9750"/>
  </r>
  <r>
    <n v="100205"/>
    <d v="2026-01-10T00:00:00"/>
    <s v="PH-01"/>
    <x v="4"/>
    <s v="Online"/>
    <s v="Home"/>
    <s v="Electric Kettle"/>
    <s v="C1131"/>
    <s v="New"/>
    <n v="5"/>
    <n v="24000"/>
    <n v="0.1"/>
    <n v="108000"/>
    <n v="15000"/>
    <s v="No"/>
    <s v="Grace"/>
    <n v="108000"/>
    <n v="33000"/>
  </r>
  <r>
    <n v="100206"/>
    <d v="2026-08-10T00:00:00"/>
    <s v="LG-02"/>
    <x v="1"/>
    <s v="WhatsApp"/>
    <s v="Home"/>
    <s v="Standing Fan"/>
    <s v="C1097"/>
    <s v="New"/>
    <n v="1"/>
    <n v="58000"/>
    <n v="0.15"/>
    <n v="49300"/>
    <n v="39000"/>
    <s v="No"/>
    <s v="Aisha"/>
    <n v="49300"/>
    <n v="10300"/>
  </r>
  <r>
    <n v="100207"/>
    <d v="2026-03-31T00:00:00"/>
    <s v="IB-01"/>
    <x v="3"/>
    <s v="In-store"/>
    <s v="Electronics"/>
    <s v="Smartphone"/>
    <s v="C1166"/>
    <s v="Returning"/>
    <n v="1"/>
    <n v="165000"/>
    <n v="0.1"/>
    <n v="148500"/>
    <n v="112000"/>
    <s v="No"/>
    <s v="Kemi"/>
    <n v="148500"/>
    <n v="36500"/>
  </r>
  <r>
    <n v="100208"/>
    <d v="2026-03-19T00:00:00"/>
    <s v="AB-02"/>
    <x v="0"/>
    <s v="In-store"/>
    <s v="Home"/>
    <s v="Standing Fan"/>
    <s v="C1076"/>
    <s v="Returning"/>
    <n v="2"/>
    <n v="58000"/>
    <n v="0.15"/>
    <n v="98600"/>
    <n v="39000"/>
    <s v="No"/>
    <s v="Kemi"/>
    <n v="98600"/>
    <n v="20600"/>
  </r>
  <r>
    <n v="100209"/>
    <d v="2026-07-04T00:00:00"/>
    <s v="KN-01"/>
    <x v="2"/>
    <s v="In-store"/>
    <s v="Electronics"/>
    <s v="Power Bank"/>
    <s v="C1145"/>
    <s v="Returning"/>
    <n v="3"/>
    <n v="26000"/>
    <n v="0"/>
    <n v="78000"/>
    <n v="15000"/>
    <s v="No"/>
    <s v="Kemi"/>
    <n v="78000"/>
    <n v="33000"/>
  </r>
  <r>
    <n v="100210"/>
    <d v="2026-08-05T00:00:00"/>
    <s v="PH-01"/>
    <x v="4"/>
    <s v="In-store"/>
    <s v="Electronics"/>
    <s v="Earbuds"/>
    <s v="C1119"/>
    <s v="Returning"/>
    <n v="1"/>
    <n v="32000"/>
    <n v="0"/>
    <n v="32000"/>
    <n v="19000"/>
    <s v="No"/>
    <s v="Grace"/>
    <n v="32000"/>
    <n v="13000"/>
  </r>
  <r>
    <n v="100211"/>
    <d v="2026-08-26T00:00:00"/>
    <s v="KN-01"/>
    <x v="2"/>
    <s v="In-store"/>
    <s v="Home"/>
    <s v="Blender"/>
    <s v="C1081"/>
    <s v="Returning"/>
    <n v="4"/>
    <n v="42000"/>
    <n v="0"/>
    <n v="168000"/>
    <n v="28000"/>
    <s v="No"/>
    <s v="Fatima"/>
    <n v="168000"/>
    <n v="56000"/>
  </r>
  <r>
    <n v="100212"/>
    <d v="2026-04-05T00:00:00"/>
    <s v="IB-01"/>
    <x v="3"/>
    <s v="Online"/>
    <s v="Home"/>
    <s v="Electric Kettle"/>
    <s v="C1156"/>
    <s v="Returning"/>
    <n v="2"/>
    <n v="24000"/>
    <n v="0.15"/>
    <n v="40800"/>
    <n v="15000"/>
    <s v="No"/>
    <s v="Ibrahim"/>
    <n v="40800"/>
    <n v="10800"/>
  </r>
  <r>
    <n v="100213"/>
    <d v="2026-01-01T00:00:00"/>
    <s v="AB-02"/>
    <x v="0"/>
    <s v="In-store"/>
    <s v="Electronics"/>
    <s v="Smartphone"/>
    <s v="C1085"/>
    <s v="New"/>
    <n v="2"/>
    <n v="165000"/>
    <n v="0.15"/>
    <n v="280500"/>
    <n v="112000"/>
    <s v="No"/>
    <s v="Fatima"/>
    <n v="280500"/>
    <n v="56500"/>
  </r>
  <r>
    <n v="100214"/>
    <d v="2026-03-05T00:00:00"/>
    <s v="LG-01"/>
    <x v="1"/>
    <s v="In-store"/>
    <s v="Accessories"/>
    <s v="USB Cable"/>
    <s v="C1165"/>
    <s v="New"/>
    <n v="2"/>
    <n v="6500"/>
    <n v="0.05"/>
    <n v="12350"/>
    <n v="2200"/>
    <s v="No"/>
    <s v="Grace"/>
    <n v="12350"/>
    <n v="7950"/>
  </r>
  <r>
    <n v="100215"/>
    <d v="2026-04-16T00:00:00"/>
    <s v="KN-01"/>
    <x v="2"/>
    <s v="In-store"/>
    <s v="Electronics"/>
    <s v="Power Bank"/>
    <s v="C1024"/>
    <s v="New"/>
    <n v="3"/>
    <n v="26000"/>
    <n v="0"/>
    <n v="78000"/>
    <n v="15000"/>
    <s v="No"/>
    <s v="Grace"/>
    <n v="78000"/>
    <n v="33000"/>
  </r>
  <r>
    <n v="100216"/>
    <d v="2026-05-19T00:00:00"/>
    <s v="LG-01"/>
    <x v="1"/>
    <s v="Online"/>
    <s v="Accessories"/>
    <s v="USB Cable"/>
    <s v="C1076"/>
    <s v="New"/>
    <n v="4"/>
    <n v="6500"/>
    <n v="0"/>
    <n v="26000"/>
    <n v="2200"/>
    <s v="No"/>
    <s v="Chinedu"/>
    <n v="26000"/>
    <n v="17200"/>
  </r>
  <r>
    <n v="100217"/>
    <d v="2026-06-25T00:00:00"/>
    <s v="LG-02"/>
    <x v="1"/>
    <s v="Online"/>
    <s v="Home"/>
    <s v="Electric Kettle"/>
    <s v="C1144"/>
    <s v="Returning"/>
    <n v="2"/>
    <n v="24000"/>
    <n v="0.05"/>
    <n v="45600"/>
    <n v="15000"/>
    <s v="No"/>
    <s v="Fatima"/>
    <n v="45600"/>
    <n v="15600"/>
  </r>
  <r>
    <n v="100218"/>
    <d v="2026-04-08T00:00:00"/>
    <s v="LG-02"/>
    <x v="1"/>
    <s v="WhatsApp"/>
    <s v="Home"/>
    <s v="Standing Fan"/>
    <s v="C1098"/>
    <s v="New"/>
    <n v="3"/>
    <n v="58000"/>
    <n v="0.05"/>
    <n v="165300"/>
    <n v="39000"/>
    <s v="No"/>
    <s v="Fatima"/>
    <n v="165300"/>
    <n v="48300"/>
  </r>
  <r>
    <n v="100219"/>
    <d v="2026-08-19T00:00:00"/>
    <s v="PH-01"/>
    <x v="4"/>
    <s v="In-store"/>
    <s v="Home"/>
    <s v="Standing Fan"/>
    <s v="C1107"/>
    <s v="Returning"/>
    <n v="5"/>
    <n v="58000"/>
    <n v="0.15"/>
    <n v="246500"/>
    <n v="39000"/>
    <s v="No"/>
    <s v="Grace"/>
    <n v="246500"/>
    <n v="51500"/>
  </r>
  <r>
    <n v="100220"/>
    <d v="2026-01-02T00:00:00"/>
    <s v="KN-01"/>
    <x v="2"/>
    <s v="WhatsApp"/>
    <s v="Electronics"/>
    <s v="Power Bank"/>
    <s v="C1104"/>
    <s v="Returning"/>
    <n v="2"/>
    <n v="26000"/>
    <n v="0"/>
    <n v="52000"/>
    <n v="15000"/>
    <s v="No"/>
    <s v="Chinedu"/>
    <n v="52000"/>
    <n v="22000"/>
  </r>
  <r>
    <n v="100221"/>
    <d v="2026-03-30T00:00:00"/>
    <s v="IB-01"/>
    <x v="3"/>
    <s v="In-store"/>
    <s v="Accessories"/>
    <s v="Backpack"/>
    <s v="C1003"/>
    <s v="Returning"/>
    <n v="3"/>
    <n v="28000"/>
    <n v="0.1"/>
    <n v="75600"/>
    <n v="16000"/>
    <s v="No"/>
    <s v="Fatima"/>
    <n v="75600"/>
    <n v="27600"/>
  </r>
  <r>
    <n v="100222"/>
    <d v="2026-08-21T00:00:00"/>
    <s v="AB-02"/>
    <x v="0"/>
    <s v="WhatsApp"/>
    <s v="Home"/>
    <s v="Standing Fan"/>
    <s v="C1178"/>
    <s v="New"/>
    <n v="3"/>
    <n v="58000"/>
    <n v="0.25"/>
    <n v="130500"/>
    <n v="39000"/>
    <s v="Yes"/>
    <s v="Ibrahim"/>
    <n v="130500"/>
    <n v="13500"/>
  </r>
  <r>
    <n v="100223"/>
    <d v="2026-05-23T00:00:00"/>
    <s v="PH-01"/>
    <x v="4"/>
    <s v="WhatsApp"/>
    <s v="Home"/>
    <s v="Blender"/>
    <s v="C1033"/>
    <s v="Returning"/>
    <n v="3"/>
    <n v="42000"/>
    <n v="0.15"/>
    <n v="107100"/>
    <n v="28000"/>
    <s v="No"/>
    <s v="David"/>
    <n v="107100"/>
    <n v="23100"/>
  </r>
  <r>
    <n v="100224"/>
    <d v="2026-05-07T00:00:00"/>
    <s v="LG-02"/>
    <x v="1"/>
    <s v="Online"/>
    <s v="Electronics"/>
    <s v="Earbuds"/>
    <s v="C1013"/>
    <s v="Returning"/>
    <n v="1"/>
    <n v="32000"/>
    <n v="0.1"/>
    <n v="28800"/>
    <n v="19000"/>
    <s v="No"/>
    <s v="Grace"/>
    <n v="28800"/>
    <n v="9800"/>
  </r>
  <r>
    <n v="100225"/>
    <d v="2026-02-26T00:00:00"/>
    <s v="KN-01"/>
    <x v="2"/>
    <s v="Online"/>
    <s v="Home"/>
    <s v="Electric Kettle"/>
    <s v="C1126"/>
    <s v="New"/>
    <n v="1"/>
    <n v="24000"/>
    <n v="0.05"/>
    <n v="22800"/>
    <n v="15000"/>
    <s v="No"/>
    <s v="Kemi"/>
    <n v="22800"/>
    <n v="7800"/>
  </r>
  <r>
    <n v="100226"/>
    <d v="2026-02-01T00:00:00"/>
    <s v="IB-01"/>
    <x v="3"/>
    <s v="In-store"/>
    <s v="Home"/>
    <s v="Electric Kettle"/>
    <s v="C1032"/>
    <s v="Returning"/>
    <n v="1"/>
    <n v="24000"/>
    <n v="0.05"/>
    <n v="22800"/>
    <n v="15000"/>
    <s v="No"/>
    <s v="Fatima"/>
    <n v="22800"/>
    <n v="7800"/>
  </r>
  <r>
    <n v="100227"/>
    <d v="2026-04-02T00:00:00"/>
    <s v="PH-01"/>
    <x v="4"/>
    <s v="In-store"/>
    <s v="Home"/>
    <s v="Standing Fan"/>
    <s v="C1137"/>
    <s v="Returning"/>
    <n v="2"/>
    <n v="58000"/>
    <n v="0"/>
    <n v="116000"/>
    <n v="39000"/>
    <s v="No"/>
    <s v="Aisha"/>
    <n v="116000"/>
    <n v="38000"/>
  </r>
  <r>
    <n v="100228"/>
    <d v="2026-03-18T00:00:00"/>
    <s v="LG-01"/>
    <x v="1"/>
    <s v="In-store"/>
    <s v="Electronics"/>
    <s v="Earbuds"/>
    <s v="C1059"/>
    <s v="New"/>
    <n v="3"/>
    <n v="32000"/>
    <n v="0.15"/>
    <n v="81600"/>
    <n v="19000"/>
    <s v="No"/>
    <s v="Chinedu"/>
    <n v="81600"/>
    <n v="24600"/>
  </r>
  <r>
    <n v="100229"/>
    <d v="2026-07-09T00:00:00"/>
    <s v="KN-01"/>
    <x v="2"/>
    <s v="Online"/>
    <s v="Home"/>
    <s v="Standing Fan"/>
    <s v="C1126"/>
    <s v="Returning"/>
    <n v="1"/>
    <n v="58000"/>
    <n v="0.1"/>
    <n v="52200"/>
    <n v="39000"/>
    <s v="No"/>
    <s v="Chinedu"/>
    <n v="52200"/>
    <n v="13200"/>
  </r>
  <r>
    <n v="100230"/>
    <d v="2026-04-29T00:00:00"/>
    <s v="KN-01"/>
    <x v="2"/>
    <s v="In-store"/>
    <s v="Electronics"/>
    <s v="Power Bank"/>
    <s v="C1074"/>
    <s v="Returning"/>
    <n v="3"/>
    <n v="26000"/>
    <n v="0.15"/>
    <n v="66300"/>
    <n v="15000"/>
    <s v="No"/>
    <s v="Aisha"/>
    <n v="66300"/>
    <n v="21300"/>
  </r>
  <r>
    <n v="100231"/>
    <d v="2026-03-28T00:00:00"/>
    <s v="AB-01"/>
    <x v="0"/>
    <s v="WhatsApp"/>
    <s v="Electronics"/>
    <s v="Smartphone"/>
    <s v="C1142"/>
    <s v="Returning"/>
    <n v="1"/>
    <n v="165000"/>
    <n v="0.2"/>
    <n v="132000"/>
    <n v="112000"/>
    <s v="No"/>
    <s v="Grace"/>
    <n v="132000"/>
    <n v="20000"/>
  </r>
  <r>
    <n v="100232"/>
    <d v="2026-08-03T00:00:00"/>
    <s v="LG-01"/>
    <x v="1"/>
    <s v="In-store"/>
    <s v="Electronics"/>
    <s v="Smartphone"/>
    <s v="C1059"/>
    <s v="New"/>
    <n v="1"/>
    <n v="165000"/>
    <n v="0.1"/>
    <n v="148500"/>
    <n v="112000"/>
    <s v="Yes"/>
    <s v="David"/>
    <n v="148500"/>
    <n v="36500"/>
  </r>
  <r>
    <n v="100233"/>
    <d v="2026-01-08T00:00:00"/>
    <s v="IB-01"/>
    <x v="3"/>
    <s v="In-store"/>
    <s v="Accessories"/>
    <s v="Phone Case"/>
    <s v="C1097"/>
    <s v="Returning"/>
    <n v="3"/>
    <n v="9000"/>
    <n v="0.15"/>
    <n v="27540"/>
    <n v="3500"/>
    <s v="No"/>
    <s v="David"/>
    <n v="22950"/>
    <n v="12450"/>
  </r>
  <r>
    <n v="100234"/>
    <d v="2026-01-21T00:00:00"/>
    <s v="KN-01"/>
    <x v="2"/>
    <s v="Online"/>
    <s v="Accessories"/>
    <s v="Phone Case"/>
    <s v="C1091"/>
    <s v="New"/>
    <n v="2"/>
    <n v="9000"/>
    <n v="0.1"/>
    <n v="16200"/>
    <n v="3500"/>
    <s v="No"/>
    <s v="Bola"/>
    <n v="16200"/>
    <n v="9200"/>
  </r>
  <r>
    <n v="100235"/>
    <d v="2026-05-22T00:00:00"/>
    <s v="IB-01"/>
    <x v="3"/>
    <s v="WhatsApp"/>
    <s v="Home"/>
    <s v="Electric Kettle"/>
    <s v="C1064"/>
    <s v="New"/>
    <n v="2"/>
    <n v="24000"/>
    <n v="0.1"/>
    <n v="38880"/>
    <n v="15000"/>
    <s v="No"/>
    <s v="Aisha"/>
    <n v="43200"/>
    <n v="13200"/>
  </r>
  <r>
    <n v="100236"/>
    <d v="2026-03-10T00:00:00"/>
    <s v="KN-01"/>
    <x v="2"/>
    <s v="In-store"/>
    <s v="Accessories"/>
    <s v="USB Cable"/>
    <s v="C1021"/>
    <s v="Returning"/>
    <n v="3"/>
    <n v="6500"/>
    <n v="0.1"/>
    <n v="17550"/>
    <n v="2200"/>
    <s v="No"/>
    <s v="Grace"/>
    <n v="17550"/>
    <n v="10950"/>
  </r>
  <r>
    <n v="100237"/>
    <d v="2026-06-13T00:00:00"/>
    <s v="LG-01"/>
    <x v="1"/>
    <s v="In-store"/>
    <s v="Electronics"/>
    <s v="Power Bank"/>
    <s v="C1054"/>
    <s v="New"/>
    <n v="4"/>
    <n v="26000"/>
    <n v="0.1"/>
    <n v="93600"/>
    <n v="15000"/>
    <s v="No"/>
    <s v="Ibrahim"/>
    <n v="93600"/>
    <n v="33600"/>
  </r>
  <r>
    <n v="100238"/>
    <d v="2026-01-11T00:00:00"/>
    <s v="PH-01"/>
    <x v="4"/>
    <s v="Online"/>
    <s v="Home"/>
    <s v="Electric Kettle"/>
    <s v="C1025"/>
    <s v="New"/>
    <n v="2"/>
    <n v="24000"/>
    <n v="0"/>
    <n v="48000"/>
    <n v="15000"/>
    <s v="No"/>
    <s v="Bola"/>
    <n v="48000"/>
    <n v="18000"/>
  </r>
  <r>
    <n v="100239"/>
    <d v="2026-06-14T00:00:00"/>
    <s v="PH-01"/>
    <x v="4"/>
    <s v="WhatsApp"/>
    <s v="Electronics"/>
    <s v="Smartphone"/>
    <s v="C1101"/>
    <s v="Returning"/>
    <n v="1"/>
    <n v="165000"/>
    <n v="0.15"/>
    <n v="140250"/>
    <n v="112000"/>
    <s v="No"/>
    <s v="Chinedu"/>
    <n v="140250"/>
    <n v="28250"/>
  </r>
  <r>
    <n v="100240"/>
    <d v="2026-01-16T00:00:00"/>
    <s v="LG-01"/>
    <x v="1"/>
    <s v="Online"/>
    <s v="Electronics"/>
    <s v="Power Bank"/>
    <s v="C1136"/>
    <s v="New"/>
    <n v="3"/>
    <n v="26000"/>
    <n v="0.15"/>
    <n v="66300"/>
    <n v="15000"/>
    <s v="No"/>
    <s v="Chinedu"/>
    <n v="66300"/>
    <n v="21300"/>
  </r>
  <r>
    <n v="100241"/>
    <d v="2026-03-03T00:00:00"/>
    <s v="LG-02"/>
    <x v="1"/>
    <s v="Online"/>
    <s v="Accessories"/>
    <s v="USB Cable"/>
    <s v="C1023"/>
    <s v="Returning"/>
    <n v="4"/>
    <n v="6500"/>
    <n v="0.1"/>
    <n v="23400"/>
    <n v="2200"/>
    <s v="No"/>
    <s v="Grace"/>
    <n v="23400"/>
    <n v="14600"/>
  </r>
  <r>
    <n v="100242"/>
    <d v="2026-03-09T00:00:00"/>
    <s v="KN-01"/>
    <x v="2"/>
    <s v="In-store"/>
    <s v="Home"/>
    <s v="Electric Kettle"/>
    <s v="C1116"/>
    <s v="New"/>
    <n v="2"/>
    <n v="24000"/>
    <n v="0.1"/>
    <n v="43200"/>
    <n v="15000"/>
    <s v="Yes"/>
    <s v="Kemi"/>
    <n v="43200"/>
    <n v="13200"/>
  </r>
  <r>
    <n v="100243"/>
    <d v="2026-07-16T00:00:00"/>
    <s v="LG-01"/>
    <x v="1"/>
    <s v="Online"/>
    <s v="Home"/>
    <s v="Electric Kettle"/>
    <s v="C1013"/>
    <s v="New"/>
    <n v="5"/>
    <n v="24000"/>
    <n v="0.1"/>
    <n v="108000"/>
    <n v="15000"/>
    <s v="No"/>
    <s v="Fatima"/>
    <n v="108000"/>
    <n v="33000"/>
  </r>
  <r>
    <n v="100244"/>
    <d v="2026-01-29T00:00:00"/>
    <s v="KN-01"/>
    <x v="2"/>
    <s v="WhatsApp"/>
    <s v="Electronics"/>
    <s v="Power Bank"/>
    <s v="C1140"/>
    <s v="Returning"/>
    <n v="3"/>
    <n v="26000"/>
    <n v="0.05"/>
    <n v="74100"/>
    <n v="15000"/>
    <s v="No"/>
    <s v="Kemi"/>
    <n v="74100"/>
    <n v="29100"/>
  </r>
  <r>
    <n v="100245"/>
    <d v="2026-06-26T00:00:00"/>
    <s v="LG-02"/>
    <x v="1"/>
    <s v="Online"/>
    <s v="Accessories"/>
    <s v="Backpack"/>
    <s v="C1071"/>
    <s v="New"/>
    <n v="1"/>
    <n v="28000"/>
    <n v="0.15"/>
    <n v="23800"/>
    <n v="16000"/>
    <s v="No"/>
    <s v="Bola"/>
    <n v="23800"/>
    <n v="7800"/>
  </r>
  <r>
    <n v="100246"/>
    <d v="2026-07-28T00:00:00"/>
    <s v="KN-01"/>
    <x v="2"/>
    <s v="In-store"/>
    <s v="Electronics"/>
    <s v="Smartphone"/>
    <s v="C1045"/>
    <s v="New"/>
    <n v="1"/>
    <n v="165000"/>
    <n v="0.05"/>
    <n v="156750"/>
    <n v="112000"/>
    <s v="No"/>
    <s v="Chinedu"/>
    <n v="156750"/>
    <n v="44750"/>
  </r>
  <r>
    <n v="100247"/>
    <d v="2026-08-03T00:00:00"/>
    <s v="AB-01"/>
    <x v="0"/>
    <s v="In-store"/>
    <s v="Home"/>
    <s v="Electric Kettle"/>
    <s v="C1063"/>
    <s v="Returning"/>
    <n v="2"/>
    <n v="24000"/>
    <n v="0.2"/>
    <n v="38400"/>
    <n v="15000"/>
    <s v="No"/>
    <s v="Grace"/>
    <n v="38400"/>
    <n v="8400"/>
  </r>
  <r>
    <n v="100248"/>
    <d v="2026-07-22T00:00:00"/>
    <s v="LG-01"/>
    <x v="1"/>
    <s v="In-store"/>
    <s v="Accessories"/>
    <s v="USB Cable"/>
    <s v="C1049"/>
    <s v="Returning"/>
    <n v="1"/>
    <n v="6500"/>
    <n v="0.05"/>
    <n v="6175"/>
    <n v="2200"/>
    <s v="No"/>
    <s v="Ibrahim"/>
    <n v="6175"/>
    <n v="3975"/>
  </r>
  <r>
    <n v="100249"/>
    <d v="2026-04-04T00:00:00"/>
    <s v="KN-01"/>
    <x v="2"/>
    <s v="Online"/>
    <s v="Home"/>
    <s v="Blender"/>
    <s v="C1027"/>
    <s v="New"/>
    <n v="2"/>
    <n v="42000"/>
    <n v="0.1"/>
    <n v="75600"/>
    <n v="28000"/>
    <s v="No"/>
    <s v="Bola"/>
    <n v="75600"/>
    <n v="19600"/>
  </r>
  <r>
    <n v="100250"/>
    <d v="2026-04-28T00:00:00"/>
    <s v="IB-01"/>
    <x v="3"/>
    <s v="In-store"/>
    <s v="Electronics"/>
    <s v="Smartphone"/>
    <s v="C1025"/>
    <s v="New"/>
    <n v="4"/>
    <n v="165000"/>
    <n v="0"/>
    <n v="660000"/>
    <n v="112000"/>
    <s v="No"/>
    <s v="Bola"/>
    <n v="660000"/>
    <n v="212000"/>
  </r>
  <r>
    <n v="100251"/>
    <d v="2026-07-23T00:00:00"/>
    <s v="LG-01"/>
    <x v="1"/>
    <s v="In-store"/>
    <s v="Home"/>
    <s v="Blender"/>
    <s v="C1147"/>
    <s v="Returning"/>
    <n v="2"/>
    <n v="42000"/>
    <n v="0"/>
    <n v="84000"/>
    <n v="28000"/>
    <s v="No"/>
    <s v="Bola"/>
    <n v="84000"/>
    <n v="28000"/>
  </r>
  <r>
    <n v="100252"/>
    <d v="2026-07-11T00:00:00"/>
    <s v="KN-01"/>
    <x v="2"/>
    <s v="In-store"/>
    <s v="Electronics"/>
    <s v="Power Bank"/>
    <s v="C1117"/>
    <s v="Returning"/>
    <n v="2"/>
    <n v="26000"/>
    <n v="0"/>
    <n v="52000"/>
    <n v="15000"/>
    <s v="No"/>
    <s v="David"/>
    <n v="52000"/>
    <n v="22000"/>
  </r>
  <r>
    <n v="100253"/>
    <d v="2026-01-02T00:00:00"/>
    <s v="PH-01"/>
    <x v="4"/>
    <s v="WhatsApp"/>
    <s v="Home"/>
    <s v="Standing Fan"/>
    <s v="C1021"/>
    <s v="Returning"/>
    <n v="2"/>
    <n v="58000"/>
    <n v="0.05"/>
    <n v="110200"/>
    <n v="39000"/>
    <s v="No"/>
    <s v="Ibrahim"/>
    <n v="110200"/>
    <n v="32200"/>
  </r>
  <r>
    <n v="100254"/>
    <d v="2026-04-11T00:00:00"/>
    <s v="KN-01"/>
    <x v="2"/>
    <s v="Online"/>
    <s v="Home"/>
    <s v="Standing Fan"/>
    <s v="C1193"/>
    <s v="Returning"/>
    <n v="2"/>
    <n v="58000"/>
    <n v="0.1"/>
    <n v="104400"/>
    <n v="39000"/>
    <s v="No"/>
    <s v="Grace"/>
    <n v="104400"/>
    <n v="26400"/>
  </r>
  <r>
    <n v="100255"/>
    <d v="2026-05-05T00:00:00"/>
    <s v="LG-02"/>
    <x v="1"/>
    <s v="Online"/>
    <s v="Home"/>
    <s v="Electric Kettle"/>
    <s v="C1127"/>
    <s v="New"/>
    <n v="5"/>
    <n v="24000"/>
    <n v="0.15"/>
    <n v="102000"/>
    <n v="15000"/>
    <s v="Yes"/>
    <s v="Kemi"/>
    <n v="102000"/>
    <n v="27000"/>
  </r>
  <r>
    <n v="100256"/>
    <d v="2026-07-23T00:00:00"/>
    <s v="KN-01"/>
    <x v="2"/>
    <s v="In-store"/>
    <s v="Accessories"/>
    <s v="USB Cable"/>
    <s v="C1050"/>
    <s v="New"/>
    <n v="1"/>
    <n v="6500"/>
    <n v="0.05"/>
    <n v="6175"/>
    <n v="2200"/>
    <s v="No"/>
    <s v="Aisha"/>
    <n v="6175"/>
    <n v="3975"/>
  </r>
  <r>
    <n v="100257"/>
    <d v="2026-03-04T00:00:00"/>
    <s v="LG-01"/>
    <x v="1"/>
    <s v="Online"/>
    <s v="Home"/>
    <s v="Standing Fan"/>
    <s v="C1149"/>
    <s v="Returning"/>
    <n v="1"/>
    <n v="58000"/>
    <n v="0.05"/>
    <n v="55100"/>
    <n v="39000"/>
    <s v="No"/>
    <s v="Bola"/>
    <n v="55100"/>
    <n v="16100"/>
  </r>
  <r>
    <n v="100258"/>
    <d v="2026-07-01T00:00:00"/>
    <s v="PH-01"/>
    <x v="4"/>
    <s v="WhatsApp"/>
    <s v="Home"/>
    <s v="Blender"/>
    <s v="C1155"/>
    <s v="New"/>
    <n v="4"/>
    <n v="42000"/>
    <n v="0.15"/>
    <n v="142800"/>
    <n v="28000"/>
    <s v="No"/>
    <s v="Aisha"/>
    <n v="142800"/>
    <n v="30800"/>
  </r>
  <r>
    <n v="100259"/>
    <d v="2026-07-23T00:00:00"/>
    <s v="AB-01"/>
    <x v="0"/>
    <s v="In-store"/>
    <s v="Electronics"/>
    <s v="Smartphone"/>
    <s v="C1033"/>
    <s v="Returning"/>
    <n v="1"/>
    <n v="165000"/>
    <n v="0.25"/>
    <n v="136125"/>
    <n v="112000"/>
    <s v="Yes"/>
    <s v="Grace"/>
    <n v="123750"/>
    <n v="11750"/>
  </r>
  <r>
    <n v="100260"/>
    <d v="2026-04-14T00:00:00"/>
    <s v="PH-01"/>
    <x v="4"/>
    <s v="WhatsApp"/>
    <s v="Electronics"/>
    <s v="Earbuds"/>
    <s v="C1190"/>
    <s v="Returning"/>
    <n v="2"/>
    <n v="32000"/>
    <n v="0.15"/>
    <n v="54400"/>
    <n v="19000"/>
    <s v="No"/>
    <s v="Ibrahim"/>
    <n v="54400"/>
    <n v="16400"/>
  </r>
  <r>
    <n v="100261"/>
    <d v="2026-03-06T00:00:00"/>
    <s v="AB-02"/>
    <x v="0"/>
    <s v="In-store"/>
    <s v="Electronics"/>
    <s v="Power Bank"/>
    <s v="C1146"/>
    <s v="New"/>
    <n v="4"/>
    <n v="26000"/>
    <n v="0"/>
    <n v="104000"/>
    <n v="15000"/>
    <s v="No"/>
    <s v="Chinedu"/>
    <n v="104000"/>
    <n v="44000"/>
  </r>
  <r>
    <n v="100262"/>
    <d v="2026-02-10T00:00:00"/>
    <s v="IB-01"/>
    <x v="3"/>
    <s v="Online"/>
    <s v="Home"/>
    <s v="Electric Kettle"/>
    <s v="C1044"/>
    <s v="New"/>
    <n v="4"/>
    <n v="24000"/>
    <n v="0.05"/>
    <n v="91200"/>
    <n v="15000"/>
    <s v="No"/>
    <s v="Bola"/>
    <n v="91200"/>
    <n v="31200"/>
  </r>
  <r>
    <n v="100263"/>
    <d v="2026-01-22T00:00:00"/>
    <s v="AB-02"/>
    <x v="0"/>
    <s v="In-store"/>
    <s v="Accessories"/>
    <s v="Phone Case"/>
    <s v="C1032"/>
    <s v="New"/>
    <n v="5"/>
    <n v="9000"/>
    <n v="0.25"/>
    <n v="33750"/>
    <n v="3500"/>
    <s v="No"/>
    <s v="David"/>
    <n v="33750"/>
    <n v="16250"/>
  </r>
  <r>
    <n v="100264"/>
    <d v="2026-04-05T00:00:00"/>
    <s v="KN-01"/>
    <x v="2"/>
    <s v="In-store"/>
    <s v="Home"/>
    <s v="Blender"/>
    <s v="C1058"/>
    <s v="Returning"/>
    <n v="1"/>
    <n v="42000"/>
    <n v="0.05"/>
    <n v="39900"/>
    <n v="28000"/>
    <s v="No"/>
    <s v="David"/>
    <n v="39900"/>
    <n v="11900"/>
  </r>
  <r>
    <n v="100265"/>
    <d v="2026-01-31T00:00:00"/>
    <s v="PH-01"/>
    <x v="4"/>
    <s v="In-store"/>
    <s v="Electronics"/>
    <s v="Earbuds"/>
    <s v="C1087"/>
    <s v="Returning"/>
    <n v="2"/>
    <n v="32000"/>
    <n v="0"/>
    <n v="64000"/>
    <n v="19000"/>
    <s v="No"/>
    <s v="Chinedu"/>
    <n v="64000"/>
    <n v="26000"/>
  </r>
  <r>
    <n v="100266"/>
    <d v="2026-06-15T00:00:00"/>
    <s v="KN-01"/>
    <x v="2"/>
    <s v="WhatsApp"/>
    <s v="Home"/>
    <s v="Electric Kettle"/>
    <s v="C1055"/>
    <s v="New"/>
    <n v="4"/>
    <n v="24000"/>
    <n v="0"/>
    <n v="96000"/>
    <n v="15000"/>
    <s v="No"/>
    <s v="Ibrahim"/>
    <n v="96000"/>
    <n v="36000"/>
  </r>
  <r>
    <n v="100267"/>
    <d v="2026-05-01T00:00:00"/>
    <s v="PH-01"/>
    <x v="4"/>
    <s v="In-store"/>
    <s v="Electronics"/>
    <s v="Power Bank"/>
    <s v="C1013"/>
    <s v="Returning"/>
    <n v="1"/>
    <n v="26000"/>
    <n v="0.05"/>
    <n v="24700"/>
    <n v="15000"/>
    <s v="No"/>
    <s v="Fatima"/>
    <n v="24700"/>
    <n v="9700"/>
  </r>
  <r>
    <n v="100268"/>
    <d v="2026-03-01T00:00:00"/>
    <s v="LG-02"/>
    <x v="1"/>
    <s v="Online"/>
    <s v="Home"/>
    <s v="Standing Fan"/>
    <s v="C1078"/>
    <s v="Returning"/>
    <n v="2"/>
    <n v="58000"/>
    <n v="0"/>
    <n v="116000"/>
    <n v="39000"/>
    <s v="No"/>
    <s v="Ibrahim"/>
    <n v="116000"/>
    <n v="38000"/>
  </r>
  <r>
    <n v="100269"/>
    <d v="2026-04-07T00:00:00"/>
    <s v="AB-01"/>
    <x v="0"/>
    <s v="WhatsApp"/>
    <s v="Electronics"/>
    <s v="Power Bank"/>
    <s v="C1194"/>
    <s v="Returning"/>
    <n v="5"/>
    <n v="26000"/>
    <n v="0.15"/>
    <n v="110500"/>
    <n v="15000"/>
    <s v="No"/>
    <s v="Kemi"/>
    <n v="110500"/>
    <n v="35500"/>
  </r>
  <r>
    <n v="100270"/>
    <d v="2026-06-16T00:00:00"/>
    <s v="PH-01"/>
    <x v="4"/>
    <s v="Online"/>
    <s v="Accessories"/>
    <s v="Backpack"/>
    <s v="C1182"/>
    <s v="Returning"/>
    <n v="4"/>
    <n v="28000"/>
    <n v="0"/>
    <n v="112000"/>
    <n v="16000"/>
    <s v="No"/>
    <s v="Grace"/>
    <n v="112000"/>
    <n v="48000"/>
  </r>
  <r>
    <n v="100271"/>
    <d v="2026-04-25T00:00:00"/>
    <s v="IB-01"/>
    <x v="3"/>
    <s v="Online"/>
    <s v="Electronics"/>
    <s v="Smartphone"/>
    <s v="C1149"/>
    <s v="New"/>
    <n v="1"/>
    <n v="165000"/>
    <n v="0"/>
    <n v="165000"/>
    <n v="112000"/>
    <s v="No"/>
    <s v="Chinedu"/>
    <n v="165000"/>
    <n v="53000"/>
  </r>
  <r>
    <n v="100272"/>
    <d v="2026-03-19T00:00:00"/>
    <s v="LG-02"/>
    <x v="1"/>
    <s v="In-store"/>
    <s v="Home"/>
    <s v="Blender"/>
    <s v="C1078"/>
    <s v="Returning"/>
    <n v="1"/>
    <n v="42000"/>
    <n v="0"/>
    <n v="42000"/>
    <n v="28000"/>
    <s v="No"/>
    <s v="Fatima"/>
    <n v="42000"/>
    <n v="14000"/>
  </r>
  <r>
    <n v="100273"/>
    <d v="2026-01-15T00:00:00"/>
    <s v="IB-01"/>
    <x v="3"/>
    <s v="Online"/>
    <s v="Electronics"/>
    <s v="Smartphone"/>
    <s v="C1053"/>
    <s v="New"/>
    <n v="2"/>
    <n v="165000"/>
    <n v="0.05"/>
    <n v="313500"/>
    <n v="112000"/>
    <s v="No"/>
    <s v="Bola"/>
    <n v="313500"/>
    <n v="89500"/>
  </r>
  <r>
    <n v="100274"/>
    <d v="2026-08-26T00:00:00"/>
    <s v="PH-01"/>
    <x v="4"/>
    <s v="Online"/>
    <s v="Accessories"/>
    <s v="Backpack"/>
    <s v="C1091"/>
    <s v="Returning"/>
    <n v="3"/>
    <n v="28000"/>
    <n v="0"/>
    <n v="84000"/>
    <n v="16000"/>
    <s v="No"/>
    <s v="Fatima"/>
    <n v="84000"/>
    <n v="36000"/>
  </r>
  <r>
    <n v="100275"/>
    <d v="2026-05-14T00:00:00"/>
    <s v="LG-01"/>
    <x v="1"/>
    <s v="Online"/>
    <s v="Electronics"/>
    <s v="Power Bank"/>
    <s v="C1135"/>
    <s v="New"/>
    <n v="22"/>
    <n v="26000"/>
    <n v="0.05"/>
    <n v="543400"/>
    <n v="15000"/>
    <s v="No"/>
    <s v="David"/>
    <n v="543400"/>
    <n v="213400"/>
  </r>
  <r>
    <n v="100276"/>
    <d v="2026-06-22T00:00:00"/>
    <s v="LG-02"/>
    <x v="1"/>
    <s v="Online"/>
    <s v="Home"/>
    <s v="Electric Kettle"/>
    <s v="C1016"/>
    <s v="New"/>
    <n v="2"/>
    <n v="24000"/>
    <n v="0.1"/>
    <n v="43200"/>
    <n v="15000"/>
    <s v="No"/>
    <s v="David"/>
    <n v="43200"/>
    <n v="13200"/>
  </r>
  <r>
    <n v="100277"/>
    <d v="2026-07-28T00:00:00"/>
    <s v="LG-01"/>
    <x v="1"/>
    <s v="In-store"/>
    <s v="Electronics"/>
    <s v="Power Bank"/>
    <s v="C1038"/>
    <s v="New"/>
    <n v="22"/>
    <n v="26000"/>
    <n v="0"/>
    <n v="572000"/>
    <n v="15000"/>
    <s v="No"/>
    <s v="Grace"/>
    <n v="572000"/>
    <n v="242000"/>
  </r>
  <r>
    <n v="100278"/>
    <d v="2026-06-27T00:00:00"/>
    <s v="LG-01"/>
    <x v="1"/>
    <s v="In-store"/>
    <s v="Electronics"/>
    <s v="Power Bank"/>
    <s v="C1144"/>
    <s v="New"/>
    <n v="3"/>
    <n v="26000"/>
    <n v="0.1"/>
    <n v="56160"/>
    <n v="15000"/>
    <s v="No"/>
    <s v="Fatima"/>
    <n v="70200"/>
    <n v="25200"/>
  </r>
  <r>
    <n v="100279"/>
    <d v="2026-02-21T00:00:00"/>
    <s v="AB-02"/>
    <x v="0"/>
    <s v="Online"/>
    <s v="Accessories"/>
    <s v="USB Cable"/>
    <s v="C1082"/>
    <s v="Returning"/>
    <n v="4"/>
    <n v="6500"/>
    <n v="0.15"/>
    <n v="22100"/>
    <n v="2200"/>
    <s v="No"/>
    <s v="Ibrahim"/>
    <n v="22100"/>
    <n v="13300"/>
  </r>
  <r>
    <n v="100280"/>
    <d v="2026-06-16T00:00:00"/>
    <s v="LG-01"/>
    <x v="1"/>
    <s v="WhatsApp"/>
    <s v="Electronics"/>
    <s v="Earbuds"/>
    <s v="C1041"/>
    <s v="Returning"/>
    <n v="1"/>
    <n v="32000"/>
    <n v="0.05"/>
    <n v="30400"/>
    <n v="19000"/>
    <s v="No"/>
    <s v="Grace"/>
    <n v="30400"/>
    <n v="11400"/>
  </r>
  <r>
    <n v="100281"/>
    <d v="2026-05-15T00:00:00"/>
    <s v="LG-01"/>
    <x v="1"/>
    <s v="WhatsApp"/>
    <s v="Electronics"/>
    <s v="Power Bank"/>
    <s v="C1035"/>
    <s v="New"/>
    <n v="1"/>
    <n v="26000"/>
    <n v="0.15"/>
    <n v="22100"/>
    <n v="15000"/>
    <s v="No"/>
    <s v="Bola"/>
    <n v="22100"/>
    <n v="7100"/>
  </r>
  <r>
    <n v="100282"/>
    <d v="2026-05-07T00:00:00"/>
    <s v="LG-01"/>
    <x v="1"/>
    <s v="In-store"/>
    <s v="Electronics"/>
    <s v="Power Bank"/>
    <s v="C1159"/>
    <s v="Returning"/>
    <n v="2"/>
    <n v="26000"/>
    <n v="0.05"/>
    <n v="49400"/>
    <n v="15000"/>
    <s v="No"/>
    <s v="Kemi"/>
    <n v="49400"/>
    <n v="19400"/>
  </r>
  <r>
    <n v="100283"/>
    <d v="2026-08-26T00:00:00"/>
    <s v="LG-01"/>
    <x v="1"/>
    <s v="In-store"/>
    <s v="Home"/>
    <s v="Standing Fan"/>
    <s v="C1108"/>
    <s v="Returning"/>
    <n v="1"/>
    <n v="58000"/>
    <n v="0.05"/>
    <n v="55100"/>
    <n v="39000"/>
    <s v="No"/>
    <s v="Bola"/>
    <n v="55100"/>
    <n v="16100"/>
  </r>
  <r>
    <n v="100284"/>
    <d v="2026-08-11T00:00:00"/>
    <s v="AB-02"/>
    <x v="0"/>
    <s v="In-store"/>
    <s v="Home"/>
    <s v="Electric Kettle"/>
    <s v="C1115"/>
    <s v="New"/>
    <n v="4"/>
    <n v="24000"/>
    <n v="0.1"/>
    <n v="95040"/>
    <n v="15000"/>
    <s v="No"/>
    <s v="Fatima"/>
    <n v="86400"/>
    <n v="26400"/>
  </r>
  <r>
    <n v="100285"/>
    <d v="2026-07-18T00:00:00"/>
    <s v="KN-01"/>
    <x v="2"/>
    <s v="Online"/>
    <s v="Home"/>
    <s v="Electric Kettle"/>
    <s v="C1172"/>
    <s v="Returning"/>
    <n v="1"/>
    <n v="24000"/>
    <n v="0.05"/>
    <n v="22800"/>
    <n v="15000"/>
    <s v="No"/>
    <s v="David"/>
    <n v="22800"/>
    <n v="7800"/>
  </r>
  <r>
    <n v="100286"/>
    <d v="2026-03-16T00:00:00"/>
    <s v="KN-01"/>
    <x v="2"/>
    <s v="Online"/>
    <s v="Accessories"/>
    <s v="Phone Case"/>
    <s v="C1130"/>
    <s v="Returning"/>
    <n v="1"/>
    <n v="9000"/>
    <n v="0.1"/>
    <n v="8100"/>
    <n v="3500"/>
    <s v="No"/>
    <s v="Aisha"/>
    <n v="8100"/>
    <n v="4600"/>
  </r>
  <r>
    <n v="100287"/>
    <d v="2026-02-25T00:00:00"/>
    <s v="PH-01"/>
    <x v="4"/>
    <s v="Online"/>
    <s v="Electronics"/>
    <s v="Earbuds"/>
    <s v="C1114"/>
    <s v="New"/>
    <n v="3"/>
    <n v="32000"/>
    <n v="0.05"/>
    <n v="91200"/>
    <n v="19000"/>
    <s v="No"/>
    <s v="Grace"/>
    <n v="91200"/>
    <n v="34200"/>
  </r>
  <r>
    <n v="100288"/>
    <d v="2026-06-04T00:00:00"/>
    <s v="IB-01"/>
    <x v="3"/>
    <s v="In-store"/>
    <s v="Electronics"/>
    <s v="Power Bank"/>
    <s v="C1062"/>
    <s v="Returning"/>
    <n v="1"/>
    <n v="26000"/>
    <n v="0.05"/>
    <n v="24700"/>
    <n v="15000"/>
    <s v="No"/>
    <s v="Chinedu"/>
    <n v="24700"/>
    <n v="9700"/>
  </r>
  <r>
    <n v="100289"/>
    <d v="2026-07-21T00:00:00"/>
    <s v="LG-01"/>
    <x v="1"/>
    <s v="In-store"/>
    <s v="Electronics"/>
    <s v="Earbuds"/>
    <s v="C1057"/>
    <s v="New"/>
    <n v="3"/>
    <n v="32000"/>
    <n v="0.1"/>
    <n v="86400"/>
    <n v="19000"/>
    <s v="No"/>
    <s v="David"/>
    <n v="86400"/>
    <n v="29400"/>
  </r>
  <r>
    <n v="100290"/>
    <d v="2026-04-04T00:00:00"/>
    <s v="LG-01"/>
    <x v="1"/>
    <s v="In-store"/>
    <s v="Electronics"/>
    <s v="Earbuds"/>
    <s v="C1083"/>
    <s v="Returning"/>
    <n v="5"/>
    <n v="32000"/>
    <n v="0.15"/>
    <n v="136000"/>
    <n v="19000"/>
    <s v="No"/>
    <s v="Ibrahim"/>
    <n v="136000"/>
    <n v="41000"/>
  </r>
  <r>
    <n v="100291"/>
    <d v="2026-03-29T00:00:00"/>
    <s v="IB-01"/>
    <x v="3"/>
    <s v="In-store"/>
    <s v="Electronics"/>
    <s v="Earbuds"/>
    <s v="C1073"/>
    <s v="Returning"/>
    <n v="1"/>
    <n v="32000"/>
    <n v="0.1"/>
    <n v="28800"/>
    <n v="19000"/>
    <s v="No"/>
    <s v="Fatima"/>
    <n v="28800"/>
    <n v="9800"/>
  </r>
  <r>
    <n v="100292"/>
    <d v="2026-04-18T00:00:00"/>
    <s v="LG-02"/>
    <x v="1"/>
    <s v="WhatsApp"/>
    <s v="Electronics"/>
    <s v="Smartphone"/>
    <s v="C1138"/>
    <s v="Returning"/>
    <n v="1"/>
    <n v="165000"/>
    <n v="0.15"/>
    <n v="140250"/>
    <n v="112000"/>
    <s v="No"/>
    <s v="Ibrahim"/>
    <n v="140250"/>
    <n v="28250"/>
  </r>
  <r>
    <n v="100293"/>
    <d v="2026-04-10T00:00:00"/>
    <s v="PH-01"/>
    <x v="4"/>
    <s v="WhatsApp"/>
    <s v="Accessories"/>
    <s v="Backpack"/>
    <s v="C1150"/>
    <s v="New"/>
    <n v="2"/>
    <n v="28000"/>
    <n v="0"/>
    <n v="56000"/>
    <n v="16000"/>
    <s v="No"/>
    <s v="Bola"/>
    <n v="56000"/>
    <n v="24000"/>
  </r>
  <r>
    <n v="100294"/>
    <d v="2026-07-20T00:00:00"/>
    <s v="IB-01"/>
    <x v="3"/>
    <s v="In-store"/>
    <s v="Electronics"/>
    <s v="Power Bank"/>
    <s v="C1041"/>
    <s v="New"/>
    <n v="3"/>
    <n v="26000"/>
    <n v="0.1"/>
    <n v="63180"/>
    <n v="15000"/>
    <s v="No"/>
    <s v="Fatima"/>
    <n v="70200"/>
    <n v="25200"/>
  </r>
  <r>
    <n v="100295"/>
    <d v="2026-02-13T00:00:00"/>
    <s v="IB-01"/>
    <x v="3"/>
    <s v="WhatsApp"/>
    <s v="Electronics"/>
    <s v="Earbuds"/>
    <s v="C1010"/>
    <s v="New"/>
    <n v="1"/>
    <n v="32000"/>
    <n v="0.15"/>
    <n v="27200"/>
    <n v="19000"/>
    <s v="Yes"/>
    <s v="Kemi"/>
    <n v="27200"/>
    <n v="8200"/>
  </r>
  <r>
    <n v="100296"/>
    <d v="2026-04-26T00:00:00"/>
    <s v="IB-01"/>
    <x v="3"/>
    <s v="WhatsApp"/>
    <s v="Electronics"/>
    <s v="Earbuds"/>
    <s v="C1170"/>
    <s v="New"/>
    <n v="2"/>
    <n v="32000"/>
    <n v="0.05"/>
    <n v="72960"/>
    <n v="19000"/>
    <s v="Yes"/>
    <s v="Bola"/>
    <n v="60800"/>
    <n v="22800"/>
  </r>
  <r>
    <n v="100297"/>
    <d v="2026-01-16T00:00:00"/>
    <s v="IB-01"/>
    <x v="3"/>
    <s v="Online"/>
    <s v="Home"/>
    <s v="Standing Fan"/>
    <s v="C1082"/>
    <s v="New"/>
    <n v="1"/>
    <n v="58000"/>
    <n v="0"/>
    <n v="58000"/>
    <n v="39000"/>
    <s v="No"/>
    <s v="Chinedu"/>
    <n v="58000"/>
    <n v="19000"/>
  </r>
  <r>
    <n v="100298"/>
    <d v="2026-02-01T00:00:00"/>
    <s v="LG-02"/>
    <x v="1"/>
    <s v="Online"/>
    <s v="Electronics"/>
    <s v="Power Bank"/>
    <s v="C1162"/>
    <s v="Returning"/>
    <n v="4"/>
    <n v="26000"/>
    <n v="0.1"/>
    <n v="93600"/>
    <n v="15000"/>
    <s v="No"/>
    <s v="Fatima"/>
    <n v="93600"/>
    <n v="33600"/>
  </r>
  <r>
    <n v="100299"/>
    <d v="2026-07-06T00:00:00"/>
    <s v="LG-01"/>
    <x v="1"/>
    <s v="In-store"/>
    <s v="Accessories"/>
    <s v="Backpack"/>
    <s v="C1110"/>
    <s v="Returning"/>
    <n v="2"/>
    <n v="28000"/>
    <n v="0.1"/>
    <n v="50400"/>
    <n v="16000"/>
    <s v="No"/>
    <s v="Kemi"/>
    <n v="50400"/>
    <n v="18400"/>
  </r>
  <r>
    <n v="100300"/>
    <d v="2026-01-06T00:00:00"/>
    <s v="PH-01"/>
    <x v="4"/>
    <s v="WhatsApp"/>
    <s v="Accessories"/>
    <s v="USB Cable"/>
    <s v="C1033"/>
    <s v="New"/>
    <n v="4"/>
    <n v="6500"/>
    <n v="0.1"/>
    <n v="23400"/>
    <n v="2200"/>
    <s v="No"/>
    <s v="Kemi"/>
    <n v="23400"/>
    <n v="14600"/>
  </r>
  <r>
    <n v="100301"/>
    <d v="2026-03-06T00:00:00"/>
    <s v="LG-02"/>
    <x v="1"/>
    <s v="In-store"/>
    <s v="Electronics"/>
    <s v="Power Bank"/>
    <s v="C1169"/>
    <s v="Returning"/>
    <n v="5"/>
    <n v="26000"/>
    <n v="0.05"/>
    <n v="98800"/>
    <n v="15000"/>
    <s v="Yes"/>
    <s v="Aisha"/>
    <n v="123500"/>
    <n v="48500"/>
  </r>
  <r>
    <n v="100302"/>
    <d v="2026-02-28T00:00:00"/>
    <s v="LG-02"/>
    <x v="1"/>
    <s v="In-store"/>
    <s v="Accessories"/>
    <s v="Backpack"/>
    <s v="C1179"/>
    <s v="Returning"/>
    <n v="4"/>
    <n v="28000"/>
    <n v="0"/>
    <n v="112000"/>
    <n v="16000"/>
    <s v="No"/>
    <s v="Bola"/>
    <n v="112000"/>
    <n v="48000"/>
  </r>
  <r>
    <n v="100303"/>
    <d v="2026-02-16T00:00:00"/>
    <s v="IB-01"/>
    <x v="3"/>
    <s v="In-store"/>
    <s v="Accessories"/>
    <s v="Phone Case"/>
    <s v="C1032"/>
    <s v="Returning"/>
    <n v="2"/>
    <n v="9000"/>
    <n v="0.1"/>
    <n v="16200"/>
    <n v="3500"/>
    <s v="No"/>
    <s v="Ibrahim"/>
    <n v="16200"/>
    <n v="9200"/>
  </r>
  <r>
    <n v="100304"/>
    <d v="2026-07-01T00:00:00"/>
    <s v="KN-01"/>
    <x v="2"/>
    <s v="WhatsApp"/>
    <s v="Home"/>
    <s v="Standing Fan"/>
    <s v="C1090"/>
    <s v="New"/>
    <n v="5"/>
    <n v="58000"/>
    <n v="0.1"/>
    <n v="261000"/>
    <n v="39000"/>
    <s v="No"/>
    <s v="Bola"/>
    <n v="261000"/>
    <n v="66000"/>
  </r>
  <r>
    <n v="100305"/>
    <d v="2026-01-10T00:00:00"/>
    <s v="LG-01"/>
    <x v="1"/>
    <s v="Online"/>
    <s v="Electronics"/>
    <s v="Earbuds"/>
    <s v="C1105"/>
    <s v="Returning"/>
    <n v="2"/>
    <n v="32000"/>
    <n v="0.05"/>
    <n v="60800"/>
    <n v="19000"/>
    <s v="No"/>
    <s v="Grace"/>
    <n v="60800"/>
    <n v="22800"/>
  </r>
  <r>
    <n v="100306"/>
    <d v="2026-03-14T00:00:00"/>
    <s v="PH-01"/>
    <x v="4"/>
    <s v="In-store"/>
    <s v="Accessories"/>
    <s v="Phone Case"/>
    <s v="C1162"/>
    <s v="New"/>
    <n v="1"/>
    <n v="9000"/>
    <n v="0.15"/>
    <n v="7650"/>
    <n v="3500"/>
    <s v="No"/>
    <s v="Aisha"/>
    <n v="7650"/>
    <n v="4150"/>
  </r>
  <r>
    <n v="100307"/>
    <d v="2026-06-28T00:00:00"/>
    <s v="IB-01"/>
    <x v="3"/>
    <s v="Online"/>
    <s v="Electronics"/>
    <s v="Power Bank"/>
    <s v="C1099"/>
    <s v="New"/>
    <n v="3"/>
    <n v="26000"/>
    <n v="0"/>
    <n v="78000"/>
    <n v="15000"/>
    <s v="No"/>
    <s v="Ibrahim"/>
    <n v="78000"/>
    <n v="33000"/>
  </r>
  <r>
    <n v="100308"/>
    <d v="2026-08-04T00:00:00"/>
    <s v="LG-02"/>
    <x v="1"/>
    <s v="Online"/>
    <s v="Home"/>
    <s v="Blender"/>
    <s v="C1088"/>
    <s v="Returning"/>
    <n v="1"/>
    <n v="42000"/>
    <n v="0.05"/>
    <n v="39900"/>
    <n v="28000"/>
    <s v="No"/>
    <s v="Aisha"/>
    <n v="39900"/>
    <n v="11900"/>
  </r>
  <r>
    <n v="100309"/>
    <d v="2026-05-12T00:00:00"/>
    <s v="LG-02"/>
    <x v="1"/>
    <s v="In-store"/>
    <s v="Accessories"/>
    <s v="USB Cable"/>
    <s v="C1093"/>
    <s v="New"/>
    <n v="3"/>
    <n v="6500"/>
    <n v="0.15"/>
    <n v="16575"/>
    <n v="2200"/>
    <s v="No"/>
    <s v="Ibrahim"/>
    <n v="16575"/>
    <n v="9975"/>
  </r>
  <r>
    <n v="100310"/>
    <d v="2026-03-04T00:00:00"/>
    <s v="LG-01"/>
    <x v="1"/>
    <s v="Online"/>
    <s v="Electronics"/>
    <s v="Earbuds"/>
    <s v="C1022"/>
    <s v="New"/>
    <n v="4"/>
    <n v="32000"/>
    <n v="0.1"/>
    <n v="115200"/>
    <n v="19000"/>
    <s v="No"/>
    <s v="Ibrahim"/>
    <n v="115200"/>
    <n v="39200"/>
  </r>
  <r>
    <n v="100311"/>
    <d v="2026-06-02T00:00:00"/>
    <s v="AB-01"/>
    <x v="0"/>
    <s v="Online"/>
    <s v="Accessories"/>
    <s v="USB Cable"/>
    <s v="C1143"/>
    <s v="Returning"/>
    <n v="1"/>
    <n v="6500"/>
    <n v="0.05"/>
    <n v="6175"/>
    <n v="2200"/>
    <s v="No"/>
    <s v="Aisha"/>
    <n v="6175"/>
    <n v="3975"/>
  </r>
  <r>
    <n v="100312"/>
    <d v="2026-02-27T00:00:00"/>
    <s v="LG-02"/>
    <x v="1"/>
    <s v="In-store"/>
    <s v="Electronics"/>
    <s v="Earbuds"/>
    <s v="C1007"/>
    <s v="New"/>
    <n v="3"/>
    <n v="32000"/>
    <n v="0.15"/>
    <n v="81600"/>
    <n v="19000"/>
    <s v="No"/>
    <s v="Kemi"/>
    <n v="81600"/>
    <n v="24600"/>
  </r>
  <r>
    <n v="100313"/>
    <d v="2026-08-07T00:00:00"/>
    <s v="LG-01"/>
    <x v="1"/>
    <s v="In-store"/>
    <s v="Accessories"/>
    <s v="USB Cable"/>
    <s v="C1078"/>
    <s v="Returning"/>
    <n v="1"/>
    <n v="6500"/>
    <n v="0.05"/>
    <n v="6175"/>
    <n v="2200"/>
    <s v="No"/>
    <s v="David"/>
    <n v="6175"/>
    <n v="3975"/>
  </r>
  <r>
    <n v="100314"/>
    <d v="2026-03-25T00:00:00"/>
    <s v="LG-02"/>
    <x v="1"/>
    <s v="In-store"/>
    <s v="Electronics"/>
    <s v="Smartphone"/>
    <s v="C1167"/>
    <s v="Returning"/>
    <n v="1"/>
    <n v="165000"/>
    <n v="0.1"/>
    <n v="148500"/>
    <n v="112000"/>
    <s v="No"/>
    <s v="Grace"/>
    <n v="148500"/>
    <n v="36500"/>
  </r>
  <r>
    <n v="100315"/>
    <d v="2026-04-06T00:00:00"/>
    <s v="LG-02"/>
    <x v="1"/>
    <s v="WhatsApp"/>
    <s v="Electronics"/>
    <s v="Power Bank"/>
    <s v="C1178"/>
    <s v="Returning"/>
    <n v="1"/>
    <n v="26000"/>
    <n v="0"/>
    <n v="26000"/>
    <n v="15000"/>
    <s v="No"/>
    <s v="Chinedu"/>
    <n v="26000"/>
    <n v="11000"/>
  </r>
  <r>
    <n v="100316"/>
    <d v="2026-05-12T00:00:00"/>
    <s v="KN-01"/>
    <x v="2"/>
    <s v="Online"/>
    <s v="Electronics"/>
    <s v="Earbuds"/>
    <s v="C1100"/>
    <s v="New"/>
    <n v="5"/>
    <n v="32000"/>
    <n v="0"/>
    <n v="160000"/>
    <n v="19000"/>
    <s v="No"/>
    <s v="Chinedu"/>
    <n v="160000"/>
    <n v="65000"/>
  </r>
  <r>
    <n v="100317"/>
    <d v="2026-07-09T00:00:00"/>
    <s v="IB-01"/>
    <x v="3"/>
    <s v="In-store"/>
    <s v="Home"/>
    <s v="Electric Kettle"/>
    <s v="C1099"/>
    <s v="Returning"/>
    <n v="1"/>
    <n v="24000"/>
    <n v="0.05"/>
    <n v="22800"/>
    <n v="15000"/>
    <s v="No"/>
    <s v="Kemi"/>
    <n v="22800"/>
    <n v="7800"/>
  </r>
  <r>
    <n v="100318"/>
    <d v="2026-06-06T00:00:00"/>
    <s v="KN-01"/>
    <x v="2"/>
    <s v="In-store"/>
    <s v="Home"/>
    <s v="Standing Fan"/>
    <s v="C1070"/>
    <s v="Returning"/>
    <n v="2"/>
    <n v="58000"/>
    <n v="0.05"/>
    <n v="110200"/>
    <n v="39000"/>
    <s v="No"/>
    <s v="Grace"/>
    <n v="110200"/>
    <n v="32200"/>
  </r>
  <r>
    <n v="100319"/>
    <d v="2026-01-18T00:00:00"/>
    <s v="AB-02"/>
    <x v="0"/>
    <s v="In-store"/>
    <s v="Accessories"/>
    <s v="Backpack"/>
    <s v="C1108"/>
    <s v="New"/>
    <n v="4"/>
    <n v="28000"/>
    <n v="0.15"/>
    <n v="95200"/>
    <n v="16000"/>
    <s v="No"/>
    <s v="David"/>
    <n v="95200"/>
    <n v="31200"/>
  </r>
  <r>
    <n v="100320"/>
    <d v="2026-03-12T00:00:00"/>
    <s v="AB-01"/>
    <x v="0"/>
    <s v="In-store"/>
    <s v="Electronics"/>
    <s v="Earbuds"/>
    <s v="C1123"/>
    <s v="Returning"/>
    <n v="2"/>
    <n v="32000"/>
    <n v="0.2"/>
    <n v="51200"/>
    <n v="19000"/>
    <s v="No"/>
    <s v="Fatima"/>
    <n v="51200"/>
    <n v="13200"/>
  </r>
  <r>
    <n v="100321"/>
    <d v="2026-03-03T00:00:00"/>
    <s v="LG-01"/>
    <x v="1"/>
    <s v="In-store"/>
    <s v="Electronics"/>
    <s v="Smartphone"/>
    <s v="C1106"/>
    <s v="Returning"/>
    <n v="2"/>
    <n v="165000"/>
    <n v="0"/>
    <n v="330000"/>
    <n v="112000"/>
    <s v="No"/>
    <s v="Kemi"/>
    <n v="330000"/>
    <n v="106000"/>
  </r>
  <r>
    <n v="100322"/>
    <d v="2026-06-14T00:00:00"/>
    <s v="LG-02"/>
    <x v="1"/>
    <s v="Online"/>
    <s v="Home"/>
    <s v="Electric Kettle"/>
    <s v="C1176"/>
    <s v="New"/>
    <n v="1"/>
    <n v="24000"/>
    <n v="0.1"/>
    <n v="21600"/>
    <n v="15000"/>
    <s v="No"/>
    <s v="Grace"/>
    <n v="21600"/>
    <n v="6600"/>
  </r>
  <r>
    <n v="100323"/>
    <d v="2026-02-26T00:00:00"/>
    <s v="IB-01"/>
    <x v="3"/>
    <s v="WhatsApp"/>
    <s v="Electronics"/>
    <s v="Smartphone"/>
    <s v="C1166"/>
    <s v="Returning"/>
    <n v="2"/>
    <n v="165000"/>
    <n v="0"/>
    <n v="330000"/>
    <n v="112000"/>
    <s v="No"/>
    <s v="Chinedu"/>
    <n v="330000"/>
    <n v="106000"/>
  </r>
  <r>
    <n v="100324"/>
    <d v="2026-01-16T00:00:00"/>
    <s v="IB-01"/>
    <x v="3"/>
    <s v="In-store"/>
    <s v="Electronics"/>
    <s v="Smartphone"/>
    <s v="C1027"/>
    <s v="New"/>
    <n v="3"/>
    <n v="165000"/>
    <n v="0.1"/>
    <n v="445500"/>
    <n v="112000"/>
    <s v="No"/>
    <s v="David"/>
    <n v="445500"/>
    <n v="109500"/>
  </r>
  <r>
    <n v="100325"/>
    <d v="2026-08-17T00:00:00"/>
    <s v="KN-01"/>
    <x v="2"/>
    <s v="WhatsApp"/>
    <s v="Home"/>
    <s v="Blender"/>
    <s v="C1120"/>
    <s v="Returning"/>
    <n v="3"/>
    <n v="42000"/>
    <n v="0.05"/>
    <n v="119700"/>
    <n v="28000"/>
    <s v="No"/>
    <s v="Chinedu"/>
    <n v="119700"/>
    <n v="35700"/>
  </r>
  <r>
    <n v="100326"/>
    <d v="2026-05-23T00:00:00"/>
    <s v="IB-01"/>
    <x v="3"/>
    <s v="Online"/>
    <s v="Electronics"/>
    <s v="Earbuds"/>
    <s v="C1064"/>
    <s v="Returning"/>
    <n v="5"/>
    <n v="32000"/>
    <n v="0.05"/>
    <n v="152000"/>
    <n v="19000"/>
    <s v="No"/>
    <s v="Grace"/>
    <n v="152000"/>
    <n v="57000"/>
  </r>
  <r>
    <n v="100327"/>
    <d v="2026-04-29T00:00:00"/>
    <s v="LG-02"/>
    <x v="1"/>
    <s v="In-store"/>
    <s v="Electronics"/>
    <s v="Power Bank"/>
    <s v="C1123"/>
    <s v="New"/>
    <n v="1"/>
    <n v="26000"/>
    <n v="0.1"/>
    <n v="23400"/>
    <n v="15000"/>
    <s v="No"/>
    <s v="Kemi"/>
    <n v="23400"/>
    <n v="8400"/>
  </r>
  <r>
    <n v="100328"/>
    <d v="2026-05-02T00:00:00"/>
    <s v="KN-01"/>
    <x v="2"/>
    <s v="WhatsApp"/>
    <s v="Home"/>
    <s v="Blender"/>
    <s v="C1079"/>
    <s v="Returning"/>
    <n v="1"/>
    <n v="42000"/>
    <n v="0.05"/>
    <n v="39900"/>
    <n v="28000"/>
    <s v="No"/>
    <s v="Grace"/>
    <n v="39900"/>
    <n v="11900"/>
  </r>
  <r>
    <n v="100329"/>
    <d v="2026-01-01T00:00:00"/>
    <s v="IB-01"/>
    <x v="3"/>
    <s v="WhatsApp"/>
    <s v="Electronics"/>
    <s v="Earbuds"/>
    <s v="C1143"/>
    <s v="Returning"/>
    <n v="2"/>
    <n v="32000"/>
    <n v="0"/>
    <n v="64000"/>
    <n v="19000"/>
    <s v="Yes"/>
    <s v="Fatima"/>
    <n v="64000"/>
    <n v="26000"/>
  </r>
  <r>
    <n v="100330"/>
    <d v="2026-05-11T00:00:00"/>
    <s v="LG-02"/>
    <x v="1"/>
    <s v="In-store"/>
    <s v="Home"/>
    <s v="Standing Fan"/>
    <s v="C1034"/>
    <s v="New"/>
    <n v="2"/>
    <n v="58000"/>
    <n v="0.1"/>
    <n v="104400"/>
    <n v="39000"/>
    <s v="No"/>
    <s v="David"/>
    <n v="104400"/>
    <n v="26400"/>
  </r>
  <r>
    <n v="100331"/>
    <d v="2026-02-17T00:00:00"/>
    <s v="KN-01"/>
    <x v="2"/>
    <s v="Online"/>
    <s v="Accessories"/>
    <s v="Phone Case"/>
    <s v="C1001"/>
    <s v="Returning"/>
    <n v="1"/>
    <n v="9000"/>
    <n v="0.05"/>
    <n v="8550"/>
    <n v="3500"/>
    <s v="No"/>
    <s v="Chinedu"/>
    <n v="8550"/>
    <n v="5050"/>
  </r>
  <r>
    <n v="100332"/>
    <d v="2026-03-19T00:00:00"/>
    <s v="AB-01"/>
    <x v="0"/>
    <s v="In-store"/>
    <s v="Electronics"/>
    <s v="Earbuds"/>
    <s v="C1024"/>
    <s v="New"/>
    <n v="1"/>
    <n v="32000"/>
    <n v="0.05"/>
    <n v="30400"/>
    <n v="19000"/>
    <s v="No"/>
    <s v="David"/>
    <n v="30400"/>
    <n v="11400"/>
  </r>
  <r>
    <n v="100333"/>
    <d v="2026-01-05T00:00:00"/>
    <s v="AB-01"/>
    <x v="0"/>
    <s v="Online"/>
    <s v="Electronics"/>
    <s v="Earbuds"/>
    <s v="C1174"/>
    <s v="New"/>
    <n v="5"/>
    <n v="32000"/>
    <n v="0.1"/>
    <n v="144000"/>
    <n v="19000"/>
    <s v="No"/>
    <s v="Grace"/>
    <n v="144000"/>
    <n v="49000"/>
  </r>
  <r>
    <n v="100334"/>
    <d v="2026-07-16T00:00:00"/>
    <s v="LG-01"/>
    <x v="1"/>
    <s v="In-store"/>
    <s v="Accessories"/>
    <s v="Phone Case"/>
    <s v="C1079"/>
    <s v="Returning"/>
    <n v="1"/>
    <n v="9000"/>
    <n v="0"/>
    <n v="9000"/>
    <n v="3500"/>
    <s v="No"/>
    <s v="Grace"/>
    <n v="9000"/>
    <n v="5500"/>
  </r>
  <r>
    <n v="100335"/>
    <d v="2026-01-04T00:00:00"/>
    <s v="IB-01"/>
    <x v="3"/>
    <s v="Online"/>
    <s v="Electronics"/>
    <s v="Earbuds"/>
    <s v="C1105"/>
    <s v="New"/>
    <n v="1"/>
    <n v="32000"/>
    <n v="0.1"/>
    <n v="28800"/>
    <n v="19000"/>
    <s v="No"/>
    <s v="Aisha"/>
    <n v="28800"/>
    <n v="9800"/>
  </r>
  <r>
    <n v="100336"/>
    <d v="2026-03-04T00:00:00"/>
    <s v="IB-01"/>
    <x v="3"/>
    <s v="WhatsApp"/>
    <s v="Electronics"/>
    <s v="Smartphone"/>
    <s v="C1154"/>
    <s v="Returning"/>
    <n v="2"/>
    <n v="165000"/>
    <n v="0.15"/>
    <n v="280500"/>
    <n v="112000"/>
    <s v="No"/>
    <s v="Fatima"/>
    <n v="280500"/>
    <n v="56500"/>
  </r>
  <r>
    <n v="100337"/>
    <d v="2026-03-04T00:00:00"/>
    <s v="KN-01"/>
    <x v="2"/>
    <s v="In-store"/>
    <s v="Accessories"/>
    <s v="USB Cable"/>
    <s v="C1086"/>
    <s v="New"/>
    <n v="3"/>
    <n v="6500"/>
    <n v="0.15"/>
    <n v="16575"/>
    <n v="2200"/>
    <s v="No"/>
    <s v="Chinedu"/>
    <n v="16575"/>
    <n v="9975"/>
  </r>
  <r>
    <n v="100338"/>
    <d v="2026-03-31T00:00:00"/>
    <s v="LG-01"/>
    <x v="1"/>
    <s v="In-store"/>
    <s v="Home"/>
    <s v="Electric Kettle"/>
    <s v="C1069"/>
    <s v="New"/>
    <n v="2"/>
    <n v="24000"/>
    <n v="0.15"/>
    <n v="40800"/>
    <n v="15000"/>
    <s v="No"/>
    <s v="Aisha"/>
    <n v="40800"/>
    <n v="10800"/>
  </r>
  <r>
    <n v="100339"/>
    <d v="2026-02-04T00:00:00"/>
    <s v="LG-01"/>
    <x v="1"/>
    <s v="In-store"/>
    <s v="Electronics"/>
    <s v="Power Bank"/>
    <s v="C1025"/>
    <s v="New"/>
    <n v="2"/>
    <n v="26000"/>
    <n v="0.05"/>
    <n v="49400"/>
    <n v="15000"/>
    <s v="No"/>
    <s v="Grace"/>
    <n v="49400"/>
    <n v="19400"/>
  </r>
  <r>
    <n v="100340"/>
    <d v="2026-03-25T00:00:00"/>
    <s v="AB-01"/>
    <x v="0"/>
    <s v="Online"/>
    <s v="Electronics"/>
    <s v="Smartphone"/>
    <s v="C1028"/>
    <s v="Returning"/>
    <n v="1"/>
    <n v="165000"/>
    <n v="0.15"/>
    <n v="140250"/>
    <n v="112000"/>
    <s v="No"/>
    <s v="Ibrahim"/>
    <n v="140250"/>
    <n v="28250"/>
  </r>
  <r>
    <n v="100341"/>
    <d v="2026-06-08T00:00:00"/>
    <s v="LG-01"/>
    <x v="1"/>
    <s v="In-store"/>
    <s v="Electronics"/>
    <s v="Smartphone"/>
    <s v="C1171"/>
    <s v="Returning"/>
    <n v="3"/>
    <n v="165000"/>
    <n v="0"/>
    <n v="495000"/>
    <n v="112000"/>
    <s v="No"/>
    <s v="Chinedu"/>
    <n v="495000"/>
    <n v="159000"/>
  </r>
  <r>
    <n v="100342"/>
    <d v="2026-01-31T00:00:00"/>
    <s v="AB-01"/>
    <x v="0"/>
    <s v="In-store"/>
    <s v="Electronics"/>
    <s v="Earbuds"/>
    <s v="C1127"/>
    <s v="Returning"/>
    <n v="4"/>
    <n v="32000"/>
    <n v="0"/>
    <n v="128000"/>
    <n v="19000"/>
    <s v="No"/>
    <s v="Ibrahim"/>
    <n v="128000"/>
    <n v="52000"/>
  </r>
  <r>
    <n v="100343"/>
    <d v="2026-07-14T00:00:00"/>
    <s v="KN-01"/>
    <x v="2"/>
    <s v="In-store"/>
    <s v="Electronics"/>
    <s v="Smartphone"/>
    <s v="C1061"/>
    <s v="Returning"/>
    <n v="4"/>
    <n v="165000"/>
    <n v="0"/>
    <n v="660000"/>
    <n v="112000"/>
    <s v="Yes"/>
    <s v="Fatima"/>
    <n v="660000"/>
    <n v="212000"/>
  </r>
  <r>
    <n v="100344"/>
    <d v="2026-08-19T00:00:00"/>
    <s v="IB-01"/>
    <x v="3"/>
    <s v="Online"/>
    <s v="Home"/>
    <s v="Electric Kettle"/>
    <s v="C1159"/>
    <s v="New"/>
    <n v="2"/>
    <n v="24000"/>
    <n v="0.1"/>
    <n v="43200"/>
    <n v="15000"/>
    <s v="No"/>
    <s v="Bola"/>
    <n v="43200"/>
    <n v="13200"/>
  </r>
  <r>
    <n v="100345"/>
    <d v="2026-01-16T00:00:00"/>
    <s v="LG-01"/>
    <x v="1"/>
    <s v="In-store"/>
    <s v="Home"/>
    <s v="Standing Fan"/>
    <s v="C1134"/>
    <s v="Returning"/>
    <n v="2"/>
    <n v="58000"/>
    <n v="0.15"/>
    <n v="98600"/>
    <n v="39000"/>
    <s v="No"/>
    <s v="Chinedu"/>
    <n v="98600"/>
    <n v="20600"/>
  </r>
  <r>
    <n v="100346"/>
    <d v="2026-02-12T00:00:00"/>
    <s v="AB-01"/>
    <x v="0"/>
    <s v="In-store"/>
    <s v="Accessories"/>
    <s v="Phone Case"/>
    <s v="C1049"/>
    <s v="Returning"/>
    <n v="2"/>
    <n v="9000"/>
    <n v="0.15"/>
    <n v="15300"/>
    <n v="3500"/>
    <s v="No"/>
    <s v="Ibrahim"/>
    <n v="15300"/>
    <n v="8300"/>
  </r>
  <r>
    <n v="100347"/>
    <d v="2026-02-21T00:00:00"/>
    <s v="KN-01"/>
    <x v="2"/>
    <s v="In-store"/>
    <s v="Electronics"/>
    <s v="Earbuds"/>
    <s v="C1066"/>
    <s v="Returning"/>
    <n v="3"/>
    <n v="32000"/>
    <n v="0"/>
    <n v="96000"/>
    <n v="19000"/>
    <s v="No"/>
    <s v="Chinedu"/>
    <n v="96000"/>
    <n v="39000"/>
  </r>
  <r>
    <n v="100348"/>
    <d v="2026-07-22T00:00:00"/>
    <s v="KN-01"/>
    <x v="2"/>
    <s v="In-store"/>
    <s v="Home"/>
    <s v="Electric Kettle"/>
    <s v="C1096"/>
    <s v="Returning"/>
    <n v="5"/>
    <n v="24000"/>
    <n v="0.05"/>
    <n v="114000"/>
    <n v="15000"/>
    <s v="No"/>
    <s v="Chinedu"/>
    <n v="114000"/>
    <n v="39000"/>
  </r>
  <r>
    <n v="100349"/>
    <d v="2026-04-29T00:00:00"/>
    <s v="IB-01"/>
    <x v="3"/>
    <s v="In-store"/>
    <s v="Electronics"/>
    <s v="Earbuds"/>
    <s v="C1097"/>
    <s v="Returning"/>
    <n v="2"/>
    <n v="32000"/>
    <n v="0.15"/>
    <n v="54400"/>
    <n v="19000"/>
    <s v="No"/>
    <s v="Aisha"/>
    <n v="54400"/>
    <n v="16400"/>
  </r>
  <r>
    <n v="100350"/>
    <d v="2026-05-28T00:00:00"/>
    <s v="LG-01"/>
    <x v="1"/>
    <s v="In-store"/>
    <s v="Home"/>
    <s v="Blender"/>
    <s v="C1110"/>
    <s v="New"/>
    <n v="3"/>
    <n v="42000"/>
    <n v="0.15"/>
    <n v="96390"/>
    <n v="28000"/>
    <s v="No"/>
    <s v="Fatima"/>
    <n v="107100"/>
    <n v="23100"/>
  </r>
  <r>
    <n v="100351"/>
    <d v="2026-01-18T00:00:00"/>
    <s v="KN-01"/>
    <x v="2"/>
    <s v="In-store"/>
    <s v="Electronics"/>
    <s v="Earbuds"/>
    <s v="C1029"/>
    <s v="New"/>
    <n v="2"/>
    <n v="32000"/>
    <n v="0.1"/>
    <n v="57600"/>
    <n v="19000"/>
    <s v="No"/>
    <s v="Bola"/>
    <n v="57600"/>
    <n v="19600"/>
  </r>
  <r>
    <n v="100352"/>
    <d v="2026-04-22T00:00:00"/>
    <s v="LG-01"/>
    <x v="1"/>
    <s v="Online"/>
    <s v="Electronics"/>
    <s v="Earbuds"/>
    <s v="C1071"/>
    <s v="New"/>
    <n v="2"/>
    <n v="32000"/>
    <n v="0.15"/>
    <n v="54400"/>
    <n v="19000"/>
    <s v="No"/>
    <s v="Bola"/>
    <n v="54400"/>
    <n v="16400"/>
  </r>
  <r>
    <n v="100353"/>
    <d v="2026-06-30T00:00:00"/>
    <s v="AB-01"/>
    <x v="0"/>
    <s v="Online"/>
    <s v="Accessories"/>
    <s v="Backpack"/>
    <s v="C1021"/>
    <s v="New"/>
    <n v="1"/>
    <n v="28000"/>
    <n v="0.15"/>
    <n v="23800"/>
    <n v="16000"/>
    <s v="No"/>
    <s v="Bola"/>
    <n v="23800"/>
    <n v="7800"/>
  </r>
  <r>
    <n v="100354"/>
    <d v="2026-01-15T00:00:00"/>
    <s v="IB-01"/>
    <x v="3"/>
    <s v="Online"/>
    <s v="Accessories"/>
    <s v="Phone Case"/>
    <s v="C1091"/>
    <s v="Returning"/>
    <n v="1"/>
    <n v="9000"/>
    <n v="0.15"/>
    <n v="7650"/>
    <n v="3500"/>
    <s v="No"/>
    <s v="Fatima"/>
    <n v="7650"/>
    <n v="4150"/>
  </r>
  <r>
    <n v="100355"/>
    <d v="2026-03-18T00:00:00"/>
    <s v="LG-02"/>
    <x v="1"/>
    <s v="Online"/>
    <s v="Home"/>
    <s v="Blender"/>
    <s v="C1077"/>
    <s v="Returning"/>
    <n v="18"/>
    <n v="42000"/>
    <n v="0.1"/>
    <n v="680400"/>
    <n v="28000"/>
    <s v="No"/>
    <s v="Kemi"/>
    <n v="680400"/>
    <n v="176400"/>
  </r>
  <r>
    <n v="100356"/>
    <d v="2026-04-04T00:00:00"/>
    <s v="IB-01"/>
    <x v="3"/>
    <s v="Online"/>
    <s v="Home"/>
    <s v="Standing Fan"/>
    <s v="C1178"/>
    <s v="Returning"/>
    <n v="4"/>
    <n v="58000"/>
    <n v="0"/>
    <n v="232000"/>
    <n v="39000"/>
    <s v="No"/>
    <s v="Bola"/>
    <n v="232000"/>
    <n v="76000"/>
  </r>
  <r>
    <n v="100357"/>
    <d v="2026-07-23T00:00:00"/>
    <s v="AB-02"/>
    <x v="0"/>
    <s v="In-store"/>
    <s v="Electronics"/>
    <s v="Power Bank"/>
    <s v="C1049"/>
    <s v="Returning"/>
    <n v="1"/>
    <n v="26000"/>
    <n v="0.2"/>
    <n v="20800"/>
    <n v="15000"/>
    <s v="No"/>
    <s v="David"/>
    <n v="20800"/>
    <n v="5800"/>
  </r>
  <r>
    <n v="100358"/>
    <d v="2026-05-09T00:00:00"/>
    <s v="AB-02"/>
    <x v="0"/>
    <s v="Online"/>
    <s v="Electronics"/>
    <s v="Power Bank"/>
    <s v="C1000"/>
    <s v="Returning"/>
    <n v="2"/>
    <n v="26000"/>
    <n v="0.1"/>
    <n v="46800"/>
    <n v="15000"/>
    <s v="Yes"/>
    <s v="Bola"/>
    <n v="46800"/>
    <n v="16800"/>
  </r>
  <r>
    <n v="100359"/>
    <d v="2026-08-12T00:00:00"/>
    <s v="AB-02"/>
    <x v="0"/>
    <s v="Online"/>
    <s v="Accessories"/>
    <s v="Backpack"/>
    <s v="C1185"/>
    <s v="New"/>
    <n v="1"/>
    <n v="28000"/>
    <n v="0"/>
    <n v="28000"/>
    <n v="16000"/>
    <s v="No"/>
    <s v="Fatima"/>
    <n v="28000"/>
    <n v="12000"/>
  </r>
  <r>
    <n v="100360"/>
    <d v="2026-07-01T00:00:00"/>
    <s v="KN-01"/>
    <x v="2"/>
    <s v="Online"/>
    <s v="Home"/>
    <s v="Blender"/>
    <s v="C1008"/>
    <s v="Returning"/>
    <n v="1"/>
    <n v="42000"/>
    <n v="0.15"/>
    <n v="35700"/>
    <n v="28000"/>
    <s v="No"/>
    <s v="Kemi"/>
    <n v="35700"/>
    <n v="7700"/>
  </r>
  <r>
    <n v="100361"/>
    <d v="2026-01-06T00:00:00"/>
    <s v="IB-01"/>
    <x v="3"/>
    <s v="Online"/>
    <s v="Accessories"/>
    <s v="USB Cable"/>
    <s v="C1151"/>
    <s v="New"/>
    <n v="2"/>
    <n v="6500"/>
    <n v="0.05"/>
    <n v="12350"/>
    <n v="2200"/>
    <s v="No"/>
    <s v="Aisha"/>
    <n v="12350"/>
    <n v="7950"/>
  </r>
  <r>
    <n v="100362"/>
    <d v="2026-03-24T00:00:00"/>
    <s v="LG-02"/>
    <x v="1"/>
    <s v="Online"/>
    <s v="Accessories"/>
    <s v="Phone Case"/>
    <s v="C1132"/>
    <s v="New"/>
    <n v="4"/>
    <n v="9000"/>
    <n v="0.15"/>
    <n v="30600"/>
    <n v="3500"/>
    <s v="No"/>
    <s v="Ibrahim"/>
    <n v="30600"/>
    <n v="16600"/>
  </r>
  <r>
    <n v="100363"/>
    <d v="2026-06-20T00:00:00"/>
    <s v="IB-01"/>
    <x v="3"/>
    <s v="In-store"/>
    <s v="Home"/>
    <s v="Electric Kettle"/>
    <s v="C1190"/>
    <s v="Returning"/>
    <n v="2"/>
    <n v="24000"/>
    <n v="0.1"/>
    <n v="43200"/>
    <n v="15000"/>
    <s v="No"/>
    <s v="Ibrahim"/>
    <n v="43200"/>
    <n v="13200"/>
  </r>
  <r>
    <n v="100364"/>
    <d v="2026-07-23T00:00:00"/>
    <s v="AB-01"/>
    <x v="0"/>
    <s v="In-store"/>
    <s v="Home"/>
    <s v="Electric Kettle"/>
    <s v="C1015"/>
    <s v="Returning"/>
    <n v="2"/>
    <n v="24000"/>
    <n v="0.25"/>
    <n v="36000"/>
    <n v="15000"/>
    <s v="Yes"/>
    <s v="Fatima"/>
    <n v="36000"/>
    <n v="6000"/>
  </r>
  <r>
    <n v="100365"/>
    <d v="2026-06-22T00:00:00"/>
    <s v="IB-01"/>
    <x v="3"/>
    <s v="WhatsApp"/>
    <s v="Electronics"/>
    <s v="Smartphone"/>
    <s v="C1169"/>
    <s v="Returning"/>
    <n v="4"/>
    <n v="165000"/>
    <n v="0.05"/>
    <n v="627000"/>
    <n v="112000"/>
    <s v="No"/>
    <s v="Chinedu"/>
    <n v="627000"/>
    <n v="179000"/>
  </r>
  <r>
    <n v="100366"/>
    <d v="2026-07-19T00:00:00"/>
    <s v="AB-01"/>
    <x v="0"/>
    <s v="WhatsApp"/>
    <s v="Home"/>
    <s v="Electric Kettle"/>
    <s v="C1027"/>
    <s v="Returning"/>
    <n v="1"/>
    <n v="24000"/>
    <n v="0.25"/>
    <n v="18000"/>
    <n v="15000"/>
    <s v="Yes"/>
    <s v="Bola"/>
    <n v="18000"/>
    <n v="3000"/>
  </r>
  <r>
    <n v="100367"/>
    <d v="2026-07-22T00:00:00"/>
    <s v="KN-01"/>
    <x v="2"/>
    <s v="In-store"/>
    <s v="Accessories"/>
    <s v="Phone Case"/>
    <s v="C1187"/>
    <s v="Returning"/>
    <n v="2"/>
    <n v="9000"/>
    <n v="0"/>
    <n v="18000"/>
    <n v="3500"/>
    <s v="No"/>
    <s v="Kemi"/>
    <n v="18000"/>
    <n v="11000"/>
  </r>
  <r>
    <n v="100368"/>
    <d v="2026-07-13T00:00:00"/>
    <s v="LG-02"/>
    <x v="1"/>
    <s v="In-store"/>
    <s v="Accessories"/>
    <s v="USB Cable"/>
    <s v="C1102"/>
    <s v="Returning"/>
    <n v="4"/>
    <n v="6500"/>
    <n v="0.05"/>
    <n v="24700"/>
    <n v="2200"/>
    <s v="No"/>
    <s v="Bola"/>
    <n v="24700"/>
    <n v="15900"/>
  </r>
  <r>
    <n v="100369"/>
    <d v="2026-06-20T00:00:00"/>
    <s v="KN-01"/>
    <x v="2"/>
    <s v="WhatsApp"/>
    <s v="Electronics"/>
    <s v="Power Bank"/>
    <s v="C1102"/>
    <s v="Returning"/>
    <n v="2"/>
    <n v="26000"/>
    <n v="0.05"/>
    <n v="59280"/>
    <n v="15000"/>
    <s v="No"/>
    <s v="Bola"/>
    <n v="49400"/>
    <n v="19400"/>
  </r>
  <r>
    <n v="100370"/>
    <d v="2026-06-12T00:00:00"/>
    <s v="LG-01"/>
    <x v="1"/>
    <s v="WhatsApp"/>
    <s v="Home"/>
    <s v="Standing Fan"/>
    <s v="C1002"/>
    <s v="Returning"/>
    <n v="1"/>
    <n v="58000"/>
    <n v="0.1"/>
    <n v="52200"/>
    <n v="39000"/>
    <s v="No"/>
    <s v="Grace"/>
    <n v="52200"/>
    <n v="13200"/>
  </r>
  <r>
    <n v="100371"/>
    <d v="2026-04-19T00:00:00"/>
    <s v="IB-01"/>
    <x v="3"/>
    <s v="In-store"/>
    <s v="Home"/>
    <s v="Standing Fan"/>
    <s v="C1170"/>
    <s v="New"/>
    <n v="3"/>
    <n v="58000"/>
    <n v="0.1"/>
    <n v="156600"/>
    <n v="39000"/>
    <s v="No"/>
    <s v="Grace"/>
    <n v="156600"/>
    <n v="39600"/>
  </r>
  <r>
    <n v="100372"/>
    <d v="2026-07-31T00:00:00"/>
    <s v="AB-01"/>
    <x v="0"/>
    <s v="In-store"/>
    <s v="Home"/>
    <s v="Electric Kettle"/>
    <s v="C1124"/>
    <s v="Returning"/>
    <n v="1"/>
    <n v="24000"/>
    <n v="0"/>
    <n v="24000"/>
    <n v="15000"/>
    <s v="No"/>
    <s v="Grace"/>
    <n v="24000"/>
    <n v="9000"/>
  </r>
  <r>
    <n v="100373"/>
    <d v="2026-02-22T00:00:00"/>
    <s v="AB-01"/>
    <x v="0"/>
    <s v="In-store"/>
    <s v="Home"/>
    <s v="Standing Fan"/>
    <s v="C1025"/>
    <s v="New"/>
    <n v="2"/>
    <n v="58000"/>
    <n v="0.2"/>
    <n v="92800"/>
    <n v="39000"/>
    <s v="Yes"/>
    <s v="Chinedu"/>
    <n v="92800"/>
    <n v="14800"/>
  </r>
  <r>
    <n v="100374"/>
    <d v="2026-03-31T00:00:00"/>
    <s v="KN-01"/>
    <x v="2"/>
    <s v="Online"/>
    <s v="Home"/>
    <s v="Electric Kettle"/>
    <s v="C1063"/>
    <s v="New"/>
    <n v="1"/>
    <n v="24000"/>
    <n v="0.05"/>
    <n v="22800"/>
    <n v="15000"/>
    <s v="No"/>
    <s v="Fatima"/>
    <n v="22800"/>
    <n v="7800"/>
  </r>
  <r>
    <n v="100375"/>
    <d v="2026-01-04T00:00:00"/>
    <s v="AB-01"/>
    <x v="0"/>
    <s v="In-store"/>
    <s v="Home"/>
    <s v="Blender"/>
    <s v="C1085"/>
    <s v="New"/>
    <n v="2"/>
    <n v="42000"/>
    <n v="0.25"/>
    <n v="63000"/>
    <n v="28000"/>
    <s v="No"/>
    <s v="Chinedu"/>
    <n v="63000"/>
    <n v="7000"/>
  </r>
  <r>
    <n v="100376"/>
    <d v="2026-01-28T00:00:00"/>
    <s v="KN-01"/>
    <x v="2"/>
    <s v="In-store"/>
    <s v="Electronics"/>
    <s v="Smartphone"/>
    <s v="C1160"/>
    <s v="New"/>
    <n v="1"/>
    <n v="165000"/>
    <n v="0.1"/>
    <n v="148500"/>
    <n v="112000"/>
    <s v="No"/>
    <s v="Kemi"/>
    <n v="148500"/>
    <n v="36500"/>
  </r>
  <r>
    <n v="100377"/>
    <d v="2026-04-27T00:00:00"/>
    <s v="LG-02"/>
    <x v="1"/>
    <s v="In-store"/>
    <s v="Accessories"/>
    <s v="USB Cable"/>
    <s v="C1048"/>
    <s v="New"/>
    <n v="3"/>
    <n v="6500"/>
    <n v="0.05"/>
    <n v="18525"/>
    <n v="2200"/>
    <s v="Yes"/>
    <s v="Kemi"/>
    <n v="18525"/>
    <n v="11925"/>
  </r>
  <r>
    <n v="100378"/>
    <d v="2026-04-09T00:00:00"/>
    <s v="IB-01"/>
    <x v="3"/>
    <s v="Online"/>
    <s v="Electronics"/>
    <s v="Smartphone"/>
    <s v="C1007"/>
    <s v="New"/>
    <n v="3"/>
    <n v="165000"/>
    <n v="0.05"/>
    <n v="470250"/>
    <n v="112000"/>
    <s v="No"/>
    <s v="Aisha"/>
    <n v="470250"/>
    <n v="134250"/>
  </r>
  <r>
    <n v="100379"/>
    <d v="2026-03-14T00:00:00"/>
    <s v="AB-01"/>
    <x v="0"/>
    <s v="In-store"/>
    <s v="Home"/>
    <s v="Standing Fan"/>
    <s v="C1022"/>
    <s v="Returning"/>
    <n v="3"/>
    <n v="58000"/>
    <n v="0.25"/>
    <n v="130500"/>
    <n v="39000"/>
    <s v="No"/>
    <s v="Ibrahim"/>
    <n v="130500"/>
    <n v="13500"/>
  </r>
  <r>
    <n v="100380"/>
    <d v="2026-01-29T00:00:00"/>
    <s v="KN-01"/>
    <x v="2"/>
    <s v="WhatsApp"/>
    <s v="Electronics"/>
    <s v="Earbuds"/>
    <s v="C1119"/>
    <s v="Returning"/>
    <n v="2"/>
    <n v="32000"/>
    <n v="0.15"/>
    <n v="54400"/>
    <n v="19000"/>
    <s v="No"/>
    <s v="Kemi"/>
    <n v="54400"/>
    <n v="16400"/>
  </r>
  <r>
    <n v="100381"/>
    <d v="2026-04-03T00:00:00"/>
    <s v="PH-01"/>
    <x v="4"/>
    <s v="In-store"/>
    <s v="Accessories"/>
    <s v="Phone Case"/>
    <s v="C1190"/>
    <s v="Returning"/>
    <n v="2"/>
    <n v="9000"/>
    <n v="0.05"/>
    <n v="17100"/>
    <n v="3500"/>
    <s v="No"/>
    <s v="Kemi"/>
    <n v="17100"/>
    <n v="10100"/>
  </r>
  <r>
    <n v="100382"/>
    <d v="2026-08-15T00:00:00"/>
    <s v="PH-01"/>
    <x v="4"/>
    <s v="Online"/>
    <s v="Home"/>
    <s v="Blender"/>
    <s v="C1172"/>
    <s v="New"/>
    <n v="4"/>
    <n v="42000"/>
    <n v="0.15"/>
    <n v="142800"/>
    <n v="28000"/>
    <s v="No"/>
    <s v="Aisha"/>
    <n v="142800"/>
    <n v="30800"/>
  </r>
  <r>
    <n v="100383"/>
    <d v="2026-02-20T00:00:00"/>
    <s v="LG-01"/>
    <x v="1"/>
    <s v="In-store"/>
    <s v="Accessories"/>
    <s v="USB Cable"/>
    <s v="C1042"/>
    <s v="Returning"/>
    <n v="22"/>
    <n v="6500"/>
    <n v="0"/>
    <n v="143000"/>
    <n v="2200"/>
    <s v="No"/>
    <s v="David"/>
    <n v="143000"/>
    <n v="94600"/>
  </r>
  <r>
    <n v="100384"/>
    <d v="2026-07-24T00:00:00"/>
    <s v="IB-01"/>
    <x v="3"/>
    <s v="Online"/>
    <s v="Home"/>
    <s v="Electric Kettle"/>
    <s v="C1026"/>
    <s v="Returning"/>
    <n v="3"/>
    <n v="24000"/>
    <n v="0.05"/>
    <n v="68400"/>
    <n v="15000"/>
    <s v="No"/>
    <s v="Ibrahim"/>
    <n v="68400"/>
    <n v="23400"/>
  </r>
  <r>
    <n v="100385"/>
    <d v="2026-07-02T00:00:00"/>
    <s v="LG-02"/>
    <x v="1"/>
    <s v="In-store"/>
    <s v="Electronics"/>
    <s v="Smartphone"/>
    <s v="C1111"/>
    <s v="Returning"/>
    <n v="3"/>
    <n v="165000"/>
    <n v="0"/>
    <n v="495000"/>
    <n v="112000"/>
    <s v="No"/>
    <s v="Kemi"/>
    <n v="495000"/>
    <n v="159000"/>
  </r>
  <r>
    <n v="100386"/>
    <d v="2026-01-27T00:00:00"/>
    <s v="LG-01"/>
    <x v="1"/>
    <s v="WhatsApp"/>
    <s v="Accessories"/>
    <s v="Phone Case"/>
    <s v="C1068"/>
    <s v="New"/>
    <n v="3"/>
    <n v="9000"/>
    <n v="0"/>
    <n v="27000"/>
    <n v="3500"/>
    <s v="No"/>
    <s v="Ibrahim"/>
    <n v="27000"/>
    <n v="16500"/>
  </r>
  <r>
    <n v="100387"/>
    <d v="2026-07-28T00:00:00"/>
    <s v="IB-01"/>
    <x v="3"/>
    <s v="In-store"/>
    <s v="Electronics"/>
    <s v="Earbuds"/>
    <s v="C1175"/>
    <s v="Returning"/>
    <n v="4"/>
    <n v="32000"/>
    <n v="0.1"/>
    <n v="115200"/>
    <n v="19000"/>
    <s v="No"/>
    <s v="Kemi"/>
    <n v="115200"/>
    <n v="39200"/>
  </r>
  <r>
    <n v="100388"/>
    <d v="2026-08-25T00:00:00"/>
    <s v="PH-01"/>
    <x v="4"/>
    <s v="In-store"/>
    <s v="Electronics"/>
    <s v="Earbuds"/>
    <s v="C1185"/>
    <s v="Returning"/>
    <n v="1"/>
    <n v="32000"/>
    <n v="0"/>
    <n v="32000"/>
    <n v="19000"/>
    <s v="No"/>
    <s v="Bola"/>
    <n v="32000"/>
    <n v="13000"/>
  </r>
  <r>
    <n v="100389"/>
    <d v="2026-06-17T00:00:00"/>
    <s v="IB-01"/>
    <x v="3"/>
    <s v="In-store"/>
    <s v="Home"/>
    <s v="Electric Kettle"/>
    <s v="C1029"/>
    <s v="New"/>
    <n v="1"/>
    <n v="24000"/>
    <n v="0.05"/>
    <n v="22800"/>
    <n v="15000"/>
    <s v="No"/>
    <s v="Aisha"/>
    <n v="22800"/>
    <n v="7800"/>
  </r>
  <r>
    <n v="100390"/>
    <d v="2026-08-06T00:00:00"/>
    <s v="KN-01"/>
    <x v="2"/>
    <s v="WhatsApp"/>
    <s v="Home"/>
    <s v="Standing Fan"/>
    <s v="C1066"/>
    <s v="Returning"/>
    <n v="2"/>
    <n v="58000"/>
    <n v="0.1"/>
    <n v="104400"/>
    <n v="39000"/>
    <s v="No"/>
    <s v="Ibrahim"/>
    <n v="104400"/>
    <n v="26400"/>
  </r>
  <r>
    <n v="100391"/>
    <d v="2026-04-13T00:00:00"/>
    <s v="KN-01"/>
    <x v="2"/>
    <s v="Online"/>
    <s v="Accessories"/>
    <s v="Phone Case"/>
    <s v="C1150"/>
    <s v="New"/>
    <n v="1"/>
    <n v="9000"/>
    <n v="0.05"/>
    <n v="8550"/>
    <n v="3500"/>
    <s v="No"/>
    <s v="David"/>
    <n v="8550"/>
    <n v="5050"/>
  </r>
  <r>
    <n v="100392"/>
    <d v="2026-06-05T00:00:00"/>
    <s v="LG-02"/>
    <x v="1"/>
    <s v="In-store"/>
    <s v="Accessories"/>
    <s v="USB Cable"/>
    <s v="C1072"/>
    <s v="New"/>
    <n v="2"/>
    <n v="6500"/>
    <n v="0.15"/>
    <n v="11050"/>
    <n v="2200"/>
    <s v="No"/>
    <s v="David"/>
    <n v="11050"/>
    <n v="6650"/>
  </r>
  <r>
    <n v="100393"/>
    <d v="2026-01-17T00:00:00"/>
    <s v="KN-01"/>
    <x v="2"/>
    <s v="Online"/>
    <s v="Accessories"/>
    <s v="USB Cable"/>
    <s v="C1001"/>
    <s v="Returning"/>
    <n v="2"/>
    <n v="6500"/>
    <n v="0.1"/>
    <n v="11700"/>
    <n v="2200"/>
    <s v="No"/>
    <s v="Chinedu"/>
    <n v="11700"/>
    <n v="7300"/>
  </r>
  <r>
    <n v="100394"/>
    <d v="2026-08-21T00:00:00"/>
    <s v="LG-01"/>
    <x v="1"/>
    <s v="Online"/>
    <s v="Accessories"/>
    <s v="Phone Case"/>
    <s v="C1065"/>
    <s v="Returning"/>
    <n v="3"/>
    <n v="9000"/>
    <n v="0.05"/>
    <n v="25650"/>
    <n v="3500"/>
    <s v="No"/>
    <s v="Aisha"/>
    <n v="25650"/>
    <n v="15150"/>
  </r>
  <r>
    <n v="100395"/>
    <d v="2026-05-09T00:00:00"/>
    <s v="KN-01"/>
    <x v="2"/>
    <s v="WhatsApp"/>
    <s v="Accessories"/>
    <s v="Backpack"/>
    <s v="C1089"/>
    <s v="Returning"/>
    <n v="2"/>
    <n v="28000"/>
    <n v="0.05"/>
    <n v="53200"/>
    <n v="16000"/>
    <s v="No"/>
    <s v="Aisha"/>
    <n v="53200"/>
    <n v="21200"/>
  </r>
  <r>
    <n v="100396"/>
    <d v="2026-01-26T00:00:00"/>
    <s v="AB-01"/>
    <x v="0"/>
    <s v="In-store"/>
    <s v="Home"/>
    <s v="Electric Kettle"/>
    <s v="C1138"/>
    <s v="Returning"/>
    <n v="1"/>
    <n v="24000"/>
    <n v="0.2"/>
    <n v="19200"/>
    <n v="15000"/>
    <s v="No"/>
    <s v="Bola"/>
    <n v="19200"/>
    <n v="4200"/>
  </r>
  <r>
    <n v="100397"/>
    <d v="2026-06-17T00:00:00"/>
    <s v="LG-02"/>
    <x v="1"/>
    <s v="WhatsApp"/>
    <s v="Electronics"/>
    <s v="Smartphone"/>
    <s v="C1039"/>
    <s v="New"/>
    <n v="3"/>
    <n v="165000"/>
    <n v="0"/>
    <n v="495000"/>
    <n v="112000"/>
    <s v="No"/>
    <s v="Grace"/>
    <n v="495000"/>
    <n v="159000"/>
  </r>
  <r>
    <n v="100398"/>
    <d v="2026-07-15T00:00:00"/>
    <s v="LG-01"/>
    <x v="1"/>
    <s v="In-store"/>
    <s v="Home"/>
    <s v="Standing Fan"/>
    <s v="C1134"/>
    <s v="Returning"/>
    <n v="4"/>
    <n v="58000"/>
    <n v="0"/>
    <n v="232000"/>
    <n v="39000"/>
    <s v="No"/>
    <s v="Grace"/>
    <n v="232000"/>
    <n v="76000"/>
  </r>
  <r>
    <n v="100399"/>
    <d v="2026-05-31T00:00:00"/>
    <s v="KN-01"/>
    <x v="2"/>
    <s v="Online"/>
    <s v="Electronics"/>
    <s v="Power Bank"/>
    <s v="C1133"/>
    <s v="Returning"/>
    <n v="2"/>
    <n v="26000"/>
    <n v="0.1"/>
    <n v="46800"/>
    <n v="15000"/>
    <s v="No"/>
    <s v="Chinedu"/>
    <n v="46800"/>
    <n v="16800"/>
  </r>
  <r>
    <n v="100400"/>
    <d v="2026-04-29T00:00:00"/>
    <s v="IB-01"/>
    <x v="3"/>
    <s v="WhatsApp"/>
    <s v="Home"/>
    <s v="Standing Fan"/>
    <s v="C1039"/>
    <s v="New"/>
    <n v="1"/>
    <n v="58000"/>
    <n v="0"/>
    <n v="58000"/>
    <n v="39000"/>
    <s v="No"/>
    <s v="Aisha"/>
    <n v="58000"/>
    <n v="19000"/>
  </r>
  <r>
    <n v="100401"/>
    <d v="2026-05-26T00:00:00"/>
    <s v="IB-01"/>
    <x v="3"/>
    <s v="Online"/>
    <s v="Electronics"/>
    <s v="Smartphone"/>
    <s v="C1158"/>
    <s v="Returning"/>
    <n v="3"/>
    <n v="165000"/>
    <n v="0"/>
    <n v="495000"/>
    <n v="112000"/>
    <s v="Yes"/>
    <s v="Fatima"/>
    <n v="495000"/>
    <n v="159000"/>
  </r>
  <r>
    <n v="100402"/>
    <d v="2026-01-21T00:00:00"/>
    <s v="IB-01"/>
    <x v="3"/>
    <s v="WhatsApp"/>
    <s v="Electronics"/>
    <s v="Smartphone"/>
    <s v="C1062"/>
    <s v="Returning"/>
    <n v="1"/>
    <n v="165000"/>
    <n v="0.1"/>
    <n v="148500"/>
    <n v="112000"/>
    <s v="No"/>
    <s v="Aisha"/>
    <n v="148500"/>
    <n v="36500"/>
  </r>
  <r>
    <n v="100403"/>
    <d v="2026-04-24T00:00:00"/>
    <s v="PH-01"/>
    <x v="4"/>
    <s v="In-store"/>
    <s v="Home"/>
    <s v="Blender"/>
    <s v="C1149"/>
    <s v="New"/>
    <n v="3"/>
    <n v="42000"/>
    <n v="0.05"/>
    <n v="95760"/>
    <n v="28000"/>
    <s v="No"/>
    <s v="Fatima"/>
    <n v="119700"/>
    <n v="35700"/>
  </r>
  <r>
    <n v="100404"/>
    <d v="2026-05-22T00:00:00"/>
    <s v="KN-01"/>
    <x v="2"/>
    <s v="Online"/>
    <s v="Home"/>
    <s v="Blender"/>
    <s v="C1123"/>
    <s v="Returning"/>
    <n v="1"/>
    <n v="42000"/>
    <n v="0"/>
    <n v="42000"/>
    <n v="28000"/>
    <s v="No"/>
    <s v="Fatima"/>
    <n v="42000"/>
    <n v="14000"/>
  </r>
  <r>
    <n v="100405"/>
    <d v="2026-05-10T00:00:00"/>
    <s v="PH-01"/>
    <x v="4"/>
    <s v="Online"/>
    <s v="Home"/>
    <s v="Blender"/>
    <s v="C1182"/>
    <s v="New"/>
    <n v="3"/>
    <n v="42000"/>
    <n v="0"/>
    <n v="126000"/>
    <n v="28000"/>
    <s v="Yes"/>
    <s v="Grace"/>
    <n v="126000"/>
    <n v="42000"/>
  </r>
  <r>
    <n v="100406"/>
    <d v="2026-07-11T00:00:00"/>
    <s v="AB-02"/>
    <x v="0"/>
    <s v="Online"/>
    <s v="Electronics"/>
    <s v="Power Bank"/>
    <s v="C1162"/>
    <s v="New"/>
    <n v="1"/>
    <n v="26000"/>
    <n v="0"/>
    <n v="26000"/>
    <n v="15000"/>
    <s v="No"/>
    <s v="Ibrahim"/>
    <n v="26000"/>
    <n v="11000"/>
  </r>
  <r>
    <n v="100407"/>
    <d v="2026-07-19T00:00:00"/>
    <s v="LG-02"/>
    <x v="1"/>
    <s v="In-store"/>
    <s v="Electronics"/>
    <s v="Earbuds"/>
    <s v="C1116"/>
    <s v="Returning"/>
    <n v="2"/>
    <n v="32000"/>
    <n v="0.1"/>
    <n v="57600"/>
    <n v="19000"/>
    <s v="No"/>
    <s v="Kemi"/>
    <n v="57600"/>
    <n v="19600"/>
  </r>
  <r>
    <n v="100408"/>
    <d v="2026-04-27T00:00:00"/>
    <s v="KN-01"/>
    <x v="2"/>
    <s v="Online"/>
    <s v="Electronics"/>
    <s v="Smartphone"/>
    <s v="C1001"/>
    <s v="Returning"/>
    <n v="1"/>
    <n v="165000"/>
    <n v="0.15"/>
    <n v="140250"/>
    <n v="112000"/>
    <s v="No"/>
    <s v="Kemi"/>
    <n v="140250"/>
    <n v="28250"/>
  </r>
  <r>
    <n v="100409"/>
    <d v="2026-06-07T00:00:00"/>
    <s v="KN-01"/>
    <x v="2"/>
    <s v="Online"/>
    <s v="Accessories"/>
    <s v="USB Cable"/>
    <s v="C1081"/>
    <s v="Returning"/>
    <n v="2"/>
    <n v="6500"/>
    <n v="0.1"/>
    <n v="11700"/>
    <n v="2200"/>
    <s v="No"/>
    <s v="Bola"/>
    <n v="11700"/>
    <n v="7300"/>
  </r>
  <r>
    <n v="100410"/>
    <d v="2026-04-25T00:00:00"/>
    <s v="PH-01"/>
    <x v="4"/>
    <s v="WhatsApp"/>
    <s v="Electronics"/>
    <s v="Earbuds"/>
    <s v="C1104"/>
    <s v="Returning"/>
    <n v="1"/>
    <n v="32000"/>
    <n v="0.15"/>
    <n v="27200"/>
    <n v="19000"/>
    <s v="No"/>
    <s v="Grace"/>
    <n v="27200"/>
    <n v="8200"/>
  </r>
  <r>
    <n v="100411"/>
    <d v="2026-02-27T00:00:00"/>
    <s v="AB-01"/>
    <x v="0"/>
    <s v="Online"/>
    <s v="Home"/>
    <s v="Standing Fan"/>
    <s v="C1154"/>
    <s v="Returning"/>
    <n v="2"/>
    <n v="58000"/>
    <n v="0.2"/>
    <n v="92800"/>
    <n v="39000"/>
    <s v="Yes"/>
    <s v="Kemi"/>
    <n v="92800"/>
    <n v="14800"/>
  </r>
  <r>
    <n v="100412"/>
    <d v="2026-06-21T00:00:00"/>
    <s v="IB-01"/>
    <x v="3"/>
    <s v="Online"/>
    <s v="Electronics"/>
    <s v="Smartphone"/>
    <s v="C1164"/>
    <s v="Returning"/>
    <n v="5"/>
    <n v="165000"/>
    <n v="0.1"/>
    <n v="742500"/>
    <n v="112000"/>
    <s v="No"/>
    <s v="Aisha"/>
    <n v="742500"/>
    <n v="182500"/>
  </r>
  <r>
    <n v="100413"/>
    <d v="2026-06-04T00:00:00"/>
    <s v="PH-01"/>
    <x v="4"/>
    <s v="In-store"/>
    <s v="Home"/>
    <s v="Standing Fan"/>
    <s v="C1113"/>
    <s v="New"/>
    <n v="2"/>
    <n v="58000"/>
    <n v="0"/>
    <n v="116000"/>
    <n v="39000"/>
    <s v="No"/>
    <s v="Chinedu"/>
    <n v="116000"/>
    <n v="38000"/>
  </r>
  <r>
    <n v="100414"/>
    <d v="2026-03-15T00:00:00"/>
    <s v="IB-01"/>
    <x v="3"/>
    <s v="In-store"/>
    <s v="Home"/>
    <s v="Blender"/>
    <s v="C1061"/>
    <s v="Returning"/>
    <n v="1"/>
    <n v="42000"/>
    <n v="0.1"/>
    <n v="37800"/>
    <n v="28000"/>
    <s v="No"/>
    <s v="Aisha"/>
    <n v="37800"/>
    <n v="9800"/>
  </r>
  <r>
    <n v="100415"/>
    <d v="2026-04-07T00:00:00"/>
    <s v="LG-01"/>
    <x v="1"/>
    <s v="In-store"/>
    <s v="Accessories"/>
    <s v="USB Cable"/>
    <s v="C1018"/>
    <s v="Returning"/>
    <n v="2"/>
    <n v="6500"/>
    <n v="0.05"/>
    <n v="12350"/>
    <n v="2200"/>
    <s v="No"/>
    <s v="Bola"/>
    <n v="12350"/>
    <n v="7950"/>
  </r>
  <r>
    <n v="100416"/>
    <d v="2026-01-06T00:00:00"/>
    <s v="PH-01"/>
    <x v="4"/>
    <s v="WhatsApp"/>
    <s v="Electronics"/>
    <s v="Power Bank"/>
    <s v="C1012"/>
    <s v="New"/>
    <n v="4"/>
    <n v="26000"/>
    <n v="0"/>
    <n v="104000"/>
    <n v="15000"/>
    <s v="Yes"/>
    <s v="David"/>
    <n v="104000"/>
    <n v="44000"/>
  </r>
  <r>
    <n v="100417"/>
    <d v="2026-02-13T00:00:00"/>
    <s v="PH-01"/>
    <x v="4"/>
    <s v="Online"/>
    <s v="Electronics"/>
    <s v="Smartphone"/>
    <s v="C1027"/>
    <s v="Returning"/>
    <n v="4"/>
    <n v="165000"/>
    <n v="0.1"/>
    <n v="594000"/>
    <n v="112000"/>
    <s v="No"/>
    <s v="Bola"/>
    <n v="594000"/>
    <n v="146000"/>
  </r>
  <r>
    <n v="100418"/>
    <d v="2026-07-11T00:00:00"/>
    <s v="PH-01"/>
    <x v="4"/>
    <s v="In-store"/>
    <s v="Electronics"/>
    <s v="Power Bank"/>
    <s v="C1088"/>
    <s v="Returning"/>
    <n v="3"/>
    <n v="26000"/>
    <n v="0"/>
    <n v="78000"/>
    <n v="15000"/>
    <s v="No"/>
    <s v="Chinedu"/>
    <n v="78000"/>
    <n v="33000"/>
  </r>
  <r>
    <n v="100419"/>
    <d v="2026-08-22T00:00:00"/>
    <s v="PH-01"/>
    <x v="4"/>
    <s v="In-store"/>
    <s v="Home"/>
    <s v="Standing Fan"/>
    <s v="C1006"/>
    <s v="Returning"/>
    <n v="4"/>
    <n v="58000"/>
    <n v="0.05"/>
    <n v="220400"/>
    <n v="39000"/>
    <s v="No"/>
    <s v="Ibrahim"/>
    <n v="220400"/>
    <n v="64400"/>
  </r>
  <r>
    <n v="100420"/>
    <d v="2026-02-26T00:00:00"/>
    <s v="KN-01"/>
    <x v="2"/>
    <s v="WhatsApp"/>
    <s v="Electronics"/>
    <s v="Smartphone"/>
    <s v="C1089"/>
    <s v="Returning"/>
    <n v="2"/>
    <n v="165000"/>
    <n v="0.05"/>
    <n v="313500"/>
    <n v="112000"/>
    <s v="No"/>
    <s v="Ibrahim"/>
    <n v="313500"/>
    <n v="89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n v="100001"/>
    <d v="2026-05-25T00:00:00"/>
    <s v="AB-02"/>
    <s v="Abuja"/>
    <s v="WhatsApp"/>
    <x v="0"/>
    <s v="Standing Fan"/>
    <s v="C1141"/>
    <s v="New"/>
    <n v="1"/>
    <n v="58000"/>
    <x v="0"/>
    <n v="58000"/>
    <n v="39000"/>
    <x v="0"/>
    <s v="Chinedu"/>
    <n v="58000"/>
    <n v="19000"/>
    <s v="Match"/>
  </r>
  <r>
    <n v="100002"/>
    <d v="2026-04-17T00:00:00"/>
    <s v="LG-01"/>
    <s v="Lagos"/>
    <s v="WhatsApp"/>
    <x v="1"/>
    <s v="Smartphone"/>
    <s v="C1083"/>
    <s v="Returning"/>
    <n v="5"/>
    <n v="165000"/>
    <x v="1"/>
    <n v="627000"/>
    <n v="112000"/>
    <x v="0"/>
    <s v="Kemi"/>
    <n v="783750"/>
    <n v="223750"/>
    <s v="Mismatch"/>
  </r>
  <r>
    <n v="100003"/>
    <d v="2026-02-26T00:00:00"/>
    <s v="AB-01"/>
    <s v="Abuja"/>
    <s v="WhatsApp"/>
    <x v="1"/>
    <s v="Earbuds"/>
    <s v="C1029"/>
    <s v="Returning"/>
    <n v="3"/>
    <n v="32000"/>
    <x v="2"/>
    <n v="76800"/>
    <n v="19000"/>
    <x v="0"/>
    <s v="Chinedu"/>
    <n v="76800"/>
    <n v="19800"/>
    <s v="Match"/>
  </r>
  <r>
    <n v="100004"/>
    <d v="2026-06-09T00:00:00"/>
    <s v="KN-01"/>
    <s v="Kano"/>
    <s v="Online"/>
    <x v="1"/>
    <s v="Power Bank"/>
    <s v="C1082"/>
    <s v="Returning"/>
    <n v="4"/>
    <n v="26000"/>
    <x v="0"/>
    <n v="104000"/>
    <n v="15000"/>
    <x v="0"/>
    <s v="Grace"/>
    <n v="104000"/>
    <n v="44000"/>
    <s v="Match"/>
  </r>
  <r>
    <n v="100005"/>
    <d v="2026-05-30T00:00:00"/>
    <s v="LG-01"/>
    <s v="Lagos"/>
    <s v="Online"/>
    <x v="1"/>
    <s v="Smartphone"/>
    <s v="C1180"/>
    <s v="Returning"/>
    <n v="1"/>
    <n v="165000"/>
    <x v="1"/>
    <n v="156750"/>
    <n v="112000"/>
    <x v="0"/>
    <s v="Chinedu"/>
    <n v="156750"/>
    <n v="44750"/>
    <s v="Match"/>
  </r>
  <r>
    <n v="100006"/>
    <d v="2026-08-04T00:00:00"/>
    <s v="LG-02"/>
    <s v="Lagos"/>
    <s v="In-store"/>
    <x v="2"/>
    <s v="USB Cable"/>
    <s v="C1161"/>
    <s v="Returning"/>
    <n v="3"/>
    <n v="6500"/>
    <x v="3"/>
    <n v="17550"/>
    <n v="2200"/>
    <x v="0"/>
    <s v="Bola"/>
    <n v="17550"/>
    <n v="10950"/>
    <s v="Match"/>
  </r>
  <r>
    <n v="100007"/>
    <d v="2026-03-09T00:00:00"/>
    <s v="LG-01"/>
    <s v="Lagos"/>
    <s v="In-store"/>
    <x v="1"/>
    <s v="Power Bank"/>
    <s v="C1007"/>
    <s v="New"/>
    <n v="3"/>
    <n v="26000"/>
    <x v="3"/>
    <n v="70200"/>
    <n v="15000"/>
    <x v="0"/>
    <s v="Chinedu"/>
    <n v="70200"/>
    <n v="25200"/>
    <s v="Match"/>
  </r>
  <r>
    <n v="100008"/>
    <d v="2026-07-26T00:00:00"/>
    <s v="KN-01"/>
    <s v="Kano"/>
    <s v="Online"/>
    <x v="1"/>
    <s v="Smartphone"/>
    <s v="C1051"/>
    <s v="Returning"/>
    <n v="5"/>
    <n v="165000"/>
    <x v="1"/>
    <n v="783750"/>
    <n v="112000"/>
    <x v="0"/>
    <s v="Kemi"/>
    <n v="783750"/>
    <n v="223750"/>
    <s v="Match"/>
  </r>
  <r>
    <n v="100009"/>
    <d v="2026-01-06T00:00:00"/>
    <s v="IB-01"/>
    <s v="Ibadan"/>
    <s v="In-store"/>
    <x v="0"/>
    <s v="Blender"/>
    <s v="C1111"/>
    <s v="Returning"/>
    <n v="3"/>
    <n v="42000"/>
    <x v="4"/>
    <n v="107100"/>
    <n v="28000"/>
    <x v="0"/>
    <s v="Fatima"/>
    <n v="107100"/>
    <n v="23100"/>
    <s v="Match"/>
  </r>
  <r>
    <n v="100010"/>
    <d v="2026-08-14T00:00:00"/>
    <s v="PH-01"/>
    <s v="Port Harcourt"/>
    <s v="In-store"/>
    <x v="1"/>
    <s v="Smartphone"/>
    <s v="C1153"/>
    <s v="Returning"/>
    <n v="1"/>
    <n v="165000"/>
    <x v="0"/>
    <n v="165000"/>
    <n v="112000"/>
    <x v="0"/>
    <s v="David"/>
    <n v="165000"/>
    <n v="53000"/>
    <s v="Match"/>
  </r>
  <r>
    <n v="100011"/>
    <d v="2026-06-27T00:00:00"/>
    <s v="LG-01"/>
    <s v="Lagos"/>
    <s v="In-store"/>
    <x v="1"/>
    <s v="Earbuds"/>
    <s v="C1059"/>
    <s v="Returning"/>
    <n v="1"/>
    <n v="32000"/>
    <x v="0"/>
    <n v="32000"/>
    <n v="19000"/>
    <x v="0"/>
    <s v="David"/>
    <n v="32000"/>
    <n v="13000"/>
    <s v="Match"/>
  </r>
  <r>
    <n v="100012"/>
    <d v="2026-04-08T00:00:00"/>
    <s v="KN-01"/>
    <s v="Kano"/>
    <s v="Online"/>
    <x v="2"/>
    <s v="Phone Case"/>
    <s v="C1028"/>
    <s v="New"/>
    <n v="1"/>
    <n v="9000"/>
    <x v="0"/>
    <n v="9000"/>
    <n v="3500"/>
    <x v="0"/>
    <s v="David"/>
    <n v="9000"/>
    <n v="5500"/>
    <s v="Match"/>
  </r>
  <r>
    <n v="100013"/>
    <d v="2026-05-11T00:00:00"/>
    <s v="IB-01"/>
    <s v="Ibadan"/>
    <s v="In-store"/>
    <x v="0"/>
    <s v="Electric Kettle"/>
    <s v="C1192"/>
    <s v="New"/>
    <n v="2"/>
    <n v="24000"/>
    <x v="0"/>
    <n v="48000"/>
    <n v="15000"/>
    <x v="0"/>
    <s v="Ibrahim"/>
    <n v="48000"/>
    <n v="18000"/>
    <s v="Match"/>
  </r>
  <r>
    <n v="100014"/>
    <d v="2026-06-22T00:00:00"/>
    <s v="AB-02"/>
    <s v="Abuja"/>
    <s v="WhatsApp"/>
    <x v="2"/>
    <s v="Backpack"/>
    <s v="C1022"/>
    <s v="Returning"/>
    <n v="2"/>
    <n v="28000"/>
    <x v="5"/>
    <n v="42000"/>
    <n v="16000"/>
    <x v="0"/>
    <s v="Fatima"/>
    <n v="42000"/>
    <n v="10000"/>
    <s v="Match"/>
  </r>
  <r>
    <n v="100015"/>
    <d v="2026-01-09T00:00:00"/>
    <s v="PH-01"/>
    <s v="Port Harcourt"/>
    <s v="In-store"/>
    <x v="1"/>
    <s v="Smartphone"/>
    <s v="C1084"/>
    <s v="New"/>
    <n v="2"/>
    <n v="165000"/>
    <x v="0"/>
    <n v="330000"/>
    <n v="112000"/>
    <x v="0"/>
    <s v="Grace"/>
    <n v="330000"/>
    <n v="106000"/>
    <s v="Match"/>
  </r>
  <r>
    <n v="100016"/>
    <d v="2026-07-25T00:00:00"/>
    <s v="LG-02"/>
    <s v="Lagos"/>
    <s v="Online"/>
    <x v="2"/>
    <s v="USB Cable"/>
    <s v="C1123"/>
    <s v="New"/>
    <n v="1"/>
    <n v="6500"/>
    <x v="3"/>
    <n v="4680"/>
    <n v="2200"/>
    <x v="0"/>
    <s v="Kemi"/>
    <n v="5850"/>
    <n v="3650"/>
    <s v="Mismatch"/>
  </r>
  <r>
    <n v="100017"/>
    <d v="2026-01-10T00:00:00"/>
    <s v="KN-01"/>
    <s v="Kano"/>
    <s v="WhatsApp"/>
    <x v="0"/>
    <s v="Blender"/>
    <s v="C1134"/>
    <s v="New"/>
    <n v="2"/>
    <n v="42000"/>
    <x v="0"/>
    <n v="84000"/>
    <n v="28000"/>
    <x v="0"/>
    <s v="Ibrahim"/>
    <n v="84000"/>
    <n v="28000"/>
    <s v="Match"/>
  </r>
  <r>
    <n v="100018"/>
    <d v="2026-04-29T00:00:00"/>
    <s v="PH-01"/>
    <s v="Port Harcourt"/>
    <s v="In-store"/>
    <x v="2"/>
    <s v="USB Cable"/>
    <s v="C1100"/>
    <s v="Returning"/>
    <n v="22"/>
    <n v="6500"/>
    <x v="4"/>
    <n v="121550"/>
    <n v="2200"/>
    <x v="0"/>
    <s v="Kemi"/>
    <n v="121550"/>
    <n v="73150"/>
    <s v="Match"/>
  </r>
  <r>
    <n v="100019"/>
    <d v="2026-05-06T00:00:00"/>
    <s v="LG-01"/>
    <s v="Lagos"/>
    <s v="In-store"/>
    <x v="1"/>
    <s v="Power Bank"/>
    <s v="C1189"/>
    <s v="Returning"/>
    <n v="1"/>
    <n v="26000"/>
    <x v="4"/>
    <n v="22100"/>
    <n v="15000"/>
    <x v="0"/>
    <s v="Bola"/>
    <n v="22100"/>
    <n v="7100"/>
    <s v="Match"/>
  </r>
  <r>
    <n v="100020"/>
    <d v="2026-04-19T00:00:00"/>
    <s v="AB-02"/>
    <s v="Abuja"/>
    <s v="In-store"/>
    <x v="1"/>
    <s v="Power Bank"/>
    <s v="C1050"/>
    <s v="Returning"/>
    <n v="1"/>
    <n v="26000"/>
    <x v="5"/>
    <n v="19500"/>
    <n v="15000"/>
    <x v="0"/>
    <s v="Ibrahim"/>
    <n v="19500"/>
    <n v="4500"/>
    <s v="Match"/>
  </r>
  <r>
    <n v="100021"/>
    <d v="2026-05-06T00:00:00"/>
    <s v="AB-02"/>
    <s v="Abuja"/>
    <s v="WhatsApp"/>
    <x v="1"/>
    <s v="Power Bank"/>
    <s v="C1184"/>
    <s v="New"/>
    <n v="1"/>
    <n v="26000"/>
    <x v="0"/>
    <n v="26000"/>
    <n v="15000"/>
    <x v="0"/>
    <s v="Kemi"/>
    <n v="26000"/>
    <n v="11000"/>
    <s v="Match"/>
  </r>
  <r>
    <n v="100022"/>
    <d v="2026-01-11T00:00:00"/>
    <s v="IB-01"/>
    <s v="Ibadan"/>
    <s v="WhatsApp"/>
    <x v="2"/>
    <s v="Backpack"/>
    <s v="C1022"/>
    <s v="New"/>
    <n v="1"/>
    <n v="28000"/>
    <x v="1"/>
    <n v="26600"/>
    <n v="16000"/>
    <x v="0"/>
    <s v="Bola"/>
    <n v="26600"/>
    <n v="10600"/>
    <s v="Match"/>
  </r>
  <r>
    <n v="100023"/>
    <d v="2026-01-30T00:00:00"/>
    <s v="AB-01"/>
    <s v="Abuja"/>
    <s v="Online"/>
    <x v="1"/>
    <s v="Earbuds"/>
    <s v="C1004"/>
    <s v="Returning"/>
    <n v="1"/>
    <n v="32000"/>
    <x v="4"/>
    <n v="27200"/>
    <n v="19000"/>
    <x v="0"/>
    <s v="David"/>
    <n v="27200"/>
    <n v="8200"/>
    <s v="Match"/>
  </r>
  <r>
    <n v="100024"/>
    <d v="2026-05-08T00:00:00"/>
    <s v="AB-01"/>
    <s v="Abuja"/>
    <s v="In-store"/>
    <x v="0"/>
    <s v="Standing Fan"/>
    <s v="C1034"/>
    <s v="New"/>
    <n v="2"/>
    <n v="58000"/>
    <x v="2"/>
    <n v="92800"/>
    <n v="39000"/>
    <x v="1"/>
    <s v="Grace"/>
    <n v="92800"/>
    <n v="14800"/>
    <s v="Match"/>
  </r>
  <r>
    <n v="100025"/>
    <d v="2026-01-05T00:00:00"/>
    <s v="KN-01"/>
    <s v="Kano"/>
    <s v="In-store"/>
    <x v="0"/>
    <s v="Standing Fan"/>
    <s v="C1164"/>
    <s v="Returning"/>
    <n v="5"/>
    <n v="58000"/>
    <x v="1"/>
    <n v="275500"/>
    <n v="39000"/>
    <x v="0"/>
    <s v="David"/>
    <n v="275500"/>
    <n v="80500"/>
    <s v="Match"/>
  </r>
  <r>
    <n v="100026"/>
    <d v="2026-06-30T00:00:00"/>
    <s v="IB-01"/>
    <s v="Ibadan"/>
    <s v="In-store"/>
    <x v="2"/>
    <s v="Phone Case"/>
    <s v="C1155"/>
    <s v="Returning"/>
    <n v="2"/>
    <n v="9000"/>
    <x v="3"/>
    <n v="16200"/>
    <n v="3500"/>
    <x v="0"/>
    <s v="Chinedu"/>
    <n v="16200"/>
    <n v="9200"/>
    <s v="Match"/>
  </r>
  <r>
    <n v="100027"/>
    <d v="2026-04-30T00:00:00"/>
    <s v="KN-01"/>
    <s v="Kano"/>
    <s v="WhatsApp"/>
    <x v="0"/>
    <s v="Standing Fan"/>
    <s v="C1073"/>
    <s v="New"/>
    <n v="4"/>
    <n v="58000"/>
    <x v="1"/>
    <n v="220400"/>
    <n v="39000"/>
    <x v="0"/>
    <s v="David"/>
    <n v="220400"/>
    <n v="64400"/>
    <s v="Match"/>
  </r>
  <r>
    <n v="100028"/>
    <d v="2026-05-14T00:00:00"/>
    <s v="AB-01"/>
    <s v="Abuja"/>
    <s v="Online"/>
    <x v="1"/>
    <s v="Power Bank"/>
    <s v="C1136"/>
    <s v="Returning"/>
    <n v="22"/>
    <n v="26000"/>
    <x v="5"/>
    <n v="429000"/>
    <n v="15000"/>
    <x v="0"/>
    <s v="Bola"/>
    <n v="429000"/>
    <n v="99000"/>
    <s v="Match"/>
  </r>
  <r>
    <n v="100029"/>
    <d v="2026-03-22T00:00:00"/>
    <s v="AB-01"/>
    <s v="Abuja"/>
    <s v="In-store"/>
    <x v="0"/>
    <s v="Standing Fan"/>
    <s v="C1173"/>
    <s v="Returning"/>
    <n v="5"/>
    <n v="58000"/>
    <x v="3"/>
    <n v="261000"/>
    <n v="39000"/>
    <x v="0"/>
    <s v="Chinedu"/>
    <n v="261000"/>
    <n v="66000"/>
    <s v="Match"/>
  </r>
  <r>
    <n v="100030"/>
    <d v="2026-07-06T00:00:00"/>
    <s v="KN-01"/>
    <s v="Kano"/>
    <s v="Online"/>
    <x v="1"/>
    <s v="Power Bank"/>
    <s v="C1071"/>
    <s v="New"/>
    <n v="1"/>
    <n v="26000"/>
    <x v="1"/>
    <n v="24700"/>
    <n v="15000"/>
    <x v="0"/>
    <s v="David"/>
    <n v="24700"/>
    <n v="9700"/>
    <s v="Match"/>
  </r>
  <r>
    <n v="100031"/>
    <d v="2026-06-09T00:00:00"/>
    <s v="AB-01"/>
    <s v="Abuja"/>
    <s v="In-store"/>
    <x v="0"/>
    <s v="Standing Fan"/>
    <s v="C1047"/>
    <s v="New"/>
    <n v="2"/>
    <n v="58000"/>
    <x v="4"/>
    <n v="98600"/>
    <n v="39000"/>
    <x v="0"/>
    <s v="Aisha"/>
    <n v="98600"/>
    <n v="20600"/>
    <s v="Match"/>
  </r>
  <r>
    <n v="100032"/>
    <d v="2026-03-28T00:00:00"/>
    <s v="PH-01"/>
    <s v="Port Harcourt"/>
    <s v="Online"/>
    <x v="0"/>
    <s v="Electric Kettle"/>
    <s v="C1051"/>
    <s v="New"/>
    <n v="1"/>
    <n v="24000"/>
    <x v="1"/>
    <n v="22800"/>
    <n v="15000"/>
    <x v="0"/>
    <s v="Kemi"/>
    <n v="22800"/>
    <n v="7800"/>
    <s v="Match"/>
  </r>
  <r>
    <n v="100033"/>
    <d v="2026-05-10T00:00:00"/>
    <s v="LG-01"/>
    <s v="Lagos"/>
    <s v="In-store"/>
    <x v="0"/>
    <s v="Standing Fan"/>
    <s v="C1094"/>
    <s v="New"/>
    <n v="3"/>
    <n v="58000"/>
    <x v="0"/>
    <n v="174000"/>
    <n v="39000"/>
    <x v="0"/>
    <s v="Aisha"/>
    <n v="174000"/>
    <n v="57000"/>
    <s v="Match"/>
  </r>
  <r>
    <n v="100034"/>
    <d v="2026-05-15T00:00:00"/>
    <s v="PH-01"/>
    <s v="Port Harcourt"/>
    <s v="In-store"/>
    <x v="0"/>
    <s v="Standing Fan"/>
    <s v="C1089"/>
    <s v="Returning"/>
    <n v="1"/>
    <n v="58000"/>
    <x v="4"/>
    <n v="49300"/>
    <n v="39000"/>
    <x v="0"/>
    <s v="Bola"/>
    <n v="49300"/>
    <n v="10300"/>
    <s v="Match"/>
  </r>
  <r>
    <n v="100035"/>
    <d v="2026-02-23T00:00:00"/>
    <s v="KN-01"/>
    <s v="Kano"/>
    <s v="In-store"/>
    <x v="2"/>
    <s v="Backpack"/>
    <s v="C1048"/>
    <s v="Returning"/>
    <n v="25"/>
    <n v="28000"/>
    <x v="1"/>
    <n v="665000"/>
    <n v="16000"/>
    <x v="0"/>
    <s v="Ibrahim"/>
    <n v="665000"/>
    <n v="265000"/>
    <s v="Match"/>
  </r>
  <r>
    <n v="100036"/>
    <d v="2026-02-23T00:00:00"/>
    <s v="KN-01"/>
    <s v="Kano"/>
    <s v="In-store"/>
    <x v="1"/>
    <s v="Earbuds"/>
    <s v="C1056"/>
    <s v="New"/>
    <n v="2"/>
    <n v="32000"/>
    <x v="1"/>
    <n v="60800"/>
    <n v="19000"/>
    <x v="1"/>
    <s v="Bola"/>
    <n v="60800"/>
    <n v="22800"/>
    <s v="Match"/>
  </r>
  <r>
    <n v="100037"/>
    <d v="2026-04-12T00:00:00"/>
    <s v="AB-01"/>
    <s v="Abuja"/>
    <s v="In-store"/>
    <x v="2"/>
    <s v="Backpack"/>
    <s v="C1036"/>
    <s v="New"/>
    <n v="2"/>
    <n v="28000"/>
    <x v="0"/>
    <n v="56000"/>
    <n v="16000"/>
    <x v="0"/>
    <s v="Grace"/>
    <n v="56000"/>
    <n v="24000"/>
    <s v="Match"/>
  </r>
  <r>
    <n v="100038"/>
    <d v="2026-01-15T00:00:00"/>
    <s v="KN-01"/>
    <s v="Kano"/>
    <s v="Online"/>
    <x v="1"/>
    <s v="Earbuds"/>
    <s v="C1138"/>
    <s v="Returning"/>
    <n v="2"/>
    <n v="32000"/>
    <x v="0"/>
    <n v="64000"/>
    <n v="19000"/>
    <x v="0"/>
    <s v="Aisha"/>
    <n v="64000"/>
    <n v="26000"/>
    <s v="Match"/>
  </r>
  <r>
    <n v="100039"/>
    <d v="2026-04-04T00:00:00"/>
    <s v="AB-02"/>
    <s v="Abuja"/>
    <s v="Online"/>
    <x v="2"/>
    <s v="USB Cable"/>
    <s v="C1044"/>
    <s v="New"/>
    <n v="3"/>
    <n v="6500"/>
    <x v="3"/>
    <n v="17550"/>
    <n v="2200"/>
    <x v="0"/>
    <s v="Grace"/>
    <n v="17550"/>
    <n v="10950"/>
    <s v="Match"/>
  </r>
  <r>
    <n v="100040"/>
    <d v="2026-05-03T00:00:00"/>
    <s v="AB-01"/>
    <s v="Abuja"/>
    <s v="WhatsApp"/>
    <x v="0"/>
    <s v="Standing Fan"/>
    <s v="C1063"/>
    <s v="Returning"/>
    <n v="1"/>
    <n v="58000"/>
    <x v="1"/>
    <n v="55100"/>
    <n v="39000"/>
    <x v="0"/>
    <s v="Kemi"/>
    <n v="55100"/>
    <n v="16100"/>
    <s v="Match"/>
  </r>
  <r>
    <n v="100041"/>
    <d v="2026-01-13T00:00:00"/>
    <s v="PH-01"/>
    <s v="Port Harcourt"/>
    <s v="WhatsApp"/>
    <x v="1"/>
    <s v="Earbuds"/>
    <s v="C1001"/>
    <s v="Returning"/>
    <n v="3"/>
    <n v="32000"/>
    <x v="3"/>
    <n v="86400"/>
    <n v="19000"/>
    <x v="0"/>
    <s v="Bola"/>
    <n v="86400"/>
    <n v="29400"/>
    <s v="Match"/>
  </r>
  <r>
    <n v="100042"/>
    <d v="2026-05-09T00:00:00"/>
    <s v="IB-01"/>
    <s v="Ibadan"/>
    <s v="WhatsApp"/>
    <x v="1"/>
    <s v="Smartphone"/>
    <s v="C1174"/>
    <s v="Returning"/>
    <n v="2"/>
    <n v="165000"/>
    <x v="0"/>
    <n v="330000"/>
    <n v="112000"/>
    <x v="0"/>
    <s v="Chinedu"/>
    <n v="330000"/>
    <n v="106000"/>
    <s v="Match"/>
  </r>
  <r>
    <n v="100043"/>
    <d v="2026-06-15T00:00:00"/>
    <s v="IB-01"/>
    <s v="Ibadan"/>
    <s v="In-store"/>
    <x v="0"/>
    <s v="Electric Kettle"/>
    <s v="C1169"/>
    <s v="Returning"/>
    <n v="2"/>
    <n v="24000"/>
    <x v="4"/>
    <n v="40800"/>
    <n v="15000"/>
    <x v="0"/>
    <s v="Bola"/>
    <n v="40800"/>
    <n v="10800"/>
    <s v="Match"/>
  </r>
  <r>
    <n v="100044"/>
    <d v="2026-05-25T00:00:00"/>
    <s v="AB-01"/>
    <s v="Abuja"/>
    <s v="Online"/>
    <x v="0"/>
    <s v="Electric Kettle"/>
    <s v="C1081"/>
    <s v="Returning"/>
    <n v="1"/>
    <n v="24000"/>
    <x v="2"/>
    <n v="19200"/>
    <n v="15000"/>
    <x v="0"/>
    <s v="Fatima"/>
    <n v="19200"/>
    <n v="4200"/>
    <s v="Match"/>
  </r>
  <r>
    <n v="100045"/>
    <d v="2026-01-07T00:00:00"/>
    <s v="LG-02"/>
    <s v="Lagos"/>
    <s v="Online"/>
    <x v="1"/>
    <s v="Earbuds"/>
    <s v="C1113"/>
    <s v="Returning"/>
    <n v="1"/>
    <n v="32000"/>
    <x v="0"/>
    <n v="32000"/>
    <n v="19000"/>
    <x v="1"/>
    <s v="Fatima"/>
    <n v="32000"/>
    <n v="13000"/>
    <s v="Match"/>
  </r>
  <r>
    <n v="100046"/>
    <d v="2026-05-03T00:00:00"/>
    <s v="KN-01"/>
    <s v="Kano"/>
    <s v="In-store"/>
    <x v="0"/>
    <s v="Electric Kettle"/>
    <s v="C1068"/>
    <s v="Returning"/>
    <n v="3"/>
    <n v="24000"/>
    <x v="1"/>
    <n v="68400"/>
    <n v="15000"/>
    <x v="0"/>
    <s v="Fatima"/>
    <n v="68400"/>
    <n v="23400"/>
    <s v="Match"/>
  </r>
  <r>
    <n v="100047"/>
    <d v="2026-04-20T00:00:00"/>
    <s v="LG-01"/>
    <s v="Lagos"/>
    <s v="In-store"/>
    <x v="0"/>
    <s v="Standing Fan"/>
    <s v="C1179"/>
    <s v="Returning"/>
    <n v="4"/>
    <n v="58000"/>
    <x v="0"/>
    <n v="232000"/>
    <n v="39000"/>
    <x v="0"/>
    <s v="Aisha"/>
    <n v="232000"/>
    <n v="76000"/>
    <s v="Match"/>
  </r>
  <r>
    <n v="100048"/>
    <d v="2026-01-17T00:00:00"/>
    <s v="KN-01"/>
    <s v="Kano"/>
    <s v="In-store"/>
    <x v="1"/>
    <s v="Power Bank"/>
    <s v="C1135"/>
    <s v="New"/>
    <n v="2"/>
    <n v="26000"/>
    <x v="1"/>
    <n v="49400"/>
    <n v="15000"/>
    <x v="0"/>
    <s v="Grace"/>
    <n v="49400"/>
    <n v="19400"/>
    <s v="Match"/>
  </r>
  <r>
    <n v="100049"/>
    <d v="2026-06-09T00:00:00"/>
    <s v="IB-01"/>
    <s v="Ibadan"/>
    <s v="In-store"/>
    <x v="2"/>
    <s v="USB Cable"/>
    <s v="C1094"/>
    <s v="New"/>
    <n v="5"/>
    <n v="6500"/>
    <x v="1"/>
    <n v="30875"/>
    <n v="2200"/>
    <x v="0"/>
    <s v="Aisha"/>
    <n v="30875"/>
    <n v="19875"/>
    <s v="Match"/>
  </r>
  <r>
    <n v="100050"/>
    <d v="2026-02-03T00:00:00"/>
    <s v="KN-01"/>
    <s v="Kano"/>
    <s v="In-store"/>
    <x v="2"/>
    <s v="Phone Case"/>
    <s v="C1080"/>
    <s v="Returning"/>
    <n v="3"/>
    <n v="9000"/>
    <x v="0"/>
    <n v="27000"/>
    <n v="3500"/>
    <x v="0"/>
    <s v="Chinedu"/>
    <n v="27000"/>
    <n v="16500"/>
    <s v="Match"/>
  </r>
  <r>
    <n v="100051"/>
    <d v="2026-01-13T00:00:00"/>
    <s v="AB-02"/>
    <s v="Abuja"/>
    <s v="Online"/>
    <x v="0"/>
    <s v="Blender"/>
    <s v="C1111"/>
    <s v="New"/>
    <n v="2"/>
    <n v="42000"/>
    <x v="3"/>
    <n v="75600"/>
    <n v="28000"/>
    <x v="0"/>
    <s v="Chinedu"/>
    <n v="75600"/>
    <n v="19600"/>
    <s v="Match"/>
  </r>
  <r>
    <n v="100052"/>
    <d v="2026-01-11T00:00:00"/>
    <s v="PH-01"/>
    <s v="Port Harcourt"/>
    <s v="WhatsApp"/>
    <x v="1"/>
    <s v="Smartphone"/>
    <s v="C1005"/>
    <s v="Returning"/>
    <n v="4"/>
    <n v="165000"/>
    <x v="0"/>
    <n v="660000"/>
    <n v="112000"/>
    <x v="0"/>
    <s v="Chinedu"/>
    <n v="660000"/>
    <n v="212000"/>
    <s v="Match"/>
  </r>
  <r>
    <n v="100053"/>
    <d v="2026-06-07T00:00:00"/>
    <s v="KN-01"/>
    <s v="Kano"/>
    <s v="In-store"/>
    <x v="2"/>
    <s v="USB Cable"/>
    <s v="C1193"/>
    <s v="Returning"/>
    <n v="4"/>
    <n v="6500"/>
    <x v="0"/>
    <n v="26000"/>
    <n v="2200"/>
    <x v="0"/>
    <s v="Ibrahim"/>
    <n v="26000"/>
    <n v="17200"/>
    <s v="Match"/>
  </r>
  <r>
    <n v="100054"/>
    <d v="2026-04-28T00:00:00"/>
    <s v="AB-01"/>
    <s v="Abuja"/>
    <s v="In-store"/>
    <x v="2"/>
    <s v="Phone Case"/>
    <s v="C1030"/>
    <s v="Returning"/>
    <n v="1"/>
    <n v="9000"/>
    <x v="3"/>
    <n v="8100"/>
    <n v="3500"/>
    <x v="0"/>
    <s v="Aisha"/>
    <n v="8100"/>
    <n v="4600"/>
    <s v="Match"/>
  </r>
  <r>
    <n v="100055"/>
    <d v="2026-06-05T00:00:00"/>
    <s v="KN-01"/>
    <s v="Kano"/>
    <s v="In-store"/>
    <x v="1"/>
    <s v="Power Bank"/>
    <s v="C1019"/>
    <s v="New"/>
    <n v="2"/>
    <n v="26000"/>
    <x v="4"/>
    <n v="44200"/>
    <n v="15000"/>
    <x v="0"/>
    <s v="Bola"/>
    <n v="44200"/>
    <n v="14200"/>
    <s v="Match"/>
  </r>
  <r>
    <n v="100056"/>
    <d v="2026-06-18T00:00:00"/>
    <s v="KN-01"/>
    <s v="Kano"/>
    <s v="In-store"/>
    <x v="2"/>
    <s v="Phone Case"/>
    <s v="C1187"/>
    <s v="New"/>
    <n v="1"/>
    <n v="9000"/>
    <x v="1"/>
    <n v="6840"/>
    <n v="3500"/>
    <x v="0"/>
    <s v="Bola"/>
    <n v="8550"/>
    <n v="5050"/>
    <s v="Mismatch"/>
  </r>
  <r>
    <n v="100057"/>
    <d v="2026-06-23T00:00:00"/>
    <s v="IB-01"/>
    <s v="Ibadan"/>
    <s v="Online"/>
    <x v="1"/>
    <s v="Power Bank"/>
    <s v="C1190"/>
    <s v="New"/>
    <n v="1"/>
    <n v="26000"/>
    <x v="4"/>
    <n v="22100"/>
    <n v="15000"/>
    <x v="0"/>
    <s v="Fatima"/>
    <n v="22100"/>
    <n v="7100"/>
    <s v="Match"/>
  </r>
  <r>
    <n v="100058"/>
    <d v="2026-04-28T00:00:00"/>
    <s v="KN-01"/>
    <s v="Kano"/>
    <s v="In-store"/>
    <x v="2"/>
    <s v="Backpack"/>
    <s v="C1069"/>
    <s v="Returning"/>
    <n v="2"/>
    <n v="28000"/>
    <x v="0"/>
    <n v="56000"/>
    <n v="16000"/>
    <x v="0"/>
    <s v="Aisha"/>
    <n v="56000"/>
    <n v="24000"/>
    <s v="Match"/>
  </r>
  <r>
    <n v="100059"/>
    <d v="2026-01-17T00:00:00"/>
    <s v="LG-02"/>
    <s v="Lagos"/>
    <s v="Online"/>
    <x v="0"/>
    <s v="Blender"/>
    <s v="C1074"/>
    <s v="Returning"/>
    <n v="2"/>
    <n v="42000"/>
    <x v="3"/>
    <n v="75600"/>
    <n v="28000"/>
    <x v="0"/>
    <s v="Aisha"/>
    <n v="75600"/>
    <n v="19600"/>
    <s v="Match"/>
  </r>
  <r>
    <n v="100060"/>
    <d v="2026-01-24T00:00:00"/>
    <s v="IB-01"/>
    <s v="Ibadan"/>
    <s v="Online"/>
    <x v="1"/>
    <s v="Earbuds"/>
    <s v="C1156"/>
    <s v="Returning"/>
    <n v="1"/>
    <n v="32000"/>
    <x v="3"/>
    <n v="28800"/>
    <n v="19000"/>
    <x v="0"/>
    <s v="Bola"/>
    <n v="28800"/>
    <n v="9800"/>
    <s v="Match"/>
  </r>
  <r>
    <n v="100061"/>
    <d v="2026-08-17T00:00:00"/>
    <s v="LG-02"/>
    <s v="Lagos"/>
    <s v="In-store"/>
    <x v="1"/>
    <s v="Earbuds"/>
    <s v="C1039"/>
    <s v="Returning"/>
    <n v="1"/>
    <n v="32000"/>
    <x v="4"/>
    <n v="27200"/>
    <n v="19000"/>
    <x v="0"/>
    <s v="Aisha"/>
    <n v="27200"/>
    <n v="8200"/>
    <s v="Match"/>
  </r>
  <r>
    <n v="100062"/>
    <d v="2026-05-19T00:00:00"/>
    <s v="PH-01"/>
    <s v="Port Harcourt"/>
    <s v="Online"/>
    <x v="1"/>
    <s v="Smartphone"/>
    <s v="C1045"/>
    <s v="New"/>
    <n v="3"/>
    <n v="165000"/>
    <x v="0"/>
    <n v="495000"/>
    <n v="112000"/>
    <x v="0"/>
    <s v="Aisha"/>
    <n v="495000"/>
    <n v="159000"/>
    <s v="Match"/>
  </r>
  <r>
    <n v="100063"/>
    <d v="2026-04-02T00:00:00"/>
    <s v="LG-02"/>
    <s v="Lagos"/>
    <s v="In-store"/>
    <x v="0"/>
    <s v="Standing Fan"/>
    <s v="C1164"/>
    <s v="New"/>
    <n v="1"/>
    <n v="58000"/>
    <x v="0"/>
    <n v="58000"/>
    <n v="39000"/>
    <x v="0"/>
    <s v="Fatima"/>
    <n v="58000"/>
    <n v="19000"/>
    <s v="Match"/>
  </r>
  <r>
    <n v="100064"/>
    <d v="2026-07-21T00:00:00"/>
    <s v="LG-01"/>
    <s v="Lagos"/>
    <s v="WhatsApp"/>
    <x v="0"/>
    <s v="Electric Kettle"/>
    <s v="C1179"/>
    <s v="New"/>
    <n v="1"/>
    <n v="24000"/>
    <x v="1"/>
    <n v="22800"/>
    <n v="15000"/>
    <x v="0"/>
    <s v="Kemi"/>
    <n v="22800"/>
    <n v="7800"/>
    <s v="Match"/>
  </r>
  <r>
    <n v="100065"/>
    <d v="2026-05-30T00:00:00"/>
    <s v="PH-01"/>
    <s v="Port Harcourt"/>
    <s v="In-store"/>
    <x v="1"/>
    <s v="Smartphone"/>
    <s v="C1055"/>
    <s v="Returning"/>
    <n v="4"/>
    <n v="165000"/>
    <x v="3"/>
    <n v="594000"/>
    <n v="112000"/>
    <x v="0"/>
    <s v="David"/>
    <n v="594000"/>
    <n v="146000"/>
    <s v="Match"/>
  </r>
  <r>
    <n v="100066"/>
    <d v="2026-03-26T00:00:00"/>
    <s v="IB-01"/>
    <s v="Ibadan"/>
    <s v="Online"/>
    <x v="0"/>
    <s v="Blender"/>
    <s v="C1106"/>
    <s v="Returning"/>
    <n v="3"/>
    <n v="42000"/>
    <x v="3"/>
    <n v="113400"/>
    <n v="28000"/>
    <x v="0"/>
    <s v="Kemi"/>
    <n v="113400"/>
    <n v="29400"/>
    <s v="Match"/>
  </r>
  <r>
    <n v="100067"/>
    <d v="2026-07-07T00:00:00"/>
    <s v="AB-02"/>
    <s v="Abuja"/>
    <s v="WhatsApp"/>
    <x v="2"/>
    <s v="Backpack"/>
    <s v="C1157"/>
    <s v="New"/>
    <n v="3"/>
    <n v="28000"/>
    <x v="4"/>
    <n v="57120"/>
    <n v="16000"/>
    <x v="0"/>
    <s v="David"/>
    <n v="71400"/>
    <n v="23400"/>
    <s v="Mismatch"/>
  </r>
  <r>
    <n v="100068"/>
    <d v="2026-03-30T00:00:00"/>
    <s v="AB-02"/>
    <s v="Abuja"/>
    <s v="Online"/>
    <x v="2"/>
    <s v="Backpack"/>
    <s v="C1000"/>
    <s v="New"/>
    <n v="4"/>
    <n v="28000"/>
    <x v="1"/>
    <n v="106400"/>
    <n v="16000"/>
    <x v="0"/>
    <s v="David"/>
    <n v="106400"/>
    <n v="42400"/>
    <s v="Match"/>
  </r>
  <r>
    <n v="100069"/>
    <d v="2026-03-11T00:00:00"/>
    <s v="PH-01"/>
    <s v="Port Harcourt"/>
    <s v="In-store"/>
    <x v="1"/>
    <s v="Smartphone"/>
    <s v="C1032"/>
    <s v="New"/>
    <n v="3"/>
    <n v="165000"/>
    <x v="1"/>
    <n v="470250"/>
    <n v="112000"/>
    <x v="0"/>
    <s v="Bola"/>
    <n v="470250"/>
    <n v="134250"/>
    <s v="Match"/>
  </r>
  <r>
    <n v="100070"/>
    <d v="2026-05-05T00:00:00"/>
    <s v="PH-01"/>
    <s v="Port Harcourt"/>
    <s v="In-store"/>
    <x v="0"/>
    <s v="Standing Fan"/>
    <s v="C1024"/>
    <s v="New"/>
    <n v="3"/>
    <n v="58000"/>
    <x v="0"/>
    <n v="174000"/>
    <n v="39000"/>
    <x v="0"/>
    <s v="Ibrahim"/>
    <n v="174000"/>
    <n v="57000"/>
    <s v="Match"/>
  </r>
  <r>
    <n v="100071"/>
    <d v="2026-01-06T00:00:00"/>
    <s v="LG-02"/>
    <s v="Lagos"/>
    <s v="Online"/>
    <x v="1"/>
    <s v="Power Bank"/>
    <s v="C1018"/>
    <s v="Returning"/>
    <n v="4"/>
    <n v="26000"/>
    <x v="3"/>
    <n v="93600"/>
    <n v="15000"/>
    <x v="0"/>
    <s v="Chinedu"/>
    <n v="93600"/>
    <n v="33600"/>
    <s v="Match"/>
  </r>
  <r>
    <n v="100072"/>
    <d v="2026-06-09T00:00:00"/>
    <s v="IB-01"/>
    <s v="Ibadan"/>
    <s v="In-store"/>
    <x v="0"/>
    <s v="Standing Fan"/>
    <s v="C1058"/>
    <s v="New"/>
    <n v="3"/>
    <n v="58000"/>
    <x v="3"/>
    <n v="125280"/>
    <n v="39000"/>
    <x v="0"/>
    <s v="Grace"/>
    <n v="156600"/>
    <n v="39600"/>
    <s v="Mismatch"/>
  </r>
  <r>
    <n v="100073"/>
    <d v="2026-03-05T00:00:00"/>
    <s v="AB-01"/>
    <s v="Abuja"/>
    <s v="Online"/>
    <x v="1"/>
    <s v="Power Bank"/>
    <s v="C1086"/>
    <s v="Returning"/>
    <n v="1"/>
    <n v="26000"/>
    <x v="3"/>
    <n v="23400"/>
    <n v="15000"/>
    <x v="1"/>
    <s v="Bola"/>
    <n v="23400"/>
    <n v="8400"/>
    <s v="Match"/>
  </r>
  <r>
    <n v="100074"/>
    <d v="2026-04-20T00:00:00"/>
    <s v="IB-01"/>
    <s v="Ibadan"/>
    <s v="In-store"/>
    <x v="2"/>
    <s v="USB Cable"/>
    <s v="C1043"/>
    <s v="New"/>
    <n v="4"/>
    <n v="6500"/>
    <x v="1"/>
    <n v="24700"/>
    <n v="2200"/>
    <x v="0"/>
    <s v="Chinedu"/>
    <n v="24700"/>
    <n v="15900"/>
    <s v="Match"/>
  </r>
  <r>
    <n v="100075"/>
    <d v="2026-08-22T00:00:00"/>
    <s v="LG-01"/>
    <s v="Lagos"/>
    <s v="In-store"/>
    <x v="1"/>
    <s v="Smartphone"/>
    <s v="C1188"/>
    <s v="Returning"/>
    <n v="1"/>
    <n v="165000"/>
    <x v="1"/>
    <n v="156750"/>
    <n v="112000"/>
    <x v="0"/>
    <s v="Fatima"/>
    <n v="156750"/>
    <n v="44750"/>
    <s v="Match"/>
  </r>
  <r>
    <n v="100076"/>
    <d v="2026-02-11T00:00:00"/>
    <s v="LG-01"/>
    <s v="Lagos"/>
    <s v="In-store"/>
    <x v="1"/>
    <s v="Power Bank"/>
    <s v="C1104"/>
    <s v="New"/>
    <n v="4"/>
    <n v="26000"/>
    <x v="0"/>
    <n v="104000"/>
    <n v="15000"/>
    <x v="0"/>
    <s v="Aisha"/>
    <n v="104000"/>
    <n v="44000"/>
    <s v="Match"/>
  </r>
  <r>
    <n v="100077"/>
    <d v="2026-05-14T00:00:00"/>
    <s v="LG-02"/>
    <s v="Lagos"/>
    <s v="In-store"/>
    <x v="2"/>
    <s v="Phone Case"/>
    <s v="C1192"/>
    <s v="New"/>
    <n v="2"/>
    <n v="9000"/>
    <x v="4"/>
    <n v="15300"/>
    <n v="3500"/>
    <x v="0"/>
    <s v="Chinedu"/>
    <n v="15300"/>
    <n v="8300"/>
    <s v="Match"/>
  </r>
  <r>
    <n v="100078"/>
    <d v="2026-07-06T00:00:00"/>
    <s v="LG-01"/>
    <s v="Lagos"/>
    <s v="In-store"/>
    <x v="2"/>
    <s v="USB Cable"/>
    <s v="C1108"/>
    <s v="Returning"/>
    <n v="2"/>
    <n v="6500"/>
    <x v="3"/>
    <n v="11700"/>
    <n v="2200"/>
    <x v="0"/>
    <s v="Kemi"/>
    <n v="11700"/>
    <n v="7300"/>
    <s v="Match"/>
  </r>
  <r>
    <n v="100079"/>
    <d v="2026-02-05T00:00:00"/>
    <s v="LG-02"/>
    <s v="Lagos"/>
    <s v="In-store"/>
    <x v="0"/>
    <s v="Standing Fan"/>
    <s v="C1159"/>
    <s v="Returning"/>
    <n v="2"/>
    <n v="58000"/>
    <x v="3"/>
    <n v="104400"/>
    <n v="39000"/>
    <x v="0"/>
    <s v="Aisha"/>
    <n v="104400"/>
    <n v="26400"/>
    <s v="Match"/>
  </r>
  <r>
    <n v="100080"/>
    <d v="2026-08-21T00:00:00"/>
    <s v="IB-01"/>
    <s v="Ibadan"/>
    <s v="Online"/>
    <x v="2"/>
    <s v="Backpack"/>
    <s v="C1017"/>
    <s v="Returning"/>
    <n v="2"/>
    <n v="28000"/>
    <x v="3"/>
    <n v="50400"/>
    <n v="16000"/>
    <x v="0"/>
    <s v="Kemi"/>
    <n v="50400"/>
    <n v="18400"/>
    <s v="Match"/>
  </r>
  <r>
    <n v="100081"/>
    <d v="2026-05-09T00:00:00"/>
    <s v="LG-02"/>
    <s v="Lagos"/>
    <s v="Online"/>
    <x v="1"/>
    <s v="Earbuds"/>
    <s v="C1143"/>
    <s v="New"/>
    <n v="2"/>
    <n v="32000"/>
    <x v="0"/>
    <n v="64000"/>
    <n v="19000"/>
    <x v="0"/>
    <s v="Aisha"/>
    <n v="64000"/>
    <n v="26000"/>
    <s v="Match"/>
  </r>
  <r>
    <n v="100082"/>
    <d v="2026-05-07T00:00:00"/>
    <s v="AB-01"/>
    <s v="Abuja"/>
    <s v="Online"/>
    <x v="1"/>
    <s v="Smartphone"/>
    <s v="C1089"/>
    <s v="New"/>
    <n v="2"/>
    <n v="165000"/>
    <x v="3"/>
    <n v="297000"/>
    <n v="112000"/>
    <x v="0"/>
    <s v="Fatima"/>
    <n v="297000"/>
    <n v="73000"/>
    <s v="Match"/>
  </r>
  <r>
    <n v="100083"/>
    <d v="2026-02-26T00:00:00"/>
    <s v="LG-02"/>
    <s v="Lagos"/>
    <s v="In-store"/>
    <x v="1"/>
    <s v="Smartphone"/>
    <s v="C1133"/>
    <s v="Returning"/>
    <n v="3"/>
    <n v="165000"/>
    <x v="3"/>
    <n v="445500"/>
    <n v="112000"/>
    <x v="1"/>
    <s v="Fatima"/>
    <n v="445500"/>
    <n v="109500"/>
    <s v="Match"/>
  </r>
  <r>
    <n v="100084"/>
    <d v="2026-07-23T00:00:00"/>
    <s v="AB-01"/>
    <s v="Abuja"/>
    <s v="In-store"/>
    <x v="1"/>
    <s v="Power Bank"/>
    <s v="C1097"/>
    <s v="New"/>
    <n v="4"/>
    <n v="26000"/>
    <x v="0"/>
    <n v="104000"/>
    <n v="15000"/>
    <x v="1"/>
    <s v="Kemi"/>
    <n v="104000"/>
    <n v="44000"/>
    <s v="Match"/>
  </r>
  <r>
    <n v="100085"/>
    <d v="2026-07-24T00:00:00"/>
    <s v="PH-01"/>
    <s v="Port Harcourt"/>
    <s v="WhatsApp"/>
    <x v="1"/>
    <s v="Power Bank"/>
    <s v="C1020"/>
    <s v="Returning"/>
    <n v="3"/>
    <n v="26000"/>
    <x v="0"/>
    <n v="78000"/>
    <n v="15000"/>
    <x v="0"/>
    <s v="Aisha"/>
    <n v="78000"/>
    <n v="33000"/>
    <s v="Match"/>
  </r>
  <r>
    <n v="100086"/>
    <d v="2026-02-15T00:00:00"/>
    <s v="KN-01"/>
    <s v="Kano"/>
    <s v="Online"/>
    <x v="1"/>
    <s v="Earbuds"/>
    <s v="C1177"/>
    <s v="Returning"/>
    <n v="4"/>
    <n v="32000"/>
    <x v="3"/>
    <n v="115200"/>
    <n v="19000"/>
    <x v="0"/>
    <s v="Fatima"/>
    <n v="115200"/>
    <n v="39200"/>
    <s v="Match"/>
  </r>
  <r>
    <n v="100087"/>
    <d v="2026-01-10T00:00:00"/>
    <s v="AB-01"/>
    <s v="Abuja"/>
    <s v="WhatsApp"/>
    <x v="2"/>
    <s v="Backpack"/>
    <s v="C1150"/>
    <s v="Returning"/>
    <n v="3"/>
    <n v="28000"/>
    <x v="4"/>
    <n v="71400"/>
    <n v="16000"/>
    <x v="0"/>
    <s v="Fatima"/>
    <n v="71400"/>
    <n v="23400"/>
    <s v="Match"/>
  </r>
  <r>
    <n v="100088"/>
    <d v="2026-06-18T00:00:00"/>
    <s v="KN-01"/>
    <s v="Kano"/>
    <s v="WhatsApp"/>
    <x v="1"/>
    <s v="Earbuds"/>
    <s v="C1128"/>
    <s v="Returning"/>
    <n v="5"/>
    <n v="32000"/>
    <x v="1"/>
    <n v="152000"/>
    <n v="19000"/>
    <x v="1"/>
    <s v="Chinedu"/>
    <n v="152000"/>
    <n v="57000"/>
    <s v="Match"/>
  </r>
  <r>
    <n v="100089"/>
    <d v="2026-01-02T00:00:00"/>
    <s v="KN-01"/>
    <s v="Kano"/>
    <s v="In-store"/>
    <x v="0"/>
    <s v="Blender"/>
    <s v="C1089"/>
    <s v="Returning"/>
    <n v="1"/>
    <n v="42000"/>
    <x v="1"/>
    <n v="39900"/>
    <n v="28000"/>
    <x v="0"/>
    <s v="Bola"/>
    <n v="39900"/>
    <n v="11900"/>
    <s v="Match"/>
  </r>
  <r>
    <n v="100090"/>
    <d v="2026-03-04T00:00:00"/>
    <s v="KN-01"/>
    <s v="Kano"/>
    <s v="Online"/>
    <x v="0"/>
    <s v="Blender"/>
    <s v="C1169"/>
    <s v="Returning"/>
    <n v="4"/>
    <n v="42000"/>
    <x v="1"/>
    <n v="159600"/>
    <n v="28000"/>
    <x v="0"/>
    <s v="Kemi"/>
    <n v="159600"/>
    <n v="47600"/>
    <s v="Match"/>
  </r>
  <r>
    <n v="100091"/>
    <d v="2026-06-17T00:00:00"/>
    <s v="PH-01"/>
    <s v="Port Harcourt"/>
    <s v="Online"/>
    <x v="2"/>
    <s v="Phone Case"/>
    <s v="C1166"/>
    <s v="New"/>
    <n v="2"/>
    <n v="9000"/>
    <x v="3"/>
    <n v="16200"/>
    <n v="3500"/>
    <x v="0"/>
    <s v="Grace"/>
    <n v="16200"/>
    <n v="9200"/>
    <s v="Match"/>
  </r>
  <r>
    <n v="100092"/>
    <d v="2026-05-11T00:00:00"/>
    <s v="PH-01"/>
    <s v="Port Harcourt"/>
    <s v="In-store"/>
    <x v="0"/>
    <s v="Blender"/>
    <s v="C1108"/>
    <s v="Returning"/>
    <n v="4"/>
    <n v="42000"/>
    <x v="3"/>
    <n v="166320"/>
    <n v="28000"/>
    <x v="0"/>
    <s v="Bola"/>
    <n v="151200"/>
    <n v="39200"/>
    <s v="Mismatch"/>
  </r>
  <r>
    <n v="100093"/>
    <d v="2026-04-27T00:00:00"/>
    <s v="AB-01"/>
    <s v="Abuja"/>
    <s v="In-store"/>
    <x v="2"/>
    <s v="Phone Case"/>
    <s v="C1031"/>
    <s v="Returning"/>
    <n v="5"/>
    <n v="9000"/>
    <x v="2"/>
    <n v="36000"/>
    <n v="3500"/>
    <x v="0"/>
    <s v="Fatima"/>
    <n v="36000"/>
    <n v="18500"/>
    <s v="Match"/>
  </r>
  <r>
    <n v="100094"/>
    <d v="2026-07-20T00:00:00"/>
    <s v="LG-02"/>
    <s v="Lagos"/>
    <s v="In-store"/>
    <x v="0"/>
    <s v="Blender"/>
    <s v="C1036"/>
    <s v="Returning"/>
    <n v="4"/>
    <n v="42000"/>
    <x v="1"/>
    <n v="127680"/>
    <n v="28000"/>
    <x v="0"/>
    <s v="Fatima"/>
    <n v="159600"/>
    <n v="47600"/>
    <s v="Mismatch"/>
  </r>
  <r>
    <n v="100095"/>
    <d v="2026-05-06T00:00:00"/>
    <s v="LG-01"/>
    <s v="Lagos"/>
    <s v="Online"/>
    <x v="2"/>
    <s v="Phone Case"/>
    <s v="C1092"/>
    <s v="New"/>
    <n v="1"/>
    <n v="9000"/>
    <x v="1"/>
    <n v="8550"/>
    <n v="3500"/>
    <x v="0"/>
    <s v="Aisha"/>
    <n v="8550"/>
    <n v="5050"/>
    <s v="Match"/>
  </r>
  <r>
    <n v="100096"/>
    <d v="2026-01-27T00:00:00"/>
    <s v="AB-02"/>
    <s v="Abuja"/>
    <s v="Online"/>
    <x v="1"/>
    <s v="Power Bank"/>
    <s v="C1038"/>
    <s v="Returning"/>
    <n v="3"/>
    <n v="26000"/>
    <x v="0"/>
    <n v="78000"/>
    <n v="15000"/>
    <x v="0"/>
    <s v="David"/>
    <n v="78000"/>
    <n v="33000"/>
    <s v="Match"/>
  </r>
  <r>
    <n v="100097"/>
    <d v="2026-04-10T00:00:00"/>
    <s v="PH-01"/>
    <s v="Port Harcourt"/>
    <s v="In-store"/>
    <x v="1"/>
    <s v="Power Bank"/>
    <s v="C1134"/>
    <s v="Returning"/>
    <n v="4"/>
    <n v="26000"/>
    <x v="0"/>
    <n v="104000"/>
    <n v="15000"/>
    <x v="0"/>
    <s v="Bola"/>
    <n v="104000"/>
    <n v="44000"/>
    <s v="Match"/>
  </r>
  <r>
    <n v="100098"/>
    <d v="2026-02-21T00:00:00"/>
    <s v="LG-01"/>
    <s v="Lagos"/>
    <s v="Online"/>
    <x v="0"/>
    <s v="Blender"/>
    <s v="C1071"/>
    <s v="New"/>
    <n v="1"/>
    <n v="42000"/>
    <x v="1"/>
    <n v="39900"/>
    <n v="28000"/>
    <x v="0"/>
    <s v="Fatima"/>
    <n v="39900"/>
    <n v="11900"/>
    <s v="Match"/>
  </r>
  <r>
    <n v="100099"/>
    <d v="2026-03-08T00:00:00"/>
    <s v="LG-01"/>
    <s v="Lagos"/>
    <s v="In-store"/>
    <x v="1"/>
    <s v="Earbuds"/>
    <s v="C1111"/>
    <s v="New"/>
    <n v="2"/>
    <n v="32000"/>
    <x v="0"/>
    <n v="64000"/>
    <n v="19000"/>
    <x v="0"/>
    <s v="Fatima"/>
    <n v="64000"/>
    <n v="26000"/>
    <s v="Match"/>
  </r>
  <r>
    <n v="100100"/>
    <d v="2026-03-05T00:00:00"/>
    <s v="LG-02"/>
    <s v="Lagos"/>
    <s v="In-store"/>
    <x v="1"/>
    <s v="Earbuds"/>
    <s v="C1048"/>
    <s v="New"/>
    <n v="3"/>
    <n v="32000"/>
    <x v="1"/>
    <n v="91200"/>
    <n v="19000"/>
    <x v="0"/>
    <s v="Ibrahim"/>
    <n v="91200"/>
    <n v="34200"/>
    <s v="Match"/>
  </r>
  <r>
    <n v="100101"/>
    <d v="2026-07-10T00:00:00"/>
    <s v="AB-02"/>
    <s v="Abuja"/>
    <s v="In-store"/>
    <x v="2"/>
    <s v="Phone Case"/>
    <s v="C1052"/>
    <s v="Returning"/>
    <n v="5"/>
    <n v="9000"/>
    <x v="1"/>
    <n v="42750"/>
    <n v="3500"/>
    <x v="0"/>
    <s v="Chinedu"/>
    <n v="42750"/>
    <n v="25250"/>
    <s v="Match"/>
  </r>
  <r>
    <n v="100102"/>
    <d v="2026-06-26T00:00:00"/>
    <s v="LG-02"/>
    <s v="Lagos"/>
    <s v="WhatsApp"/>
    <x v="0"/>
    <s v="Electric Kettle"/>
    <s v="C1014"/>
    <s v="Returning"/>
    <n v="2"/>
    <n v="24000"/>
    <x v="0"/>
    <n v="48000"/>
    <n v="15000"/>
    <x v="0"/>
    <s v="Ibrahim"/>
    <n v="48000"/>
    <n v="18000"/>
    <s v="Match"/>
  </r>
  <r>
    <n v="100103"/>
    <d v="2026-06-20T00:00:00"/>
    <s v="AB-01"/>
    <s v="Abuja"/>
    <s v="Online"/>
    <x v="1"/>
    <s v="Smartphone"/>
    <s v="C1110"/>
    <s v="New"/>
    <n v="1"/>
    <n v="165000"/>
    <x v="0"/>
    <n v="165000"/>
    <n v="112000"/>
    <x v="1"/>
    <s v="Bola"/>
    <n v="165000"/>
    <n v="53000"/>
    <s v="Match"/>
  </r>
  <r>
    <n v="100104"/>
    <d v="2026-02-13T00:00:00"/>
    <s v="LG-01"/>
    <s v="Lagos"/>
    <s v="In-store"/>
    <x v="1"/>
    <s v="Smartphone"/>
    <s v="C1167"/>
    <s v="New"/>
    <n v="3"/>
    <n v="165000"/>
    <x v="0"/>
    <n v="495000"/>
    <n v="112000"/>
    <x v="0"/>
    <s v="Grace"/>
    <n v="495000"/>
    <n v="159000"/>
    <s v="Match"/>
  </r>
  <r>
    <n v="100105"/>
    <d v="2026-06-04T00:00:00"/>
    <s v="IB-01"/>
    <s v="Ibadan"/>
    <s v="WhatsApp"/>
    <x v="0"/>
    <s v="Standing Fan"/>
    <s v="C1002"/>
    <s v="New"/>
    <n v="2"/>
    <n v="58000"/>
    <x v="0"/>
    <n v="116000"/>
    <n v="39000"/>
    <x v="0"/>
    <s v="David"/>
    <n v="116000"/>
    <n v="38000"/>
    <s v="Match"/>
  </r>
  <r>
    <n v="100106"/>
    <d v="2026-03-01T00:00:00"/>
    <s v="IB-01"/>
    <s v="Ibadan"/>
    <s v="In-store"/>
    <x v="0"/>
    <s v="Blender"/>
    <s v="C1170"/>
    <s v="Returning"/>
    <n v="5"/>
    <n v="42000"/>
    <x v="1"/>
    <n v="199500"/>
    <n v="28000"/>
    <x v="0"/>
    <s v="Kemi"/>
    <n v="199500"/>
    <n v="59500"/>
    <s v="Match"/>
  </r>
  <r>
    <n v="100107"/>
    <d v="2026-01-27T00:00:00"/>
    <s v="PH-01"/>
    <s v="Port Harcourt"/>
    <s v="In-store"/>
    <x v="0"/>
    <s v="Standing Fan"/>
    <s v="C1082"/>
    <s v="Returning"/>
    <n v="1"/>
    <n v="58000"/>
    <x v="3"/>
    <n v="52200"/>
    <n v="39000"/>
    <x v="0"/>
    <s v="Aisha"/>
    <n v="52200"/>
    <n v="13200"/>
    <s v="Match"/>
  </r>
  <r>
    <n v="100108"/>
    <d v="2026-05-22T00:00:00"/>
    <s v="AB-02"/>
    <s v="Abuja"/>
    <s v="In-store"/>
    <x v="2"/>
    <s v="USB Cable"/>
    <s v="C1021"/>
    <s v="Returning"/>
    <n v="1"/>
    <n v="6500"/>
    <x v="4"/>
    <n v="5525"/>
    <n v="2200"/>
    <x v="0"/>
    <s v="David"/>
    <n v="5525"/>
    <n v="3325"/>
    <s v="Match"/>
  </r>
  <r>
    <n v="100109"/>
    <d v="2026-07-31T00:00:00"/>
    <s v="AB-02"/>
    <s v="Abuja"/>
    <s v="WhatsApp"/>
    <x v="2"/>
    <s v="Phone Case"/>
    <s v="C1078"/>
    <s v="Returning"/>
    <n v="2"/>
    <n v="9000"/>
    <x v="4"/>
    <n v="15300"/>
    <n v="3500"/>
    <x v="0"/>
    <s v="Fatima"/>
    <n v="15300"/>
    <n v="8300"/>
    <s v="Match"/>
  </r>
  <r>
    <n v="100110"/>
    <d v="2026-07-13T00:00:00"/>
    <s v="LG-02"/>
    <s v="Lagos"/>
    <s v="In-store"/>
    <x v="0"/>
    <s v="Blender"/>
    <s v="C1017"/>
    <s v="New"/>
    <n v="1"/>
    <n v="42000"/>
    <x v="0"/>
    <n v="42000"/>
    <n v="28000"/>
    <x v="0"/>
    <s v="David"/>
    <n v="42000"/>
    <n v="14000"/>
    <s v="Match"/>
  </r>
  <r>
    <n v="100111"/>
    <d v="2026-07-31T00:00:00"/>
    <s v="LG-02"/>
    <s v="Lagos"/>
    <s v="In-store"/>
    <x v="2"/>
    <s v="Backpack"/>
    <s v="C1145"/>
    <s v="Returning"/>
    <n v="1"/>
    <n v="28000"/>
    <x v="1"/>
    <n v="26600"/>
    <n v="16000"/>
    <x v="0"/>
    <s v="Fatima"/>
    <n v="26600"/>
    <n v="10600"/>
    <s v="Match"/>
  </r>
  <r>
    <n v="100112"/>
    <d v="2026-01-26T00:00:00"/>
    <s v="KN-01"/>
    <s v="Kano"/>
    <s v="In-store"/>
    <x v="1"/>
    <s v="Power Bank"/>
    <s v="C1091"/>
    <s v="New"/>
    <n v="2"/>
    <n v="26000"/>
    <x v="3"/>
    <n v="46800"/>
    <n v="15000"/>
    <x v="0"/>
    <s v="Chinedu"/>
    <n v="46800"/>
    <n v="16800"/>
    <s v="Match"/>
  </r>
  <r>
    <n v="100113"/>
    <d v="2026-02-12T00:00:00"/>
    <s v="AB-02"/>
    <s v="Abuja"/>
    <s v="In-store"/>
    <x v="0"/>
    <s v="Standing Fan"/>
    <s v="C1045"/>
    <s v="New"/>
    <n v="3"/>
    <n v="58000"/>
    <x v="1"/>
    <n v="165300"/>
    <n v="39000"/>
    <x v="0"/>
    <s v="Kemi"/>
    <n v="165300"/>
    <n v="48300"/>
    <s v="Match"/>
  </r>
  <r>
    <n v="100114"/>
    <d v="2026-06-21T00:00:00"/>
    <s v="AB-01"/>
    <s v="Abuja"/>
    <s v="Online"/>
    <x v="2"/>
    <s v="USB Cable"/>
    <s v="C1044"/>
    <s v="Returning"/>
    <n v="2"/>
    <n v="6500"/>
    <x v="5"/>
    <n v="9750"/>
    <n v="2200"/>
    <x v="0"/>
    <s v="Chinedu"/>
    <n v="9750"/>
    <n v="5350"/>
    <s v="Match"/>
  </r>
  <r>
    <n v="100115"/>
    <d v="2026-03-31T00:00:00"/>
    <s v="LG-02"/>
    <s v="Lagos"/>
    <s v="Online"/>
    <x v="1"/>
    <s v="Power Bank"/>
    <s v="C1098"/>
    <s v="New"/>
    <n v="2"/>
    <n v="26000"/>
    <x v="3"/>
    <n v="46800"/>
    <n v="15000"/>
    <x v="0"/>
    <s v="Aisha"/>
    <n v="46800"/>
    <n v="16800"/>
    <s v="Match"/>
  </r>
  <r>
    <n v="100116"/>
    <d v="2026-02-03T00:00:00"/>
    <s v="PH-01"/>
    <s v="Port Harcourt"/>
    <s v="In-store"/>
    <x v="2"/>
    <s v="Backpack"/>
    <s v="C1190"/>
    <s v="Returning"/>
    <n v="5"/>
    <n v="28000"/>
    <x v="0"/>
    <n v="140000"/>
    <n v="16000"/>
    <x v="0"/>
    <s v="Kemi"/>
    <n v="140000"/>
    <n v="60000"/>
    <s v="Match"/>
  </r>
  <r>
    <n v="100117"/>
    <d v="2026-04-10T00:00:00"/>
    <s v="LG-02"/>
    <s v="Lagos"/>
    <s v="In-store"/>
    <x v="2"/>
    <s v="Phone Case"/>
    <s v="C1055"/>
    <s v="New"/>
    <n v="4"/>
    <n v="9000"/>
    <x v="0"/>
    <n v="36000"/>
    <n v="3500"/>
    <x v="0"/>
    <s v="Ibrahim"/>
    <n v="36000"/>
    <n v="22000"/>
    <s v="Match"/>
  </r>
  <r>
    <n v="100118"/>
    <d v="2026-08-26T00:00:00"/>
    <s v="IB-01"/>
    <s v="Ibadan"/>
    <s v="WhatsApp"/>
    <x v="1"/>
    <s v="Power Bank"/>
    <s v="C1048"/>
    <s v="New"/>
    <n v="3"/>
    <n v="26000"/>
    <x v="0"/>
    <n v="78000"/>
    <n v="15000"/>
    <x v="0"/>
    <s v="David"/>
    <n v="78000"/>
    <n v="33000"/>
    <s v="Match"/>
  </r>
  <r>
    <n v="100119"/>
    <d v="2026-06-28T00:00:00"/>
    <s v="LG-02"/>
    <s v="Lagos"/>
    <s v="WhatsApp"/>
    <x v="2"/>
    <s v="Phone Case"/>
    <s v="C1059"/>
    <s v="Returning"/>
    <n v="4"/>
    <n v="9000"/>
    <x v="0"/>
    <n v="36000"/>
    <n v="3500"/>
    <x v="0"/>
    <s v="Fatima"/>
    <n v="36000"/>
    <n v="22000"/>
    <s v="Match"/>
  </r>
  <r>
    <n v="100120"/>
    <d v="2026-01-26T00:00:00"/>
    <s v="LG-01"/>
    <s v="Lagos"/>
    <s v="In-store"/>
    <x v="1"/>
    <s v="Smartphone"/>
    <s v="C1194"/>
    <s v="Returning"/>
    <n v="1"/>
    <n v="165000"/>
    <x v="0"/>
    <n v="165000"/>
    <n v="112000"/>
    <x v="1"/>
    <s v="David"/>
    <n v="165000"/>
    <n v="53000"/>
    <s v="Match"/>
  </r>
  <r>
    <n v="100121"/>
    <d v="2026-08-14T00:00:00"/>
    <s v="IB-01"/>
    <s v="Ibadan"/>
    <s v="In-store"/>
    <x v="2"/>
    <s v="Phone Case"/>
    <s v="C1124"/>
    <s v="New"/>
    <n v="4"/>
    <n v="9000"/>
    <x v="0"/>
    <n v="32400"/>
    <n v="3500"/>
    <x v="0"/>
    <s v="Bola"/>
    <n v="36000"/>
    <n v="22000"/>
    <s v="Mismatch"/>
  </r>
  <r>
    <n v="100122"/>
    <d v="2026-07-23T00:00:00"/>
    <s v="PH-01"/>
    <s v="Port Harcourt"/>
    <s v="In-store"/>
    <x v="0"/>
    <s v="Electric Kettle"/>
    <s v="C1173"/>
    <s v="New"/>
    <n v="3"/>
    <n v="24000"/>
    <x v="0"/>
    <n v="72000"/>
    <n v="15000"/>
    <x v="0"/>
    <s v="Ibrahim"/>
    <n v="72000"/>
    <n v="27000"/>
    <s v="Match"/>
  </r>
  <r>
    <n v="100123"/>
    <d v="2026-05-30T00:00:00"/>
    <s v="AB-01"/>
    <s v="Abuja"/>
    <s v="In-store"/>
    <x v="1"/>
    <s v="Earbuds"/>
    <s v="C1020"/>
    <s v="Returning"/>
    <n v="4"/>
    <n v="32000"/>
    <x v="3"/>
    <n v="115200"/>
    <n v="19000"/>
    <x v="0"/>
    <s v="Fatima"/>
    <n v="115200"/>
    <n v="39200"/>
    <s v="Match"/>
  </r>
  <r>
    <n v="100124"/>
    <d v="2026-07-24T00:00:00"/>
    <s v="KN-01"/>
    <s v="Kano"/>
    <s v="Online"/>
    <x v="1"/>
    <s v="Earbuds"/>
    <s v="C1080"/>
    <s v="Returning"/>
    <n v="3"/>
    <n v="32000"/>
    <x v="4"/>
    <n v="81600"/>
    <n v="19000"/>
    <x v="0"/>
    <s v="David"/>
    <n v="81600"/>
    <n v="24600"/>
    <s v="Match"/>
  </r>
  <r>
    <n v="100125"/>
    <d v="2026-02-28T00:00:00"/>
    <s v="PH-01"/>
    <s v="Port Harcourt"/>
    <s v="In-store"/>
    <x v="1"/>
    <s v="Earbuds"/>
    <s v="C1184"/>
    <s v="Returning"/>
    <n v="3"/>
    <n v="32000"/>
    <x v="4"/>
    <n v="81600"/>
    <n v="19000"/>
    <x v="0"/>
    <s v="Chinedu"/>
    <n v="81600"/>
    <n v="24600"/>
    <s v="Match"/>
  </r>
  <r>
    <n v="100126"/>
    <d v="2026-07-18T00:00:00"/>
    <s v="AB-02"/>
    <s v="Abuja"/>
    <s v="WhatsApp"/>
    <x v="1"/>
    <s v="Smartphone"/>
    <s v="C1004"/>
    <s v="Returning"/>
    <n v="2"/>
    <n v="165000"/>
    <x v="5"/>
    <n v="247500"/>
    <n v="112000"/>
    <x v="0"/>
    <s v="Ibrahim"/>
    <n v="247500"/>
    <n v="23500"/>
    <s v="Match"/>
  </r>
  <r>
    <n v="100127"/>
    <d v="2026-01-10T00:00:00"/>
    <s v="AB-01"/>
    <s v="Abuja"/>
    <s v="Online"/>
    <x v="2"/>
    <s v="Phone Case"/>
    <s v="C1129"/>
    <s v="Returning"/>
    <n v="3"/>
    <n v="9000"/>
    <x v="5"/>
    <n v="20250"/>
    <n v="3500"/>
    <x v="0"/>
    <s v="Bola"/>
    <n v="20250"/>
    <n v="9750"/>
    <s v="Match"/>
  </r>
  <r>
    <n v="100128"/>
    <d v="2026-04-01T00:00:00"/>
    <s v="AB-01"/>
    <s v="Abuja"/>
    <s v="WhatsApp"/>
    <x v="1"/>
    <s v="Smartphone"/>
    <s v="C1124"/>
    <s v="New"/>
    <n v="2"/>
    <n v="165000"/>
    <x v="0"/>
    <n v="330000"/>
    <n v="112000"/>
    <x v="0"/>
    <s v="David"/>
    <n v="330000"/>
    <n v="106000"/>
    <s v="Match"/>
  </r>
  <r>
    <n v="100129"/>
    <d v="2026-04-02T00:00:00"/>
    <s v="PH-01"/>
    <s v="Port Harcourt"/>
    <s v="WhatsApp"/>
    <x v="2"/>
    <s v="Backpack"/>
    <s v="C1062"/>
    <s v="New"/>
    <n v="2"/>
    <n v="28000"/>
    <x v="1"/>
    <n v="53200"/>
    <n v="16000"/>
    <x v="0"/>
    <s v="Chinedu"/>
    <n v="53200"/>
    <n v="21200"/>
    <s v="Match"/>
  </r>
  <r>
    <n v="100130"/>
    <d v="2026-04-14T00:00:00"/>
    <s v="LG-02"/>
    <s v="Lagos"/>
    <s v="WhatsApp"/>
    <x v="2"/>
    <s v="Phone Case"/>
    <s v="C1046"/>
    <s v="New"/>
    <n v="2"/>
    <n v="9000"/>
    <x v="0"/>
    <n v="18000"/>
    <n v="3500"/>
    <x v="0"/>
    <s v="Kemi"/>
    <n v="18000"/>
    <n v="11000"/>
    <s v="Match"/>
  </r>
  <r>
    <n v="100131"/>
    <d v="2026-03-09T00:00:00"/>
    <s v="LG-02"/>
    <s v="Lagos"/>
    <s v="WhatsApp"/>
    <x v="0"/>
    <s v="Blender"/>
    <s v="C1191"/>
    <s v="New"/>
    <n v="1"/>
    <n v="42000"/>
    <x v="0"/>
    <n v="42000"/>
    <n v="28000"/>
    <x v="0"/>
    <s v="David"/>
    <n v="42000"/>
    <n v="14000"/>
    <s v="Match"/>
  </r>
  <r>
    <n v="100132"/>
    <d v="2026-08-24T00:00:00"/>
    <s v="PH-01"/>
    <s v="Port Harcourt"/>
    <s v="In-store"/>
    <x v="1"/>
    <s v="Power Bank"/>
    <s v="C1076"/>
    <s v="Returning"/>
    <n v="4"/>
    <n v="26000"/>
    <x v="0"/>
    <n v="104000"/>
    <n v="15000"/>
    <x v="0"/>
    <s v="Aisha"/>
    <n v="104000"/>
    <n v="44000"/>
    <s v="Match"/>
  </r>
  <r>
    <n v="100133"/>
    <d v="2026-06-29T00:00:00"/>
    <s v="KN-01"/>
    <s v="Kano"/>
    <s v="In-store"/>
    <x v="0"/>
    <s v="Electric Kettle"/>
    <s v="C1153"/>
    <s v="Returning"/>
    <n v="1"/>
    <n v="24000"/>
    <x v="0"/>
    <n v="24000"/>
    <n v="15000"/>
    <x v="0"/>
    <s v="Kemi"/>
    <n v="24000"/>
    <n v="9000"/>
    <s v="Match"/>
  </r>
  <r>
    <n v="100134"/>
    <d v="2026-05-03T00:00:00"/>
    <s v="AB-02"/>
    <s v="Abuja"/>
    <s v="Online"/>
    <x v="0"/>
    <s v="Standing Fan"/>
    <s v="C1016"/>
    <s v="Returning"/>
    <n v="3"/>
    <n v="58000"/>
    <x v="5"/>
    <n v="130500"/>
    <n v="39000"/>
    <x v="0"/>
    <s v="Ibrahim"/>
    <n v="130500"/>
    <n v="13500"/>
    <s v="Match"/>
  </r>
  <r>
    <n v="100135"/>
    <d v="2026-04-09T00:00:00"/>
    <s v="KN-01"/>
    <s v="Kano"/>
    <s v="WhatsApp"/>
    <x v="0"/>
    <s v="Electric Kettle"/>
    <s v="C1003"/>
    <s v="Returning"/>
    <n v="1"/>
    <n v="24000"/>
    <x v="4"/>
    <n v="20400"/>
    <n v="15000"/>
    <x v="0"/>
    <s v="Kemi"/>
    <n v="20400"/>
    <n v="5400"/>
    <s v="Match"/>
  </r>
  <r>
    <n v="100136"/>
    <d v="2026-02-09T00:00:00"/>
    <s v="KN-01"/>
    <s v="Kano"/>
    <s v="In-store"/>
    <x v="1"/>
    <s v="Power Bank"/>
    <s v="C1149"/>
    <s v="New"/>
    <n v="2"/>
    <n v="26000"/>
    <x v="4"/>
    <n v="44200"/>
    <n v="15000"/>
    <x v="0"/>
    <s v="Fatima"/>
    <n v="44200"/>
    <n v="14200"/>
    <s v="Match"/>
  </r>
  <r>
    <n v="100137"/>
    <d v="2026-05-09T00:00:00"/>
    <s v="LG-01"/>
    <s v="Lagos"/>
    <s v="Online"/>
    <x v="0"/>
    <s v="Blender"/>
    <s v="C1072"/>
    <s v="Returning"/>
    <n v="2"/>
    <n v="42000"/>
    <x v="0"/>
    <n v="84000"/>
    <n v="28000"/>
    <x v="0"/>
    <s v="David"/>
    <n v="84000"/>
    <n v="28000"/>
    <s v="Match"/>
  </r>
  <r>
    <n v="100138"/>
    <d v="2026-04-25T00:00:00"/>
    <s v="IB-01"/>
    <s v="Ibadan"/>
    <s v="In-store"/>
    <x v="1"/>
    <s v="Earbuds"/>
    <s v="C1161"/>
    <s v="Returning"/>
    <n v="4"/>
    <n v="32000"/>
    <x v="0"/>
    <n v="128000"/>
    <n v="19000"/>
    <x v="0"/>
    <s v="Fatima"/>
    <n v="128000"/>
    <n v="52000"/>
    <s v="Match"/>
  </r>
  <r>
    <n v="100139"/>
    <d v="2026-02-03T00:00:00"/>
    <s v="LG-01"/>
    <s v="Lagos"/>
    <s v="In-store"/>
    <x v="2"/>
    <s v="Backpack"/>
    <s v="C1146"/>
    <s v="New"/>
    <n v="3"/>
    <n v="28000"/>
    <x v="1"/>
    <n v="79800"/>
    <n v="16000"/>
    <x v="0"/>
    <s v="Bola"/>
    <n v="79800"/>
    <n v="31800"/>
    <s v="Match"/>
  </r>
  <r>
    <n v="100140"/>
    <d v="2026-03-19T00:00:00"/>
    <s v="LG-02"/>
    <s v="Lagos"/>
    <s v="In-store"/>
    <x v="2"/>
    <s v="USB Cable"/>
    <s v="C1002"/>
    <s v="Returning"/>
    <n v="2"/>
    <n v="6500"/>
    <x v="4"/>
    <n v="11050"/>
    <n v="2200"/>
    <x v="0"/>
    <s v="Ibrahim"/>
    <n v="11050"/>
    <n v="6650"/>
    <s v="Match"/>
  </r>
  <r>
    <n v="100141"/>
    <d v="2026-01-21T00:00:00"/>
    <s v="LG-02"/>
    <s v="Lagos"/>
    <s v="In-store"/>
    <x v="0"/>
    <s v="Blender"/>
    <s v="C1068"/>
    <s v="Returning"/>
    <n v="18"/>
    <n v="42000"/>
    <x v="0"/>
    <n v="756000"/>
    <n v="28000"/>
    <x v="0"/>
    <s v="Ibrahim"/>
    <n v="756000"/>
    <n v="252000"/>
    <s v="Match"/>
  </r>
  <r>
    <n v="100142"/>
    <d v="2026-04-17T00:00:00"/>
    <s v="IB-01"/>
    <s v="Ibadan"/>
    <s v="Online"/>
    <x v="1"/>
    <s v="Earbuds"/>
    <s v="C1088"/>
    <s v="New"/>
    <n v="1"/>
    <n v="32000"/>
    <x v="0"/>
    <n v="32000"/>
    <n v="19000"/>
    <x v="0"/>
    <s v="Kemi"/>
    <n v="32000"/>
    <n v="13000"/>
    <s v="Match"/>
  </r>
  <r>
    <n v="100143"/>
    <d v="2026-06-14T00:00:00"/>
    <s v="LG-02"/>
    <s v="Lagos"/>
    <s v="In-store"/>
    <x v="1"/>
    <s v="Smartphone"/>
    <s v="C1164"/>
    <s v="Returning"/>
    <n v="2"/>
    <n v="165000"/>
    <x v="0"/>
    <n v="330000"/>
    <n v="112000"/>
    <x v="0"/>
    <s v="Ibrahim"/>
    <n v="330000"/>
    <n v="106000"/>
    <s v="Match"/>
  </r>
  <r>
    <n v="100144"/>
    <d v="2026-04-20T00:00:00"/>
    <s v="IB-01"/>
    <s v="Ibadan"/>
    <s v="WhatsApp"/>
    <x v="1"/>
    <s v="Earbuds"/>
    <s v="C1139"/>
    <s v="New"/>
    <n v="2"/>
    <n v="32000"/>
    <x v="4"/>
    <n v="54400"/>
    <n v="19000"/>
    <x v="1"/>
    <s v="Grace"/>
    <n v="54400"/>
    <n v="16400"/>
    <s v="Match"/>
  </r>
  <r>
    <n v="100145"/>
    <d v="2026-04-29T00:00:00"/>
    <s v="IB-01"/>
    <s v="Ibadan"/>
    <s v="In-store"/>
    <x v="2"/>
    <s v="Backpack"/>
    <s v="C1018"/>
    <s v="New"/>
    <n v="1"/>
    <n v="28000"/>
    <x v="0"/>
    <n v="28000"/>
    <n v="16000"/>
    <x v="0"/>
    <s v="Chinedu"/>
    <n v="28000"/>
    <n v="12000"/>
    <s v="Match"/>
  </r>
  <r>
    <n v="100146"/>
    <d v="2026-03-27T00:00:00"/>
    <s v="KN-01"/>
    <s v="Kano"/>
    <s v="Online"/>
    <x v="1"/>
    <s v="Earbuds"/>
    <s v="C1128"/>
    <s v="Returning"/>
    <n v="1"/>
    <n v="32000"/>
    <x v="3"/>
    <n v="28800"/>
    <n v="19000"/>
    <x v="0"/>
    <s v="Ibrahim"/>
    <n v="28800"/>
    <n v="9800"/>
    <s v="Match"/>
  </r>
  <r>
    <n v="100147"/>
    <d v="2026-04-15T00:00:00"/>
    <s v="PH-01"/>
    <s v="Port Harcourt"/>
    <s v="In-store"/>
    <x v="0"/>
    <s v="Blender"/>
    <s v="C1172"/>
    <s v="New"/>
    <n v="2"/>
    <n v="42000"/>
    <x v="1"/>
    <n v="79800"/>
    <n v="28000"/>
    <x v="0"/>
    <s v="Chinedu"/>
    <n v="79800"/>
    <n v="23800"/>
    <s v="Match"/>
  </r>
  <r>
    <n v="100148"/>
    <d v="2026-07-24T00:00:00"/>
    <s v="PH-01"/>
    <s v="Port Harcourt"/>
    <s v="Online"/>
    <x v="0"/>
    <s v="Electric Kettle"/>
    <s v="C1069"/>
    <s v="Returning"/>
    <n v="1"/>
    <n v="24000"/>
    <x v="1"/>
    <n v="22800"/>
    <n v="15000"/>
    <x v="0"/>
    <s v="Chinedu"/>
    <n v="22800"/>
    <n v="7800"/>
    <s v="Match"/>
  </r>
  <r>
    <n v="100149"/>
    <d v="2026-01-16T00:00:00"/>
    <s v="LG-02"/>
    <s v="Lagos"/>
    <s v="In-store"/>
    <x v="2"/>
    <s v="Phone Case"/>
    <s v="C1150"/>
    <s v="Returning"/>
    <n v="4"/>
    <n v="9000"/>
    <x v="1"/>
    <n v="34200"/>
    <n v="3500"/>
    <x v="0"/>
    <s v="Grace"/>
    <n v="34200"/>
    <n v="20200"/>
    <s v="Match"/>
  </r>
  <r>
    <n v="100150"/>
    <d v="2026-01-10T00:00:00"/>
    <s v="IB-01"/>
    <s v="Ibadan"/>
    <s v="Online"/>
    <x v="1"/>
    <s v="Power Bank"/>
    <s v="C1044"/>
    <s v="Returning"/>
    <n v="1"/>
    <n v="26000"/>
    <x v="3"/>
    <n v="23400"/>
    <n v="15000"/>
    <x v="0"/>
    <s v="Grace"/>
    <n v="23400"/>
    <n v="8400"/>
    <s v="Match"/>
  </r>
  <r>
    <n v="100151"/>
    <d v="2026-02-06T00:00:00"/>
    <s v="KN-01"/>
    <s v="Kano"/>
    <s v="Online"/>
    <x v="1"/>
    <s v="Smartphone"/>
    <s v="C1186"/>
    <s v="New"/>
    <n v="1"/>
    <n v="165000"/>
    <x v="4"/>
    <n v="140250"/>
    <n v="112000"/>
    <x v="0"/>
    <s v="Chinedu"/>
    <n v="140250"/>
    <n v="28250"/>
    <s v="Match"/>
  </r>
  <r>
    <n v="100152"/>
    <d v="2026-01-30T00:00:00"/>
    <s v="LG-02"/>
    <s v="Lagos"/>
    <s v="WhatsApp"/>
    <x v="2"/>
    <s v="USB Cable"/>
    <s v="C1076"/>
    <s v="Returning"/>
    <n v="1"/>
    <n v="6500"/>
    <x v="0"/>
    <n v="6500"/>
    <n v="2200"/>
    <x v="0"/>
    <s v="Ibrahim"/>
    <n v="6500"/>
    <n v="4300"/>
    <s v="Match"/>
  </r>
  <r>
    <n v="100153"/>
    <d v="2026-07-02T00:00:00"/>
    <s v="AB-02"/>
    <s v="Abuja"/>
    <s v="WhatsApp"/>
    <x v="1"/>
    <s v="Earbuds"/>
    <s v="C1117"/>
    <s v="Returning"/>
    <n v="1"/>
    <n v="32000"/>
    <x v="5"/>
    <n v="24000"/>
    <n v="19000"/>
    <x v="0"/>
    <s v="Fatima"/>
    <n v="24000"/>
    <n v="5000"/>
    <s v="Match"/>
  </r>
  <r>
    <n v="100154"/>
    <d v="2026-02-15T00:00:00"/>
    <s v="IB-01"/>
    <s v="Ibadan"/>
    <s v="In-store"/>
    <x v="1"/>
    <s v="Earbuds"/>
    <s v="C1024"/>
    <s v="New"/>
    <n v="1"/>
    <n v="32000"/>
    <x v="0"/>
    <n v="32000"/>
    <n v="19000"/>
    <x v="0"/>
    <s v="Fatima"/>
    <n v="32000"/>
    <n v="13000"/>
    <s v="Match"/>
  </r>
  <r>
    <n v="100155"/>
    <d v="2026-06-25T00:00:00"/>
    <s v="LG-02"/>
    <s v="Lagos"/>
    <s v="In-store"/>
    <x v="2"/>
    <s v="Backpack"/>
    <s v="C1005"/>
    <s v="New"/>
    <n v="5"/>
    <n v="28000"/>
    <x v="4"/>
    <n v="119000"/>
    <n v="16000"/>
    <x v="0"/>
    <s v="Chinedu"/>
    <n v="119000"/>
    <n v="39000"/>
    <s v="Match"/>
  </r>
  <r>
    <n v="100156"/>
    <d v="2026-07-12T00:00:00"/>
    <s v="LG-01"/>
    <s v="Lagos"/>
    <s v="In-store"/>
    <x v="1"/>
    <s v="Earbuds"/>
    <s v="C1004"/>
    <s v="New"/>
    <n v="1"/>
    <n v="32000"/>
    <x v="0"/>
    <n v="32000"/>
    <n v="19000"/>
    <x v="0"/>
    <s v="Kemi"/>
    <n v="32000"/>
    <n v="13000"/>
    <s v="Match"/>
  </r>
  <r>
    <n v="100157"/>
    <d v="2026-03-27T00:00:00"/>
    <s v="IB-01"/>
    <s v="Ibadan"/>
    <s v="Online"/>
    <x v="1"/>
    <s v="Earbuds"/>
    <s v="C1105"/>
    <s v="New"/>
    <n v="1"/>
    <n v="32000"/>
    <x v="3"/>
    <n v="28800"/>
    <n v="19000"/>
    <x v="0"/>
    <s v="Grace"/>
    <n v="28800"/>
    <n v="9800"/>
    <s v="Match"/>
  </r>
  <r>
    <n v="100158"/>
    <d v="2026-06-06T00:00:00"/>
    <s v="PH-01"/>
    <s v="Port Harcourt"/>
    <s v="Online"/>
    <x v="2"/>
    <s v="Phone Case"/>
    <s v="C1067"/>
    <s v="New"/>
    <n v="2"/>
    <n v="9000"/>
    <x v="1"/>
    <n v="17100"/>
    <n v="3500"/>
    <x v="0"/>
    <s v="Kemi"/>
    <n v="17100"/>
    <n v="10100"/>
    <s v="Match"/>
  </r>
  <r>
    <n v="100159"/>
    <d v="2026-07-01T00:00:00"/>
    <s v="LG-01"/>
    <s v="Lagos"/>
    <s v="In-store"/>
    <x v="0"/>
    <s v="Electric Kettle"/>
    <s v="C1184"/>
    <s v="New"/>
    <n v="1"/>
    <n v="24000"/>
    <x v="0"/>
    <n v="24000"/>
    <n v="15000"/>
    <x v="0"/>
    <s v="David"/>
    <n v="24000"/>
    <n v="9000"/>
    <s v="Match"/>
  </r>
  <r>
    <n v="100160"/>
    <d v="2026-02-23T00:00:00"/>
    <s v="LG-02"/>
    <s v="Lagos"/>
    <s v="Online"/>
    <x v="0"/>
    <s v="Electric Kettle"/>
    <s v="C1008"/>
    <s v="Returning"/>
    <n v="1"/>
    <n v="24000"/>
    <x v="0"/>
    <n v="24000"/>
    <n v="15000"/>
    <x v="0"/>
    <s v="Grace"/>
    <n v="24000"/>
    <n v="9000"/>
    <s v="Match"/>
  </r>
  <r>
    <n v="100161"/>
    <d v="2026-07-27T00:00:00"/>
    <s v="IB-01"/>
    <s v="Ibadan"/>
    <s v="WhatsApp"/>
    <x v="0"/>
    <s v="Standing Fan"/>
    <s v="C1096"/>
    <s v="Returning"/>
    <n v="3"/>
    <n v="58000"/>
    <x v="0"/>
    <n v="174000"/>
    <n v="39000"/>
    <x v="0"/>
    <s v="David"/>
    <n v="174000"/>
    <n v="57000"/>
    <s v="Match"/>
  </r>
  <r>
    <n v="100162"/>
    <d v="2026-04-17T00:00:00"/>
    <s v="IB-01"/>
    <s v="Ibadan"/>
    <s v="WhatsApp"/>
    <x v="2"/>
    <s v="Phone Case"/>
    <s v="C1119"/>
    <s v="New"/>
    <n v="1"/>
    <n v="9000"/>
    <x v="0"/>
    <n v="9000"/>
    <n v="3500"/>
    <x v="0"/>
    <s v="Fatima"/>
    <n v="9000"/>
    <n v="5500"/>
    <s v="Match"/>
  </r>
  <r>
    <n v="100163"/>
    <d v="2026-06-26T00:00:00"/>
    <s v="KN-01"/>
    <s v="Kano"/>
    <s v="Online"/>
    <x v="1"/>
    <s v="Power Bank"/>
    <s v="C1158"/>
    <s v="New"/>
    <n v="5"/>
    <n v="26000"/>
    <x v="4"/>
    <n v="88400"/>
    <n v="15000"/>
    <x v="0"/>
    <s v="Bola"/>
    <n v="110500"/>
    <n v="35500"/>
    <s v="Mismatch"/>
  </r>
  <r>
    <n v="100164"/>
    <d v="2026-03-25T00:00:00"/>
    <s v="KN-01"/>
    <s v="Kano"/>
    <s v="Online"/>
    <x v="1"/>
    <s v="Smartphone"/>
    <s v="C1037"/>
    <s v="Returning"/>
    <n v="5"/>
    <n v="165000"/>
    <x v="1"/>
    <n v="783750"/>
    <n v="112000"/>
    <x v="0"/>
    <s v="Chinedu"/>
    <n v="783750"/>
    <n v="223750"/>
    <s v="Match"/>
  </r>
  <r>
    <n v="100165"/>
    <d v="2026-05-17T00:00:00"/>
    <s v="LG-01"/>
    <s v="Lagos"/>
    <s v="Online"/>
    <x v="1"/>
    <s v="Smartphone"/>
    <s v="C1036"/>
    <s v="Returning"/>
    <n v="1"/>
    <n v="165000"/>
    <x v="0"/>
    <n v="165000"/>
    <n v="112000"/>
    <x v="0"/>
    <s v="Fatima"/>
    <n v="165000"/>
    <n v="53000"/>
    <s v="Match"/>
  </r>
  <r>
    <n v="100166"/>
    <d v="2026-05-02T00:00:00"/>
    <s v="LG-01"/>
    <s v="Lagos"/>
    <s v="Online"/>
    <x v="1"/>
    <s v="Earbuds"/>
    <s v="C1013"/>
    <s v="Returning"/>
    <n v="3"/>
    <n v="32000"/>
    <x v="1"/>
    <n v="91200"/>
    <n v="19000"/>
    <x v="0"/>
    <s v="Aisha"/>
    <n v="91200"/>
    <n v="34200"/>
    <s v="Match"/>
  </r>
  <r>
    <n v="100167"/>
    <d v="2026-08-18T00:00:00"/>
    <s v="LG-02"/>
    <s v="Lagos"/>
    <s v="WhatsApp"/>
    <x v="1"/>
    <s v="Earbuds"/>
    <s v="C1023"/>
    <s v="New"/>
    <n v="1"/>
    <n v="32000"/>
    <x v="3"/>
    <n v="28800"/>
    <n v="19000"/>
    <x v="0"/>
    <s v="Aisha"/>
    <n v="28800"/>
    <n v="9800"/>
    <s v="Match"/>
  </r>
  <r>
    <n v="100168"/>
    <d v="2026-08-17T00:00:00"/>
    <s v="KN-01"/>
    <s v="Kano"/>
    <s v="WhatsApp"/>
    <x v="1"/>
    <s v="Earbuds"/>
    <s v="C1134"/>
    <s v="New"/>
    <n v="22"/>
    <n v="32000"/>
    <x v="1"/>
    <n v="668800"/>
    <n v="19000"/>
    <x v="1"/>
    <s v="Chinedu"/>
    <n v="668800"/>
    <n v="250800"/>
    <s v="Match"/>
  </r>
  <r>
    <n v="100169"/>
    <d v="2026-02-02T00:00:00"/>
    <s v="AB-01"/>
    <s v="Abuja"/>
    <s v="WhatsApp"/>
    <x v="1"/>
    <s v="Power Bank"/>
    <s v="C1176"/>
    <s v="Returning"/>
    <n v="3"/>
    <n v="26000"/>
    <x v="4"/>
    <n v="66300"/>
    <n v="15000"/>
    <x v="1"/>
    <s v="David"/>
    <n v="66300"/>
    <n v="21300"/>
    <s v="Match"/>
  </r>
  <r>
    <n v="100170"/>
    <d v="2026-05-16T00:00:00"/>
    <s v="LG-02"/>
    <s v="Lagos"/>
    <s v="In-store"/>
    <x v="1"/>
    <s v="Power Bank"/>
    <s v="C1004"/>
    <s v="New"/>
    <n v="1"/>
    <n v="26000"/>
    <x v="1"/>
    <n v="24700"/>
    <n v="15000"/>
    <x v="0"/>
    <s v="Ibrahim"/>
    <n v="24700"/>
    <n v="9700"/>
    <s v="Match"/>
  </r>
  <r>
    <n v="100171"/>
    <d v="2026-07-24T00:00:00"/>
    <s v="KN-01"/>
    <s v="Kano"/>
    <s v="Online"/>
    <x v="0"/>
    <s v="Electric Kettle"/>
    <s v="C1026"/>
    <s v="Returning"/>
    <n v="3"/>
    <n v="24000"/>
    <x v="4"/>
    <n v="61200"/>
    <n v="15000"/>
    <x v="0"/>
    <s v="Grace"/>
    <n v="61200"/>
    <n v="16200"/>
    <s v="Match"/>
  </r>
  <r>
    <n v="100172"/>
    <d v="2026-03-29T00:00:00"/>
    <s v="IB-01"/>
    <s v="Ibadan"/>
    <s v="In-store"/>
    <x v="2"/>
    <s v="Backpack"/>
    <s v="C1172"/>
    <s v="New"/>
    <n v="2"/>
    <n v="28000"/>
    <x v="4"/>
    <n v="52360"/>
    <n v="16000"/>
    <x v="0"/>
    <s v="David"/>
    <n v="47600"/>
    <n v="15600"/>
    <s v="Mismatch"/>
  </r>
  <r>
    <n v="100173"/>
    <d v="2026-01-30T00:00:00"/>
    <s v="KN-01"/>
    <s v="Kano"/>
    <s v="Online"/>
    <x v="2"/>
    <s v="USB Cable"/>
    <s v="C1102"/>
    <s v="Returning"/>
    <n v="1"/>
    <n v="6500"/>
    <x v="3"/>
    <n v="5850"/>
    <n v="2200"/>
    <x v="1"/>
    <s v="Chinedu"/>
    <n v="5850"/>
    <n v="3650"/>
    <s v="Match"/>
  </r>
  <r>
    <n v="100174"/>
    <d v="2026-08-03T00:00:00"/>
    <s v="LG-01"/>
    <s v="Lagos"/>
    <s v="In-store"/>
    <x v="2"/>
    <s v="USB Cable"/>
    <s v="C1096"/>
    <s v="Returning"/>
    <n v="2"/>
    <n v="6500"/>
    <x v="4"/>
    <n v="11050"/>
    <n v="2200"/>
    <x v="0"/>
    <s v="Aisha"/>
    <n v="11050"/>
    <n v="6650"/>
    <s v="Match"/>
  </r>
  <r>
    <n v="100175"/>
    <d v="2026-01-17T00:00:00"/>
    <s v="AB-02"/>
    <s v="Abuja"/>
    <s v="In-store"/>
    <x v="0"/>
    <s v="Electric Kettle"/>
    <s v="C1102"/>
    <s v="Returning"/>
    <n v="5"/>
    <n v="24000"/>
    <x v="5"/>
    <n v="90000"/>
    <n v="15000"/>
    <x v="0"/>
    <s v="David"/>
    <n v="90000"/>
    <n v="15000"/>
    <s v="Match"/>
  </r>
  <r>
    <n v="100176"/>
    <d v="2026-08-21T00:00:00"/>
    <s v="IB-01"/>
    <s v="Ibadan"/>
    <s v="Online"/>
    <x v="2"/>
    <s v="Phone Case"/>
    <s v="C1134"/>
    <s v="New"/>
    <n v="2"/>
    <n v="9000"/>
    <x v="3"/>
    <n v="16200"/>
    <n v="3500"/>
    <x v="0"/>
    <s v="Ibrahim"/>
    <n v="16200"/>
    <n v="9200"/>
    <s v="Match"/>
  </r>
  <r>
    <n v="100177"/>
    <d v="2026-06-07T00:00:00"/>
    <s v="AB-02"/>
    <s v="Abuja"/>
    <s v="WhatsApp"/>
    <x v="0"/>
    <s v="Standing Fan"/>
    <s v="C1123"/>
    <s v="New"/>
    <n v="1"/>
    <n v="58000"/>
    <x v="2"/>
    <n v="46400"/>
    <n v="39000"/>
    <x v="0"/>
    <s v="Kemi"/>
    <n v="46400"/>
    <n v="7400"/>
    <s v="Match"/>
  </r>
  <r>
    <n v="100178"/>
    <d v="2026-03-14T00:00:00"/>
    <s v="KN-01"/>
    <s v="Kano"/>
    <s v="In-store"/>
    <x v="2"/>
    <s v="USB Cable"/>
    <s v="C1029"/>
    <s v="Returning"/>
    <n v="2"/>
    <n v="6500"/>
    <x v="4"/>
    <n v="11050"/>
    <n v="2200"/>
    <x v="0"/>
    <s v="Grace"/>
    <n v="11050"/>
    <n v="6650"/>
    <s v="Match"/>
  </r>
  <r>
    <n v="100179"/>
    <d v="2026-03-04T00:00:00"/>
    <s v="KN-01"/>
    <s v="Kano"/>
    <s v="In-store"/>
    <x v="1"/>
    <s v="Earbuds"/>
    <s v="C1120"/>
    <s v="Returning"/>
    <n v="5"/>
    <n v="32000"/>
    <x v="4"/>
    <n v="136000"/>
    <n v="19000"/>
    <x v="0"/>
    <s v="Grace"/>
    <n v="136000"/>
    <n v="41000"/>
    <s v="Match"/>
  </r>
  <r>
    <n v="100180"/>
    <d v="2026-05-25T00:00:00"/>
    <s v="LG-02"/>
    <s v="Lagos"/>
    <s v="In-store"/>
    <x v="2"/>
    <s v="Backpack"/>
    <s v="C1161"/>
    <s v="New"/>
    <n v="3"/>
    <n v="28000"/>
    <x v="1"/>
    <n v="79800"/>
    <n v="16000"/>
    <x v="0"/>
    <s v="Chinedu"/>
    <n v="79800"/>
    <n v="31800"/>
    <s v="Match"/>
  </r>
  <r>
    <n v="100181"/>
    <d v="2026-01-30T00:00:00"/>
    <s v="PH-01"/>
    <s v="Port Harcourt"/>
    <s v="Online"/>
    <x v="0"/>
    <s v="Electric Kettle"/>
    <s v="C1112"/>
    <s v="Returning"/>
    <n v="1"/>
    <n v="24000"/>
    <x v="3"/>
    <n v="21600"/>
    <n v="15000"/>
    <x v="1"/>
    <s v="Chinedu"/>
    <n v="21600"/>
    <n v="6600"/>
    <s v="Match"/>
  </r>
  <r>
    <n v="100182"/>
    <d v="2026-03-13T00:00:00"/>
    <s v="AB-01"/>
    <s v="Abuja"/>
    <s v="Online"/>
    <x v="2"/>
    <s v="Backpack"/>
    <s v="C1097"/>
    <s v="Returning"/>
    <n v="2"/>
    <n v="28000"/>
    <x v="2"/>
    <n v="44800"/>
    <n v="16000"/>
    <x v="1"/>
    <s v="Kemi"/>
    <n v="44800"/>
    <n v="12800"/>
    <s v="Match"/>
  </r>
  <r>
    <n v="100183"/>
    <d v="2026-07-16T00:00:00"/>
    <s v="IB-01"/>
    <s v="Ibadan"/>
    <s v="In-store"/>
    <x v="0"/>
    <s v="Standing Fan"/>
    <s v="C1061"/>
    <s v="Returning"/>
    <n v="5"/>
    <n v="58000"/>
    <x v="4"/>
    <n v="246500"/>
    <n v="39000"/>
    <x v="0"/>
    <s v="Grace"/>
    <n v="246500"/>
    <n v="51500"/>
    <s v="Match"/>
  </r>
  <r>
    <n v="100184"/>
    <d v="2026-01-22T00:00:00"/>
    <s v="LG-02"/>
    <s v="Lagos"/>
    <s v="In-store"/>
    <x v="0"/>
    <s v="Blender"/>
    <s v="C1102"/>
    <s v="New"/>
    <n v="1"/>
    <n v="42000"/>
    <x v="0"/>
    <n v="42000"/>
    <n v="28000"/>
    <x v="0"/>
    <s v="David"/>
    <n v="42000"/>
    <n v="14000"/>
    <s v="Match"/>
  </r>
  <r>
    <n v="100185"/>
    <d v="2026-01-13T00:00:00"/>
    <s v="AB-01"/>
    <s v="Abuja"/>
    <s v="WhatsApp"/>
    <x v="0"/>
    <s v="Blender"/>
    <s v="C1165"/>
    <s v="Returning"/>
    <n v="2"/>
    <n v="42000"/>
    <x v="4"/>
    <n v="71400"/>
    <n v="28000"/>
    <x v="0"/>
    <s v="Kemi"/>
    <n v="71400"/>
    <n v="15400"/>
    <s v="Match"/>
  </r>
  <r>
    <n v="100186"/>
    <d v="2026-01-19T00:00:00"/>
    <s v="AB-02"/>
    <s v="Abuja"/>
    <s v="Online"/>
    <x v="2"/>
    <s v="Phone Case"/>
    <s v="C1014"/>
    <s v="New"/>
    <n v="2"/>
    <n v="9000"/>
    <x v="1"/>
    <n v="17100"/>
    <n v="3500"/>
    <x v="0"/>
    <s v="Grace"/>
    <n v="17100"/>
    <n v="10100"/>
    <s v="Match"/>
  </r>
  <r>
    <n v="100187"/>
    <d v="2026-01-03T00:00:00"/>
    <s v="KN-01"/>
    <s v="Kano"/>
    <s v="In-store"/>
    <x v="0"/>
    <s v="Standing Fan"/>
    <s v="C1181"/>
    <s v="New"/>
    <n v="2"/>
    <n v="58000"/>
    <x v="3"/>
    <n v="104400"/>
    <n v="39000"/>
    <x v="0"/>
    <s v="Ibrahim"/>
    <n v="104400"/>
    <n v="26400"/>
    <s v="Match"/>
  </r>
  <r>
    <n v="100188"/>
    <d v="2026-05-28T00:00:00"/>
    <s v="KN-01"/>
    <s v="Kano"/>
    <s v="Online"/>
    <x v="1"/>
    <s v="Earbuds"/>
    <s v="C1170"/>
    <s v="New"/>
    <n v="1"/>
    <n v="32000"/>
    <x v="3"/>
    <n v="28800"/>
    <n v="19000"/>
    <x v="0"/>
    <s v="Kemi"/>
    <n v="28800"/>
    <n v="9800"/>
    <s v="Match"/>
  </r>
  <r>
    <n v="100189"/>
    <d v="2026-04-24T00:00:00"/>
    <s v="AB-02"/>
    <s v="Abuja"/>
    <s v="WhatsApp"/>
    <x v="2"/>
    <s v="USB Cable"/>
    <s v="C1117"/>
    <s v="Returning"/>
    <n v="1"/>
    <n v="6500"/>
    <x v="1"/>
    <n v="6175"/>
    <n v="2200"/>
    <x v="0"/>
    <s v="Chinedu"/>
    <n v="6175"/>
    <n v="3975"/>
    <s v="Match"/>
  </r>
  <r>
    <n v="100190"/>
    <d v="2026-05-16T00:00:00"/>
    <s v="LG-01"/>
    <s v="Lagos"/>
    <s v="WhatsApp"/>
    <x v="0"/>
    <s v="Blender"/>
    <s v="C1022"/>
    <s v="Returning"/>
    <n v="2"/>
    <n v="42000"/>
    <x v="4"/>
    <n v="71400"/>
    <n v="28000"/>
    <x v="0"/>
    <s v="Bola"/>
    <n v="71400"/>
    <n v="15400"/>
    <s v="Match"/>
  </r>
  <r>
    <n v="100191"/>
    <d v="2026-01-29T00:00:00"/>
    <s v="IB-01"/>
    <s v="Ibadan"/>
    <s v="In-store"/>
    <x v="2"/>
    <s v="USB Cable"/>
    <s v="C1026"/>
    <s v="New"/>
    <n v="3"/>
    <n v="6500"/>
    <x v="3"/>
    <n v="17550"/>
    <n v="2200"/>
    <x v="0"/>
    <s v="David"/>
    <n v="17550"/>
    <n v="10950"/>
    <s v="Match"/>
  </r>
  <r>
    <n v="100192"/>
    <d v="2026-03-07T00:00:00"/>
    <s v="KN-01"/>
    <s v="Kano"/>
    <s v="Online"/>
    <x v="1"/>
    <s v="Smartphone"/>
    <s v="C1128"/>
    <s v="Returning"/>
    <n v="2"/>
    <n v="165000"/>
    <x v="3"/>
    <n v="267300"/>
    <n v="112000"/>
    <x v="0"/>
    <s v="David"/>
    <n v="297000"/>
    <n v="73000"/>
    <s v="Mismatch"/>
  </r>
  <r>
    <n v="100193"/>
    <d v="2026-07-23T00:00:00"/>
    <s v="PH-01"/>
    <s v="Port Harcourt"/>
    <s v="Online"/>
    <x v="1"/>
    <s v="Power Bank"/>
    <s v="C1112"/>
    <s v="New"/>
    <n v="3"/>
    <n v="26000"/>
    <x v="3"/>
    <n v="70200"/>
    <n v="15000"/>
    <x v="0"/>
    <s v="Bola"/>
    <n v="70200"/>
    <n v="25200"/>
    <s v="Match"/>
  </r>
  <r>
    <n v="100194"/>
    <d v="2026-05-23T00:00:00"/>
    <s v="AB-02"/>
    <s v="Abuja"/>
    <s v="WhatsApp"/>
    <x v="1"/>
    <s v="Smartphone"/>
    <s v="C1150"/>
    <s v="Returning"/>
    <n v="3"/>
    <n v="165000"/>
    <x v="5"/>
    <n v="371250"/>
    <n v="112000"/>
    <x v="0"/>
    <s v="Bola"/>
    <n v="371250"/>
    <n v="35250"/>
    <s v="Match"/>
  </r>
  <r>
    <n v="100195"/>
    <d v="2026-03-28T00:00:00"/>
    <s v="PH-01"/>
    <s v="Port Harcourt"/>
    <s v="In-store"/>
    <x v="0"/>
    <s v="Electric Kettle"/>
    <s v="C1188"/>
    <s v="New"/>
    <n v="2"/>
    <n v="24000"/>
    <x v="1"/>
    <n v="45600"/>
    <n v="15000"/>
    <x v="0"/>
    <s v="Ibrahim"/>
    <n v="45600"/>
    <n v="15600"/>
    <s v="Match"/>
  </r>
  <r>
    <n v="100196"/>
    <d v="2026-02-25T00:00:00"/>
    <s v="LG-02"/>
    <s v="Lagos"/>
    <s v="In-store"/>
    <x v="1"/>
    <s v="Earbuds"/>
    <s v="C1147"/>
    <s v="Returning"/>
    <n v="4"/>
    <n v="32000"/>
    <x v="3"/>
    <n v="115200"/>
    <n v="19000"/>
    <x v="0"/>
    <s v="Grace"/>
    <n v="115200"/>
    <n v="39200"/>
    <s v="Match"/>
  </r>
  <r>
    <n v="100197"/>
    <d v="2026-08-01T00:00:00"/>
    <s v="AB-01"/>
    <s v="Abuja"/>
    <s v="Online"/>
    <x v="2"/>
    <s v="Phone Case"/>
    <s v="C1152"/>
    <s v="Returning"/>
    <n v="1"/>
    <n v="9000"/>
    <x v="5"/>
    <n v="6750"/>
    <n v="3500"/>
    <x v="1"/>
    <s v="Kemi"/>
    <n v="6750"/>
    <n v="3250"/>
    <s v="Match"/>
  </r>
  <r>
    <n v="100198"/>
    <d v="2026-04-30T00:00:00"/>
    <s v="KN-01"/>
    <s v="Kano"/>
    <s v="Online"/>
    <x v="1"/>
    <s v="Smartphone"/>
    <s v="C1024"/>
    <s v="Returning"/>
    <n v="2"/>
    <n v="165000"/>
    <x v="1"/>
    <n v="313500"/>
    <n v="112000"/>
    <x v="0"/>
    <s v="Fatima"/>
    <n v="313500"/>
    <n v="89500"/>
    <s v="Match"/>
  </r>
  <r>
    <n v="100199"/>
    <d v="2026-05-28T00:00:00"/>
    <s v="IB-01"/>
    <s v="Ibadan"/>
    <s v="WhatsApp"/>
    <x v="2"/>
    <s v="Backpack"/>
    <s v="C1135"/>
    <s v="Returning"/>
    <n v="2"/>
    <n v="28000"/>
    <x v="1"/>
    <n v="53200"/>
    <n v="16000"/>
    <x v="0"/>
    <s v="David"/>
    <n v="53200"/>
    <n v="21200"/>
    <s v="Match"/>
  </r>
  <r>
    <n v="100200"/>
    <d v="2026-01-02T00:00:00"/>
    <s v="KN-01"/>
    <s v="Kano"/>
    <s v="In-store"/>
    <x v="2"/>
    <s v="Backpack"/>
    <s v="C1108"/>
    <s v="Returning"/>
    <n v="2"/>
    <n v="28000"/>
    <x v="1"/>
    <n v="53200"/>
    <n v="16000"/>
    <x v="0"/>
    <s v="Ibrahim"/>
    <n v="53200"/>
    <n v="21200"/>
    <s v="Match"/>
  </r>
  <r>
    <n v="100201"/>
    <d v="2026-02-22T00:00:00"/>
    <s v="KN-01"/>
    <s v="Kano"/>
    <s v="Online"/>
    <x v="2"/>
    <s v="USB Cable"/>
    <s v="C1161"/>
    <s v="New"/>
    <n v="4"/>
    <n v="6500"/>
    <x v="0"/>
    <n v="26000"/>
    <n v="2200"/>
    <x v="1"/>
    <s v="Aisha"/>
    <n v="26000"/>
    <n v="17200"/>
    <s v="Match"/>
  </r>
  <r>
    <n v="100202"/>
    <d v="2026-07-25T00:00:00"/>
    <s v="AB-01"/>
    <s v="Abuja"/>
    <s v="Online"/>
    <x v="2"/>
    <s v="USB Cable"/>
    <s v="C1097"/>
    <s v="New"/>
    <n v="1"/>
    <n v="6500"/>
    <x v="1"/>
    <n v="6175"/>
    <n v="2200"/>
    <x v="0"/>
    <s v="Fatima"/>
    <n v="6175"/>
    <n v="3975"/>
    <s v="Match"/>
  </r>
  <r>
    <n v="100203"/>
    <d v="2026-05-09T00:00:00"/>
    <s v="AB-01"/>
    <s v="Abuja"/>
    <s v="In-store"/>
    <x v="1"/>
    <s v="Smartphone"/>
    <s v="C1062"/>
    <s v="Returning"/>
    <n v="1"/>
    <n v="165000"/>
    <x v="5"/>
    <n v="123750"/>
    <n v="112000"/>
    <x v="0"/>
    <s v="Ibrahim"/>
    <n v="123750"/>
    <n v="11750"/>
    <s v="Match"/>
  </r>
  <r>
    <n v="100204"/>
    <d v="2026-03-18T00:00:00"/>
    <s v="AB-02"/>
    <s v="Abuja"/>
    <s v="In-store"/>
    <x v="2"/>
    <s v="Phone Case"/>
    <s v="C1021"/>
    <s v="Returning"/>
    <n v="3"/>
    <n v="9000"/>
    <x v="5"/>
    <n v="20250"/>
    <n v="3500"/>
    <x v="0"/>
    <s v="Fatima"/>
    <n v="20250"/>
    <n v="9750"/>
    <s v="Match"/>
  </r>
  <r>
    <n v="100205"/>
    <d v="2026-01-10T00:00:00"/>
    <s v="PH-01"/>
    <s v="Port Harcourt"/>
    <s v="Online"/>
    <x v="0"/>
    <s v="Electric Kettle"/>
    <s v="C1131"/>
    <s v="New"/>
    <n v="5"/>
    <n v="24000"/>
    <x v="3"/>
    <n v="108000"/>
    <n v="15000"/>
    <x v="0"/>
    <s v="Grace"/>
    <n v="108000"/>
    <n v="33000"/>
    <s v="Match"/>
  </r>
  <r>
    <n v="100206"/>
    <d v="2026-08-10T00:00:00"/>
    <s v="LG-02"/>
    <s v="Lagos"/>
    <s v="WhatsApp"/>
    <x v="0"/>
    <s v="Standing Fan"/>
    <s v="C1097"/>
    <s v="New"/>
    <n v="1"/>
    <n v="58000"/>
    <x v="4"/>
    <n v="49300"/>
    <n v="39000"/>
    <x v="0"/>
    <s v="Aisha"/>
    <n v="49300"/>
    <n v="10300"/>
    <s v="Match"/>
  </r>
  <r>
    <n v="100207"/>
    <d v="2026-03-31T00:00:00"/>
    <s v="IB-01"/>
    <s v="Ibadan"/>
    <s v="In-store"/>
    <x v="1"/>
    <s v="Smartphone"/>
    <s v="C1166"/>
    <s v="Returning"/>
    <n v="1"/>
    <n v="165000"/>
    <x v="3"/>
    <n v="148500"/>
    <n v="112000"/>
    <x v="0"/>
    <s v="Kemi"/>
    <n v="148500"/>
    <n v="36500"/>
    <s v="Match"/>
  </r>
  <r>
    <n v="100208"/>
    <d v="2026-03-19T00:00:00"/>
    <s v="AB-02"/>
    <s v="Abuja"/>
    <s v="In-store"/>
    <x v="0"/>
    <s v="Standing Fan"/>
    <s v="C1076"/>
    <s v="Returning"/>
    <n v="2"/>
    <n v="58000"/>
    <x v="4"/>
    <n v="98600"/>
    <n v="39000"/>
    <x v="0"/>
    <s v="Kemi"/>
    <n v="98600"/>
    <n v="20600"/>
    <s v="Match"/>
  </r>
  <r>
    <n v="100209"/>
    <d v="2026-07-04T00:00:00"/>
    <s v="KN-01"/>
    <s v="Kano"/>
    <s v="In-store"/>
    <x v="1"/>
    <s v="Power Bank"/>
    <s v="C1145"/>
    <s v="Returning"/>
    <n v="3"/>
    <n v="26000"/>
    <x v="0"/>
    <n v="78000"/>
    <n v="15000"/>
    <x v="0"/>
    <s v="Kemi"/>
    <n v="78000"/>
    <n v="33000"/>
    <s v="Match"/>
  </r>
  <r>
    <n v="100210"/>
    <d v="2026-08-05T00:00:00"/>
    <s v="PH-01"/>
    <s v="Port Harcourt"/>
    <s v="In-store"/>
    <x v="1"/>
    <s v="Earbuds"/>
    <s v="C1119"/>
    <s v="Returning"/>
    <n v="1"/>
    <n v="32000"/>
    <x v="0"/>
    <n v="32000"/>
    <n v="19000"/>
    <x v="0"/>
    <s v="Grace"/>
    <n v="32000"/>
    <n v="13000"/>
    <s v="Match"/>
  </r>
  <r>
    <n v="100211"/>
    <d v="2026-08-26T00:00:00"/>
    <s v="KN-01"/>
    <s v="Kano"/>
    <s v="In-store"/>
    <x v="0"/>
    <s v="Blender"/>
    <s v="C1081"/>
    <s v="Returning"/>
    <n v="4"/>
    <n v="42000"/>
    <x v="0"/>
    <n v="168000"/>
    <n v="28000"/>
    <x v="0"/>
    <s v="Fatima"/>
    <n v="168000"/>
    <n v="56000"/>
    <s v="Match"/>
  </r>
  <r>
    <n v="100212"/>
    <d v="2026-04-05T00:00:00"/>
    <s v="IB-01"/>
    <s v="Ibadan"/>
    <s v="Online"/>
    <x v="0"/>
    <s v="Electric Kettle"/>
    <s v="C1156"/>
    <s v="Returning"/>
    <n v="2"/>
    <n v="24000"/>
    <x v="4"/>
    <n v="40800"/>
    <n v="15000"/>
    <x v="0"/>
    <s v="Ibrahim"/>
    <n v="40800"/>
    <n v="10800"/>
    <s v="Match"/>
  </r>
  <r>
    <n v="100213"/>
    <d v="2026-01-01T00:00:00"/>
    <s v="AB-02"/>
    <s v="Abuja"/>
    <s v="In-store"/>
    <x v="1"/>
    <s v="Smartphone"/>
    <s v="C1085"/>
    <s v="New"/>
    <n v="2"/>
    <n v="165000"/>
    <x v="4"/>
    <n v="280500"/>
    <n v="112000"/>
    <x v="0"/>
    <s v="Fatima"/>
    <n v="280500"/>
    <n v="56500"/>
    <s v="Match"/>
  </r>
  <r>
    <n v="100214"/>
    <d v="2026-03-05T00:00:00"/>
    <s v="LG-01"/>
    <s v="Lagos"/>
    <s v="In-store"/>
    <x v="2"/>
    <s v="USB Cable"/>
    <s v="C1165"/>
    <s v="New"/>
    <n v="2"/>
    <n v="6500"/>
    <x v="1"/>
    <n v="12350"/>
    <n v="2200"/>
    <x v="0"/>
    <s v="Grace"/>
    <n v="12350"/>
    <n v="7950"/>
    <s v="Match"/>
  </r>
  <r>
    <n v="100215"/>
    <d v="2026-04-16T00:00:00"/>
    <s v="KN-01"/>
    <s v="Kano"/>
    <s v="In-store"/>
    <x v="1"/>
    <s v="Power Bank"/>
    <s v="C1024"/>
    <s v="New"/>
    <n v="3"/>
    <n v="26000"/>
    <x v="0"/>
    <n v="78000"/>
    <n v="15000"/>
    <x v="0"/>
    <s v="Grace"/>
    <n v="78000"/>
    <n v="33000"/>
    <s v="Match"/>
  </r>
  <r>
    <n v="100216"/>
    <d v="2026-05-19T00:00:00"/>
    <s v="LG-01"/>
    <s v="Lagos"/>
    <s v="Online"/>
    <x v="2"/>
    <s v="USB Cable"/>
    <s v="C1076"/>
    <s v="New"/>
    <n v="4"/>
    <n v="6500"/>
    <x v="0"/>
    <n v="26000"/>
    <n v="2200"/>
    <x v="0"/>
    <s v="Chinedu"/>
    <n v="26000"/>
    <n v="17200"/>
    <s v="Match"/>
  </r>
  <r>
    <n v="100217"/>
    <d v="2026-06-25T00:00:00"/>
    <s v="LG-02"/>
    <s v="Lagos"/>
    <s v="Online"/>
    <x v="0"/>
    <s v="Electric Kettle"/>
    <s v="C1144"/>
    <s v="Returning"/>
    <n v="2"/>
    <n v="24000"/>
    <x v="1"/>
    <n v="45600"/>
    <n v="15000"/>
    <x v="0"/>
    <s v="Fatima"/>
    <n v="45600"/>
    <n v="15600"/>
    <s v="Match"/>
  </r>
  <r>
    <n v="100218"/>
    <d v="2026-04-08T00:00:00"/>
    <s v="LG-02"/>
    <s v="Lagos"/>
    <s v="WhatsApp"/>
    <x v="0"/>
    <s v="Standing Fan"/>
    <s v="C1098"/>
    <s v="New"/>
    <n v="3"/>
    <n v="58000"/>
    <x v="1"/>
    <n v="165300"/>
    <n v="39000"/>
    <x v="0"/>
    <s v="Fatima"/>
    <n v="165300"/>
    <n v="48300"/>
    <s v="Match"/>
  </r>
  <r>
    <n v="100219"/>
    <d v="2026-08-19T00:00:00"/>
    <s v="PH-01"/>
    <s v="Port Harcourt"/>
    <s v="In-store"/>
    <x v="0"/>
    <s v="Standing Fan"/>
    <s v="C1107"/>
    <s v="Returning"/>
    <n v="5"/>
    <n v="58000"/>
    <x v="4"/>
    <n v="246500"/>
    <n v="39000"/>
    <x v="0"/>
    <s v="Grace"/>
    <n v="246500"/>
    <n v="51500"/>
    <s v="Match"/>
  </r>
  <r>
    <n v="100220"/>
    <d v="2026-01-02T00:00:00"/>
    <s v="KN-01"/>
    <s v="Kano"/>
    <s v="WhatsApp"/>
    <x v="1"/>
    <s v="Power Bank"/>
    <s v="C1104"/>
    <s v="Returning"/>
    <n v="2"/>
    <n v="26000"/>
    <x v="0"/>
    <n v="52000"/>
    <n v="15000"/>
    <x v="0"/>
    <s v="Chinedu"/>
    <n v="52000"/>
    <n v="22000"/>
    <s v="Match"/>
  </r>
  <r>
    <n v="100221"/>
    <d v="2026-03-30T00:00:00"/>
    <s v="IB-01"/>
    <s v="Ibadan"/>
    <s v="In-store"/>
    <x v="2"/>
    <s v="Backpack"/>
    <s v="C1003"/>
    <s v="Returning"/>
    <n v="3"/>
    <n v="28000"/>
    <x v="3"/>
    <n v="75600"/>
    <n v="16000"/>
    <x v="0"/>
    <s v="Fatima"/>
    <n v="75600"/>
    <n v="27600"/>
    <s v="Match"/>
  </r>
  <r>
    <n v="100222"/>
    <d v="2026-08-21T00:00:00"/>
    <s v="AB-02"/>
    <s v="Abuja"/>
    <s v="WhatsApp"/>
    <x v="0"/>
    <s v="Standing Fan"/>
    <s v="C1178"/>
    <s v="New"/>
    <n v="3"/>
    <n v="58000"/>
    <x v="5"/>
    <n v="130500"/>
    <n v="39000"/>
    <x v="1"/>
    <s v="Ibrahim"/>
    <n v="130500"/>
    <n v="13500"/>
    <s v="Match"/>
  </r>
  <r>
    <n v="100223"/>
    <d v="2026-05-23T00:00:00"/>
    <s v="PH-01"/>
    <s v="Port Harcourt"/>
    <s v="WhatsApp"/>
    <x v="0"/>
    <s v="Blender"/>
    <s v="C1033"/>
    <s v="Returning"/>
    <n v="3"/>
    <n v="42000"/>
    <x v="4"/>
    <n v="107100"/>
    <n v="28000"/>
    <x v="0"/>
    <s v="David"/>
    <n v="107100"/>
    <n v="23100"/>
    <s v="Match"/>
  </r>
  <r>
    <n v="100224"/>
    <d v="2026-05-07T00:00:00"/>
    <s v="LG-02"/>
    <s v="Lagos"/>
    <s v="Online"/>
    <x v="1"/>
    <s v="Earbuds"/>
    <s v="C1013"/>
    <s v="Returning"/>
    <n v="1"/>
    <n v="32000"/>
    <x v="3"/>
    <n v="28800"/>
    <n v="19000"/>
    <x v="0"/>
    <s v="Grace"/>
    <n v="28800"/>
    <n v="9800"/>
    <s v="Match"/>
  </r>
  <r>
    <n v="100225"/>
    <d v="2026-02-26T00:00:00"/>
    <s v="KN-01"/>
    <s v="Kano"/>
    <s v="Online"/>
    <x v="0"/>
    <s v="Electric Kettle"/>
    <s v="C1126"/>
    <s v="New"/>
    <n v="1"/>
    <n v="24000"/>
    <x v="1"/>
    <n v="22800"/>
    <n v="15000"/>
    <x v="0"/>
    <s v="Kemi"/>
    <n v="22800"/>
    <n v="7800"/>
    <s v="Match"/>
  </r>
  <r>
    <n v="100226"/>
    <d v="2026-02-01T00:00:00"/>
    <s v="IB-01"/>
    <s v="Ibadan"/>
    <s v="In-store"/>
    <x v="0"/>
    <s v="Electric Kettle"/>
    <s v="C1032"/>
    <s v="Returning"/>
    <n v="1"/>
    <n v="24000"/>
    <x v="1"/>
    <n v="22800"/>
    <n v="15000"/>
    <x v="0"/>
    <s v="Fatima"/>
    <n v="22800"/>
    <n v="7800"/>
    <s v="Match"/>
  </r>
  <r>
    <n v="100227"/>
    <d v="2026-04-02T00:00:00"/>
    <s v="PH-01"/>
    <s v="Port Harcourt"/>
    <s v="In-store"/>
    <x v="0"/>
    <s v="Standing Fan"/>
    <s v="C1137"/>
    <s v="Returning"/>
    <n v="2"/>
    <n v="58000"/>
    <x v="0"/>
    <n v="116000"/>
    <n v="39000"/>
    <x v="0"/>
    <s v="Aisha"/>
    <n v="116000"/>
    <n v="38000"/>
    <s v="Match"/>
  </r>
  <r>
    <n v="100228"/>
    <d v="2026-03-18T00:00:00"/>
    <s v="LG-01"/>
    <s v="Lagos"/>
    <s v="In-store"/>
    <x v="1"/>
    <s v="Earbuds"/>
    <s v="C1059"/>
    <s v="New"/>
    <n v="3"/>
    <n v="32000"/>
    <x v="4"/>
    <n v="81600"/>
    <n v="19000"/>
    <x v="0"/>
    <s v="Chinedu"/>
    <n v="81600"/>
    <n v="24600"/>
    <s v="Match"/>
  </r>
  <r>
    <n v="100229"/>
    <d v="2026-07-09T00:00:00"/>
    <s v="KN-01"/>
    <s v="Kano"/>
    <s v="Online"/>
    <x v="0"/>
    <s v="Standing Fan"/>
    <s v="C1126"/>
    <s v="Returning"/>
    <n v="1"/>
    <n v="58000"/>
    <x v="3"/>
    <n v="52200"/>
    <n v="39000"/>
    <x v="0"/>
    <s v="Chinedu"/>
    <n v="52200"/>
    <n v="13200"/>
    <s v="Match"/>
  </r>
  <r>
    <n v="100230"/>
    <d v="2026-04-29T00:00:00"/>
    <s v="KN-01"/>
    <s v="Kano"/>
    <s v="In-store"/>
    <x v="1"/>
    <s v="Power Bank"/>
    <s v="C1074"/>
    <s v="Returning"/>
    <n v="3"/>
    <n v="26000"/>
    <x v="4"/>
    <n v="66300"/>
    <n v="15000"/>
    <x v="0"/>
    <s v="Aisha"/>
    <n v="66300"/>
    <n v="21300"/>
    <s v="Match"/>
  </r>
  <r>
    <n v="100231"/>
    <d v="2026-03-28T00:00:00"/>
    <s v="AB-01"/>
    <s v="Abuja"/>
    <s v="WhatsApp"/>
    <x v="1"/>
    <s v="Smartphone"/>
    <s v="C1142"/>
    <s v="Returning"/>
    <n v="1"/>
    <n v="165000"/>
    <x v="2"/>
    <n v="132000"/>
    <n v="112000"/>
    <x v="0"/>
    <s v="Grace"/>
    <n v="132000"/>
    <n v="20000"/>
    <s v="Match"/>
  </r>
  <r>
    <n v="100232"/>
    <d v="2026-08-03T00:00:00"/>
    <s v="LG-01"/>
    <s v="Lagos"/>
    <s v="In-store"/>
    <x v="1"/>
    <s v="Smartphone"/>
    <s v="C1059"/>
    <s v="New"/>
    <n v="1"/>
    <n v="165000"/>
    <x v="3"/>
    <n v="148500"/>
    <n v="112000"/>
    <x v="1"/>
    <s v="David"/>
    <n v="148500"/>
    <n v="36500"/>
    <s v="Match"/>
  </r>
  <r>
    <n v="100233"/>
    <d v="2026-01-08T00:00:00"/>
    <s v="IB-01"/>
    <s v="Ibadan"/>
    <s v="In-store"/>
    <x v="2"/>
    <s v="Phone Case"/>
    <s v="C1097"/>
    <s v="Returning"/>
    <n v="3"/>
    <n v="9000"/>
    <x v="4"/>
    <n v="27540"/>
    <n v="3500"/>
    <x v="0"/>
    <s v="David"/>
    <n v="22950"/>
    <n v="12450"/>
    <s v="Mismatch"/>
  </r>
  <r>
    <n v="100234"/>
    <d v="2026-01-21T00:00:00"/>
    <s v="KN-01"/>
    <s v="Kano"/>
    <s v="Online"/>
    <x v="2"/>
    <s v="Phone Case"/>
    <s v="C1091"/>
    <s v="New"/>
    <n v="2"/>
    <n v="9000"/>
    <x v="3"/>
    <n v="16200"/>
    <n v="3500"/>
    <x v="0"/>
    <s v="Bola"/>
    <n v="16200"/>
    <n v="9200"/>
    <s v="Match"/>
  </r>
  <r>
    <n v="100235"/>
    <d v="2026-05-22T00:00:00"/>
    <s v="IB-01"/>
    <s v="Ibadan"/>
    <s v="WhatsApp"/>
    <x v="0"/>
    <s v="Electric Kettle"/>
    <s v="C1064"/>
    <s v="New"/>
    <n v="2"/>
    <n v="24000"/>
    <x v="3"/>
    <n v="38880"/>
    <n v="15000"/>
    <x v="0"/>
    <s v="Aisha"/>
    <n v="43200"/>
    <n v="13200"/>
    <s v="Mismatch"/>
  </r>
  <r>
    <n v="100236"/>
    <d v="2026-03-10T00:00:00"/>
    <s v="KN-01"/>
    <s v="Kano"/>
    <s v="In-store"/>
    <x v="2"/>
    <s v="USB Cable"/>
    <s v="C1021"/>
    <s v="Returning"/>
    <n v="3"/>
    <n v="6500"/>
    <x v="3"/>
    <n v="17550"/>
    <n v="2200"/>
    <x v="0"/>
    <s v="Grace"/>
    <n v="17550"/>
    <n v="10950"/>
    <s v="Match"/>
  </r>
  <r>
    <n v="100237"/>
    <d v="2026-06-13T00:00:00"/>
    <s v="LG-01"/>
    <s v="Lagos"/>
    <s v="In-store"/>
    <x v="1"/>
    <s v="Power Bank"/>
    <s v="C1054"/>
    <s v="New"/>
    <n v="4"/>
    <n v="26000"/>
    <x v="3"/>
    <n v="93600"/>
    <n v="15000"/>
    <x v="0"/>
    <s v="Ibrahim"/>
    <n v="93600"/>
    <n v="33600"/>
    <s v="Match"/>
  </r>
  <r>
    <n v="100238"/>
    <d v="2026-01-11T00:00:00"/>
    <s v="PH-01"/>
    <s v="Port Harcourt"/>
    <s v="Online"/>
    <x v="0"/>
    <s v="Electric Kettle"/>
    <s v="C1025"/>
    <s v="New"/>
    <n v="2"/>
    <n v="24000"/>
    <x v="0"/>
    <n v="48000"/>
    <n v="15000"/>
    <x v="0"/>
    <s v="Bola"/>
    <n v="48000"/>
    <n v="18000"/>
    <s v="Match"/>
  </r>
  <r>
    <n v="100239"/>
    <d v="2026-06-14T00:00:00"/>
    <s v="PH-01"/>
    <s v="Port Harcourt"/>
    <s v="WhatsApp"/>
    <x v="1"/>
    <s v="Smartphone"/>
    <s v="C1101"/>
    <s v="Returning"/>
    <n v="1"/>
    <n v="165000"/>
    <x v="4"/>
    <n v="140250"/>
    <n v="112000"/>
    <x v="0"/>
    <s v="Chinedu"/>
    <n v="140250"/>
    <n v="28250"/>
    <s v="Match"/>
  </r>
  <r>
    <n v="100240"/>
    <d v="2026-01-16T00:00:00"/>
    <s v="LG-01"/>
    <s v="Lagos"/>
    <s v="Online"/>
    <x v="1"/>
    <s v="Power Bank"/>
    <s v="C1136"/>
    <s v="New"/>
    <n v="3"/>
    <n v="26000"/>
    <x v="4"/>
    <n v="66300"/>
    <n v="15000"/>
    <x v="0"/>
    <s v="Chinedu"/>
    <n v="66300"/>
    <n v="21300"/>
    <s v="Match"/>
  </r>
  <r>
    <n v="100241"/>
    <d v="2026-03-03T00:00:00"/>
    <s v="LG-02"/>
    <s v="Lagos"/>
    <s v="Online"/>
    <x v="2"/>
    <s v="USB Cable"/>
    <s v="C1023"/>
    <s v="Returning"/>
    <n v="4"/>
    <n v="6500"/>
    <x v="3"/>
    <n v="23400"/>
    <n v="2200"/>
    <x v="0"/>
    <s v="Grace"/>
    <n v="23400"/>
    <n v="14600"/>
    <s v="Match"/>
  </r>
  <r>
    <n v="100242"/>
    <d v="2026-03-09T00:00:00"/>
    <s v="KN-01"/>
    <s v="Kano"/>
    <s v="In-store"/>
    <x v="0"/>
    <s v="Electric Kettle"/>
    <s v="C1116"/>
    <s v="New"/>
    <n v="2"/>
    <n v="24000"/>
    <x v="3"/>
    <n v="43200"/>
    <n v="15000"/>
    <x v="1"/>
    <s v="Kemi"/>
    <n v="43200"/>
    <n v="13200"/>
    <s v="Match"/>
  </r>
  <r>
    <n v="100243"/>
    <d v="2026-07-16T00:00:00"/>
    <s v="LG-01"/>
    <s v="Lagos"/>
    <s v="Online"/>
    <x v="0"/>
    <s v="Electric Kettle"/>
    <s v="C1013"/>
    <s v="New"/>
    <n v="5"/>
    <n v="24000"/>
    <x v="3"/>
    <n v="108000"/>
    <n v="15000"/>
    <x v="0"/>
    <s v="Fatima"/>
    <n v="108000"/>
    <n v="33000"/>
    <s v="Match"/>
  </r>
  <r>
    <n v="100244"/>
    <d v="2026-01-29T00:00:00"/>
    <s v="KN-01"/>
    <s v="Kano"/>
    <s v="WhatsApp"/>
    <x v="1"/>
    <s v="Power Bank"/>
    <s v="C1140"/>
    <s v="Returning"/>
    <n v="3"/>
    <n v="26000"/>
    <x v="1"/>
    <n v="74100"/>
    <n v="15000"/>
    <x v="0"/>
    <s v="Kemi"/>
    <n v="74100"/>
    <n v="29100"/>
    <s v="Match"/>
  </r>
  <r>
    <n v="100245"/>
    <d v="2026-06-26T00:00:00"/>
    <s v="LG-02"/>
    <s v="Lagos"/>
    <s v="Online"/>
    <x v="2"/>
    <s v="Backpack"/>
    <s v="C1071"/>
    <s v="New"/>
    <n v="1"/>
    <n v="28000"/>
    <x v="4"/>
    <n v="23800"/>
    <n v="16000"/>
    <x v="0"/>
    <s v="Bola"/>
    <n v="23800"/>
    <n v="7800"/>
    <s v="Match"/>
  </r>
  <r>
    <n v="100246"/>
    <d v="2026-07-28T00:00:00"/>
    <s v="KN-01"/>
    <s v="Kano"/>
    <s v="In-store"/>
    <x v="1"/>
    <s v="Smartphone"/>
    <s v="C1045"/>
    <s v="New"/>
    <n v="1"/>
    <n v="165000"/>
    <x v="1"/>
    <n v="156750"/>
    <n v="112000"/>
    <x v="0"/>
    <s v="Chinedu"/>
    <n v="156750"/>
    <n v="44750"/>
    <s v="Match"/>
  </r>
  <r>
    <n v="100247"/>
    <d v="2026-08-03T00:00:00"/>
    <s v="AB-01"/>
    <s v="Abuja"/>
    <s v="In-store"/>
    <x v="0"/>
    <s v="Electric Kettle"/>
    <s v="C1063"/>
    <s v="Returning"/>
    <n v="2"/>
    <n v="24000"/>
    <x v="2"/>
    <n v="38400"/>
    <n v="15000"/>
    <x v="0"/>
    <s v="Grace"/>
    <n v="38400"/>
    <n v="8400"/>
    <s v="Match"/>
  </r>
  <r>
    <n v="100248"/>
    <d v="2026-07-22T00:00:00"/>
    <s v="LG-01"/>
    <s v="Lagos"/>
    <s v="In-store"/>
    <x v="2"/>
    <s v="USB Cable"/>
    <s v="C1049"/>
    <s v="Returning"/>
    <n v="1"/>
    <n v="6500"/>
    <x v="1"/>
    <n v="6175"/>
    <n v="2200"/>
    <x v="0"/>
    <s v="Ibrahim"/>
    <n v="6175"/>
    <n v="3975"/>
    <s v="Match"/>
  </r>
  <r>
    <n v="100249"/>
    <d v="2026-04-04T00:00:00"/>
    <s v="KN-01"/>
    <s v="Kano"/>
    <s v="Online"/>
    <x v="0"/>
    <s v="Blender"/>
    <s v="C1027"/>
    <s v="New"/>
    <n v="2"/>
    <n v="42000"/>
    <x v="3"/>
    <n v="75600"/>
    <n v="28000"/>
    <x v="0"/>
    <s v="Bola"/>
    <n v="75600"/>
    <n v="19600"/>
    <s v="Match"/>
  </r>
  <r>
    <n v="100250"/>
    <d v="2026-04-28T00:00:00"/>
    <s v="IB-01"/>
    <s v="Ibadan"/>
    <s v="In-store"/>
    <x v="1"/>
    <s v="Smartphone"/>
    <s v="C1025"/>
    <s v="New"/>
    <n v="4"/>
    <n v="165000"/>
    <x v="0"/>
    <n v="660000"/>
    <n v="112000"/>
    <x v="0"/>
    <s v="Bola"/>
    <n v="660000"/>
    <n v="212000"/>
    <s v="Match"/>
  </r>
  <r>
    <n v="100251"/>
    <d v="2026-07-23T00:00:00"/>
    <s v="LG-01"/>
    <s v="Lagos"/>
    <s v="In-store"/>
    <x v="0"/>
    <s v="Blender"/>
    <s v="C1147"/>
    <s v="Returning"/>
    <n v="2"/>
    <n v="42000"/>
    <x v="0"/>
    <n v="84000"/>
    <n v="28000"/>
    <x v="0"/>
    <s v="Bola"/>
    <n v="84000"/>
    <n v="28000"/>
    <s v="Match"/>
  </r>
  <r>
    <n v="100252"/>
    <d v="2026-07-11T00:00:00"/>
    <s v="KN-01"/>
    <s v="Kano"/>
    <s v="In-store"/>
    <x v="1"/>
    <s v="Power Bank"/>
    <s v="C1117"/>
    <s v="Returning"/>
    <n v="2"/>
    <n v="26000"/>
    <x v="0"/>
    <n v="52000"/>
    <n v="15000"/>
    <x v="0"/>
    <s v="David"/>
    <n v="52000"/>
    <n v="22000"/>
    <s v="Match"/>
  </r>
  <r>
    <n v="100253"/>
    <d v="2026-01-02T00:00:00"/>
    <s v="PH-01"/>
    <s v="Port Harcourt"/>
    <s v="WhatsApp"/>
    <x v="0"/>
    <s v="Standing Fan"/>
    <s v="C1021"/>
    <s v="Returning"/>
    <n v="2"/>
    <n v="58000"/>
    <x v="1"/>
    <n v="110200"/>
    <n v="39000"/>
    <x v="0"/>
    <s v="Ibrahim"/>
    <n v="110200"/>
    <n v="32200"/>
    <s v="Match"/>
  </r>
  <r>
    <n v="100254"/>
    <d v="2026-04-11T00:00:00"/>
    <s v="KN-01"/>
    <s v="Kano"/>
    <s v="Online"/>
    <x v="0"/>
    <s v="Standing Fan"/>
    <s v="C1193"/>
    <s v="Returning"/>
    <n v="2"/>
    <n v="58000"/>
    <x v="3"/>
    <n v="104400"/>
    <n v="39000"/>
    <x v="0"/>
    <s v="Grace"/>
    <n v="104400"/>
    <n v="26400"/>
    <s v="Match"/>
  </r>
  <r>
    <n v="100255"/>
    <d v="2026-05-05T00:00:00"/>
    <s v="LG-02"/>
    <s v="Lagos"/>
    <s v="Online"/>
    <x v="0"/>
    <s v="Electric Kettle"/>
    <s v="C1127"/>
    <s v="New"/>
    <n v="5"/>
    <n v="24000"/>
    <x v="4"/>
    <n v="102000"/>
    <n v="15000"/>
    <x v="1"/>
    <s v="Kemi"/>
    <n v="102000"/>
    <n v="27000"/>
    <s v="Match"/>
  </r>
  <r>
    <n v="100256"/>
    <d v="2026-07-23T00:00:00"/>
    <s v="KN-01"/>
    <s v="Kano"/>
    <s v="In-store"/>
    <x v="2"/>
    <s v="USB Cable"/>
    <s v="C1050"/>
    <s v="New"/>
    <n v="1"/>
    <n v="6500"/>
    <x v="1"/>
    <n v="6175"/>
    <n v="2200"/>
    <x v="0"/>
    <s v="Aisha"/>
    <n v="6175"/>
    <n v="3975"/>
    <s v="Match"/>
  </r>
  <r>
    <n v="100257"/>
    <d v="2026-03-04T00:00:00"/>
    <s v="LG-01"/>
    <s v="Lagos"/>
    <s v="Online"/>
    <x v="0"/>
    <s v="Standing Fan"/>
    <s v="C1149"/>
    <s v="Returning"/>
    <n v="1"/>
    <n v="58000"/>
    <x v="1"/>
    <n v="55100"/>
    <n v="39000"/>
    <x v="0"/>
    <s v="Bola"/>
    <n v="55100"/>
    <n v="16100"/>
    <s v="Match"/>
  </r>
  <r>
    <n v="100258"/>
    <d v="2026-07-01T00:00:00"/>
    <s v="PH-01"/>
    <s v="Port Harcourt"/>
    <s v="WhatsApp"/>
    <x v="0"/>
    <s v="Blender"/>
    <s v="C1155"/>
    <s v="New"/>
    <n v="4"/>
    <n v="42000"/>
    <x v="4"/>
    <n v="142800"/>
    <n v="28000"/>
    <x v="0"/>
    <s v="Aisha"/>
    <n v="142800"/>
    <n v="30800"/>
    <s v="Match"/>
  </r>
  <r>
    <n v="100259"/>
    <d v="2026-07-23T00:00:00"/>
    <s v="AB-01"/>
    <s v="Abuja"/>
    <s v="In-store"/>
    <x v="1"/>
    <s v="Smartphone"/>
    <s v="C1033"/>
    <s v="Returning"/>
    <n v="1"/>
    <n v="165000"/>
    <x v="5"/>
    <n v="136125"/>
    <n v="112000"/>
    <x v="1"/>
    <s v="Grace"/>
    <n v="123750"/>
    <n v="11750"/>
    <s v="Mismatch"/>
  </r>
  <r>
    <n v="100260"/>
    <d v="2026-04-14T00:00:00"/>
    <s v="PH-01"/>
    <s v="Port Harcourt"/>
    <s v="WhatsApp"/>
    <x v="1"/>
    <s v="Earbuds"/>
    <s v="C1190"/>
    <s v="Returning"/>
    <n v="2"/>
    <n v="32000"/>
    <x v="4"/>
    <n v="54400"/>
    <n v="19000"/>
    <x v="0"/>
    <s v="Ibrahim"/>
    <n v="54400"/>
    <n v="16400"/>
    <s v="Match"/>
  </r>
  <r>
    <n v="100261"/>
    <d v="2026-03-06T00:00:00"/>
    <s v="AB-02"/>
    <s v="Abuja"/>
    <s v="In-store"/>
    <x v="1"/>
    <s v="Power Bank"/>
    <s v="C1146"/>
    <s v="New"/>
    <n v="4"/>
    <n v="26000"/>
    <x v="0"/>
    <n v="104000"/>
    <n v="15000"/>
    <x v="0"/>
    <s v="Chinedu"/>
    <n v="104000"/>
    <n v="44000"/>
    <s v="Match"/>
  </r>
  <r>
    <n v="100262"/>
    <d v="2026-02-10T00:00:00"/>
    <s v="IB-01"/>
    <s v="Ibadan"/>
    <s v="Online"/>
    <x v="0"/>
    <s v="Electric Kettle"/>
    <s v="C1044"/>
    <s v="New"/>
    <n v="4"/>
    <n v="24000"/>
    <x v="1"/>
    <n v="91200"/>
    <n v="15000"/>
    <x v="0"/>
    <s v="Bola"/>
    <n v="91200"/>
    <n v="31200"/>
    <s v="Match"/>
  </r>
  <r>
    <n v="100263"/>
    <d v="2026-01-22T00:00:00"/>
    <s v="AB-02"/>
    <s v="Abuja"/>
    <s v="In-store"/>
    <x v="2"/>
    <s v="Phone Case"/>
    <s v="C1032"/>
    <s v="New"/>
    <n v="5"/>
    <n v="9000"/>
    <x v="5"/>
    <n v="33750"/>
    <n v="3500"/>
    <x v="0"/>
    <s v="David"/>
    <n v="33750"/>
    <n v="16250"/>
    <s v="Match"/>
  </r>
  <r>
    <n v="100264"/>
    <d v="2026-04-05T00:00:00"/>
    <s v="KN-01"/>
    <s v="Kano"/>
    <s v="In-store"/>
    <x v="0"/>
    <s v="Blender"/>
    <s v="C1058"/>
    <s v="Returning"/>
    <n v="1"/>
    <n v="42000"/>
    <x v="1"/>
    <n v="39900"/>
    <n v="28000"/>
    <x v="0"/>
    <s v="David"/>
    <n v="39900"/>
    <n v="11900"/>
    <s v="Match"/>
  </r>
  <r>
    <n v="100265"/>
    <d v="2026-01-31T00:00:00"/>
    <s v="PH-01"/>
    <s v="Port Harcourt"/>
    <s v="In-store"/>
    <x v="1"/>
    <s v="Earbuds"/>
    <s v="C1087"/>
    <s v="Returning"/>
    <n v="2"/>
    <n v="32000"/>
    <x v="0"/>
    <n v="64000"/>
    <n v="19000"/>
    <x v="0"/>
    <s v="Chinedu"/>
    <n v="64000"/>
    <n v="26000"/>
    <s v="Match"/>
  </r>
  <r>
    <n v="100266"/>
    <d v="2026-06-15T00:00:00"/>
    <s v="KN-01"/>
    <s v="Kano"/>
    <s v="WhatsApp"/>
    <x v="0"/>
    <s v="Electric Kettle"/>
    <s v="C1055"/>
    <s v="New"/>
    <n v="4"/>
    <n v="24000"/>
    <x v="0"/>
    <n v="96000"/>
    <n v="15000"/>
    <x v="0"/>
    <s v="Ibrahim"/>
    <n v="96000"/>
    <n v="36000"/>
    <s v="Match"/>
  </r>
  <r>
    <n v="100267"/>
    <d v="2026-05-01T00:00:00"/>
    <s v="PH-01"/>
    <s v="Port Harcourt"/>
    <s v="In-store"/>
    <x v="1"/>
    <s v="Power Bank"/>
    <s v="C1013"/>
    <s v="Returning"/>
    <n v="1"/>
    <n v="26000"/>
    <x v="1"/>
    <n v="24700"/>
    <n v="15000"/>
    <x v="0"/>
    <s v="Fatima"/>
    <n v="24700"/>
    <n v="9700"/>
    <s v="Match"/>
  </r>
  <r>
    <n v="100268"/>
    <d v="2026-03-01T00:00:00"/>
    <s v="LG-02"/>
    <s v="Lagos"/>
    <s v="Online"/>
    <x v="0"/>
    <s v="Standing Fan"/>
    <s v="C1078"/>
    <s v="Returning"/>
    <n v="2"/>
    <n v="58000"/>
    <x v="0"/>
    <n v="116000"/>
    <n v="39000"/>
    <x v="0"/>
    <s v="Ibrahim"/>
    <n v="116000"/>
    <n v="38000"/>
    <s v="Match"/>
  </r>
  <r>
    <n v="100269"/>
    <d v="2026-04-07T00:00:00"/>
    <s v="AB-01"/>
    <s v="Abuja"/>
    <s v="WhatsApp"/>
    <x v="1"/>
    <s v="Power Bank"/>
    <s v="C1194"/>
    <s v="Returning"/>
    <n v="5"/>
    <n v="26000"/>
    <x v="4"/>
    <n v="110500"/>
    <n v="15000"/>
    <x v="0"/>
    <s v="Kemi"/>
    <n v="110500"/>
    <n v="35500"/>
    <s v="Match"/>
  </r>
  <r>
    <n v="100270"/>
    <d v="2026-06-16T00:00:00"/>
    <s v="PH-01"/>
    <s v="Port Harcourt"/>
    <s v="Online"/>
    <x v="2"/>
    <s v="Backpack"/>
    <s v="C1182"/>
    <s v="Returning"/>
    <n v="4"/>
    <n v="28000"/>
    <x v="0"/>
    <n v="112000"/>
    <n v="16000"/>
    <x v="0"/>
    <s v="Grace"/>
    <n v="112000"/>
    <n v="48000"/>
    <s v="Match"/>
  </r>
  <r>
    <n v="100271"/>
    <d v="2026-04-25T00:00:00"/>
    <s v="IB-01"/>
    <s v="Ibadan"/>
    <s v="Online"/>
    <x v="1"/>
    <s v="Smartphone"/>
    <s v="C1149"/>
    <s v="New"/>
    <n v="1"/>
    <n v="165000"/>
    <x v="0"/>
    <n v="165000"/>
    <n v="112000"/>
    <x v="0"/>
    <s v="Chinedu"/>
    <n v="165000"/>
    <n v="53000"/>
    <s v="Match"/>
  </r>
  <r>
    <n v="100272"/>
    <d v="2026-03-19T00:00:00"/>
    <s v="LG-02"/>
    <s v="Lagos"/>
    <s v="In-store"/>
    <x v="0"/>
    <s v="Blender"/>
    <s v="C1078"/>
    <s v="Returning"/>
    <n v="1"/>
    <n v="42000"/>
    <x v="0"/>
    <n v="42000"/>
    <n v="28000"/>
    <x v="0"/>
    <s v="Fatima"/>
    <n v="42000"/>
    <n v="14000"/>
    <s v="Match"/>
  </r>
  <r>
    <n v="100273"/>
    <d v="2026-01-15T00:00:00"/>
    <s v="IB-01"/>
    <s v="Ibadan"/>
    <s v="Online"/>
    <x v="1"/>
    <s v="Smartphone"/>
    <s v="C1053"/>
    <s v="New"/>
    <n v="2"/>
    <n v="165000"/>
    <x v="1"/>
    <n v="313500"/>
    <n v="112000"/>
    <x v="0"/>
    <s v="Bola"/>
    <n v="313500"/>
    <n v="89500"/>
    <s v="Match"/>
  </r>
  <r>
    <n v="100274"/>
    <d v="2026-08-26T00:00:00"/>
    <s v="PH-01"/>
    <s v="Port Harcourt"/>
    <s v="Online"/>
    <x v="2"/>
    <s v="Backpack"/>
    <s v="C1091"/>
    <s v="Returning"/>
    <n v="3"/>
    <n v="28000"/>
    <x v="0"/>
    <n v="84000"/>
    <n v="16000"/>
    <x v="0"/>
    <s v="Fatima"/>
    <n v="84000"/>
    <n v="36000"/>
    <s v="Match"/>
  </r>
  <r>
    <n v="100275"/>
    <d v="2026-05-14T00:00:00"/>
    <s v="LG-01"/>
    <s v="Lagos"/>
    <s v="Online"/>
    <x v="1"/>
    <s v="Power Bank"/>
    <s v="C1135"/>
    <s v="New"/>
    <n v="22"/>
    <n v="26000"/>
    <x v="1"/>
    <n v="543400"/>
    <n v="15000"/>
    <x v="0"/>
    <s v="David"/>
    <n v="543400"/>
    <n v="213400"/>
    <s v="Match"/>
  </r>
  <r>
    <n v="100276"/>
    <d v="2026-06-22T00:00:00"/>
    <s v="LG-02"/>
    <s v="Lagos"/>
    <s v="Online"/>
    <x v="0"/>
    <s v="Electric Kettle"/>
    <s v="C1016"/>
    <s v="New"/>
    <n v="2"/>
    <n v="24000"/>
    <x v="3"/>
    <n v="43200"/>
    <n v="15000"/>
    <x v="0"/>
    <s v="David"/>
    <n v="43200"/>
    <n v="13200"/>
    <s v="Match"/>
  </r>
  <r>
    <n v="100277"/>
    <d v="2026-07-28T00:00:00"/>
    <s v="LG-01"/>
    <s v="Lagos"/>
    <s v="In-store"/>
    <x v="1"/>
    <s v="Power Bank"/>
    <s v="C1038"/>
    <s v="New"/>
    <n v="22"/>
    <n v="26000"/>
    <x v="0"/>
    <n v="572000"/>
    <n v="15000"/>
    <x v="0"/>
    <s v="Grace"/>
    <n v="572000"/>
    <n v="242000"/>
    <s v="Match"/>
  </r>
  <r>
    <n v="100278"/>
    <d v="2026-06-27T00:00:00"/>
    <s v="LG-01"/>
    <s v="Lagos"/>
    <s v="In-store"/>
    <x v="1"/>
    <s v="Power Bank"/>
    <s v="C1144"/>
    <s v="New"/>
    <n v="3"/>
    <n v="26000"/>
    <x v="3"/>
    <n v="56160"/>
    <n v="15000"/>
    <x v="0"/>
    <s v="Fatima"/>
    <n v="70200"/>
    <n v="25200"/>
    <s v="Mismatch"/>
  </r>
  <r>
    <n v="100279"/>
    <d v="2026-02-21T00:00:00"/>
    <s v="AB-02"/>
    <s v="Abuja"/>
    <s v="Online"/>
    <x v="2"/>
    <s v="USB Cable"/>
    <s v="C1082"/>
    <s v="Returning"/>
    <n v="4"/>
    <n v="6500"/>
    <x v="4"/>
    <n v="22100"/>
    <n v="2200"/>
    <x v="0"/>
    <s v="Ibrahim"/>
    <n v="22100"/>
    <n v="13300"/>
    <s v="Match"/>
  </r>
  <r>
    <n v="100280"/>
    <d v="2026-06-16T00:00:00"/>
    <s v="LG-01"/>
    <s v="Lagos"/>
    <s v="WhatsApp"/>
    <x v="1"/>
    <s v="Earbuds"/>
    <s v="C1041"/>
    <s v="Returning"/>
    <n v="1"/>
    <n v="32000"/>
    <x v="1"/>
    <n v="30400"/>
    <n v="19000"/>
    <x v="0"/>
    <s v="Grace"/>
    <n v="30400"/>
    <n v="11400"/>
    <s v="Match"/>
  </r>
  <r>
    <n v="100281"/>
    <d v="2026-05-15T00:00:00"/>
    <s v="LG-01"/>
    <s v="Lagos"/>
    <s v="WhatsApp"/>
    <x v="1"/>
    <s v="Power Bank"/>
    <s v="C1035"/>
    <s v="New"/>
    <n v="1"/>
    <n v="26000"/>
    <x v="4"/>
    <n v="22100"/>
    <n v="15000"/>
    <x v="0"/>
    <s v="Bola"/>
    <n v="22100"/>
    <n v="7100"/>
    <s v="Match"/>
  </r>
  <r>
    <n v="100282"/>
    <d v="2026-05-07T00:00:00"/>
    <s v="LG-01"/>
    <s v="Lagos"/>
    <s v="In-store"/>
    <x v="1"/>
    <s v="Power Bank"/>
    <s v="C1159"/>
    <s v="Returning"/>
    <n v="2"/>
    <n v="26000"/>
    <x v="1"/>
    <n v="49400"/>
    <n v="15000"/>
    <x v="0"/>
    <s v="Kemi"/>
    <n v="49400"/>
    <n v="19400"/>
    <s v="Match"/>
  </r>
  <r>
    <n v="100283"/>
    <d v="2026-08-26T00:00:00"/>
    <s v="LG-01"/>
    <s v="Lagos"/>
    <s v="In-store"/>
    <x v="0"/>
    <s v="Standing Fan"/>
    <s v="C1108"/>
    <s v="Returning"/>
    <n v="1"/>
    <n v="58000"/>
    <x v="1"/>
    <n v="55100"/>
    <n v="39000"/>
    <x v="0"/>
    <s v="Bola"/>
    <n v="55100"/>
    <n v="16100"/>
    <s v="Match"/>
  </r>
  <r>
    <n v="100284"/>
    <d v="2026-08-11T00:00:00"/>
    <s v="AB-02"/>
    <s v="Abuja"/>
    <s v="In-store"/>
    <x v="0"/>
    <s v="Electric Kettle"/>
    <s v="C1115"/>
    <s v="New"/>
    <n v="4"/>
    <n v="24000"/>
    <x v="3"/>
    <n v="95040"/>
    <n v="15000"/>
    <x v="0"/>
    <s v="Fatima"/>
    <n v="86400"/>
    <n v="26400"/>
    <s v="Mismatch"/>
  </r>
  <r>
    <n v="100285"/>
    <d v="2026-07-18T00:00:00"/>
    <s v="KN-01"/>
    <s v="Kano"/>
    <s v="Online"/>
    <x v="0"/>
    <s v="Electric Kettle"/>
    <s v="C1172"/>
    <s v="Returning"/>
    <n v="1"/>
    <n v="24000"/>
    <x v="1"/>
    <n v="22800"/>
    <n v="15000"/>
    <x v="0"/>
    <s v="David"/>
    <n v="22800"/>
    <n v="7800"/>
    <s v="Match"/>
  </r>
  <r>
    <n v="100286"/>
    <d v="2026-03-16T00:00:00"/>
    <s v="KN-01"/>
    <s v="Kano"/>
    <s v="Online"/>
    <x v="2"/>
    <s v="Phone Case"/>
    <s v="C1130"/>
    <s v="Returning"/>
    <n v="1"/>
    <n v="9000"/>
    <x v="3"/>
    <n v="8100"/>
    <n v="3500"/>
    <x v="0"/>
    <s v="Aisha"/>
    <n v="8100"/>
    <n v="4600"/>
    <s v="Match"/>
  </r>
  <r>
    <n v="100287"/>
    <d v="2026-02-25T00:00:00"/>
    <s v="PH-01"/>
    <s v="Port Harcourt"/>
    <s v="Online"/>
    <x v="1"/>
    <s v="Earbuds"/>
    <s v="C1114"/>
    <s v="New"/>
    <n v="3"/>
    <n v="32000"/>
    <x v="1"/>
    <n v="91200"/>
    <n v="19000"/>
    <x v="0"/>
    <s v="Grace"/>
    <n v="91200"/>
    <n v="34200"/>
    <s v="Match"/>
  </r>
  <r>
    <n v="100288"/>
    <d v="2026-06-04T00:00:00"/>
    <s v="IB-01"/>
    <s v="Ibadan"/>
    <s v="In-store"/>
    <x v="1"/>
    <s v="Power Bank"/>
    <s v="C1062"/>
    <s v="Returning"/>
    <n v="1"/>
    <n v="26000"/>
    <x v="1"/>
    <n v="24700"/>
    <n v="15000"/>
    <x v="0"/>
    <s v="Chinedu"/>
    <n v="24700"/>
    <n v="9700"/>
    <s v="Match"/>
  </r>
  <r>
    <n v="100289"/>
    <d v="2026-07-21T00:00:00"/>
    <s v="LG-01"/>
    <s v="Lagos"/>
    <s v="In-store"/>
    <x v="1"/>
    <s v="Earbuds"/>
    <s v="C1057"/>
    <s v="New"/>
    <n v="3"/>
    <n v="32000"/>
    <x v="3"/>
    <n v="86400"/>
    <n v="19000"/>
    <x v="0"/>
    <s v="David"/>
    <n v="86400"/>
    <n v="29400"/>
    <s v="Match"/>
  </r>
  <r>
    <n v="100290"/>
    <d v="2026-04-04T00:00:00"/>
    <s v="LG-01"/>
    <s v="Lagos"/>
    <s v="In-store"/>
    <x v="1"/>
    <s v="Earbuds"/>
    <s v="C1083"/>
    <s v="Returning"/>
    <n v="5"/>
    <n v="32000"/>
    <x v="4"/>
    <n v="136000"/>
    <n v="19000"/>
    <x v="0"/>
    <s v="Ibrahim"/>
    <n v="136000"/>
    <n v="41000"/>
    <s v="Match"/>
  </r>
  <r>
    <n v="100291"/>
    <d v="2026-03-29T00:00:00"/>
    <s v="IB-01"/>
    <s v="Ibadan"/>
    <s v="In-store"/>
    <x v="1"/>
    <s v="Earbuds"/>
    <s v="C1073"/>
    <s v="Returning"/>
    <n v="1"/>
    <n v="32000"/>
    <x v="3"/>
    <n v="28800"/>
    <n v="19000"/>
    <x v="0"/>
    <s v="Fatima"/>
    <n v="28800"/>
    <n v="9800"/>
    <s v="Match"/>
  </r>
  <r>
    <n v="100292"/>
    <d v="2026-04-18T00:00:00"/>
    <s v="LG-02"/>
    <s v="Lagos"/>
    <s v="WhatsApp"/>
    <x v="1"/>
    <s v="Smartphone"/>
    <s v="C1138"/>
    <s v="Returning"/>
    <n v="1"/>
    <n v="165000"/>
    <x v="4"/>
    <n v="140250"/>
    <n v="112000"/>
    <x v="0"/>
    <s v="Ibrahim"/>
    <n v="140250"/>
    <n v="28250"/>
    <s v="Match"/>
  </r>
  <r>
    <n v="100293"/>
    <d v="2026-04-10T00:00:00"/>
    <s v="PH-01"/>
    <s v="Port Harcourt"/>
    <s v="WhatsApp"/>
    <x v="2"/>
    <s v="Backpack"/>
    <s v="C1150"/>
    <s v="New"/>
    <n v="2"/>
    <n v="28000"/>
    <x v="0"/>
    <n v="56000"/>
    <n v="16000"/>
    <x v="0"/>
    <s v="Bola"/>
    <n v="56000"/>
    <n v="24000"/>
    <s v="Match"/>
  </r>
  <r>
    <n v="100294"/>
    <d v="2026-07-20T00:00:00"/>
    <s v="IB-01"/>
    <s v="Ibadan"/>
    <s v="In-store"/>
    <x v="1"/>
    <s v="Power Bank"/>
    <s v="C1041"/>
    <s v="New"/>
    <n v="3"/>
    <n v="26000"/>
    <x v="3"/>
    <n v="63180"/>
    <n v="15000"/>
    <x v="0"/>
    <s v="Fatima"/>
    <n v="70200"/>
    <n v="25200"/>
    <s v="Mismatch"/>
  </r>
  <r>
    <n v="100295"/>
    <d v="2026-02-13T00:00:00"/>
    <s v="IB-01"/>
    <s v="Ibadan"/>
    <s v="WhatsApp"/>
    <x v="1"/>
    <s v="Earbuds"/>
    <s v="C1010"/>
    <s v="New"/>
    <n v="1"/>
    <n v="32000"/>
    <x v="4"/>
    <n v="27200"/>
    <n v="19000"/>
    <x v="1"/>
    <s v="Kemi"/>
    <n v="27200"/>
    <n v="8200"/>
    <s v="Match"/>
  </r>
  <r>
    <n v="100296"/>
    <d v="2026-04-26T00:00:00"/>
    <s v="IB-01"/>
    <s v="Ibadan"/>
    <s v="WhatsApp"/>
    <x v="1"/>
    <s v="Earbuds"/>
    <s v="C1170"/>
    <s v="New"/>
    <n v="2"/>
    <n v="32000"/>
    <x v="1"/>
    <n v="72960"/>
    <n v="19000"/>
    <x v="1"/>
    <s v="Bola"/>
    <n v="60800"/>
    <n v="22800"/>
    <s v="Mismatch"/>
  </r>
  <r>
    <n v="100297"/>
    <d v="2026-01-16T00:00:00"/>
    <s v="IB-01"/>
    <s v="Ibadan"/>
    <s v="Online"/>
    <x v="0"/>
    <s v="Standing Fan"/>
    <s v="C1082"/>
    <s v="New"/>
    <n v="1"/>
    <n v="58000"/>
    <x v="0"/>
    <n v="58000"/>
    <n v="39000"/>
    <x v="0"/>
    <s v="Chinedu"/>
    <n v="58000"/>
    <n v="19000"/>
    <s v="Match"/>
  </r>
  <r>
    <n v="100298"/>
    <d v="2026-02-01T00:00:00"/>
    <s v="LG-02"/>
    <s v="Lagos"/>
    <s v="Online"/>
    <x v="1"/>
    <s v="Power Bank"/>
    <s v="C1162"/>
    <s v="Returning"/>
    <n v="4"/>
    <n v="26000"/>
    <x v="3"/>
    <n v="93600"/>
    <n v="15000"/>
    <x v="0"/>
    <s v="Fatima"/>
    <n v="93600"/>
    <n v="33600"/>
    <s v="Match"/>
  </r>
  <r>
    <n v="100299"/>
    <d v="2026-07-06T00:00:00"/>
    <s v="LG-01"/>
    <s v="Lagos"/>
    <s v="In-store"/>
    <x v="2"/>
    <s v="Backpack"/>
    <s v="C1110"/>
    <s v="Returning"/>
    <n v="2"/>
    <n v="28000"/>
    <x v="3"/>
    <n v="50400"/>
    <n v="16000"/>
    <x v="0"/>
    <s v="Kemi"/>
    <n v="50400"/>
    <n v="18400"/>
    <s v="Match"/>
  </r>
  <r>
    <n v="100300"/>
    <d v="2026-01-06T00:00:00"/>
    <s v="PH-01"/>
    <s v="Port Harcourt"/>
    <s v="WhatsApp"/>
    <x v="2"/>
    <s v="USB Cable"/>
    <s v="C1033"/>
    <s v="New"/>
    <n v="4"/>
    <n v="6500"/>
    <x v="3"/>
    <n v="23400"/>
    <n v="2200"/>
    <x v="0"/>
    <s v="Kemi"/>
    <n v="23400"/>
    <n v="14600"/>
    <s v="Match"/>
  </r>
  <r>
    <n v="100301"/>
    <d v="2026-03-06T00:00:00"/>
    <s v="LG-02"/>
    <s v="Lagos"/>
    <s v="In-store"/>
    <x v="1"/>
    <s v="Power Bank"/>
    <s v="C1169"/>
    <s v="Returning"/>
    <n v="5"/>
    <n v="26000"/>
    <x v="1"/>
    <n v="98800"/>
    <n v="15000"/>
    <x v="1"/>
    <s v="Aisha"/>
    <n v="123500"/>
    <n v="48500"/>
    <s v="Mismatch"/>
  </r>
  <r>
    <n v="100302"/>
    <d v="2026-02-28T00:00:00"/>
    <s v="LG-02"/>
    <s v="Lagos"/>
    <s v="In-store"/>
    <x v="2"/>
    <s v="Backpack"/>
    <s v="C1179"/>
    <s v="Returning"/>
    <n v="4"/>
    <n v="28000"/>
    <x v="0"/>
    <n v="112000"/>
    <n v="16000"/>
    <x v="0"/>
    <s v="Bola"/>
    <n v="112000"/>
    <n v="48000"/>
    <s v="Match"/>
  </r>
  <r>
    <n v="100303"/>
    <d v="2026-02-16T00:00:00"/>
    <s v="IB-01"/>
    <s v="Ibadan"/>
    <s v="In-store"/>
    <x v="2"/>
    <s v="Phone Case"/>
    <s v="C1032"/>
    <s v="Returning"/>
    <n v="2"/>
    <n v="9000"/>
    <x v="3"/>
    <n v="16200"/>
    <n v="3500"/>
    <x v="0"/>
    <s v="Ibrahim"/>
    <n v="16200"/>
    <n v="9200"/>
    <s v="Match"/>
  </r>
  <r>
    <n v="100304"/>
    <d v="2026-07-01T00:00:00"/>
    <s v="KN-01"/>
    <s v="Kano"/>
    <s v="WhatsApp"/>
    <x v="0"/>
    <s v="Standing Fan"/>
    <s v="C1090"/>
    <s v="New"/>
    <n v="5"/>
    <n v="58000"/>
    <x v="3"/>
    <n v="261000"/>
    <n v="39000"/>
    <x v="0"/>
    <s v="Bola"/>
    <n v="261000"/>
    <n v="66000"/>
    <s v="Match"/>
  </r>
  <r>
    <n v="100305"/>
    <d v="2026-01-10T00:00:00"/>
    <s v="LG-01"/>
    <s v="Lagos"/>
    <s v="Online"/>
    <x v="1"/>
    <s v="Earbuds"/>
    <s v="C1105"/>
    <s v="Returning"/>
    <n v="2"/>
    <n v="32000"/>
    <x v="1"/>
    <n v="60800"/>
    <n v="19000"/>
    <x v="0"/>
    <s v="Grace"/>
    <n v="60800"/>
    <n v="22800"/>
    <s v="Match"/>
  </r>
  <r>
    <n v="100306"/>
    <d v="2026-03-14T00:00:00"/>
    <s v="PH-01"/>
    <s v="Port Harcourt"/>
    <s v="In-store"/>
    <x v="2"/>
    <s v="Phone Case"/>
    <s v="C1162"/>
    <s v="New"/>
    <n v="1"/>
    <n v="9000"/>
    <x v="4"/>
    <n v="7650"/>
    <n v="3500"/>
    <x v="0"/>
    <s v="Aisha"/>
    <n v="7650"/>
    <n v="4150"/>
    <s v="Match"/>
  </r>
  <r>
    <n v="100307"/>
    <d v="2026-06-28T00:00:00"/>
    <s v="IB-01"/>
    <s v="Ibadan"/>
    <s v="Online"/>
    <x v="1"/>
    <s v="Power Bank"/>
    <s v="C1099"/>
    <s v="New"/>
    <n v="3"/>
    <n v="26000"/>
    <x v="0"/>
    <n v="78000"/>
    <n v="15000"/>
    <x v="0"/>
    <s v="Ibrahim"/>
    <n v="78000"/>
    <n v="33000"/>
    <s v="Match"/>
  </r>
  <r>
    <n v="100308"/>
    <d v="2026-08-04T00:00:00"/>
    <s v="LG-02"/>
    <s v="Lagos"/>
    <s v="Online"/>
    <x v="0"/>
    <s v="Blender"/>
    <s v="C1088"/>
    <s v="Returning"/>
    <n v="1"/>
    <n v="42000"/>
    <x v="1"/>
    <n v="39900"/>
    <n v="28000"/>
    <x v="0"/>
    <s v="Aisha"/>
    <n v="39900"/>
    <n v="11900"/>
    <s v="Match"/>
  </r>
  <r>
    <n v="100309"/>
    <d v="2026-05-12T00:00:00"/>
    <s v="LG-02"/>
    <s v="Lagos"/>
    <s v="In-store"/>
    <x v="2"/>
    <s v="USB Cable"/>
    <s v="C1093"/>
    <s v="New"/>
    <n v="3"/>
    <n v="6500"/>
    <x v="4"/>
    <n v="16575"/>
    <n v="2200"/>
    <x v="0"/>
    <s v="Ibrahim"/>
    <n v="16575"/>
    <n v="9975"/>
    <s v="Match"/>
  </r>
  <r>
    <n v="100310"/>
    <d v="2026-03-04T00:00:00"/>
    <s v="LG-01"/>
    <s v="Lagos"/>
    <s v="Online"/>
    <x v="1"/>
    <s v="Earbuds"/>
    <s v="C1022"/>
    <s v="New"/>
    <n v="4"/>
    <n v="32000"/>
    <x v="3"/>
    <n v="115200"/>
    <n v="19000"/>
    <x v="0"/>
    <s v="Ibrahim"/>
    <n v="115200"/>
    <n v="39200"/>
    <s v="Match"/>
  </r>
  <r>
    <n v="100311"/>
    <d v="2026-06-02T00:00:00"/>
    <s v="AB-01"/>
    <s v="Abuja"/>
    <s v="Online"/>
    <x v="2"/>
    <s v="USB Cable"/>
    <s v="C1143"/>
    <s v="Returning"/>
    <n v="1"/>
    <n v="6500"/>
    <x v="1"/>
    <n v="6175"/>
    <n v="2200"/>
    <x v="0"/>
    <s v="Aisha"/>
    <n v="6175"/>
    <n v="3975"/>
    <s v="Match"/>
  </r>
  <r>
    <n v="100312"/>
    <d v="2026-02-27T00:00:00"/>
    <s v="LG-02"/>
    <s v="Lagos"/>
    <s v="In-store"/>
    <x v="1"/>
    <s v="Earbuds"/>
    <s v="C1007"/>
    <s v="New"/>
    <n v="3"/>
    <n v="32000"/>
    <x v="4"/>
    <n v="81600"/>
    <n v="19000"/>
    <x v="0"/>
    <s v="Kemi"/>
    <n v="81600"/>
    <n v="24600"/>
    <s v="Match"/>
  </r>
  <r>
    <n v="100313"/>
    <d v="2026-08-07T00:00:00"/>
    <s v="LG-01"/>
    <s v="Lagos"/>
    <s v="In-store"/>
    <x v="2"/>
    <s v="USB Cable"/>
    <s v="C1078"/>
    <s v="Returning"/>
    <n v="1"/>
    <n v="6500"/>
    <x v="1"/>
    <n v="6175"/>
    <n v="2200"/>
    <x v="0"/>
    <s v="David"/>
    <n v="6175"/>
    <n v="3975"/>
    <s v="Match"/>
  </r>
  <r>
    <n v="100314"/>
    <d v="2026-03-25T00:00:00"/>
    <s v="LG-02"/>
    <s v="Lagos"/>
    <s v="In-store"/>
    <x v="1"/>
    <s v="Smartphone"/>
    <s v="C1167"/>
    <s v="Returning"/>
    <n v="1"/>
    <n v="165000"/>
    <x v="3"/>
    <n v="148500"/>
    <n v="112000"/>
    <x v="0"/>
    <s v="Grace"/>
    <n v="148500"/>
    <n v="36500"/>
    <s v="Match"/>
  </r>
  <r>
    <n v="100315"/>
    <d v="2026-04-06T00:00:00"/>
    <s v="LG-02"/>
    <s v="Lagos"/>
    <s v="WhatsApp"/>
    <x v="1"/>
    <s v="Power Bank"/>
    <s v="C1178"/>
    <s v="Returning"/>
    <n v="1"/>
    <n v="26000"/>
    <x v="0"/>
    <n v="26000"/>
    <n v="15000"/>
    <x v="0"/>
    <s v="Chinedu"/>
    <n v="26000"/>
    <n v="11000"/>
    <s v="Match"/>
  </r>
  <r>
    <n v="100316"/>
    <d v="2026-05-12T00:00:00"/>
    <s v="KN-01"/>
    <s v="Kano"/>
    <s v="Online"/>
    <x v="1"/>
    <s v="Earbuds"/>
    <s v="C1100"/>
    <s v="New"/>
    <n v="5"/>
    <n v="32000"/>
    <x v="0"/>
    <n v="160000"/>
    <n v="19000"/>
    <x v="0"/>
    <s v="Chinedu"/>
    <n v="160000"/>
    <n v="65000"/>
    <s v="Match"/>
  </r>
  <r>
    <n v="100317"/>
    <d v="2026-07-09T00:00:00"/>
    <s v="IB-01"/>
    <s v="Ibadan"/>
    <s v="In-store"/>
    <x v="0"/>
    <s v="Electric Kettle"/>
    <s v="C1099"/>
    <s v="Returning"/>
    <n v="1"/>
    <n v="24000"/>
    <x v="1"/>
    <n v="22800"/>
    <n v="15000"/>
    <x v="0"/>
    <s v="Kemi"/>
    <n v="22800"/>
    <n v="7800"/>
    <s v="Match"/>
  </r>
  <r>
    <n v="100318"/>
    <d v="2026-06-06T00:00:00"/>
    <s v="KN-01"/>
    <s v="Kano"/>
    <s v="In-store"/>
    <x v="0"/>
    <s v="Standing Fan"/>
    <s v="C1070"/>
    <s v="Returning"/>
    <n v="2"/>
    <n v="58000"/>
    <x v="1"/>
    <n v="110200"/>
    <n v="39000"/>
    <x v="0"/>
    <s v="Grace"/>
    <n v="110200"/>
    <n v="32200"/>
    <s v="Match"/>
  </r>
  <r>
    <n v="100319"/>
    <d v="2026-01-18T00:00:00"/>
    <s v="AB-02"/>
    <s v="Abuja"/>
    <s v="In-store"/>
    <x v="2"/>
    <s v="Backpack"/>
    <s v="C1108"/>
    <s v="New"/>
    <n v="4"/>
    <n v="28000"/>
    <x v="4"/>
    <n v="95200"/>
    <n v="16000"/>
    <x v="0"/>
    <s v="David"/>
    <n v="95200"/>
    <n v="31200"/>
    <s v="Match"/>
  </r>
  <r>
    <n v="100320"/>
    <d v="2026-03-12T00:00:00"/>
    <s v="AB-01"/>
    <s v="Abuja"/>
    <s v="In-store"/>
    <x v="1"/>
    <s v="Earbuds"/>
    <s v="C1123"/>
    <s v="Returning"/>
    <n v="2"/>
    <n v="32000"/>
    <x v="2"/>
    <n v="51200"/>
    <n v="19000"/>
    <x v="0"/>
    <s v="Fatima"/>
    <n v="51200"/>
    <n v="13200"/>
    <s v="Match"/>
  </r>
  <r>
    <n v="100321"/>
    <d v="2026-03-03T00:00:00"/>
    <s v="LG-01"/>
    <s v="Lagos"/>
    <s v="In-store"/>
    <x v="1"/>
    <s v="Smartphone"/>
    <s v="C1106"/>
    <s v="Returning"/>
    <n v="2"/>
    <n v="165000"/>
    <x v="0"/>
    <n v="330000"/>
    <n v="112000"/>
    <x v="0"/>
    <s v="Kemi"/>
    <n v="330000"/>
    <n v="106000"/>
    <s v="Match"/>
  </r>
  <r>
    <n v="100322"/>
    <d v="2026-06-14T00:00:00"/>
    <s v="LG-02"/>
    <s v="Lagos"/>
    <s v="Online"/>
    <x v="0"/>
    <s v="Electric Kettle"/>
    <s v="C1176"/>
    <s v="New"/>
    <n v="1"/>
    <n v="24000"/>
    <x v="3"/>
    <n v="21600"/>
    <n v="15000"/>
    <x v="0"/>
    <s v="Grace"/>
    <n v="21600"/>
    <n v="6600"/>
    <s v="Match"/>
  </r>
  <r>
    <n v="100323"/>
    <d v="2026-02-26T00:00:00"/>
    <s v="IB-01"/>
    <s v="Ibadan"/>
    <s v="WhatsApp"/>
    <x v="1"/>
    <s v="Smartphone"/>
    <s v="C1166"/>
    <s v="Returning"/>
    <n v="2"/>
    <n v="165000"/>
    <x v="0"/>
    <n v="330000"/>
    <n v="112000"/>
    <x v="0"/>
    <s v="Chinedu"/>
    <n v="330000"/>
    <n v="106000"/>
    <s v="Match"/>
  </r>
  <r>
    <n v="100324"/>
    <d v="2026-01-16T00:00:00"/>
    <s v="IB-01"/>
    <s v="Ibadan"/>
    <s v="In-store"/>
    <x v="1"/>
    <s v="Smartphone"/>
    <s v="C1027"/>
    <s v="New"/>
    <n v="3"/>
    <n v="165000"/>
    <x v="3"/>
    <n v="445500"/>
    <n v="112000"/>
    <x v="0"/>
    <s v="David"/>
    <n v="445500"/>
    <n v="109500"/>
    <s v="Match"/>
  </r>
  <r>
    <n v="100325"/>
    <d v="2026-08-17T00:00:00"/>
    <s v="KN-01"/>
    <s v="Kano"/>
    <s v="WhatsApp"/>
    <x v="0"/>
    <s v="Blender"/>
    <s v="C1120"/>
    <s v="Returning"/>
    <n v="3"/>
    <n v="42000"/>
    <x v="1"/>
    <n v="119700"/>
    <n v="28000"/>
    <x v="0"/>
    <s v="Chinedu"/>
    <n v="119700"/>
    <n v="35700"/>
    <s v="Match"/>
  </r>
  <r>
    <n v="100326"/>
    <d v="2026-05-23T00:00:00"/>
    <s v="IB-01"/>
    <s v="Ibadan"/>
    <s v="Online"/>
    <x v="1"/>
    <s v="Earbuds"/>
    <s v="C1064"/>
    <s v="Returning"/>
    <n v="5"/>
    <n v="32000"/>
    <x v="1"/>
    <n v="152000"/>
    <n v="19000"/>
    <x v="0"/>
    <s v="Grace"/>
    <n v="152000"/>
    <n v="57000"/>
    <s v="Match"/>
  </r>
  <r>
    <n v="100327"/>
    <d v="2026-04-29T00:00:00"/>
    <s v="LG-02"/>
    <s v="Lagos"/>
    <s v="In-store"/>
    <x v="1"/>
    <s v="Power Bank"/>
    <s v="C1123"/>
    <s v="New"/>
    <n v="1"/>
    <n v="26000"/>
    <x v="3"/>
    <n v="23400"/>
    <n v="15000"/>
    <x v="0"/>
    <s v="Kemi"/>
    <n v="23400"/>
    <n v="8400"/>
    <s v="Match"/>
  </r>
  <r>
    <n v="100328"/>
    <d v="2026-05-02T00:00:00"/>
    <s v="KN-01"/>
    <s v="Kano"/>
    <s v="WhatsApp"/>
    <x v="0"/>
    <s v="Blender"/>
    <s v="C1079"/>
    <s v="Returning"/>
    <n v="1"/>
    <n v="42000"/>
    <x v="1"/>
    <n v="39900"/>
    <n v="28000"/>
    <x v="0"/>
    <s v="Grace"/>
    <n v="39900"/>
    <n v="11900"/>
    <s v="Match"/>
  </r>
  <r>
    <n v="100329"/>
    <d v="2026-01-01T00:00:00"/>
    <s v="IB-01"/>
    <s v="Ibadan"/>
    <s v="WhatsApp"/>
    <x v="1"/>
    <s v="Earbuds"/>
    <s v="C1143"/>
    <s v="Returning"/>
    <n v="2"/>
    <n v="32000"/>
    <x v="0"/>
    <n v="64000"/>
    <n v="19000"/>
    <x v="1"/>
    <s v="Fatima"/>
    <n v="64000"/>
    <n v="26000"/>
    <s v="Match"/>
  </r>
  <r>
    <n v="100330"/>
    <d v="2026-05-11T00:00:00"/>
    <s v="LG-02"/>
    <s v="Lagos"/>
    <s v="In-store"/>
    <x v="0"/>
    <s v="Standing Fan"/>
    <s v="C1034"/>
    <s v="New"/>
    <n v="2"/>
    <n v="58000"/>
    <x v="3"/>
    <n v="104400"/>
    <n v="39000"/>
    <x v="0"/>
    <s v="David"/>
    <n v="104400"/>
    <n v="26400"/>
    <s v="Match"/>
  </r>
  <r>
    <n v="100331"/>
    <d v="2026-02-17T00:00:00"/>
    <s v="KN-01"/>
    <s v="Kano"/>
    <s v="Online"/>
    <x v="2"/>
    <s v="Phone Case"/>
    <s v="C1001"/>
    <s v="Returning"/>
    <n v="1"/>
    <n v="9000"/>
    <x v="1"/>
    <n v="8550"/>
    <n v="3500"/>
    <x v="0"/>
    <s v="Chinedu"/>
    <n v="8550"/>
    <n v="5050"/>
    <s v="Match"/>
  </r>
  <r>
    <n v="100332"/>
    <d v="2026-03-19T00:00:00"/>
    <s v="AB-01"/>
    <s v="Abuja"/>
    <s v="In-store"/>
    <x v="1"/>
    <s v="Earbuds"/>
    <s v="C1024"/>
    <s v="New"/>
    <n v="1"/>
    <n v="32000"/>
    <x v="1"/>
    <n v="30400"/>
    <n v="19000"/>
    <x v="0"/>
    <s v="David"/>
    <n v="30400"/>
    <n v="11400"/>
    <s v="Match"/>
  </r>
  <r>
    <n v="100333"/>
    <d v="2026-01-05T00:00:00"/>
    <s v="AB-01"/>
    <s v="Abuja"/>
    <s v="Online"/>
    <x v="1"/>
    <s v="Earbuds"/>
    <s v="C1174"/>
    <s v="New"/>
    <n v="5"/>
    <n v="32000"/>
    <x v="3"/>
    <n v="144000"/>
    <n v="19000"/>
    <x v="0"/>
    <s v="Grace"/>
    <n v="144000"/>
    <n v="49000"/>
    <s v="Match"/>
  </r>
  <r>
    <n v="100334"/>
    <d v="2026-07-16T00:00:00"/>
    <s v="LG-01"/>
    <s v="Lagos"/>
    <s v="In-store"/>
    <x v="2"/>
    <s v="Phone Case"/>
    <s v="C1079"/>
    <s v="Returning"/>
    <n v="1"/>
    <n v="9000"/>
    <x v="0"/>
    <n v="9000"/>
    <n v="3500"/>
    <x v="0"/>
    <s v="Grace"/>
    <n v="9000"/>
    <n v="5500"/>
    <s v="Match"/>
  </r>
  <r>
    <n v="100335"/>
    <d v="2026-01-04T00:00:00"/>
    <s v="IB-01"/>
    <s v="Ibadan"/>
    <s v="Online"/>
    <x v="1"/>
    <s v="Earbuds"/>
    <s v="C1105"/>
    <s v="New"/>
    <n v="1"/>
    <n v="32000"/>
    <x v="3"/>
    <n v="28800"/>
    <n v="19000"/>
    <x v="0"/>
    <s v="Aisha"/>
    <n v="28800"/>
    <n v="9800"/>
    <s v="Match"/>
  </r>
  <r>
    <n v="100336"/>
    <d v="2026-03-04T00:00:00"/>
    <s v="IB-01"/>
    <s v="Ibadan"/>
    <s v="WhatsApp"/>
    <x v="1"/>
    <s v="Smartphone"/>
    <s v="C1154"/>
    <s v="Returning"/>
    <n v="2"/>
    <n v="165000"/>
    <x v="4"/>
    <n v="280500"/>
    <n v="112000"/>
    <x v="0"/>
    <s v="Fatima"/>
    <n v="280500"/>
    <n v="56500"/>
    <s v="Match"/>
  </r>
  <r>
    <n v="100337"/>
    <d v="2026-03-04T00:00:00"/>
    <s v="KN-01"/>
    <s v="Kano"/>
    <s v="In-store"/>
    <x v="2"/>
    <s v="USB Cable"/>
    <s v="C1086"/>
    <s v="New"/>
    <n v="3"/>
    <n v="6500"/>
    <x v="4"/>
    <n v="16575"/>
    <n v="2200"/>
    <x v="0"/>
    <s v="Chinedu"/>
    <n v="16575"/>
    <n v="9975"/>
    <s v="Match"/>
  </r>
  <r>
    <n v="100338"/>
    <d v="2026-03-31T00:00:00"/>
    <s v="LG-01"/>
    <s v="Lagos"/>
    <s v="In-store"/>
    <x v="0"/>
    <s v="Electric Kettle"/>
    <s v="C1069"/>
    <s v="New"/>
    <n v="2"/>
    <n v="24000"/>
    <x v="4"/>
    <n v="40800"/>
    <n v="15000"/>
    <x v="0"/>
    <s v="Aisha"/>
    <n v="40800"/>
    <n v="10800"/>
    <s v="Match"/>
  </r>
  <r>
    <n v="100339"/>
    <d v="2026-02-04T00:00:00"/>
    <s v="LG-01"/>
    <s v="Lagos"/>
    <s v="In-store"/>
    <x v="1"/>
    <s v="Power Bank"/>
    <s v="C1025"/>
    <s v="New"/>
    <n v="2"/>
    <n v="26000"/>
    <x v="1"/>
    <n v="49400"/>
    <n v="15000"/>
    <x v="0"/>
    <s v="Grace"/>
    <n v="49400"/>
    <n v="19400"/>
    <s v="Match"/>
  </r>
  <r>
    <n v="100340"/>
    <d v="2026-03-25T00:00:00"/>
    <s v="AB-01"/>
    <s v="Abuja"/>
    <s v="Online"/>
    <x v="1"/>
    <s v="Smartphone"/>
    <s v="C1028"/>
    <s v="Returning"/>
    <n v="1"/>
    <n v="165000"/>
    <x v="4"/>
    <n v="140250"/>
    <n v="112000"/>
    <x v="0"/>
    <s v="Ibrahim"/>
    <n v="140250"/>
    <n v="28250"/>
    <s v="Match"/>
  </r>
  <r>
    <n v="100341"/>
    <d v="2026-06-08T00:00:00"/>
    <s v="LG-01"/>
    <s v="Lagos"/>
    <s v="In-store"/>
    <x v="1"/>
    <s v="Smartphone"/>
    <s v="C1171"/>
    <s v="Returning"/>
    <n v="3"/>
    <n v="165000"/>
    <x v="0"/>
    <n v="495000"/>
    <n v="112000"/>
    <x v="0"/>
    <s v="Chinedu"/>
    <n v="495000"/>
    <n v="159000"/>
    <s v="Match"/>
  </r>
  <r>
    <n v="100342"/>
    <d v="2026-01-31T00:00:00"/>
    <s v="AB-01"/>
    <s v="Abuja"/>
    <s v="In-store"/>
    <x v="1"/>
    <s v="Earbuds"/>
    <s v="C1127"/>
    <s v="Returning"/>
    <n v="4"/>
    <n v="32000"/>
    <x v="0"/>
    <n v="128000"/>
    <n v="19000"/>
    <x v="0"/>
    <s v="Ibrahim"/>
    <n v="128000"/>
    <n v="52000"/>
    <s v="Match"/>
  </r>
  <r>
    <n v="100343"/>
    <d v="2026-07-14T00:00:00"/>
    <s v="KN-01"/>
    <s v="Kano"/>
    <s v="In-store"/>
    <x v="1"/>
    <s v="Smartphone"/>
    <s v="C1061"/>
    <s v="Returning"/>
    <n v="4"/>
    <n v="165000"/>
    <x v="0"/>
    <n v="660000"/>
    <n v="112000"/>
    <x v="1"/>
    <s v="Fatima"/>
    <n v="660000"/>
    <n v="212000"/>
    <s v="Match"/>
  </r>
  <r>
    <n v="100344"/>
    <d v="2026-08-19T00:00:00"/>
    <s v="IB-01"/>
    <s v="Ibadan"/>
    <s v="Online"/>
    <x v="0"/>
    <s v="Electric Kettle"/>
    <s v="C1159"/>
    <s v="New"/>
    <n v="2"/>
    <n v="24000"/>
    <x v="3"/>
    <n v="43200"/>
    <n v="15000"/>
    <x v="0"/>
    <s v="Bola"/>
    <n v="43200"/>
    <n v="13200"/>
    <s v="Match"/>
  </r>
  <r>
    <n v="100345"/>
    <d v="2026-01-16T00:00:00"/>
    <s v="LG-01"/>
    <s v="Lagos"/>
    <s v="In-store"/>
    <x v="0"/>
    <s v="Standing Fan"/>
    <s v="C1134"/>
    <s v="Returning"/>
    <n v="2"/>
    <n v="58000"/>
    <x v="4"/>
    <n v="98600"/>
    <n v="39000"/>
    <x v="0"/>
    <s v="Chinedu"/>
    <n v="98600"/>
    <n v="20600"/>
    <s v="Match"/>
  </r>
  <r>
    <n v="100346"/>
    <d v="2026-02-12T00:00:00"/>
    <s v="AB-01"/>
    <s v="Abuja"/>
    <s v="In-store"/>
    <x v="2"/>
    <s v="Phone Case"/>
    <s v="C1049"/>
    <s v="Returning"/>
    <n v="2"/>
    <n v="9000"/>
    <x v="4"/>
    <n v="15300"/>
    <n v="3500"/>
    <x v="0"/>
    <s v="Ibrahim"/>
    <n v="15300"/>
    <n v="8300"/>
    <s v="Match"/>
  </r>
  <r>
    <n v="100347"/>
    <d v="2026-02-21T00:00:00"/>
    <s v="KN-01"/>
    <s v="Kano"/>
    <s v="In-store"/>
    <x v="1"/>
    <s v="Earbuds"/>
    <s v="C1066"/>
    <s v="Returning"/>
    <n v="3"/>
    <n v="32000"/>
    <x v="0"/>
    <n v="96000"/>
    <n v="19000"/>
    <x v="0"/>
    <s v="Chinedu"/>
    <n v="96000"/>
    <n v="39000"/>
    <s v="Match"/>
  </r>
  <r>
    <n v="100348"/>
    <d v="2026-07-22T00:00:00"/>
    <s v="KN-01"/>
    <s v="Kano"/>
    <s v="In-store"/>
    <x v="0"/>
    <s v="Electric Kettle"/>
    <s v="C1096"/>
    <s v="Returning"/>
    <n v="5"/>
    <n v="24000"/>
    <x v="1"/>
    <n v="114000"/>
    <n v="15000"/>
    <x v="0"/>
    <s v="Chinedu"/>
    <n v="114000"/>
    <n v="39000"/>
    <s v="Match"/>
  </r>
  <r>
    <n v="100349"/>
    <d v="2026-04-29T00:00:00"/>
    <s v="IB-01"/>
    <s v="Ibadan"/>
    <s v="In-store"/>
    <x v="1"/>
    <s v="Earbuds"/>
    <s v="C1097"/>
    <s v="Returning"/>
    <n v="2"/>
    <n v="32000"/>
    <x v="4"/>
    <n v="54400"/>
    <n v="19000"/>
    <x v="0"/>
    <s v="Aisha"/>
    <n v="54400"/>
    <n v="16400"/>
    <s v="Match"/>
  </r>
  <r>
    <n v="100350"/>
    <d v="2026-05-28T00:00:00"/>
    <s v="LG-01"/>
    <s v="Lagos"/>
    <s v="In-store"/>
    <x v="0"/>
    <s v="Blender"/>
    <s v="C1110"/>
    <s v="New"/>
    <n v="3"/>
    <n v="42000"/>
    <x v="4"/>
    <n v="96390"/>
    <n v="28000"/>
    <x v="0"/>
    <s v="Fatima"/>
    <n v="107100"/>
    <n v="23100"/>
    <s v="Mismatch"/>
  </r>
  <r>
    <n v="100351"/>
    <d v="2026-01-18T00:00:00"/>
    <s v="KN-01"/>
    <s v="Kano"/>
    <s v="In-store"/>
    <x v="1"/>
    <s v="Earbuds"/>
    <s v="C1029"/>
    <s v="New"/>
    <n v="2"/>
    <n v="32000"/>
    <x v="3"/>
    <n v="57600"/>
    <n v="19000"/>
    <x v="0"/>
    <s v="Bola"/>
    <n v="57600"/>
    <n v="19600"/>
    <s v="Match"/>
  </r>
  <r>
    <n v="100352"/>
    <d v="2026-04-22T00:00:00"/>
    <s v="LG-01"/>
    <s v="Lagos"/>
    <s v="Online"/>
    <x v="1"/>
    <s v="Earbuds"/>
    <s v="C1071"/>
    <s v="New"/>
    <n v="2"/>
    <n v="32000"/>
    <x v="4"/>
    <n v="54400"/>
    <n v="19000"/>
    <x v="0"/>
    <s v="Bola"/>
    <n v="54400"/>
    <n v="16400"/>
    <s v="Match"/>
  </r>
  <r>
    <n v="100353"/>
    <d v="2026-06-30T00:00:00"/>
    <s v="AB-01"/>
    <s v="Abuja"/>
    <s v="Online"/>
    <x v="2"/>
    <s v="Backpack"/>
    <s v="C1021"/>
    <s v="New"/>
    <n v="1"/>
    <n v="28000"/>
    <x v="4"/>
    <n v="23800"/>
    <n v="16000"/>
    <x v="0"/>
    <s v="Bola"/>
    <n v="23800"/>
    <n v="7800"/>
    <s v="Match"/>
  </r>
  <r>
    <n v="100354"/>
    <d v="2026-01-15T00:00:00"/>
    <s v="IB-01"/>
    <s v="Ibadan"/>
    <s v="Online"/>
    <x v="2"/>
    <s v="Phone Case"/>
    <s v="C1091"/>
    <s v="Returning"/>
    <n v="1"/>
    <n v="9000"/>
    <x v="4"/>
    <n v="7650"/>
    <n v="3500"/>
    <x v="0"/>
    <s v="Fatima"/>
    <n v="7650"/>
    <n v="4150"/>
    <s v="Match"/>
  </r>
  <r>
    <n v="100355"/>
    <d v="2026-03-18T00:00:00"/>
    <s v="LG-02"/>
    <s v="Lagos"/>
    <s v="Online"/>
    <x v="0"/>
    <s v="Blender"/>
    <s v="C1077"/>
    <s v="Returning"/>
    <n v="18"/>
    <n v="42000"/>
    <x v="3"/>
    <n v="680400"/>
    <n v="28000"/>
    <x v="0"/>
    <s v="Kemi"/>
    <n v="680400"/>
    <n v="176400"/>
    <s v="Match"/>
  </r>
  <r>
    <n v="100356"/>
    <d v="2026-04-04T00:00:00"/>
    <s v="IB-01"/>
    <s v="Ibadan"/>
    <s v="Online"/>
    <x v="0"/>
    <s v="Standing Fan"/>
    <s v="C1178"/>
    <s v="Returning"/>
    <n v="4"/>
    <n v="58000"/>
    <x v="0"/>
    <n v="232000"/>
    <n v="39000"/>
    <x v="0"/>
    <s v="Bola"/>
    <n v="232000"/>
    <n v="76000"/>
    <s v="Match"/>
  </r>
  <r>
    <n v="100357"/>
    <d v="2026-07-23T00:00:00"/>
    <s v="AB-02"/>
    <s v="Abuja"/>
    <s v="In-store"/>
    <x v="1"/>
    <s v="Power Bank"/>
    <s v="C1049"/>
    <s v="Returning"/>
    <n v="1"/>
    <n v="26000"/>
    <x v="2"/>
    <n v="20800"/>
    <n v="15000"/>
    <x v="0"/>
    <s v="David"/>
    <n v="20800"/>
    <n v="5800"/>
    <s v="Match"/>
  </r>
  <r>
    <n v="100358"/>
    <d v="2026-05-09T00:00:00"/>
    <s v="AB-02"/>
    <s v="Abuja"/>
    <s v="Online"/>
    <x v="1"/>
    <s v="Power Bank"/>
    <s v="C1000"/>
    <s v="Returning"/>
    <n v="2"/>
    <n v="26000"/>
    <x v="3"/>
    <n v="46800"/>
    <n v="15000"/>
    <x v="1"/>
    <s v="Bola"/>
    <n v="46800"/>
    <n v="16800"/>
    <s v="Match"/>
  </r>
  <r>
    <n v="100359"/>
    <d v="2026-08-12T00:00:00"/>
    <s v="AB-02"/>
    <s v="Abuja"/>
    <s v="Online"/>
    <x v="2"/>
    <s v="Backpack"/>
    <s v="C1185"/>
    <s v="New"/>
    <n v="1"/>
    <n v="28000"/>
    <x v="0"/>
    <n v="28000"/>
    <n v="16000"/>
    <x v="0"/>
    <s v="Fatima"/>
    <n v="28000"/>
    <n v="12000"/>
    <s v="Match"/>
  </r>
  <r>
    <n v="100360"/>
    <d v="2026-07-01T00:00:00"/>
    <s v="KN-01"/>
    <s v="Kano"/>
    <s v="Online"/>
    <x v="0"/>
    <s v="Blender"/>
    <s v="C1008"/>
    <s v="Returning"/>
    <n v="1"/>
    <n v="42000"/>
    <x v="4"/>
    <n v="35700"/>
    <n v="28000"/>
    <x v="0"/>
    <s v="Kemi"/>
    <n v="35700"/>
    <n v="7700"/>
    <s v="Match"/>
  </r>
  <r>
    <n v="100361"/>
    <d v="2026-01-06T00:00:00"/>
    <s v="IB-01"/>
    <s v="Ibadan"/>
    <s v="Online"/>
    <x v="2"/>
    <s v="USB Cable"/>
    <s v="C1151"/>
    <s v="New"/>
    <n v="2"/>
    <n v="6500"/>
    <x v="1"/>
    <n v="12350"/>
    <n v="2200"/>
    <x v="0"/>
    <s v="Aisha"/>
    <n v="12350"/>
    <n v="7950"/>
    <s v="Match"/>
  </r>
  <r>
    <n v="100362"/>
    <d v="2026-03-24T00:00:00"/>
    <s v="LG-02"/>
    <s v="Lagos"/>
    <s v="Online"/>
    <x v="2"/>
    <s v="Phone Case"/>
    <s v="C1132"/>
    <s v="New"/>
    <n v="4"/>
    <n v="9000"/>
    <x v="4"/>
    <n v="30600"/>
    <n v="3500"/>
    <x v="0"/>
    <s v="Ibrahim"/>
    <n v="30600"/>
    <n v="16600"/>
    <s v="Match"/>
  </r>
  <r>
    <n v="100363"/>
    <d v="2026-06-20T00:00:00"/>
    <s v="IB-01"/>
    <s v="Ibadan"/>
    <s v="In-store"/>
    <x v="0"/>
    <s v="Electric Kettle"/>
    <s v="C1190"/>
    <s v="Returning"/>
    <n v="2"/>
    <n v="24000"/>
    <x v="3"/>
    <n v="43200"/>
    <n v="15000"/>
    <x v="0"/>
    <s v="Ibrahim"/>
    <n v="43200"/>
    <n v="13200"/>
    <s v="Match"/>
  </r>
  <r>
    <n v="100364"/>
    <d v="2026-07-23T00:00:00"/>
    <s v="AB-01"/>
    <s v="Abuja"/>
    <s v="In-store"/>
    <x v="0"/>
    <s v="Electric Kettle"/>
    <s v="C1015"/>
    <s v="Returning"/>
    <n v="2"/>
    <n v="24000"/>
    <x v="5"/>
    <n v="36000"/>
    <n v="15000"/>
    <x v="1"/>
    <s v="Fatima"/>
    <n v="36000"/>
    <n v="6000"/>
    <s v="Match"/>
  </r>
  <r>
    <n v="100365"/>
    <d v="2026-06-22T00:00:00"/>
    <s v="IB-01"/>
    <s v="Ibadan"/>
    <s v="WhatsApp"/>
    <x v="1"/>
    <s v="Smartphone"/>
    <s v="C1169"/>
    <s v="Returning"/>
    <n v="4"/>
    <n v="165000"/>
    <x v="1"/>
    <n v="627000"/>
    <n v="112000"/>
    <x v="0"/>
    <s v="Chinedu"/>
    <n v="627000"/>
    <n v="179000"/>
    <s v="Match"/>
  </r>
  <r>
    <n v="100366"/>
    <d v="2026-07-19T00:00:00"/>
    <s v="AB-01"/>
    <s v="Abuja"/>
    <s v="WhatsApp"/>
    <x v="0"/>
    <s v="Electric Kettle"/>
    <s v="C1027"/>
    <s v="Returning"/>
    <n v="1"/>
    <n v="24000"/>
    <x v="5"/>
    <n v="18000"/>
    <n v="15000"/>
    <x v="1"/>
    <s v="Bola"/>
    <n v="18000"/>
    <n v="3000"/>
    <s v="Match"/>
  </r>
  <r>
    <n v="100367"/>
    <d v="2026-07-22T00:00:00"/>
    <s v="KN-01"/>
    <s v="Kano"/>
    <s v="In-store"/>
    <x v="2"/>
    <s v="Phone Case"/>
    <s v="C1187"/>
    <s v="Returning"/>
    <n v="2"/>
    <n v="9000"/>
    <x v="0"/>
    <n v="18000"/>
    <n v="3500"/>
    <x v="0"/>
    <s v="Kemi"/>
    <n v="18000"/>
    <n v="11000"/>
    <s v="Match"/>
  </r>
  <r>
    <n v="100368"/>
    <d v="2026-07-13T00:00:00"/>
    <s v="LG-02"/>
    <s v="Lagos"/>
    <s v="In-store"/>
    <x v="2"/>
    <s v="USB Cable"/>
    <s v="C1102"/>
    <s v="Returning"/>
    <n v="4"/>
    <n v="6500"/>
    <x v="1"/>
    <n v="24700"/>
    <n v="2200"/>
    <x v="0"/>
    <s v="Bola"/>
    <n v="24700"/>
    <n v="15900"/>
    <s v="Match"/>
  </r>
  <r>
    <n v="100369"/>
    <d v="2026-06-20T00:00:00"/>
    <s v="KN-01"/>
    <s v="Kano"/>
    <s v="WhatsApp"/>
    <x v="1"/>
    <s v="Power Bank"/>
    <s v="C1102"/>
    <s v="Returning"/>
    <n v="2"/>
    <n v="26000"/>
    <x v="1"/>
    <n v="59280"/>
    <n v="15000"/>
    <x v="0"/>
    <s v="Bola"/>
    <n v="49400"/>
    <n v="19400"/>
    <s v="Mismatch"/>
  </r>
  <r>
    <n v="100370"/>
    <d v="2026-06-12T00:00:00"/>
    <s v="LG-01"/>
    <s v="Lagos"/>
    <s v="WhatsApp"/>
    <x v="0"/>
    <s v="Standing Fan"/>
    <s v="C1002"/>
    <s v="Returning"/>
    <n v="1"/>
    <n v="58000"/>
    <x v="3"/>
    <n v="52200"/>
    <n v="39000"/>
    <x v="0"/>
    <s v="Grace"/>
    <n v="52200"/>
    <n v="13200"/>
    <s v="Match"/>
  </r>
  <r>
    <n v="100371"/>
    <d v="2026-04-19T00:00:00"/>
    <s v="IB-01"/>
    <s v="Ibadan"/>
    <s v="In-store"/>
    <x v="0"/>
    <s v="Standing Fan"/>
    <s v="C1170"/>
    <s v="New"/>
    <n v="3"/>
    <n v="58000"/>
    <x v="3"/>
    <n v="156600"/>
    <n v="39000"/>
    <x v="0"/>
    <s v="Grace"/>
    <n v="156600"/>
    <n v="39600"/>
    <s v="Match"/>
  </r>
  <r>
    <n v="100372"/>
    <d v="2026-07-31T00:00:00"/>
    <s v="AB-01"/>
    <s v="Abuja"/>
    <s v="In-store"/>
    <x v="0"/>
    <s v="Electric Kettle"/>
    <s v="C1124"/>
    <s v="Returning"/>
    <n v="1"/>
    <n v="24000"/>
    <x v="0"/>
    <n v="24000"/>
    <n v="15000"/>
    <x v="0"/>
    <s v="Grace"/>
    <n v="24000"/>
    <n v="9000"/>
    <s v="Match"/>
  </r>
  <r>
    <n v="100373"/>
    <d v="2026-02-22T00:00:00"/>
    <s v="AB-01"/>
    <s v="Abuja"/>
    <s v="In-store"/>
    <x v="0"/>
    <s v="Standing Fan"/>
    <s v="C1025"/>
    <s v="New"/>
    <n v="2"/>
    <n v="58000"/>
    <x v="2"/>
    <n v="92800"/>
    <n v="39000"/>
    <x v="1"/>
    <s v="Chinedu"/>
    <n v="92800"/>
    <n v="14800"/>
    <s v="Match"/>
  </r>
  <r>
    <n v="100374"/>
    <d v="2026-03-31T00:00:00"/>
    <s v="KN-01"/>
    <s v="Kano"/>
    <s v="Online"/>
    <x v="0"/>
    <s v="Electric Kettle"/>
    <s v="C1063"/>
    <s v="New"/>
    <n v="1"/>
    <n v="24000"/>
    <x v="1"/>
    <n v="22800"/>
    <n v="15000"/>
    <x v="0"/>
    <s v="Fatima"/>
    <n v="22800"/>
    <n v="7800"/>
    <s v="Match"/>
  </r>
  <r>
    <n v="100375"/>
    <d v="2026-01-04T00:00:00"/>
    <s v="AB-01"/>
    <s v="Abuja"/>
    <s v="In-store"/>
    <x v="0"/>
    <s v="Blender"/>
    <s v="C1085"/>
    <s v="New"/>
    <n v="2"/>
    <n v="42000"/>
    <x v="5"/>
    <n v="63000"/>
    <n v="28000"/>
    <x v="0"/>
    <s v="Chinedu"/>
    <n v="63000"/>
    <n v="7000"/>
    <s v="Match"/>
  </r>
  <r>
    <n v="100376"/>
    <d v="2026-01-28T00:00:00"/>
    <s v="KN-01"/>
    <s v="Kano"/>
    <s v="In-store"/>
    <x v="1"/>
    <s v="Smartphone"/>
    <s v="C1160"/>
    <s v="New"/>
    <n v="1"/>
    <n v="165000"/>
    <x v="3"/>
    <n v="148500"/>
    <n v="112000"/>
    <x v="0"/>
    <s v="Kemi"/>
    <n v="148500"/>
    <n v="36500"/>
    <s v="Match"/>
  </r>
  <r>
    <n v="100377"/>
    <d v="2026-04-27T00:00:00"/>
    <s v="LG-02"/>
    <s v="Lagos"/>
    <s v="In-store"/>
    <x v="2"/>
    <s v="USB Cable"/>
    <s v="C1048"/>
    <s v="New"/>
    <n v="3"/>
    <n v="6500"/>
    <x v="1"/>
    <n v="18525"/>
    <n v="2200"/>
    <x v="1"/>
    <s v="Kemi"/>
    <n v="18525"/>
    <n v="11925"/>
    <s v="Match"/>
  </r>
  <r>
    <n v="100378"/>
    <d v="2026-04-09T00:00:00"/>
    <s v="IB-01"/>
    <s v="Ibadan"/>
    <s v="Online"/>
    <x v="1"/>
    <s v="Smartphone"/>
    <s v="C1007"/>
    <s v="New"/>
    <n v="3"/>
    <n v="165000"/>
    <x v="1"/>
    <n v="470250"/>
    <n v="112000"/>
    <x v="0"/>
    <s v="Aisha"/>
    <n v="470250"/>
    <n v="134250"/>
    <s v="Match"/>
  </r>
  <r>
    <n v="100379"/>
    <d v="2026-03-14T00:00:00"/>
    <s v="AB-01"/>
    <s v="Abuja"/>
    <s v="In-store"/>
    <x v="0"/>
    <s v="Standing Fan"/>
    <s v="C1022"/>
    <s v="Returning"/>
    <n v="3"/>
    <n v="58000"/>
    <x v="5"/>
    <n v="130500"/>
    <n v="39000"/>
    <x v="0"/>
    <s v="Ibrahim"/>
    <n v="130500"/>
    <n v="13500"/>
    <s v="Match"/>
  </r>
  <r>
    <n v="100380"/>
    <d v="2026-01-29T00:00:00"/>
    <s v="KN-01"/>
    <s v="Kano"/>
    <s v="WhatsApp"/>
    <x v="1"/>
    <s v="Earbuds"/>
    <s v="C1119"/>
    <s v="Returning"/>
    <n v="2"/>
    <n v="32000"/>
    <x v="4"/>
    <n v="54400"/>
    <n v="19000"/>
    <x v="0"/>
    <s v="Kemi"/>
    <n v="54400"/>
    <n v="16400"/>
    <s v="Match"/>
  </r>
  <r>
    <n v="100381"/>
    <d v="2026-04-03T00:00:00"/>
    <s v="PH-01"/>
    <s v="Port Harcourt"/>
    <s v="In-store"/>
    <x v="2"/>
    <s v="Phone Case"/>
    <s v="C1190"/>
    <s v="Returning"/>
    <n v="2"/>
    <n v="9000"/>
    <x v="1"/>
    <n v="17100"/>
    <n v="3500"/>
    <x v="0"/>
    <s v="Kemi"/>
    <n v="17100"/>
    <n v="10100"/>
    <s v="Match"/>
  </r>
  <r>
    <n v="100382"/>
    <d v="2026-08-15T00:00:00"/>
    <s v="PH-01"/>
    <s v="Port Harcourt"/>
    <s v="Online"/>
    <x v="0"/>
    <s v="Blender"/>
    <s v="C1172"/>
    <s v="New"/>
    <n v="4"/>
    <n v="42000"/>
    <x v="4"/>
    <n v="142800"/>
    <n v="28000"/>
    <x v="0"/>
    <s v="Aisha"/>
    <n v="142800"/>
    <n v="30800"/>
    <s v="Match"/>
  </r>
  <r>
    <n v="100383"/>
    <d v="2026-02-20T00:00:00"/>
    <s v="LG-01"/>
    <s v="Lagos"/>
    <s v="In-store"/>
    <x v="2"/>
    <s v="USB Cable"/>
    <s v="C1042"/>
    <s v="Returning"/>
    <n v="22"/>
    <n v="6500"/>
    <x v="0"/>
    <n v="143000"/>
    <n v="2200"/>
    <x v="0"/>
    <s v="David"/>
    <n v="143000"/>
    <n v="94600"/>
    <s v="Match"/>
  </r>
  <r>
    <n v="100384"/>
    <d v="2026-07-24T00:00:00"/>
    <s v="IB-01"/>
    <s v="Ibadan"/>
    <s v="Online"/>
    <x v="0"/>
    <s v="Electric Kettle"/>
    <s v="C1026"/>
    <s v="Returning"/>
    <n v="3"/>
    <n v="24000"/>
    <x v="1"/>
    <n v="68400"/>
    <n v="15000"/>
    <x v="0"/>
    <s v="Ibrahim"/>
    <n v="68400"/>
    <n v="23400"/>
    <s v="Match"/>
  </r>
  <r>
    <n v="100385"/>
    <d v="2026-07-02T00:00:00"/>
    <s v="LG-02"/>
    <s v="Lagos"/>
    <s v="In-store"/>
    <x v="1"/>
    <s v="Smartphone"/>
    <s v="C1111"/>
    <s v="Returning"/>
    <n v="3"/>
    <n v="165000"/>
    <x v="0"/>
    <n v="495000"/>
    <n v="112000"/>
    <x v="0"/>
    <s v="Kemi"/>
    <n v="495000"/>
    <n v="159000"/>
    <s v="Match"/>
  </r>
  <r>
    <n v="100386"/>
    <d v="2026-01-27T00:00:00"/>
    <s v="LG-01"/>
    <s v="Lagos"/>
    <s v="WhatsApp"/>
    <x v="2"/>
    <s v="Phone Case"/>
    <s v="C1068"/>
    <s v="New"/>
    <n v="3"/>
    <n v="9000"/>
    <x v="0"/>
    <n v="27000"/>
    <n v="3500"/>
    <x v="0"/>
    <s v="Ibrahim"/>
    <n v="27000"/>
    <n v="16500"/>
    <s v="Match"/>
  </r>
  <r>
    <n v="100387"/>
    <d v="2026-07-28T00:00:00"/>
    <s v="IB-01"/>
    <s v="Ibadan"/>
    <s v="In-store"/>
    <x v="1"/>
    <s v="Earbuds"/>
    <s v="C1175"/>
    <s v="Returning"/>
    <n v="4"/>
    <n v="32000"/>
    <x v="3"/>
    <n v="115200"/>
    <n v="19000"/>
    <x v="0"/>
    <s v="Kemi"/>
    <n v="115200"/>
    <n v="39200"/>
    <s v="Match"/>
  </r>
  <r>
    <n v="100388"/>
    <d v="2026-08-25T00:00:00"/>
    <s v="PH-01"/>
    <s v="Port Harcourt"/>
    <s v="In-store"/>
    <x v="1"/>
    <s v="Earbuds"/>
    <s v="C1185"/>
    <s v="Returning"/>
    <n v="1"/>
    <n v="32000"/>
    <x v="0"/>
    <n v="32000"/>
    <n v="19000"/>
    <x v="0"/>
    <s v="Bola"/>
    <n v="32000"/>
    <n v="13000"/>
    <s v="Match"/>
  </r>
  <r>
    <n v="100389"/>
    <d v="2026-06-17T00:00:00"/>
    <s v="IB-01"/>
    <s v="Ibadan"/>
    <s v="In-store"/>
    <x v="0"/>
    <s v="Electric Kettle"/>
    <s v="C1029"/>
    <s v="New"/>
    <n v="1"/>
    <n v="24000"/>
    <x v="1"/>
    <n v="22800"/>
    <n v="15000"/>
    <x v="0"/>
    <s v="Aisha"/>
    <n v="22800"/>
    <n v="7800"/>
    <s v="Match"/>
  </r>
  <r>
    <n v="100390"/>
    <d v="2026-08-06T00:00:00"/>
    <s v="KN-01"/>
    <s v="Kano"/>
    <s v="WhatsApp"/>
    <x v="0"/>
    <s v="Standing Fan"/>
    <s v="C1066"/>
    <s v="Returning"/>
    <n v="2"/>
    <n v="58000"/>
    <x v="3"/>
    <n v="104400"/>
    <n v="39000"/>
    <x v="0"/>
    <s v="Ibrahim"/>
    <n v="104400"/>
    <n v="26400"/>
    <s v="Match"/>
  </r>
  <r>
    <n v="100391"/>
    <d v="2026-04-13T00:00:00"/>
    <s v="KN-01"/>
    <s v="Kano"/>
    <s v="Online"/>
    <x v="2"/>
    <s v="Phone Case"/>
    <s v="C1150"/>
    <s v="New"/>
    <n v="1"/>
    <n v="9000"/>
    <x v="1"/>
    <n v="8550"/>
    <n v="3500"/>
    <x v="0"/>
    <s v="David"/>
    <n v="8550"/>
    <n v="5050"/>
    <s v="Match"/>
  </r>
  <r>
    <n v="100392"/>
    <d v="2026-06-05T00:00:00"/>
    <s v="LG-02"/>
    <s v="Lagos"/>
    <s v="In-store"/>
    <x v="2"/>
    <s v="USB Cable"/>
    <s v="C1072"/>
    <s v="New"/>
    <n v="2"/>
    <n v="6500"/>
    <x v="4"/>
    <n v="11050"/>
    <n v="2200"/>
    <x v="0"/>
    <s v="David"/>
    <n v="11050"/>
    <n v="6650"/>
    <s v="Match"/>
  </r>
  <r>
    <n v="100393"/>
    <d v="2026-01-17T00:00:00"/>
    <s v="KN-01"/>
    <s v="Kano"/>
    <s v="Online"/>
    <x v="2"/>
    <s v="USB Cable"/>
    <s v="C1001"/>
    <s v="Returning"/>
    <n v="2"/>
    <n v="6500"/>
    <x v="3"/>
    <n v="11700"/>
    <n v="2200"/>
    <x v="0"/>
    <s v="Chinedu"/>
    <n v="11700"/>
    <n v="7300"/>
    <s v="Match"/>
  </r>
  <r>
    <n v="100394"/>
    <d v="2026-08-21T00:00:00"/>
    <s v="LG-01"/>
    <s v="Lagos"/>
    <s v="Online"/>
    <x v="2"/>
    <s v="Phone Case"/>
    <s v="C1065"/>
    <s v="Returning"/>
    <n v="3"/>
    <n v="9000"/>
    <x v="1"/>
    <n v="25650"/>
    <n v="3500"/>
    <x v="0"/>
    <s v="Aisha"/>
    <n v="25650"/>
    <n v="15150"/>
    <s v="Match"/>
  </r>
  <r>
    <n v="100395"/>
    <d v="2026-05-09T00:00:00"/>
    <s v="KN-01"/>
    <s v="Kano"/>
    <s v="WhatsApp"/>
    <x v="2"/>
    <s v="Backpack"/>
    <s v="C1089"/>
    <s v="Returning"/>
    <n v="2"/>
    <n v="28000"/>
    <x v="1"/>
    <n v="53200"/>
    <n v="16000"/>
    <x v="0"/>
    <s v="Aisha"/>
    <n v="53200"/>
    <n v="21200"/>
    <s v="Match"/>
  </r>
  <r>
    <n v="100396"/>
    <d v="2026-01-26T00:00:00"/>
    <s v="AB-01"/>
    <s v="Abuja"/>
    <s v="In-store"/>
    <x v="0"/>
    <s v="Electric Kettle"/>
    <s v="C1138"/>
    <s v="Returning"/>
    <n v="1"/>
    <n v="24000"/>
    <x v="2"/>
    <n v="19200"/>
    <n v="15000"/>
    <x v="0"/>
    <s v="Bola"/>
    <n v="19200"/>
    <n v="4200"/>
    <s v="Match"/>
  </r>
  <r>
    <n v="100397"/>
    <d v="2026-06-17T00:00:00"/>
    <s v="LG-02"/>
    <s v="Lagos"/>
    <s v="WhatsApp"/>
    <x v="1"/>
    <s v="Smartphone"/>
    <s v="C1039"/>
    <s v="New"/>
    <n v="3"/>
    <n v="165000"/>
    <x v="0"/>
    <n v="495000"/>
    <n v="112000"/>
    <x v="0"/>
    <s v="Grace"/>
    <n v="495000"/>
    <n v="159000"/>
    <s v="Match"/>
  </r>
  <r>
    <n v="100398"/>
    <d v="2026-07-15T00:00:00"/>
    <s v="LG-01"/>
    <s v="Lagos"/>
    <s v="In-store"/>
    <x v="0"/>
    <s v="Standing Fan"/>
    <s v="C1134"/>
    <s v="Returning"/>
    <n v="4"/>
    <n v="58000"/>
    <x v="0"/>
    <n v="232000"/>
    <n v="39000"/>
    <x v="0"/>
    <s v="Grace"/>
    <n v="232000"/>
    <n v="76000"/>
    <s v="Match"/>
  </r>
  <r>
    <n v="100399"/>
    <d v="2026-05-31T00:00:00"/>
    <s v="KN-01"/>
    <s v="Kano"/>
    <s v="Online"/>
    <x v="1"/>
    <s v="Power Bank"/>
    <s v="C1133"/>
    <s v="Returning"/>
    <n v="2"/>
    <n v="26000"/>
    <x v="3"/>
    <n v="46800"/>
    <n v="15000"/>
    <x v="0"/>
    <s v="Chinedu"/>
    <n v="46800"/>
    <n v="16800"/>
    <s v="Match"/>
  </r>
  <r>
    <n v="100400"/>
    <d v="2026-04-29T00:00:00"/>
    <s v="IB-01"/>
    <s v="Ibadan"/>
    <s v="WhatsApp"/>
    <x v="0"/>
    <s v="Standing Fan"/>
    <s v="C1039"/>
    <s v="New"/>
    <n v="1"/>
    <n v="58000"/>
    <x v="0"/>
    <n v="58000"/>
    <n v="39000"/>
    <x v="0"/>
    <s v="Aisha"/>
    <n v="58000"/>
    <n v="19000"/>
    <s v="Match"/>
  </r>
  <r>
    <n v="100401"/>
    <d v="2026-05-26T00:00:00"/>
    <s v="IB-01"/>
    <s v="Ibadan"/>
    <s v="Online"/>
    <x v="1"/>
    <s v="Smartphone"/>
    <s v="C1158"/>
    <s v="Returning"/>
    <n v="3"/>
    <n v="165000"/>
    <x v="0"/>
    <n v="495000"/>
    <n v="112000"/>
    <x v="1"/>
    <s v="Fatima"/>
    <n v="495000"/>
    <n v="159000"/>
    <s v="Match"/>
  </r>
  <r>
    <n v="100402"/>
    <d v="2026-01-21T00:00:00"/>
    <s v="IB-01"/>
    <s v="Ibadan"/>
    <s v="WhatsApp"/>
    <x v="1"/>
    <s v="Smartphone"/>
    <s v="C1062"/>
    <s v="Returning"/>
    <n v="1"/>
    <n v="165000"/>
    <x v="3"/>
    <n v="148500"/>
    <n v="112000"/>
    <x v="0"/>
    <s v="Aisha"/>
    <n v="148500"/>
    <n v="36500"/>
    <s v="Match"/>
  </r>
  <r>
    <n v="100403"/>
    <d v="2026-04-24T00:00:00"/>
    <s v="PH-01"/>
    <s v="Port Harcourt"/>
    <s v="In-store"/>
    <x v="0"/>
    <s v="Blender"/>
    <s v="C1149"/>
    <s v="New"/>
    <n v="3"/>
    <n v="42000"/>
    <x v="1"/>
    <n v="95760"/>
    <n v="28000"/>
    <x v="0"/>
    <s v="Fatima"/>
    <n v="119700"/>
    <n v="35700"/>
    <s v="Mismatch"/>
  </r>
  <r>
    <n v="100404"/>
    <d v="2026-05-22T00:00:00"/>
    <s v="KN-01"/>
    <s v="Kano"/>
    <s v="Online"/>
    <x v="0"/>
    <s v="Blender"/>
    <s v="C1123"/>
    <s v="Returning"/>
    <n v="1"/>
    <n v="42000"/>
    <x v="0"/>
    <n v="42000"/>
    <n v="28000"/>
    <x v="0"/>
    <s v="Fatima"/>
    <n v="42000"/>
    <n v="14000"/>
    <s v="Match"/>
  </r>
  <r>
    <n v="100405"/>
    <d v="2026-05-10T00:00:00"/>
    <s v="PH-01"/>
    <s v="Port Harcourt"/>
    <s v="Online"/>
    <x v="0"/>
    <s v="Blender"/>
    <s v="C1182"/>
    <s v="New"/>
    <n v="3"/>
    <n v="42000"/>
    <x v="0"/>
    <n v="126000"/>
    <n v="28000"/>
    <x v="1"/>
    <s v="Grace"/>
    <n v="126000"/>
    <n v="42000"/>
    <s v="Match"/>
  </r>
  <r>
    <n v="100406"/>
    <d v="2026-07-11T00:00:00"/>
    <s v="AB-02"/>
    <s v="Abuja"/>
    <s v="Online"/>
    <x v="1"/>
    <s v="Power Bank"/>
    <s v="C1162"/>
    <s v="New"/>
    <n v="1"/>
    <n v="26000"/>
    <x v="0"/>
    <n v="26000"/>
    <n v="15000"/>
    <x v="0"/>
    <s v="Ibrahim"/>
    <n v="26000"/>
    <n v="11000"/>
    <s v="Match"/>
  </r>
  <r>
    <n v="100407"/>
    <d v="2026-07-19T00:00:00"/>
    <s v="LG-02"/>
    <s v="Lagos"/>
    <s v="In-store"/>
    <x v="1"/>
    <s v="Earbuds"/>
    <s v="C1116"/>
    <s v="Returning"/>
    <n v="2"/>
    <n v="32000"/>
    <x v="3"/>
    <n v="57600"/>
    <n v="19000"/>
    <x v="0"/>
    <s v="Kemi"/>
    <n v="57600"/>
    <n v="19600"/>
    <s v="Match"/>
  </r>
  <r>
    <n v="100408"/>
    <d v="2026-04-27T00:00:00"/>
    <s v="KN-01"/>
    <s v="Kano"/>
    <s v="Online"/>
    <x v="1"/>
    <s v="Smartphone"/>
    <s v="C1001"/>
    <s v="Returning"/>
    <n v="1"/>
    <n v="165000"/>
    <x v="4"/>
    <n v="140250"/>
    <n v="112000"/>
    <x v="0"/>
    <s v="Kemi"/>
    <n v="140250"/>
    <n v="28250"/>
    <s v="Match"/>
  </r>
  <r>
    <n v="100409"/>
    <d v="2026-06-07T00:00:00"/>
    <s v="KN-01"/>
    <s v="Kano"/>
    <s v="Online"/>
    <x v="2"/>
    <s v="USB Cable"/>
    <s v="C1081"/>
    <s v="Returning"/>
    <n v="2"/>
    <n v="6500"/>
    <x v="3"/>
    <n v="11700"/>
    <n v="2200"/>
    <x v="0"/>
    <s v="Bola"/>
    <n v="11700"/>
    <n v="7300"/>
    <s v="Match"/>
  </r>
  <r>
    <n v="100410"/>
    <d v="2026-04-25T00:00:00"/>
    <s v="PH-01"/>
    <s v="Port Harcourt"/>
    <s v="WhatsApp"/>
    <x v="1"/>
    <s v="Earbuds"/>
    <s v="C1104"/>
    <s v="Returning"/>
    <n v="1"/>
    <n v="32000"/>
    <x v="4"/>
    <n v="27200"/>
    <n v="19000"/>
    <x v="0"/>
    <s v="Grace"/>
    <n v="27200"/>
    <n v="8200"/>
    <s v="Match"/>
  </r>
  <r>
    <n v="100411"/>
    <d v="2026-02-27T00:00:00"/>
    <s v="AB-01"/>
    <s v="Abuja"/>
    <s v="Online"/>
    <x v="0"/>
    <s v="Standing Fan"/>
    <s v="C1154"/>
    <s v="Returning"/>
    <n v="2"/>
    <n v="58000"/>
    <x v="2"/>
    <n v="92800"/>
    <n v="39000"/>
    <x v="1"/>
    <s v="Kemi"/>
    <n v="92800"/>
    <n v="14800"/>
    <s v="Match"/>
  </r>
  <r>
    <n v="100412"/>
    <d v="2026-06-21T00:00:00"/>
    <s v="IB-01"/>
    <s v="Ibadan"/>
    <s v="Online"/>
    <x v="1"/>
    <s v="Smartphone"/>
    <s v="C1164"/>
    <s v="Returning"/>
    <n v="5"/>
    <n v="165000"/>
    <x v="3"/>
    <n v="742500"/>
    <n v="112000"/>
    <x v="0"/>
    <s v="Aisha"/>
    <n v="742500"/>
    <n v="182500"/>
    <s v="Match"/>
  </r>
  <r>
    <n v="100413"/>
    <d v="2026-06-04T00:00:00"/>
    <s v="PH-01"/>
    <s v="Port Harcourt"/>
    <s v="In-store"/>
    <x v="0"/>
    <s v="Standing Fan"/>
    <s v="C1113"/>
    <s v="New"/>
    <n v="2"/>
    <n v="58000"/>
    <x v="0"/>
    <n v="116000"/>
    <n v="39000"/>
    <x v="0"/>
    <s v="Chinedu"/>
    <n v="116000"/>
    <n v="38000"/>
    <s v="Match"/>
  </r>
  <r>
    <n v="100414"/>
    <d v="2026-03-15T00:00:00"/>
    <s v="IB-01"/>
    <s v="Ibadan"/>
    <s v="In-store"/>
    <x v="0"/>
    <s v="Blender"/>
    <s v="C1061"/>
    <s v="Returning"/>
    <n v="1"/>
    <n v="42000"/>
    <x v="3"/>
    <n v="37800"/>
    <n v="28000"/>
    <x v="0"/>
    <s v="Aisha"/>
    <n v="37800"/>
    <n v="9800"/>
    <s v="Match"/>
  </r>
  <r>
    <n v="100415"/>
    <d v="2026-04-07T00:00:00"/>
    <s v="LG-01"/>
    <s v="Lagos"/>
    <s v="In-store"/>
    <x v="2"/>
    <s v="USB Cable"/>
    <s v="C1018"/>
    <s v="Returning"/>
    <n v="2"/>
    <n v="6500"/>
    <x v="1"/>
    <n v="12350"/>
    <n v="2200"/>
    <x v="0"/>
    <s v="Bola"/>
    <n v="12350"/>
    <n v="7950"/>
    <s v="Match"/>
  </r>
  <r>
    <n v="100416"/>
    <d v="2026-01-06T00:00:00"/>
    <s v="PH-01"/>
    <s v="Port Harcourt"/>
    <s v="WhatsApp"/>
    <x v="1"/>
    <s v="Power Bank"/>
    <s v="C1012"/>
    <s v="New"/>
    <n v="4"/>
    <n v="26000"/>
    <x v="0"/>
    <n v="104000"/>
    <n v="15000"/>
    <x v="1"/>
    <s v="David"/>
    <n v="104000"/>
    <n v="44000"/>
    <s v="Match"/>
  </r>
  <r>
    <n v="100417"/>
    <d v="2026-02-13T00:00:00"/>
    <s v="PH-01"/>
    <s v="Port Harcourt"/>
    <s v="Online"/>
    <x v="1"/>
    <s v="Smartphone"/>
    <s v="C1027"/>
    <s v="Returning"/>
    <n v="4"/>
    <n v="165000"/>
    <x v="3"/>
    <n v="594000"/>
    <n v="112000"/>
    <x v="0"/>
    <s v="Bola"/>
    <n v="594000"/>
    <n v="146000"/>
    <s v="Match"/>
  </r>
  <r>
    <n v="100418"/>
    <d v="2026-07-11T00:00:00"/>
    <s v="PH-01"/>
    <s v="Port Harcourt"/>
    <s v="In-store"/>
    <x v="1"/>
    <s v="Power Bank"/>
    <s v="C1088"/>
    <s v="Returning"/>
    <n v="3"/>
    <n v="26000"/>
    <x v="0"/>
    <n v="78000"/>
    <n v="15000"/>
    <x v="0"/>
    <s v="Chinedu"/>
    <n v="78000"/>
    <n v="33000"/>
    <s v="Match"/>
  </r>
  <r>
    <n v="100419"/>
    <d v="2026-08-22T00:00:00"/>
    <s v="PH-01"/>
    <s v="Port Harcourt"/>
    <s v="In-store"/>
    <x v="0"/>
    <s v="Standing Fan"/>
    <s v="C1006"/>
    <s v="Returning"/>
    <n v="4"/>
    <n v="58000"/>
    <x v="1"/>
    <n v="220400"/>
    <n v="39000"/>
    <x v="0"/>
    <s v="Ibrahim"/>
    <n v="220400"/>
    <n v="64400"/>
    <s v="Match"/>
  </r>
  <r>
    <n v="100420"/>
    <d v="2026-02-26T00:00:00"/>
    <s v="KN-01"/>
    <s v="Kano"/>
    <s v="WhatsApp"/>
    <x v="1"/>
    <s v="Smartphone"/>
    <s v="C1089"/>
    <s v="Returning"/>
    <n v="2"/>
    <n v="165000"/>
    <x v="1"/>
    <n v="313500"/>
    <n v="112000"/>
    <x v="0"/>
    <s v="Ibrahim"/>
    <n v="313500"/>
    <n v="89500"/>
    <s v="Match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0">
  <r>
    <n v="100001"/>
    <x v="0"/>
    <s v="AB-02"/>
    <x v="0"/>
    <x v="0"/>
    <s v="Home"/>
    <s v="Standing Fan"/>
    <s v="C1141"/>
    <s v="New"/>
    <n v="1"/>
    <n v="58000"/>
    <x v="0"/>
    <n v="58000"/>
    <n v="39000"/>
    <x v="0"/>
    <s v="Chinedu"/>
    <n v="58000"/>
    <n v="19000"/>
    <s v="Match"/>
    <n v="0.32758620689655171"/>
  </r>
  <r>
    <n v="100002"/>
    <x v="1"/>
    <s v="LG-01"/>
    <x v="1"/>
    <x v="0"/>
    <s v="Electronics"/>
    <s v="Smartphone"/>
    <s v="C1083"/>
    <s v="Returning"/>
    <n v="5"/>
    <n v="165000"/>
    <x v="1"/>
    <n v="627000"/>
    <n v="112000"/>
    <x v="0"/>
    <s v="Kemi"/>
    <n v="783750"/>
    <n v="223750"/>
    <s v="Mismatch"/>
    <n v="0.28548644338118023"/>
  </r>
  <r>
    <n v="100003"/>
    <x v="2"/>
    <s v="AB-01"/>
    <x v="0"/>
    <x v="0"/>
    <s v="Electronics"/>
    <s v="Earbuds"/>
    <s v="C1029"/>
    <s v="Returning"/>
    <n v="3"/>
    <n v="32000"/>
    <x v="2"/>
    <n v="76800"/>
    <n v="19000"/>
    <x v="0"/>
    <s v="Chinedu"/>
    <n v="76800"/>
    <n v="19800"/>
    <s v="Match"/>
    <n v="0.2578125"/>
  </r>
  <r>
    <n v="100004"/>
    <x v="3"/>
    <s v="KN-01"/>
    <x v="2"/>
    <x v="1"/>
    <s v="Electronics"/>
    <s v="Power Bank"/>
    <s v="C1082"/>
    <s v="Returning"/>
    <n v="4"/>
    <n v="26000"/>
    <x v="0"/>
    <n v="104000"/>
    <n v="15000"/>
    <x v="0"/>
    <s v="Grace"/>
    <n v="104000"/>
    <n v="44000"/>
    <s v="Match"/>
    <n v="0.42307692307692307"/>
  </r>
  <r>
    <n v="100005"/>
    <x v="4"/>
    <s v="LG-01"/>
    <x v="1"/>
    <x v="1"/>
    <s v="Electronics"/>
    <s v="Smartphone"/>
    <s v="C1180"/>
    <s v="Returning"/>
    <n v="1"/>
    <n v="165000"/>
    <x v="1"/>
    <n v="156750"/>
    <n v="112000"/>
    <x v="0"/>
    <s v="Chinedu"/>
    <n v="156750"/>
    <n v="44750"/>
    <s v="Match"/>
    <n v="0.28548644338118023"/>
  </r>
  <r>
    <n v="100006"/>
    <x v="5"/>
    <s v="LG-02"/>
    <x v="1"/>
    <x v="2"/>
    <s v="Accessories"/>
    <s v="USB Cable"/>
    <s v="C1161"/>
    <s v="Returning"/>
    <n v="3"/>
    <n v="6500"/>
    <x v="3"/>
    <n v="17550"/>
    <n v="2200"/>
    <x v="0"/>
    <s v="Bola"/>
    <n v="17550"/>
    <n v="10950"/>
    <s v="Match"/>
    <n v="0.62393162393162394"/>
  </r>
  <r>
    <n v="100007"/>
    <x v="6"/>
    <s v="LG-01"/>
    <x v="1"/>
    <x v="2"/>
    <s v="Electronics"/>
    <s v="Power Bank"/>
    <s v="C1007"/>
    <s v="New"/>
    <n v="3"/>
    <n v="26000"/>
    <x v="3"/>
    <n v="70200"/>
    <n v="15000"/>
    <x v="0"/>
    <s v="Chinedu"/>
    <n v="70200"/>
    <n v="25200"/>
    <s v="Match"/>
    <n v="0.35897435897435898"/>
  </r>
  <r>
    <n v="100008"/>
    <x v="7"/>
    <s v="KN-01"/>
    <x v="2"/>
    <x v="1"/>
    <s v="Electronics"/>
    <s v="Smartphone"/>
    <s v="C1051"/>
    <s v="Returning"/>
    <n v="5"/>
    <n v="165000"/>
    <x v="1"/>
    <n v="783750"/>
    <n v="112000"/>
    <x v="0"/>
    <s v="Kemi"/>
    <n v="783750"/>
    <n v="223750"/>
    <s v="Match"/>
    <n v="0.28548644338118023"/>
  </r>
  <r>
    <n v="100009"/>
    <x v="8"/>
    <s v="IB-01"/>
    <x v="3"/>
    <x v="2"/>
    <s v="Home"/>
    <s v="Blender"/>
    <s v="C1111"/>
    <s v="Returning"/>
    <n v="3"/>
    <n v="42000"/>
    <x v="4"/>
    <n v="107100"/>
    <n v="28000"/>
    <x v="0"/>
    <s v="Fatima"/>
    <n v="107100"/>
    <n v="23100"/>
    <s v="Match"/>
    <n v="0.21568627450980393"/>
  </r>
  <r>
    <n v="100010"/>
    <x v="9"/>
    <s v="PH-01"/>
    <x v="4"/>
    <x v="2"/>
    <s v="Electronics"/>
    <s v="Smartphone"/>
    <s v="C1153"/>
    <s v="Returning"/>
    <n v="1"/>
    <n v="165000"/>
    <x v="0"/>
    <n v="165000"/>
    <n v="112000"/>
    <x v="0"/>
    <s v="David"/>
    <n v="165000"/>
    <n v="53000"/>
    <s v="Match"/>
    <n v="0.32121212121212123"/>
  </r>
  <r>
    <n v="100011"/>
    <x v="10"/>
    <s v="LG-01"/>
    <x v="1"/>
    <x v="2"/>
    <s v="Electronics"/>
    <s v="Earbuds"/>
    <s v="C1059"/>
    <s v="Returning"/>
    <n v="1"/>
    <n v="32000"/>
    <x v="0"/>
    <n v="32000"/>
    <n v="19000"/>
    <x v="0"/>
    <s v="David"/>
    <n v="32000"/>
    <n v="13000"/>
    <s v="Match"/>
    <n v="0.40625"/>
  </r>
  <r>
    <n v="100012"/>
    <x v="11"/>
    <s v="KN-01"/>
    <x v="2"/>
    <x v="1"/>
    <s v="Accessories"/>
    <s v="Phone Case"/>
    <s v="C1028"/>
    <s v="New"/>
    <n v="1"/>
    <n v="9000"/>
    <x v="0"/>
    <n v="9000"/>
    <n v="3500"/>
    <x v="0"/>
    <s v="David"/>
    <n v="9000"/>
    <n v="5500"/>
    <s v="Match"/>
    <n v="0.61111111111111116"/>
  </r>
  <r>
    <n v="100013"/>
    <x v="12"/>
    <s v="IB-01"/>
    <x v="3"/>
    <x v="2"/>
    <s v="Home"/>
    <s v="Electric Kettle"/>
    <s v="C1192"/>
    <s v="New"/>
    <n v="2"/>
    <n v="24000"/>
    <x v="0"/>
    <n v="48000"/>
    <n v="15000"/>
    <x v="0"/>
    <s v="Ibrahim"/>
    <n v="48000"/>
    <n v="18000"/>
    <s v="Match"/>
    <n v="0.375"/>
  </r>
  <r>
    <n v="100014"/>
    <x v="13"/>
    <s v="AB-02"/>
    <x v="0"/>
    <x v="0"/>
    <s v="Accessories"/>
    <s v="Backpack"/>
    <s v="C1022"/>
    <s v="Returning"/>
    <n v="2"/>
    <n v="28000"/>
    <x v="5"/>
    <n v="42000"/>
    <n v="16000"/>
    <x v="0"/>
    <s v="Fatima"/>
    <n v="42000"/>
    <n v="10000"/>
    <s v="Match"/>
    <n v="0.23809523809523808"/>
  </r>
  <r>
    <n v="100015"/>
    <x v="14"/>
    <s v="PH-01"/>
    <x v="4"/>
    <x v="2"/>
    <s v="Electronics"/>
    <s v="Smartphone"/>
    <s v="C1084"/>
    <s v="New"/>
    <n v="2"/>
    <n v="165000"/>
    <x v="0"/>
    <n v="330000"/>
    <n v="112000"/>
    <x v="0"/>
    <s v="Grace"/>
    <n v="330000"/>
    <n v="106000"/>
    <s v="Match"/>
    <n v="0.32121212121212123"/>
  </r>
  <r>
    <n v="100016"/>
    <x v="15"/>
    <s v="LG-02"/>
    <x v="1"/>
    <x v="1"/>
    <s v="Accessories"/>
    <s v="USB Cable"/>
    <s v="C1123"/>
    <s v="New"/>
    <n v="1"/>
    <n v="6500"/>
    <x v="3"/>
    <n v="4680"/>
    <n v="2200"/>
    <x v="0"/>
    <s v="Kemi"/>
    <n v="5850"/>
    <n v="3650"/>
    <s v="Mismatch"/>
    <n v="0.62393162393162394"/>
  </r>
  <r>
    <n v="100017"/>
    <x v="16"/>
    <s v="KN-01"/>
    <x v="2"/>
    <x v="0"/>
    <s v="Home"/>
    <s v="Blender"/>
    <s v="C1134"/>
    <s v="New"/>
    <n v="2"/>
    <n v="42000"/>
    <x v="0"/>
    <n v="84000"/>
    <n v="28000"/>
    <x v="0"/>
    <s v="Ibrahim"/>
    <n v="84000"/>
    <n v="28000"/>
    <s v="Match"/>
    <n v="0.33333333333333331"/>
  </r>
  <r>
    <n v="100018"/>
    <x v="17"/>
    <s v="PH-01"/>
    <x v="4"/>
    <x v="2"/>
    <s v="Accessories"/>
    <s v="USB Cable"/>
    <s v="C1100"/>
    <s v="Returning"/>
    <n v="22"/>
    <n v="6500"/>
    <x v="4"/>
    <n v="121550"/>
    <n v="2200"/>
    <x v="0"/>
    <s v="Kemi"/>
    <n v="121550"/>
    <n v="73150"/>
    <s v="Match"/>
    <n v="0.60180995475113119"/>
  </r>
  <r>
    <n v="100019"/>
    <x v="18"/>
    <s v="LG-01"/>
    <x v="1"/>
    <x v="2"/>
    <s v="Electronics"/>
    <s v="Power Bank"/>
    <s v="C1189"/>
    <s v="Returning"/>
    <n v="1"/>
    <n v="26000"/>
    <x v="4"/>
    <n v="22100"/>
    <n v="15000"/>
    <x v="0"/>
    <s v="Bola"/>
    <n v="22100"/>
    <n v="7100"/>
    <s v="Match"/>
    <n v="0.32126696832579188"/>
  </r>
  <r>
    <n v="100020"/>
    <x v="19"/>
    <s v="AB-02"/>
    <x v="0"/>
    <x v="2"/>
    <s v="Electronics"/>
    <s v="Power Bank"/>
    <s v="C1050"/>
    <s v="Returning"/>
    <n v="1"/>
    <n v="26000"/>
    <x v="5"/>
    <n v="19500"/>
    <n v="15000"/>
    <x v="0"/>
    <s v="Ibrahim"/>
    <n v="19500"/>
    <n v="4500"/>
    <s v="Match"/>
    <n v="0.23076923076923078"/>
  </r>
  <r>
    <n v="100021"/>
    <x v="18"/>
    <s v="AB-02"/>
    <x v="0"/>
    <x v="0"/>
    <s v="Electronics"/>
    <s v="Power Bank"/>
    <s v="C1184"/>
    <s v="New"/>
    <n v="1"/>
    <n v="26000"/>
    <x v="0"/>
    <n v="26000"/>
    <n v="15000"/>
    <x v="0"/>
    <s v="Kemi"/>
    <n v="26000"/>
    <n v="11000"/>
    <s v="Match"/>
    <n v="0.42307692307692307"/>
  </r>
  <r>
    <n v="100022"/>
    <x v="20"/>
    <s v="IB-01"/>
    <x v="3"/>
    <x v="0"/>
    <s v="Accessories"/>
    <s v="Backpack"/>
    <s v="C1022"/>
    <s v="New"/>
    <n v="1"/>
    <n v="28000"/>
    <x v="1"/>
    <n v="26600"/>
    <n v="16000"/>
    <x v="0"/>
    <s v="Bola"/>
    <n v="26600"/>
    <n v="10600"/>
    <s v="Match"/>
    <n v="0.39849624060150374"/>
  </r>
  <r>
    <n v="100023"/>
    <x v="21"/>
    <s v="AB-01"/>
    <x v="0"/>
    <x v="1"/>
    <s v="Electronics"/>
    <s v="Earbuds"/>
    <s v="C1004"/>
    <s v="Returning"/>
    <n v="1"/>
    <n v="32000"/>
    <x v="4"/>
    <n v="27200"/>
    <n v="19000"/>
    <x v="0"/>
    <s v="David"/>
    <n v="27200"/>
    <n v="8200"/>
    <s v="Match"/>
    <n v="0.3014705882352941"/>
  </r>
  <r>
    <n v="100024"/>
    <x v="22"/>
    <s v="AB-01"/>
    <x v="0"/>
    <x v="2"/>
    <s v="Home"/>
    <s v="Standing Fan"/>
    <s v="C1034"/>
    <s v="New"/>
    <n v="2"/>
    <n v="58000"/>
    <x v="2"/>
    <n v="92800"/>
    <n v="39000"/>
    <x v="1"/>
    <s v="Grace"/>
    <n v="92800"/>
    <n v="14800"/>
    <s v="Match"/>
    <n v="0.15948275862068967"/>
  </r>
  <r>
    <n v="100025"/>
    <x v="23"/>
    <s v="KN-01"/>
    <x v="2"/>
    <x v="2"/>
    <s v="Home"/>
    <s v="Standing Fan"/>
    <s v="C1164"/>
    <s v="Returning"/>
    <n v="5"/>
    <n v="58000"/>
    <x v="1"/>
    <n v="275500"/>
    <n v="39000"/>
    <x v="0"/>
    <s v="David"/>
    <n v="275500"/>
    <n v="80500"/>
    <s v="Match"/>
    <n v="0.29219600725952816"/>
  </r>
  <r>
    <n v="100026"/>
    <x v="24"/>
    <s v="IB-01"/>
    <x v="3"/>
    <x v="2"/>
    <s v="Accessories"/>
    <s v="Phone Case"/>
    <s v="C1155"/>
    <s v="Returning"/>
    <n v="2"/>
    <n v="9000"/>
    <x v="3"/>
    <n v="16200"/>
    <n v="3500"/>
    <x v="0"/>
    <s v="Chinedu"/>
    <n v="16200"/>
    <n v="9200"/>
    <s v="Match"/>
    <n v="0.5679012345679012"/>
  </r>
  <r>
    <n v="100027"/>
    <x v="25"/>
    <s v="KN-01"/>
    <x v="2"/>
    <x v="0"/>
    <s v="Home"/>
    <s v="Standing Fan"/>
    <s v="C1073"/>
    <s v="New"/>
    <n v="4"/>
    <n v="58000"/>
    <x v="1"/>
    <n v="220400"/>
    <n v="39000"/>
    <x v="0"/>
    <s v="David"/>
    <n v="220400"/>
    <n v="64400"/>
    <s v="Match"/>
    <n v="0.29219600725952816"/>
  </r>
  <r>
    <n v="100028"/>
    <x v="26"/>
    <s v="AB-01"/>
    <x v="0"/>
    <x v="1"/>
    <s v="Electronics"/>
    <s v="Power Bank"/>
    <s v="C1136"/>
    <s v="Returning"/>
    <n v="22"/>
    <n v="26000"/>
    <x v="5"/>
    <n v="429000"/>
    <n v="15000"/>
    <x v="0"/>
    <s v="Bola"/>
    <n v="429000"/>
    <n v="99000"/>
    <s v="Match"/>
    <n v="0.23076923076923078"/>
  </r>
  <r>
    <n v="100029"/>
    <x v="27"/>
    <s v="AB-01"/>
    <x v="0"/>
    <x v="2"/>
    <s v="Home"/>
    <s v="Standing Fan"/>
    <s v="C1173"/>
    <s v="Returning"/>
    <n v="5"/>
    <n v="58000"/>
    <x v="3"/>
    <n v="261000"/>
    <n v="39000"/>
    <x v="0"/>
    <s v="Chinedu"/>
    <n v="261000"/>
    <n v="66000"/>
    <s v="Match"/>
    <n v="0.25287356321839083"/>
  </r>
  <r>
    <n v="100030"/>
    <x v="28"/>
    <s v="KN-01"/>
    <x v="2"/>
    <x v="1"/>
    <s v="Electronics"/>
    <s v="Power Bank"/>
    <s v="C1071"/>
    <s v="New"/>
    <n v="1"/>
    <n v="26000"/>
    <x v="1"/>
    <n v="24700"/>
    <n v="15000"/>
    <x v="0"/>
    <s v="David"/>
    <n v="24700"/>
    <n v="9700"/>
    <s v="Match"/>
    <n v="0.39271255060728744"/>
  </r>
  <r>
    <n v="100031"/>
    <x v="3"/>
    <s v="AB-01"/>
    <x v="0"/>
    <x v="2"/>
    <s v="Home"/>
    <s v="Standing Fan"/>
    <s v="C1047"/>
    <s v="New"/>
    <n v="2"/>
    <n v="58000"/>
    <x v="4"/>
    <n v="98600"/>
    <n v="39000"/>
    <x v="0"/>
    <s v="Aisha"/>
    <n v="98600"/>
    <n v="20600"/>
    <s v="Match"/>
    <n v="0.20892494929006086"/>
  </r>
  <r>
    <n v="100032"/>
    <x v="29"/>
    <s v="PH-01"/>
    <x v="4"/>
    <x v="1"/>
    <s v="Home"/>
    <s v="Electric Kettle"/>
    <s v="C1051"/>
    <s v="New"/>
    <n v="1"/>
    <n v="24000"/>
    <x v="1"/>
    <n v="22800"/>
    <n v="15000"/>
    <x v="0"/>
    <s v="Kemi"/>
    <n v="22800"/>
    <n v="7800"/>
    <s v="Match"/>
    <n v="0.34210526315789475"/>
  </r>
  <r>
    <n v="100033"/>
    <x v="30"/>
    <s v="LG-01"/>
    <x v="1"/>
    <x v="2"/>
    <s v="Home"/>
    <s v="Standing Fan"/>
    <s v="C1094"/>
    <s v="New"/>
    <n v="3"/>
    <n v="58000"/>
    <x v="0"/>
    <n v="174000"/>
    <n v="39000"/>
    <x v="0"/>
    <s v="Aisha"/>
    <n v="174000"/>
    <n v="57000"/>
    <s v="Match"/>
    <n v="0.32758620689655171"/>
  </r>
  <r>
    <n v="100034"/>
    <x v="31"/>
    <s v="PH-01"/>
    <x v="4"/>
    <x v="2"/>
    <s v="Home"/>
    <s v="Standing Fan"/>
    <s v="C1089"/>
    <s v="Returning"/>
    <n v="1"/>
    <n v="58000"/>
    <x v="4"/>
    <n v="49300"/>
    <n v="39000"/>
    <x v="0"/>
    <s v="Bola"/>
    <n v="49300"/>
    <n v="10300"/>
    <s v="Match"/>
    <n v="0.20892494929006086"/>
  </r>
  <r>
    <n v="100035"/>
    <x v="32"/>
    <s v="KN-01"/>
    <x v="2"/>
    <x v="2"/>
    <s v="Accessories"/>
    <s v="Backpack"/>
    <s v="C1048"/>
    <s v="Returning"/>
    <n v="25"/>
    <n v="28000"/>
    <x v="1"/>
    <n v="665000"/>
    <n v="16000"/>
    <x v="0"/>
    <s v="Ibrahim"/>
    <n v="665000"/>
    <n v="265000"/>
    <s v="Match"/>
    <n v="0.39849624060150374"/>
  </r>
  <r>
    <n v="100036"/>
    <x v="32"/>
    <s v="KN-01"/>
    <x v="2"/>
    <x v="2"/>
    <s v="Electronics"/>
    <s v="Earbuds"/>
    <s v="C1056"/>
    <s v="New"/>
    <n v="2"/>
    <n v="32000"/>
    <x v="1"/>
    <n v="60800"/>
    <n v="19000"/>
    <x v="1"/>
    <s v="Bola"/>
    <n v="60800"/>
    <n v="22800"/>
    <s v="Match"/>
    <n v="0.375"/>
  </r>
  <r>
    <n v="100037"/>
    <x v="33"/>
    <s v="AB-01"/>
    <x v="0"/>
    <x v="2"/>
    <s v="Accessories"/>
    <s v="Backpack"/>
    <s v="C1036"/>
    <s v="New"/>
    <n v="2"/>
    <n v="28000"/>
    <x v="0"/>
    <n v="56000"/>
    <n v="16000"/>
    <x v="0"/>
    <s v="Grace"/>
    <n v="56000"/>
    <n v="24000"/>
    <s v="Match"/>
    <n v="0.42857142857142855"/>
  </r>
  <r>
    <n v="100038"/>
    <x v="34"/>
    <s v="KN-01"/>
    <x v="2"/>
    <x v="1"/>
    <s v="Electronics"/>
    <s v="Earbuds"/>
    <s v="C1138"/>
    <s v="Returning"/>
    <n v="2"/>
    <n v="32000"/>
    <x v="0"/>
    <n v="64000"/>
    <n v="19000"/>
    <x v="0"/>
    <s v="Aisha"/>
    <n v="64000"/>
    <n v="26000"/>
    <s v="Match"/>
    <n v="0.40625"/>
  </r>
  <r>
    <n v="100039"/>
    <x v="35"/>
    <s v="AB-02"/>
    <x v="0"/>
    <x v="1"/>
    <s v="Accessories"/>
    <s v="USB Cable"/>
    <s v="C1044"/>
    <s v="New"/>
    <n v="3"/>
    <n v="6500"/>
    <x v="3"/>
    <n v="17550"/>
    <n v="2200"/>
    <x v="0"/>
    <s v="Grace"/>
    <n v="17550"/>
    <n v="10950"/>
    <s v="Match"/>
    <n v="0.62393162393162394"/>
  </r>
  <r>
    <n v="100040"/>
    <x v="36"/>
    <s v="AB-01"/>
    <x v="0"/>
    <x v="0"/>
    <s v="Home"/>
    <s v="Standing Fan"/>
    <s v="C1063"/>
    <s v="Returning"/>
    <n v="1"/>
    <n v="58000"/>
    <x v="1"/>
    <n v="55100"/>
    <n v="39000"/>
    <x v="0"/>
    <s v="Kemi"/>
    <n v="55100"/>
    <n v="16100"/>
    <s v="Match"/>
    <n v="0.29219600725952816"/>
  </r>
  <r>
    <n v="100041"/>
    <x v="37"/>
    <s v="PH-01"/>
    <x v="4"/>
    <x v="0"/>
    <s v="Electronics"/>
    <s v="Earbuds"/>
    <s v="C1001"/>
    <s v="Returning"/>
    <n v="3"/>
    <n v="32000"/>
    <x v="3"/>
    <n v="86400"/>
    <n v="19000"/>
    <x v="0"/>
    <s v="Bola"/>
    <n v="86400"/>
    <n v="29400"/>
    <s v="Match"/>
    <n v="0.34027777777777779"/>
  </r>
  <r>
    <n v="100042"/>
    <x v="38"/>
    <s v="IB-01"/>
    <x v="3"/>
    <x v="0"/>
    <s v="Electronics"/>
    <s v="Smartphone"/>
    <s v="C1174"/>
    <s v="Returning"/>
    <n v="2"/>
    <n v="165000"/>
    <x v="0"/>
    <n v="330000"/>
    <n v="112000"/>
    <x v="0"/>
    <s v="Chinedu"/>
    <n v="330000"/>
    <n v="106000"/>
    <s v="Match"/>
    <n v="0.32121212121212123"/>
  </r>
  <r>
    <n v="100043"/>
    <x v="39"/>
    <s v="IB-01"/>
    <x v="3"/>
    <x v="2"/>
    <s v="Home"/>
    <s v="Electric Kettle"/>
    <s v="C1169"/>
    <s v="Returning"/>
    <n v="2"/>
    <n v="24000"/>
    <x v="4"/>
    <n v="40800"/>
    <n v="15000"/>
    <x v="0"/>
    <s v="Bola"/>
    <n v="40800"/>
    <n v="10800"/>
    <s v="Match"/>
    <n v="0.26470588235294118"/>
  </r>
  <r>
    <n v="100044"/>
    <x v="0"/>
    <s v="AB-01"/>
    <x v="0"/>
    <x v="1"/>
    <s v="Home"/>
    <s v="Electric Kettle"/>
    <s v="C1081"/>
    <s v="Returning"/>
    <n v="1"/>
    <n v="24000"/>
    <x v="2"/>
    <n v="19200"/>
    <n v="15000"/>
    <x v="0"/>
    <s v="Fatima"/>
    <n v="19200"/>
    <n v="4200"/>
    <s v="Match"/>
    <n v="0.21875"/>
  </r>
  <r>
    <n v="100045"/>
    <x v="40"/>
    <s v="LG-02"/>
    <x v="1"/>
    <x v="1"/>
    <s v="Electronics"/>
    <s v="Earbuds"/>
    <s v="C1113"/>
    <s v="Returning"/>
    <n v="1"/>
    <n v="32000"/>
    <x v="0"/>
    <n v="32000"/>
    <n v="19000"/>
    <x v="1"/>
    <s v="Fatima"/>
    <n v="32000"/>
    <n v="13000"/>
    <s v="Match"/>
    <n v="0.40625"/>
  </r>
  <r>
    <n v="100046"/>
    <x v="36"/>
    <s v="KN-01"/>
    <x v="2"/>
    <x v="2"/>
    <s v="Home"/>
    <s v="Electric Kettle"/>
    <s v="C1068"/>
    <s v="Returning"/>
    <n v="3"/>
    <n v="24000"/>
    <x v="1"/>
    <n v="68400"/>
    <n v="15000"/>
    <x v="0"/>
    <s v="Fatima"/>
    <n v="68400"/>
    <n v="23400"/>
    <s v="Match"/>
    <n v="0.34210526315789475"/>
  </r>
  <r>
    <n v="100047"/>
    <x v="41"/>
    <s v="LG-01"/>
    <x v="1"/>
    <x v="2"/>
    <s v="Home"/>
    <s v="Standing Fan"/>
    <s v="C1179"/>
    <s v="Returning"/>
    <n v="4"/>
    <n v="58000"/>
    <x v="0"/>
    <n v="232000"/>
    <n v="39000"/>
    <x v="0"/>
    <s v="Aisha"/>
    <n v="232000"/>
    <n v="76000"/>
    <s v="Match"/>
    <n v="0.32758620689655171"/>
  </r>
  <r>
    <n v="100048"/>
    <x v="42"/>
    <s v="KN-01"/>
    <x v="2"/>
    <x v="2"/>
    <s v="Electronics"/>
    <s v="Power Bank"/>
    <s v="C1135"/>
    <s v="New"/>
    <n v="2"/>
    <n v="26000"/>
    <x v="1"/>
    <n v="49400"/>
    <n v="15000"/>
    <x v="0"/>
    <s v="Grace"/>
    <n v="49400"/>
    <n v="19400"/>
    <s v="Match"/>
    <n v="0.39271255060728744"/>
  </r>
  <r>
    <n v="100049"/>
    <x v="3"/>
    <s v="IB-01"/>
    <x v="3"/>
    <x v="2"/>
    <s v="Accessories"/>
    <s v="USB Cable"/>
    <s v="C1094"/>
    <s v="New"/>
    <n v="5"/>
    <n v="6500"/>
    <x v="1"/>
    <n v="30875"/>
    <n v="2200"/>
    <x v="0"/>
    <s v="Aisha"/>
    <n v="30875"/>
    <n v="19875"/>
    <s v="Match"/>
    <n v="0.64372469635627527"/>
  </r>
  <r>
    <n v="100050"/>
    <x v="43"/>
    <s v="KN-01"/>
    <x v="2"/>
    <x v="2"/>
    <s v="Accessories"/>
    <s v="Phone Case"/>
    <s v="C1080"/>
    <s v="Returning"/>
    <n v="3"/>
    <n v="9000"/>
    <x v="0"/>
    <n v="27000"/>
    <n v="3500"/>
    <x v="0"/>
    <s v="Chinedu"/>
    <n v="27000"/>
    <n v="16500"/>
    <s v="Match"/>
    <n v="0.61111111111111116"/>
  </r>
  <r>
    <n v="100051"/>
    <x v="37"/>
    <s v="AB-02"/>
    <x v="0"/>
    <x v="1"/>
    <s v="Home"/>
    <s v="Blender"/>
    <s v="C1111"/>
    <s v="New"/>
    <n v="2"/>
    <n v="42000"/>
    <x v="3"/>
    <n v="75600"/>
    <n v="28000"/>
    <x v="0"/>
    <s v="Chinedu"/>
    <n v="75600"/>
    <n v="19600"/>
    <s v="Match"/>
    <n v="0.25925925925925924"/>
  </r>
  <r>
    <n v="100052"/>
    <x v="20"/>
    <s v="PH-01"/>
    <x v="4"/>
    <x v="0"/>
    <s v="Electronics"/>
    <s v="Smartphone"/>
    <s v="C1005"/>
    <s v="Returning"/>
    <n v="4"/>
    <n v="165000"/>
    <x v="0"/>
    <n v="660000"/>
    <n v="112000"/>
    <x v="0"/>
    <s v="Chinedu"/>
    <n v="660000"/>
    <n v="212000"/>
    <s v="Match"/>
    <n v="0.32121212121212123"/>
  </r>
  <r>
    <n v="100053"/>
    <x v="44"/>
    <s v="KN-01"/>
    <x v="2"/>
    <x v="2"/>
    <s v="Accessories"/>
    <s v="USB Cable"/>
    <s v="C1193"/>
    <s v="Returning"/>
    <n v="4"/>
    <n v="6500"/>
    <x v="0"/>
    <n v="26000"/>
    <n v="2200"/>
    <x v="0"/>
    <s v="Ibrahim"/>
    <n v="26000"/>
    <n v="17200"/>
    <s v="Match"/>
    <n v="0.66153846153846152"/>
  </r>
  <r>
    <n v="100054"/>
    <x v="45"/>
    <s v="AB-01"/>
    <x v="0"/>
    <x v="2"/>
    <s v="Accessories"/>
    <s v="Phone Case"/>
    <s v="C1030"/>
    <s v="Returning"/>
    <n v="1"/>
    <n v="9000"/>
    <x v="3"/>
    <n v="8100"/>
    <n v="3500"/>
    <x v="0"/>
    <s v="Aisha"/>
    <n v="8100"/>
    <n v="4600"/>
    <s v="Match"/>
    <n v="0.5679012345679012"/>
  </r>
  <r>
    <n v="100055"/>
    <x v="46"/>
    <s v="KN-01"/>
    <x v="2"/>
    <x v="2"/>
    <s v="Electronics"/>
    <s v="Power Bank"/>
    <s v="C1019"/>
    <s v="New"/>
    <n v="2"/>
    <n v="26000"/>
    <x v="4"/>
    <n v="44200"/>
    <n v="15000"/>
    <x v="0"/>
    <s v="Bola"/>
    <n v="44200"/>
    <n v="14200"/>
    <s v="Match"/>
    <n v="0.32126696832579188"/>
  </r>
  <r>
    <n v="100056"/>
    <x v="47"/>
    <s v="KN-01"/>
    <x v="2"/>
    <x v="2"/>
    <s v="Accessories"/>
    <s v="Phone Case"/>
    <s v="C1187"/>
    <s v="New"/>
    <n v="1"/>
    <n v="9000"/>
    <x v="1"/>
    <n v="6840"/>
    <n v="3500"/>
    <x v="0"/>
    <s v="Bola"/>
    <n v="8550"/>
    <n v="5050"/>
    <s v="Mismatch"/>
    <n v="0.59064327485380119"/>
  </r>
  <r>
    <n v="100057"/>
    <x v="48"/>
    <s v="IB-01"/>
    <x v="3"/>
    <x v="1"/>
    <s v="Electronics"/>
    <s v="Power Bank"/>
    <s v="C1190"/>
    <s v="New"/>
    <n v="1"/>
    <n v="26000"/>
    <x v="4"/>
    <n v="22100"/>
    <n v="15000"/>
    <x v="0"/>
    <s v="Fatima"/>
    <n v="22100"/>
    <n v="7100"/>
    <s v="Match"/>
    <n v="0.32126696832579188"/>
  </r>
  <r>
    <n v="100058"/>
    <x v="45"/>
    <s v="KN-01"/>
    <x v="2"/>
    <x v="2"/>
    <s v="Accessories"/>
    <s v="Backpack"/>
    <s v="C1069"/>
    <s v="Returning"/>
    <n v="2"/>
    <n v="28000"/>
    <x v="0"/>
    <n v="56000"/>
    <n v="16000"/>
    <x v="0"/>
    <s v="Aisha"/>
    <n v="56000"/>
    <n v="24000"/>
    <s v="Match"/>
    <n v="0.42857142857142855"/>
  </r>
  <r>
    <n v="100059"/>
    <x v="42"/>
    <s v="LG-02"/>
    <x v="1"/>
    <x v="1"/>
    <s v="Home"/>
    <s v="Blender"/>
    <s v="C1074"/>
    <s v="Returning"/>
    <n v="2"/>
    <n v="42000"/>
    <x v="3"/>
    <n v="75600"/>
    <n v="28000"/>
    <x v="0"/>
    <s v="Aisha"/>
    <n v="75600"/>
    <n v="19600"/>
    <s v="Match"/>
    <n v="0.25925925925925924"/>
  </r>
  <r>
    <n v="100060"/>
    <x v="49"/>
    <s v="IB-01"/>
    <x v="3"/>
    <x v="1"/>
    <s v="Electronics"/>
    <s v="Earbuds"/>
    <s v="C1156"/>
    <s v="Returning"/>
    <n v="1"/>
    <n v="32000"/>
    <x v="3"/>
    <n v="28800"/>
    <n v="19000"/>
    <x v="0"/>
    <s v="Bola"/>
    <n v="28800"/>
    <n v="9800"/>
    <s v="Match"/>
    <n v="0.34027777777777779"/>
  </r>
  <r>
    <n v="100061"/>
    <x v="50"/>
    <s v="LG-02"/>
    <x v="1"/>
    <x v="2"/>
    <s v="Electronics"/>
    <s v="Earbuds"/>
    <s v="C1039"/>
    <s v="Returning"/>
    <n v="1"/>
    <n v="32000"/>
    <x v="4"/>
    <n v="27200"/>
    <n v="19000"/>
    <x v="0"/>
    <s v="Aisha"/>
    <n v="27200"/>
    <n v="8200"/>
    <s v="Match"/>
    <n v="0.3014705882352941"/>
  </r>
  <r>
    <n v="100062"/>
    <x v="51"/>
    <s v="PH-01"/>
    <x v="4"/>
    <x v="1"/>
    <s v="Electronics"/>
    <s v="Smartphone"/>
    <s v="C1045"/>
    <s v="New"/>
    <n v="3"/>
    <n v="165000"/>
    <x v="0"/>
    <n v="495000"/>
    <n v="112000"/>
    <x v="0"/>
    <s v="Aisha"/>
    <n v="495000"/>
    <n v="159000"/>
    <s v="Match"/>
    <n v="0.32121212121212123"/>
  </r>
  <r>
    <n v="100063"/>
    <x v="52"/>
    <s v="LG-02"/>
    <x v="1"/>
    <x v="2"/>
    <s v="Home"/>
    <s v="Standing Fan"/>
    <s v="C1164"/>
    <s v="New"/>
    <n v="1"/>
    <n v="58000"/>
    <x v="0"/>
    <n v="58000"/>
    <n v="39000"/>
    <x v="0"/>
    <s v="Fatima"/>
    <n v="58000"/>
    <n v="19000"/>
    <s v="Match"/>
    <n v="0.32758620689655171"/>
  </r>
  <r>
    <n v="100064"/>
    <x v="53"/>
    <s v="LG-01"/>
    <x v="1"/>
    <x v="0"/>
    <s v="Home"/>
    <s v="Electric Kettle"/>
    <s v="C1179"/>
    <s v="New"/>
    <n v="1"/>
    <n v="24000"/>
    <x v="1"/>
    <n v="22800"/>
    <n v="15000"/>
    <x v="0"/>
    <s v="Kemi"/>
    <n v="22800"/>
    <n v="7800"/>
    <s v="Match"/>
    <n v="0.34210526315789475"/>
  </r>
  <r>
    <n v="100065"/>
    <x v="4"/>
    <s v="PH-01"/>
    <x v="4"/>
    <x v="2"/>
    <s v="Electronics"/>
    <s v="Smartphone"/>
    <s v="C1055"/>
    <s v="Returning"/>
    <n v="4"/>
    <n v="165000"/>
    <x v="3"/>
    <n v="594000"/>
    <n v="112000"/>
    <x v="0"/>
    <s v="David"/>
    <n v="594000"/>
    <n v="146000"/>
    <s v="Match"/>
    <n v="0.24579124579124578"/>
  </r>
  <r>
    <n v="100066"/>
    <x v="54"/>
    <s v="IB-01"/>
    <x v="3"/>
    <x v="1"/>
    <s v="Home"/>
    <s v="Blender"/>
    <s v="C1106"/>
    <s v="Returning"/>
    <n v="3"/>
    <n v="42000"/>
    <x v="3"/>
    <n v="113400"/>
    <n v="28000"/>
    <x v="0"/>
    <s v="Kemi"/>
    <n v="113400"/>
    <n v="29400"/>
    <s v="Match"/>
    <n v="0.25925925925925924"/>
  </r>
  <r>
    <n v="100067"/>
    <x v="55"/>
    <s v="AB-02"/>
    <x v="0"/>
    <x v="0"/>
    <s v="Accessories"/>
    <s v="Backpack"/>
    <s v="C1157"/>
    <s v="New"/>
    <n v="3"/>
    <n v="28000"/>
    <x v="4"/>
    <n v="57120"/>
    <n v="16000"/>
    <x v="0"/>
    <s v="David"/>
    <n v="71400"/>
    <n v="23400"/>
    <s v="Mismatch"/>
    <n v="0.32773109243697479"/>
  </r>
  <r>
    <n v="100068"/>
    <x v="56"/>
    <s v="AB-02"/>
    <x v="0"/>
    <x v="1"/>
    <s v="Accessories"/>
    <s v="Backpack"/>
    <s v="C1000"/>
    <s v="New"/>
    <n v="4"/>
    <n v="28000"/>
    <x v="1"/>
    <n v="106400"/>
    <n v="16000"/>
    <x v="0"/>
    <s v="David"/>
    <n v="106400"/>
    <n v="42400"/>
    <s v="Match"/>
    <n v="0.39849624060150374"/>
  </r>
  <r>
    <n v="100069"/>
    <x v="57"/>
    <s v="PH-01"/>
    <x v="4"/>
    <x v="2"/>
    <s v="Electronics"/>
    <s v="Smartphone"/>
    <s v="C1032"/>
    <s v="New"/>
    <n v="3"/>
    <n v="165000"/>
    <x v="1"/>
    <n v="470250"/>
    <n v="112000"/>
    <x v="0"/>
    <s v="Bola"/>
    <n v="470250"/>
    <n v="134250"/>
    <s v="Match"/>
    <n v="0.28548644338118023"/>
  </r>
  <r>
    <n v="100070"/>
    <x v="58"/>
    <s v="PH-01"/>
    <x v="4"/>
    <x v="2"/>
    <s v="Home"/>
    <s v="Standing Fan"/>
    <s v="C1024"/>
    <s v="New"/>
    <n v="3"/>
    <n v="58000"/>
    <x v="0"/>
    <n v="174000"/>
    <n v="39000"/>
    <x v="0"/>
    <s v="Ibrahim"/>
    <n v="174000"/>
    <n v="57000"/>
    <s v="Match"/>
    <n v="0.32758620689655171"/>
  </r>
  <r>
    <n v="100071"/>
    <x v="8"/>
    <s v="LG-02"/>
    <x v="1"/>
    <x v="1"/>
    <s v="Electronics"/>
    <s v="Power Bank"/>
    <s v="C1018"/>
    <s v="Returning"/>
    <n v="4"/>
    <n v="26000"/>
    <x v="3"/>
    <n v="93600"/>
    <n v="15000"/>
    <x v="0"/>
    <s v="Chinedu"/>
    <n v="93600"/>
    <n v="33600"/>
    <s v="Match"/>
    <n v="0.35897435897435898"/>
  </r>
  <r>
    <n v="100072"/>
    <x v="3"/>
    <s v="IB-01"/>
    <x v="3"/>
    <x v="2"/>
    <s v="Home"/>
    <s v="Standing Fan"/>
    <s v="C1058"/>
    <s v="New"/>
    <n v="3"/>
    <n v="58000"/>
    <x v="3"/>
    <n v="125280"/>
    <n v="39000"/>
    <x v="0"/>
    <s v="Grace"/>
    <n v="156600"/>
    <n v="39600"/>
    <s v="Mismatch"/>
    <n v="0.25287356321839083"/>
  </r>
  <r>
    <n v="100073"/>
    <x v="59"/>
    <s v="AB-01"/>
    <x v="0"/>
    <x v="1"/>
    <s v="Electronics"/>
    <s v="Power Bank"/>
    <s v="C1086"/>
    <s v="Returning"/>
    <n v="1"/>
    <n v="26000"/>
    <x v="3"/>
    <n v="23400"/>
    <n v="15000"/>
    <x v="1"/>
    <s v="Bola"/>
    <n v="23400"/>
    <n v="8400"/>
    <s v="Match"/>
    <n v="0.35897435897435898"/>
  </r>
  <r>
    <n v="100074"/>
    <x v="41"/>
    <s v="IB-01"/>
    <x v="3"/>
    <x v="2"/>
    <s v="Accessories"/>
    <s v="USB Cable"/>
    <s v="C1043"/>
    <s v="New"/>
    <n v="4"/>
    <n v="6500"/>
    <x v="1"/>
    <n v="24700"/>
    <n v="2200"/>
    <x v="0"/>
    <s v="Chinedu"/>
    <n v="24700"/>
    <n v="15900"/>
    <s v="Match"/>
    <n v="0.64372469635627527"/>
  </r>
  <r>
    <n v="100075"/>
    <x v="60"/>
    <s v="LG-01"/>
    <x v="1"/>
    <x v="2"/>
    <s v="Electronics"/>
    <s v="Smartphone"/>
    <s v="C1188"/>
    <s v="Returning"/>
    <n v="1"/>
    <n v="165000"/>
    <x v="1"/>
    <n v="156750"/>
    <n v="112000"/>
    <x v="0"/>
    <s v="Fatima"/>
    <n v="156750"/>
    <n v="44750"/>
    <s v="Match"/>
    <n v="0.28548644338118023"/>
  </r>
  <r>
    <n v="100076"/>
    <x v="61"/>
    <s v="LG-01"/>
    <x v="1"/>
    <x v="2"/>
    <s v="Electronics"/>
    <s v="Power Bank"/>
    <s v="C1104"/>
    <s v="New"/>
    <n v="4"/>
    <n v="26000"/>
    <x v="0"/>
    <n v="104000"/>
    <n v="15000"/>
    <x v="0"/>
    <s v="Aisha"/>
    <n v="104000"/>
    <n v="44000"/>
    <s v="Match"/>
    <n v="0.42307692307692307"/>
  </r>
  <r>
    <n v="100077"/>
    <x v="26"/>
    <s v="LG-02"/>
    <x v="1"/>
    <x v="2"/>
    <s v="Accessories"/>
    <s v="Phone Case"/>
    <s v="C1192"/>
    <s v="New"/>
    <n v="2"/>
    <n v="9000"/>
    <x v="4"/>
    <n v="15300"/>
    <n v="3500"/>
    <x v="0"/>
    <s v="Chinedu"/>
    <n v="15300"/>
    <n v="8300"/>
    <s v="Match"/>
    <n v="0.54248366013071891"/>
  </r>
  <r>
    <n v="100078"/>
    <x v="28"/>
    <s v="LG-01"/>
    <x v="1"/>
    <x v="2"/>
    <s v="Accessories"/>
    <s v="USB Cable"/>
    <s v="C1108"/>
    <s v="Returning"/>
    <n v="2"/>
    <n v="6500"/>
    <x v="3"/>
    <n v="11700"/>
    <n v="2200"/>
    <x v="0"/>
    <s v="Kemi"/>
    <n v="11700"/>
    <n v="7300"/>
    <s v="Match"/>
    <n v="0.62393162393162394"/>
  </r>
  <r>
    <n v="100079"/>
    <x v="62"/>
    <s v="LG-02"/>
    <x v="1"/>
    <x v="2"/>
    <s v="Home"/>
    <s v="Standing Fan"/>
    <s v="C1159"/>
    <s v="Returning"/>
    <n v="2"/>
    <n v="58000"/>
    <x v="3"/>
    <n v="104400"/>
    <n v="39000"/>
    <x v="0"/>
    <s v="Aisha"/>
    <n v="104400"/>
    <n v="26400"/>
    <s v="Match"/>
    <n v="0.25287356321839083"/>
  </r>
  <r>
    <n v="100080"/>
    <x v="63"/>
    <s v="IB-01"/>
    <x v="3"/>
    <x v="1"/>
    <s v="Accessories"/>
    <s v="Backpack"/>
    <s v="C1017"/>
    <s v="Returning"/>
    <n v="2"/>
    <n v="28000"/>
    <x v="3"/>
    <n v="50400"/>
    <n v="16000"/>
    <x v="0"/>
    <s v="Kemi"/>
    <n v="50400"/>
    <n v="18400"/>
    <s v="Match"/>
    <n v="0.36507936507936506"/>
  </r>
  <r>
    <n v="100081"/>
    <x v="38"/>
    <s v="LG-02"/>
    <x v="1"/>
    <x v="1"/>
    <s v="Electronics"/>
    <s v="Earbuds"/>
    <s v="C1143"/>
    <s v="New"/>
    <n v="2"/>
    <n v="32000"/>
    <x v="0"/>
    <n v="64000"/>
    <n v="19000"/>
    <x v="0"/>
    <s v="Aisha"/>
    <n v="64000"/>
    <n v="26000"/>
    <s v="Match"/>
    <n v="0.40625"/>
  </r>
  <r>
    <n v="100082"/>
    <x v="64"/>
    <s v="AB-01"/>
    <x v="0"/>
    <x v="1"/>
    <s v="Electronics"/>
    <s v="Smartphone"/>
    <s v="C1089"/>
    <s v="New"/>
    <n v="2"/>
    <n v="165000"/>
    <x v="3"/>
    <n v="297000"/>
    <n v="112000"/>
    <x v="0"/>
    <s v="Fatima"/>
    <n v="297000"/>
    <n v="73000"/>
    <s v="Match"/>
    <n v="0.24579124579124578"/>
  </r>
  <r>
    <n v="100083"/>
    <x v="2"/>
    <s v="LG-02"/>
    <x v="1"/>
    <x v="2"/>
    <s v="Electronics"/>
    <s v="Smartphone"/>
    <s v="C1133"/>
    <s v="Returning"/>
    <n v="3"/>
    <n v="165000"/>
    <x v="3"/>
    <n v="445500"/>
    <n v="112000"/>
    <x v="1"/>
    <s v="Fatima"/>
    <n v="445500"/>
    <n v="109500"/>
    <s v="Match"/>
    <n v="0.24579124579124578"/>
  </r>
  <r>
    <n v="100084"/>
    <x v="65"/>
    <s v="AB-01"/>
    <x v="0"/>
    <x v="2"/>
    <s v="Electronics"/>
    <s v="Power Bank"/>
    <s v="C1097"/>
    <s v="New"/>
    <n v="4"/>
    <n v="26000"/>
    <x v="0"/>
    <n v="104000"/>
    <n v="15000"/>
    <x v="1"/>
    <s v="Kemi"/>
    <n v="104000"/>
    <n v="44000"/>
    <s v="Match"/>
    <n v="0.42307692307692307"/>
  </r>
  <r>
    <n v="100085"/>
    <x v="66"/>
    <s v="PH-01"/>
    <x v="4"/>
    <x v="0"/>
    <s v="Electronics"/>
    <s v="Power Bank"/>
    <s v="C1020"/>
    <s v="Returning"/>
    <n v="3"/>
    <n v="26000"/>
    <x v="0"/>
    <n v="78000"/>
    <n v="15000"/>
    <x v="0"/>
    <s v="Aisha"/>
    <n v="78000"/>
    <n v="33000"/>
    <s v="Match"/>
    <n v="0.42307692307692307"/>
  </r>
  <r>
    <n v="100086"/>
    <x v="67"/>
    <s v="KN-01"/>
    <x v="2"/>
    <x v="1"/>
    <s v="Electronics"/>
    <s v="Earbuds"/>
    <s v="C1177"/>
    <s v="Returning"/>
    <n v="4"/>
    <n v="32000"/>
    <x v="3"/>
    <n v="115200"/>
    <n v="19000"/>
    <x v="0"/>
    <s v="Fatima"/>
    <n v="115200"/>
    <n v="39200"/>
    <s v="Match"/>
    <n v="0.34027777777777779"/>
  </r>
  <r>
    <n v="100087"/>
    <x v="16"/>
    <s v="AB-01"/>
    <x v="0"/>
    <x v="0"/>
    <s v="Accessories"/>
    <s v="Backpack"/>
    <s v="C1150"/>
    <s v="Returning"/>
    <n v="3"/>
    <n v="28000"/>
    <x v="4"/>
    <n v="71400"/>
    <n v="16000"/>
    <x v="0"/>
    <s v="Fatima"/>
    <n v="71400"/>
    <n v="23400"/>
    <s v="Match"/>
    <n v="0.32773109243697479"/>
  </r>
  <r>
    <n v="100088"/>
    <x v="47"/>
    <s v="KN-01"/>
    <x v="2"/>
    <x v="0"/>
    <s v="Electronics"/>
    <s v="Earbuds"/>
    <s v="C1128"/>
    <s v="Returning"/>
    <n v="5"/>
    <n v="32000"/>
    <x v="1"/>
    <n v="152000"/>
    <n v="19000"/>
    <x v="1"/>
    <s v="Chinedu"/>
    <n v="152000"/>
    <n v="57000"/>
    <s v="Match"/>
    <n v="0.375"/>
  </r>
  <r>
    <n v="100089"/>
    <x v="68"/>
    <s v="KN-01"/>
    <x v="2"/>
    <x v="2"/>
    <s v="Home"/>
    <s v="Blender"/>
    <s v="C1089"/>
    <s v="Returning"/>
    <n v="1"/>
    <n v="42000"/>
    <x v="1"/>
    <n v="39900"/>
    <n v="28000"/>
    <x v="0"/>
    <s v="Bola"/>
    <n v="39900"/>
    <n v="11900"/>
    <s v="Match"/>
    <n v="0.2982456140350877"/>
  </r>
  <r>
    <n v="100090"/>
    <x v="69"/>
    <s v="KN-01"/>
    <x v="2"/>
    <x v="1"/>
    <s v="Home"/>
    <s v="Blender"/>
    <s v="C1169"/>
    <s v="Returning"/>
    <n v="4"/>
    <n v="42000"/>
    <x v="1"/>
    <n v="159600"/>
    <n v="28000"/>
    <x v="0"/>
    <s v="Kemi"/>
    <n v="159600"/>
    <n v="47600"/>
    <s v="Match"/>
    <n v="0.2982456140350877"/>
  </r>
  <r>
    <n v="100091"/>
    <x v="70"/>
    <s v="PH-01"/>
    <x v="4"/>
    <x v="1"/>
    <s v="Accessories"/>
    <s v="Phone Case"/>
    <s v="C1166"/>
    <s v="New"/>
    <n v="2"/>
    <n v="9000"/>
    <x v="3"/>
    <n v="16200"/>
    <n v="3500"/>
    <x v="0"/>
    <s v="Grace"/>
    <n v="16200"/>
    <n v="9200"/>
    <s v="Match"/>
    <n v="0.5679012345679012"/>
  </r>
  <r>
    <n v="100092"/>
    <x v="12"/>
    <s v="PH-01"/>
    <x v="4"/>
    <x v="2"/>
    <s v="Home"/>
    <s v="Blender"/>
    <s v="C1108"/>
    <s v="Returning"/>
    <n v="4"/>
    <n v="42000"/>
    <x v="3"/>
    <n v="166320"/>
    <n v="28000"/>
    <x v="0"/>
    <s v="Bola"/>
    <n v="151200"/>
    <n v="39200"/>
    <s v="Mismatch"/>
    <n v="0.25925925925925924"/>
  </r>
  <r>
    <n v="100093"/>
    <x v="71"/>
    <s v="AB-01"/>
    <x v="0"/>
    <x v="2"/>
    <s v="Accessories"/>
    <s v="Phone Case"/>
    <s v="C1031"/>
    <s v="Returning"/>
    <n v="5"/>
    <n v="9000"/>
    <x v="2"/>
    <n v="36000"/>
    <n v="3500"/>
    <x v="0"/>
    <s v="Fatima"/>
    <n v="36000"/>
    <n v="18500"/>
    <s v="Match"/>
    <n v="0.51388888888888884"/>
  </r>
  <r>
    <n v="100094"/>
    <x v="72"/>
    <s v="LG-02"/>
    <x v="1"/>
    <x v="2"/>
    <s v="Home"/>
    <s v="Blender"/>
    <s v="C1036"/>
    <s v="Returning"/>
    <n v="4"/>
    <n v="42000"/>
    <x v="1"/>
    <n v="127680"/>
    <n v="28000"/>
    <x v="0"/>
    <s v="Fatima"/>
    <n v="159600"/>
    <n v="47600"/>
    <s v="Mismatch"/>
    <n v="0.2982456140350877"/>
  </r>
  <r>
    <n v="100095"/>
    <x v="18"/>
    <s v="LG-01"/>
    <x v="1"/>
    <x v="1"/>
    <s v="Accessories"/>
    <s v="Phone Case"/>
    <s v="C1092"/>
    <s v="New"/>
    <n v="1"/>
    <n v="9000"/>
    <x v="1"/>
    <n v="8550"/>
    <n v="3500"/>
    <x v="0"/>
    <s v="Aisha"/>
    <n v="8550"/>
    <n v="5050"/>
    <s v="Match"/>
    <n v="0.59064327485380119"/>
  </r>
  <r>
    <n v="100096"/>
    <x v="73"/>
    <s v="AB-02"/>
    <x v="0"/>
    <x v="1"/>
    <s v="Electronics"/>
    <s v="Power Bank"/>
    <s v="C1038"/>
    <s v="Returning"/>
    <n v="3"/>
    <n v="26000"/>
    <x v="0"/>
    <n v="78000"/>
    <n v="15000"/>
    <x v="0"/>
    <s v="David"/>
    <n v="78000"/>
    <n v="33000"/>
    <s v="Match"/>
    <n v="0.42307692307692307"/>
  </r>
  <r>
    <n v="100097"/>
    <x v="74"/>
    <s v="PH-01"/>
    <x v="4"/>
    <x v="2"/>
    <s v="Electronics"/>
    <s v="Power Bank"/>
    <s v="C1134"/>
    <s v="Returning"/>
    <n v="4"/>
    <n v="26000"/>
    <x v="0"/>
    <n v="104000"/>
    <n v="15000"/>
    <x v="0"/>
    <s v="Bola"/>
    <n v="104000"/>
    <n v="44000"/>
    <s v="Match"/>
    <n v="0.42307692307692307"/>
  </r>
  <r>
    <n v="100098"/>
    <x v="75"/>
    <s v="LG-01"/>
    <x v="1"/>
    <x v="1"/>
    <s v="Home"/>
    <s v="Blender"/>
    <s v="C1071"/>
    <s v="New"/>
    <n v="1"/>
    <n v="42000"/>
    <x v="1"/>
    <n v="39900"/>
    <n v="28000"/>
    <x v="0"/>
    <s v="Fatima"/>
    <n v="39900"/>
    <n v="11900"/>
    <s v="Match"/>
    <n v="0.2982456140350877"/>
  </r>
  <r>
    <n v="100099"/>
    <x v="76"/>
    <s v="LG-01"/>
    <x v="1"/>
    <x v="2"/>
    <s v="Electronics"/>
    <s v="Earbuds"/>
    <s v="C1111"/>
    <s v="New"/>
    <n v="2"/>
    <n v="32000"/>
    <x v="0"/>
    <n v="64000"/>
    <n v="19000"/>
    <x v="0"/>
    <s v="Fatima"/>
    <n v="64000"/>
    <n v="26000"/>
    <s v="Match"/>
    <n v="0.40625"/>
  </r>
  <r>
    <n v="100100"/>
    <x v="59"/>
    <s v="LG-02"/>
    <x v="1"/>
    <x v="2"/>
    <s v="Electronics"/>
    <s v="Earbuds"/>
    <s v="C1048"/>
    <s v="New"/>
    <n v="3"/>
    <n v="32000"/>
    <x v="1"/>
    <n v="91200"/>
    <n v="19000"/>
    <x v="0"/>
    <s v="Ibrahim"/>
    <n v="91200"/>
    <n v="34200"/>
    <s v="Match"/>
    <n v="0.375"/>
  </r>
  <r>
    <n v="100101"/>
    <x v="77"/>
    <s v="AB-02"/>
    <x v="0"/>
    <x v="2"/>
    <s v="Accessories"/>
    <s v="Phone Case"/>
    <s v="C1052"/>
    <s v="Returning"/>
    <n v="5"/>
    <n v="9000"/>
    <x v="1"/>
    <n v="42750"/>
    <n v="3500"/>
    <x v="0"/>
    <s v="Chinedu"/>
    <n v="42750"/>
    <n v="25250"/>
    <s v="Match"/>
    <n v="0.59064327485380119"/>
  </r>
  <r>
    <n v="100102"/>
    <x v="78"/>
    <s v="LG-02"/>
    <x v="1"/>
    <x v="0"/>
    <s v="Home"/>
    <s v="Electric Kettle"/>
    <s v="C1014"/>
    <s v="Returning"/>
    <n v="2"/>
    <n v="24000"/>
    <x v="0"/>
    <n v="48000"/>
    <n v="15000"/>
    <x v="0"/>
    <s v="Ibrahim"/>
    <n v="48000"/>
    <n v="18000"/>
    <s v="Match"/>
    <n v="0.375"/>
  </r>
  <r>
    <n v="100103"/>
    <x v="79"/>
    <s v="AB-01"/>
    <x v="0"/>
    <x v="1"/>
    <s v="Electronics"/>
    <s v="Smartphone"/>
    <s v="C1110"/>
    <s v="New"/>
    <n v="1"/>
    <n v="165000"/>
    <x v="0"/>
    <n v="165000"/>
    <n v="112000"/>
    <x v="1"/>
    <s v="Bola"/>
    <n v="165000"/>
    <n v="53000"/>
    <s v="Match"/>
    <n v="0.32121212121212123"/>
  </r>
  <r>
    <n v="100104"/>
    <x v="80"/>
    <s v="LG-01"/>
    <x v="1"/>
    <x v="2"/>
    <s v="Electronics"/>
    <s v="Smartphone"/>
    <s v="C1167"/>
    <s v="New"/>
    <n v="3"/>
    <n v="165000"/>
    <x v="0"/>
    <n v="495000"/>
    <n v="112000"/>
    <x v="0"/>
    <s v="Grace"/>
    <n v="495000"/>
    <n v="159000"/>
    <s v="Match"/>
    <n v="0.32121212121212123"/>
  </r>
  <r>
    <n v="100105"/>
    <x v="81"/>
    <s v="IB-01"/>
    <x v="3"/>
    <x v="0"/>
    <s v="Home"/>
    <s v="Standing Fan"/>
    <s v="C1002"/>
    <s v="New"/>
    <n v="2"/>
    <n v="58000"/>
    <x v="0"/>
    <n v="116000"/>
    <n v="39000"/>
    <x v="0"/>
    <s v="David"/>
    <n v="116000"/>
    <n v="38000"/>
    <s v="Match"/>
    <n v="0.32758620689655171"/>
  </r>
  <r>
    <n v="100106"/>
    <x v="82"/>
    <s v="IB-01"/>
    <x v="3"/>
    <x v="2"/>
    <s v="Home"/>
    <s v="Blender"/>
    <s v="C1170"/>
    <s v="Returning"/>
    <n v="5"/>
    <n v="42000"/>
    <x v="1"/>
    <n v="199500"/>
    <n v="28000"/>
    <x v="0"/>
    <s v="Kemi"/>
    <n v="199500"/>
    <n v="59500"/>
    <s v="Match"/>
    <n v="0.2982456140350877"/>
  </r>
  <r>
    <n v="100107"/>
    <x v="73"/>
    <s v="PH-01"/>
    <x v="4"/>
    <x v="2"/>
    <s v="Home"/>
    <s v="Standing Fan"/>
    <s v="C1082"/>
    <s v="Returning"/>
    <n v="1"/>
    <n v="58000"/>
    <x v="3"/>
    <n v="52200"/>
    <n v="39000"/>
    <x v="0"/>
    <s v="Aisha"/>
    <n v="52200"/>
    <n v="13200"/>
    <s v="Match"/>
    <n v="0.25287356321839083"/>
  </r>
  <r>
    <n v="100108"/>
    <x v="83"/>
    <s v="AB-02"/>
    <x v="0"/>
    <x v="2"/>
    <s v="Accessories"/>
    <s v="USB Cable"/>
    <s v="C1021"/>
    <s v="Returning"/>
    <n v="1"/>
    <n v="6500"/>
    <x v="4"/>
    <n v="5525"/>
    <n v="2200"/>
    <x v="0"/>
    <s v="David"/>
    <n v="5525"/>
    <n v="3325"/>
    <s v="Match"/>
    <n v="0.60180995475113119"/>
  </r>
  <r>
    <n v="100109"/>
    <x v="84"/>
    <s v="AB-02"/>
    <x v="0"/>
    <x v="0"/>
    <s v="Accessories"/>
    <s v="Phone Case"/>
    <s v="C1078"/>
    <s v="Returning"/>
    <n v="2"/>
    <n v="9000"/>
    <x v="4"/>
    <n v="15300"/>
    <n v="3500"/>
    <x v="0"/>
    <s v="Fatima"/>
    <n v="15300"/>
    <n v="8300"/>
    <s v="Match"/>
    <n v="0.54248366013071891"/>
  </r>
  <r>
    <n v="100110"/>
    <x v="85"/>
    <s v="LG-02"/>
    <x v="1"/>
    <x v="2"/>
    <s v="Home"/>
    <s v="Blender"/>
    <s v="C1017"/>
    <s v="New"/>
    <n v="1"/>
    <n v="42000"/>
    <x v="0"/>
    <n v="42000"/>
    <n v="28000"/>
    <x v="0"/>
    <s v="David"/>
    <n v="42000"/>
    <n v="14000"/>
    <s v="Match"/>
    <n v="0.33333333333333331"/>
  </r>
  <r>
    <n v="100111"/>
    <x v="84"/>
    <s v="LG-02"/>
    <x v="1"/>
    <x v="2"/>
    <s v="Accessories"/>
    <s v="Backpack"/>
    <s v="C1145"/>
    <s v="Returning"/>
    <n v="1"/>
    <n v="28000"/>
    <x v="1"/>
    <n v="26600"/>
    <n v="16000"/>
    <x v="0"/>
    <s v="Fatima"/>
    <n v="26600"/>
    <n v="10600"/>
    <s v="Match"/>
    <n v="0.39849624060150374"/>
  </r>
  <r>
    <n v="100112"/>
    <x v="86"/>
    <s v="KN-01"/>
    <x v="2"/>
    <x v="2"/>
    <s v="Electronics"/>
    <s v="Power Bank"/>
    <s v="C1091"/>
    <s v="New"/>
    <n v="2"/>
    <n v="26000"/>
    <x v="3"/>
    <n v="46800"/>
    <n v="15000"/>
    <x v="0"/>
    <s v="Chinedu"/>
    <n v="46800"/>
    <n v="16800"/>
    <s v="Match"/>
    <n v="0.35897435897435898"/>
  </r>
  <r>
    <n v="100113"/>
    <x v="87"/>
    <s v="AB-02"/>
    <x v="0"/>
    <x v="2"/>
    <s v="Home"/>
    <s v="Standing Fan"/>
    <s v="C1045"/>
    <s v="New"/>
    <n v="3"/>
    <n v="58000"/>
    <x v="1"/>
    <n v="165300"/>
    <n v="39000"/>
    <x v="0"/>
    <s v="Kemi"/>
    <n v="165300"/>
    <n v="48300"/>
    <s v="Match"/>
    <n v="0.29219600725952816"/>
  </r>
  <r>
    <n v="100114"/>
    <x v="88"/>
    <s v="AB-01"/>
    <x v="0"/>
    <x v="1"/>
    <s v="Accessories"/>
    <s v="USB Cable"/>
    <s v="C1044"/>
    <s v="Returning"/>
    <n v="2"/>
    <n v="6500"/>
    <x v="5"/>
    <n v="9750"/>
    <n v="2200"/>
    <x v="0"/>
    <s v="Chinedu"/>
    <n v="9750"/>
    <n v="5350"/>
    <s v="Match"/>
    <n v="0.54871794871794877"/>
  </r>
  <r>
    <n v="100115"/>
    <x v="89"/>
    <s v="LG-02"/>
    <x v="1"/>
    <x v="1"/>
    <s v="Electronics"/>
    <s v="Power Bank"/>
    <s v="C1098"/>
    <s v="New"/>
    <n v="2"/>
    <n v="26000"/>
    <x v="3"/>
    <n v="46800"/>
    <n v="15000"/>
    <x v="0"/>
    <s v="Aisha"/>
    <n v="46800"/>
    <n v="16800"/>
    <s v="Match"/>
    <n v="0.35897435897435898"/>
  </r>
  <r>
    <n v="100116"/>
    <x v="43"/>
    <s v="PH-01"/>
    <x v="4"/>
    <x v="2"/>
    <s v="Accessories"/>
    <s v="Backpack"/>
    <s v="C1190"/>
    <s v="Returning"/>
    <n v="5"/>
    <n v="28000"/>
    <x v="0"/>
    <n v="140000"/>
    <n v="16000"/>
    <x v="0"/>
    <s v="Kemi"/>
    <n v="140000"/>
    <n v="60000"/>
    <s v="Match"/>
    <n v="0.42857142857142855"/>
  </r>
  <r>
    <n v="100117"/>
    <x v="74"/>
    <s v="LG-02"/>
    <x v="1"/>
    <x v="2"/>
    <s v="Accessories"/>
    <s v="Phone Case"/>
    <s v="C1055"/>
    <s v="New"/>
    <n v="4"/>
    <n v="9000"/>
    <x v="0"/>
    <n v="36000"/>
    <n v="3500"/>
    <x v="0"/>
    <s v="Ibrahim"/>
    <n v="36000"/>
    <n v="22000"/>
    <s v="Match"/>
    <n v="0.61111111111111116"/>
  </r>
  <r>
    <n v="100118"/>
    <x v="90"/>
    <s v="IB-01"/>
    <x v="3"/>
    <x v="0"/>
    <s v="Electronics"/>
    <s v="Power Bank"/>
    <s v="C1048"/>
    <s v="New"/>
    <n v="3"/>
    <n v="26000"/>
    <x v="0"/>
    <n v="78000"/>
    <n v="15000"/>
    <x v="0"/>
    <s v="David"/>
    <n v="78000"/>
    <n v="33000"/>
    <s v="Match"/>
    <n v="0.42307692307692307"/>
  </r>
  <r>
    <n v="100119"/>
    <x v="91"/>
    <s v="LG-02"/>
    <x v="1"/>
    <x v="0"/>
    <s v="Accessories"/>
    <s v="Phone Case"/>
    <s v="C1059"/>
    <s v="Returning"/>
    <n v="4"/>
    <n v="9000"/>
    <x v="0"/>
    <n v="36000"/>
    <n v="3500"/>
    <x v="0"/>
    <s v="Fatima"/>
    <n v="36000"/>
    <n v="22000"/>
    <s v="Match"/>
    <n v="0.61111111111111116"/>
  </r>
  <r>
    <n v="100120"/>
    <x v="86"/>
    <s v="LG-01"/>
    <x v="1"/>
    <x v="2"/>
    <s v="Electronics"/>
    <s v="Smartphone"/>
    <s v="C1194"/>
    <s v="Returning"/>
    <n v="1"/>
    <n v="165000"/>
    <x v="0"/>
    <n v="165000"/>
    <n v="112000"/>
    <x v="1"/>
    <s v="David"/>
    <n v="165000"/>
    <n v="53000"/>
    <s v="Match"/>
    <n v="0.32121212121212123"/>
  </r>
  <r>
    <n v="100121"/>
    <x v="9"/>
    <s v="IB-01"/>
    <x v="3"/>
    <x v="2"/>
    <s v="Accessories"/>
    <s v="Phone Case"/>
    <s v="C1124"/>
    <s v="New"/>
    <n v="4"/>
    <n v="9000"/>
    <x v="0"/>
    <n v="32400"/>
    <n v="3500"/>
    <x v="0"/>
    <s v="Bola"/>
    <n v="36000"/>
    <n v="22000"/>
    <s v="Mismatch"/>
    <n v="0.61111111111111116"/>
  </r>
  <r>
    <n v="100122"/>
    <x v="65"/>
    <s v="PH-01"/>
    <x v="4"/>
    <x v="2"/>
    <s v="Home"/>
    <s v="Electric Kettle"/>
    <s v="C1173"/>
    <s v="New"/>
    <n v="3"/>
    <n v="24000"/>
    <x v="0"/>
    <n v="72000"/>
    <n v="15000"/>
    <x v="0"/>
    <s v="Ibrahim"/>
    <n v="72000"/>
    <n v="27000"/>
    <s v="Match"/>
    <n v="0.375"/>
  </r>
  <r>
    <n v="100123"/>
    <x v="4"/>
    <s v="AB-01"/>
    <x v="0"/>
    <x v="2"/>
    <s v="Electronics"/>
    <s v="Earbuds"/>
    <s v="C1020"/>
    <s v="Returning"/>
    <n v="4"/>
    <n v="32000"/>
    <x v="3"/>
    <n v="115200"/>
    <n v="19000"/>
    <x v="0"/>
    <s v="Fatima"/>
    <n v="115200"/>
    <n v="39200"/>
    <s v="Match"/>
    <n v="0.34027777777777779"/>
  </r>
  <r>
    <n v="100124"/>
    <x v="66"/>
    <s v="KN-01"/>
    <x v="2"/>
    <x v="1"/>
    <s v="Electronics"/>
    <s v="Earbuds"/>
    <s v="C1080"/>
    <s v="Returning"/>
    <n v="3"/>
    <n v="32000"/>
    <x v="4"/>
    <n v="81600"/>
    <n v="19000"/>
    <x v="0"/>
    <s v="David"/>
    <n v="81600"/>
    <n v="24600"/>
    <s v="Match"/>
    <n v="0.3014705882352941"/>
  </r>
  <r>
    <n v="100125"/>
    <x v="92"/>
    <s v="PH-01"/>
    <x v="4"/>
    <x v="2"/>
    <s v="Electronics"/>
    <s v="Earbuds"/>
    <s v="C1184"/>
    <s v="Returning"/>
    <n v="3"/>
    <n v="32000"/>
    <x v="4"/>
    <n v="81600"/>
    <n v="19000"/>
    <x v="0"/>
    <s v="Chinedu"/>
    <n v="81600"/>
    <n v="24600"/>
    <s v="Match"/>
    <n v="0.3014705882352941"/>
  </r>
  <r>
    <n v="100126"/>
    <x v="93"/>
    <s v="AB-02"/>
    <x v="0"/>
    <x v="0"/>
    <s v="Electronics"/>
    <s v="Smartphone"/>
    <s v="C1004"/>
    <s v="Returning"/>
    <n v="2"/>
    <n v="165000"/>
    <x v="5"/>
    <n v="247500"/>
    <n v="112000"/>
    <x v="0"/>
    <s v="Ibrahim"/>
    <n v="247500"/>
    <n v="23500"/>
    <s v="Match"/>
    <n v="9.494949494949495E-2"/>
  </r>
  <r>
    <n v="100127"/>
    <x v="16"/>
    <s v="AB-01"/>
    <x v="0"/>
    <x v="1"/>
    <s v="Accessories"/>
    <s v="Phone Case"/>
    <s v="C1129"/>
    <s v="Returning"/>
    <n v="3"/>
    <n v="9000"/>
    <x v="5"/>
    <n v="20250"/>
    <n v="3500"/>
    <x v="0"/>
    <s v="Bola"/>
    <n v="20250"/>
    <n v="9750"/>
    <s v="Match"/>
    <n v="0.48148148148148145"/>
  </r>
  <r>
    <n v="100128"/>
    <x v="94"/>
    <s v="AB-01"/>
    <x v="0"/>
    <x v="0"/>
    <s v="Electronics"/>
    <s v="Smartphone"/>
    <s v="C1124"/>
    <s v="New"/>
    <n v="2"/>
    <n v="165000"/>
    <x v="0"/>
    <n v="330000"/>
    <n v="112000"/>
    <x v="0"/>
    <s v="David"/>
    <n v="330000"/>
    <n v="106000"/>
    <s v="Match"/>
    <n v="0.32121212121212123"/>
  </r>
  <r>
    <n v="100129"/>
    <x v="52"/>
    <s v="PH-01"/>
    <x v="4"/>
    <x v="0"/>
    <s v="Accessories"/>
    <s v="Backpack"/>
    <s v="C1062"/>
    <s v="New"/>
    <n v="2"/>
    <n v="28000"/>
    <x v="1"/>
    <n v="53200"/>
    <n v="16000"/>
    <x v="0"/>
    <s v="Chinedu"/>
    <n v="53200"/>
    <n v="21200"/>
    <s v="Match"/>
    <n v="0.39849624060150374"/>
  </r>
  <r>
    <n v="100130"/>
    <x v="95"/>
    <s v="LG-02"/>
    <x v="1"/>
    <x v="0"/>
    <s v="Accessories"/>
    <s v="Phone Case"/>
    <s v="C1046"/>
    <s v="New"/>
    <n v="2"/>
    <n v="9000"/>
    <x v="0"/>
    <n v="18000"/>
    <n v="3500"/>
    <x v="0"/>
    <s v="Kemi"/>
    <n v="18000"/>
    <n v="11000"/>
    <s v="Match"/>
    <n v="0.61111111111111116"/>
  </r>
  <r>
    <n v="100131"/>
    <x v="6"/>
    <s v="LG-02"/>
    <x v="1"/>
    <x v="0"/>
    <s v="Home"/>
    <s v="Blender"/>
    <s v="C1191"/>
    <s v="New"/>
    <n v="1"/>
    <n v="42000"/>
    <x v="0"/>
    <n v="42000"/>
    <n v="28000"/>
    <x v="0"/>
    <s v="David"/>
    <n v="42000"/>
    <n v="14000"/>
    <s v="Match"/>
    <n v="0.33333333333333331"/>
  </r>
  <r>
    <n v="100132"/>
    <x v="96"/>
    <s v="PH-01"/>
    <x v="4"/>
    <x v="2"/>
    <s v="Electronics"/>
    <s v="Power Bank"/>
    <s v="C1076"/>
    <s v="Returning"/>
    <n v="4"/>
    <n v="26000"/>
    <x v="0"/>
    <n v="104000"/>
    <n v="15000"/>
    <x v="0"/>
    <s v="Aisha"/>
    <n v="104000"/>
    <n v="44000"/>
    <s v="Match"/>
    <n v="0.42307692307692307"/>
  </r>
  <r>
    <n v="100133"/>
    <x v="97"/>
    <s v="KN-01"/>
    <x v="2"/>
    <x v="2"/>
    <s v="Home"/>
    <s v="Electric Kettle"/>
    <s v="C1153"/>
    <s v="Returning"/>
    <n v="1"/>
    <n v="24000"/>
    <x v="0"/>
    <n v="24000"/>
    <n v="15000"/>
    <x v="0"/>
    <s v="Kemi"/>
    <n v="24000"/>
    <n v="9000"/>
    <s v="Match"/>
    <n v="0.375"/>
  </r>
  <r>
    <n v="100134"/>
    <x v="36"/>
    <s v="AB-02"/>
    <x v="0"/>
    <x v="1"/>
    <s v="Home"/>
    <s v="Standing Fan"/>
    <s v="C1016"/>
    <s v="Returning"/>
    <n v="3"/>
    <n v="58000"/>
    <x v="5"/>
    <n v="130500"/>
    <n v="39000"/>
    <x v="0"/>
    <s v="Ibrahim"/>
    <n v="130500"/>
    <n v="13500"/>
    <s v="Match"/>
    <n v="0.10344827586206896"/>
  </r>
  <r>
    <n v="100135"/>
    <x v="98"/>
    <s v="KN-01"/>
    <x v="2"/>
    <x v="0"/>
    <s v="Home"/>
    <s v="Electric Kettle"/>
    <s v="C1003"/>
    <s v="Returning"/>
    <n v="1"/>
    <n v="24000"/>
    <x v="4"/>
    <n v="20400"/>
    <n v="15000"/>
    <x v="0"/>
    <s v="Kemi"/>
    <n v="20400"/>
    <n v="5400"/>
    <s v="Match"/>
    <n v="0.26470588235294118"/>
  </r>
  <r>
    <n v="100136"/>
    <x v="99"/>
    <s v="KN-01"/>
    <x v="2"/>
    <x v="2"/>
    <s v="Electronics"/>
    <s v="Power Bank"/>
    <s v="C1149"/>
    <s v="New"/>
    <n v="2"/>
    <n v="26000"/>
    <x v="4"/>
    <n v="44200"/>
    <n v="15000"/>
    <x v="0"/>
    <s v="Fatima"/>
    <n v="44200"/>
    <n v="14200"/>
    <s v="Match"/>
    <n v="0.32126696832579188"/>
  </r>
  <r>
    <n v="100137"/>
    <x v="38"/>
    <s v="LG-01"/>
    <x v="1"/>
    <x v="1"/>
    <s v="Home"/>
    <s v="Blender"/>
    <s v="C1072"/>
    <s v="Returning"/>
    <n v="2"/>
    <n v="42000"/>
    <x v="0"/>
    <n v="84000"/>
    <n v="28000"/>
    <x v="0"/>
    <s v="David"/>
    <n v="84000"/>
    <n v="28000"/>
    <s v="Match"/>
    <n v="0.33333333333333331"/>
  </r>
  <r>
    <n v="100138"/>
    <x v="100"/>
    <s v="IB-01"/>
    <x v="3"/>
    <x v="2"/>
    <s v="Electronics"/>
    <s v="Earbuds"/>
    <s v="C1161"/>
    <s v="Returning"/>
    <n v="4"/>
    <n v="32000"/>
    <x v="0"/>
    <n v="128000"/>
    <n v="19000"/>
    <x v="0"/>
    <s v="Fatima"/>
    <n v="128000"/>
    <n v="52000"/>
    <s v="Match"/>
    <n v="0.40625"/>
  </r>
  <r>
    <n v="100139"/>
    <x v="43"/>
    <s v="LG-01"/>
    <x v="1"/>
    <x v="2"/>
    <s v="Accessories"/>
    <s v="Backpack"/>
    <s v="C1146"/>
    <s v="New"/>
    <n v="3"/>
    <n v="28000"/>
    <x v="1"/>
    <n v="79800"/>
    <n v="16000"/>
    <x v="0"/>
    <s v="Bola"/>
    <n v="79800"/>
    <n v="31800"/>
    <s v="Match"/>
    <n v="0.39849624060150374"/>
  </r>
  <r>
    <n v="100140"/>
    <x v="101"/>
    <s v="LG-02"/>
    <x v="1"/>
    <x v="2"/>
    <s v="Accessories"/>
    <s v="USB Cable"/>
    <s v="C1002"/>
    <s v="Returning"/>
    <n v="2"/>
    <n v="6500"/>
    <x v="4"/>
    <n v="11050"/>
    <n v="2200"/>
    <x v="0"/>
    <s v="Ibrahim"/>
    <n v="11050"/>
    <n v="6650"/>
    <s v="Match"/>
    <n v="0.60180995475113119"/>
  </r>
  <r>
    <n v="100141"/>
    <x v="102"/>
    <s v="LG-02"/>
    <x v="1"/>
    <x v="2"/>
    <s v="Home"/>
    <s v="Blender"/>
    <s v="C1068"/>
    <s v="Returning"/>
    <n v="18"/>
    <n v="42000"/>
    <x v="0"/>
    <n v="756000"/>
    <n v="28000"/>
    <x v="0"/>
    <s v="Ibrahim"/>
    <n v="756000"/>
    <n v="252000"/>
    <s v="Match"/>
    <n v="0.33333333333333331"/>
  </r>
  <r>
    <n v="100142"/>
    <x v="1"/>
    <s v="IB-01"/>
    <x v="3"/>
    <x v="1"/>
    <s v="Electronics"/>
    <s v="Earbuds"/>
    <s v="C1088"/>
    <s v="New"/>
    <n v="1"/>
    <n v="32000"/>
    <x v="0"/>
    <n v="32000"/>
    <n v="19000"/>
    <x v="0"/>
    <s v="Kemi"/>
    <n v="32000"/>
    <n v="13000"/>
    <s v="Match"/>
    <n v="0.40625"/>
  </r>
  <r>
    <n v="100143"/>
    <x v="103"/>
    <s v="LG-02"/>
    <x v="1"/>
    <x v="2"/>
    <s v="Electronics"/>
    <s v="Smartphone"/>
    <s v="C1164"/>
    <s v="Returning"/>
    <n v="2"/>
    <n v="165000"/>
    <x v="0"/>
    <n v="330000"/>
    <n v="112000"/>
    <x v="0"/>
    <s v="Ibrahim"/>
    <n v="330000"/>
    <n v="106000"/>
    <s v="Match"/>
    <n v="0.32121212121212123"/>
  </r>
  <r>
    <n v="100144"/>
    <x v="41"/>
    <s v="IB-01"/>
    <x v="3"/>
    <x v="0"/>
    <s v="Electronics"/>
    <s v="Earbuds"/>
    <s v="C1139"/>
    <s v="New"/>
    <n v="2"/>
    <n v="32000"/>
    <x v="4"/>
    <n v="54400"/>
    <n v="19000"/>
    <x v="1"/>
    <s v="Grace"/>
    <n v="54400"/>
    <n v="16400"/>
    <s v="Match"/>
    <n v="0.3014705882352941"/>
  </r>
  <r>
    <n v="100145"/>
    <x v="17"/>
    <s v="IB-01"/>
    <x v="3"/>
    <x v="2"/>
    <s v="Accessories"/>
    <s v="Backpack"/>
    <s v="C1018"/>
    <s v="New"/>
    <n v="1"/>
    <n v="28000"/>
    <x v="0"/>
    <n v="28000"/>
    <n v="16000"/>
    <x v="0"/>
    <s v="Chinedu"/>
    <n v="28000"/>
    <n v="12000"/>
    <s v="Match"/>
    <n v="0.42857142857142855"/>
  </r>
  <r>
    <n v="100146"/>
    <x v="104"/>
    <s v="KN-01"/>
    <x v="2"/>
    <x v="1"/>
    <s v="Electronics"/>
    <s v="Earbuds"/>
    <s v="C1128"/>
    <s v="Returning"/>
    <n v="1"/>
    <n v="32000"/>
    <x v="3"/>
    <n v="28800"/>
    <n v="19000"/>
    <x v="0"/>
    <s v="Ibrahim"/>
    <n v="28800"/>
    <n v="9800"/>
    <s v="Match"/>
    <n v="0.34027777777777779"/>
  </r>
  <r>
    <n v="100147"/>
    <x v="105"/>
    <s v="PH-01"/>
    <x v="4"/>
    <x v="2"/>
    <s v="Home"/>
    <s v="Blender"/>
    <s v="C1172"/>
    <s v="New"/>
    <n v="2"/>
    <n v="42000"/>
    <x v="1"/>
    <n v="79800"/>
    <n v="28000"/>
    <x v="0"/>
    <s v="Chinedu"/>
    <n v="79800"/>
    <n v="23800"/>
    <s v="Match"/>
    <n v="0.2982456140350877"/>
  </r>
  <r>
    <n v="100148"/>
    <x v="66"/>
    <s v="PH-01"/>
    <x v="4"/>
    <x v="1"/>
    <s v="Home"/>
    <s v="Electric Kettle"/>
    <s v="C1069"/>
    <s v="Returning"/>
    <n v="1"/>
    <n v="24000"/>
    <x v="1"/>
    <n v="22800"/>
    <n v="15000"/>
    <x v="0"/>
    <s v="Chinedu"/>
    <n v="22800"/>
    <n v="7800"/>
    <s v="Match"/>
    <n v="0.34210526315789475"/>
  </r>
  <r>
    <n v="100149"/>
    <x v="106"/>
    <s v="LG-02"/>
    <x v="1"/>
    <x v="2"/>
    <s v="Accessories"/>
    <s v="Phone Case"/>
    <s v="C1150"/>
    <s v="Returning"/>
    <n v="4"/>
    <n v="9000"/>
    <x v="1"/>
    <n v="34200"/>
    <n v="3500"/>
    <x v="0"/>
    <s v="Grace"/>
    <n v="34200"/>
    <n v="20200"/>
    <s v="Match"/>
    <n v="0.59064327485380119"/>
  </r>
  <r>
    <n v="100150"/>
    <x v="16"/>
    <s v="IB-01"/>
    <x v="3"/>
    <x v="1"/>
    <s v="Electronics"/>
    <s v="Power Bank"/>
    <s v="C1044"/>
    <s v="Returning"/>
    <n v="1"/>
    <n v="26000"/>
    <x v="3"/>
    <n v="23400"/>
    <n v="15000"/>
    <x v="0"/>
    <s v="Grace"/>
    <n v="23400"/>
    <n v="8400"/>
    <s v="Match"/>
    <n v="0.35897435897435898"/>
  </r>
  <r>
    <n v="100151"/>
    <x v="107"/>
    <s v="KN-01"/>
    <x v="2"/>
    <x v="1"/>
    <s v="Electronics"/>
    <s v="Smartphone"/>
    <s v="C1186"/>
    <s v="New"/>
    <n v="1"/>
    <n v="165000"/>
    <x v="4"/>
    <n v="140250"/>
    <n v="112000"/>
    <x v="0"/>
    <s v="Chinedu"/>
    <n v="140250"/>
    <n v="28250"/>
    <s v="Match"/>
    <n v="0.20142602495543671"/>
  </r>
  <r>
    <n v="100152"/>
    <x v="21"/>
    <s v="LG-02"/>
    <x v="1"/>
    <x v="0"/>
    <s v="Accessories"/>
    <s v="USB Cable"/>
    <s v="C1076"/>
    <s v="Returning"/>
    <n v="1"/>
    <n v="6500"/>
    <x v="0"/>
    <n v="6500"/>
    <n v="2200"/>
    <x v="0"/>
    <s v="Ibrahim"/>
    <n v="6500"/>
    <n v="4300"/>
    <s v="Match"/>
    <n v="0.66153846153846152"/>
  </r>
  <r>
    <n v="100153"/>
    <x v="108"/>
    <s v="AB-02"/>
    <x v="0"/>
    <x v="0"/>
    <s v="Electronics"/>
    <s v="Earbuds"/>
    <s v="C1117"/>
    <s v="Returning"/>
    <n v="1"/>
    <n v="32000"/>
    <x v="5"/>
    <n v="24000"/>
    <n v="19000"/>
    <x v="0"/>
    <s v="Fatima"/>
    <n v="24000"/>
    <n v="5000"/>
    <s v="Match"/>
    <n v="0.20833333333333334"/>
  </r>
  <r>
    <n v="100154"/>
    <x v="67"/>
    <s v="IB-01"/>
    <x v="3"/>
    <x v="2"/>
    <s v="Electronics"/>
    <s v="Earbuds"/>
    <s v="C1024"/>
    <s v="New"/>
    <n v="1"/>
    <n v="32000"/>
    <x v="0"/>
    <n v="32000"/>
    <n v="19000"/>
    <x v="0"/>
    <s v="Fatima"/>
    <n v="32000"/>
    <n v="13000"/>
    <s v="Match"/>
    <n v="0.40625"/>
  </r>
  <r>
    <n v="100155"/>
    <x v="109"/>
    <s v="LG-02"/>
    <x v="1"/>
    <x v="2"/>
    <s v="Accessories"/>
    <s v="Backpack"/>
    <s v="C1005"/>
    <s v="New"/>
    <n v="5"/>
    <n v="28000"/>
    <x v="4"/>
    <n v="119000"/>
    <n v="16000"/>
    <x v="0"/>
    <s v="Chinedu"/>
    <n v="119000"/>
    <n v="39000"/>
    <s v="Match"/>
    <n v="0.32773109243697479"/>
  </r>
  <r>
    <n v="100156"/>
    <x v="110"/>
    <s v="LG-01"/>
    <x v="1"/>
    <x v="2"/>
    <s v="Electronics"/>
    <s v="Earbuds"/>
    <s v="C1004"/>
    <s v="New"/>
    <n v="1"/>
    <n v="32000"/>
    <x v="0"/>
    <n v="32000"/>
    <n v="19000"/>
    <x v="0"/>
    <s v="Kemi"/>
    <n v="32000"/>
    <n v="13000"/>
    <s v="Match"/>
    <n v="0.40625"/>
  </r>
  <r>
    <n v="100157"/>
    <x v="104"/>
    <s v="IB-01"/>
    <x v="3"/>
    <x v="1"/>
    <s v="Electronics"/>
    <s v="Earbuds"/>
    <s v="C1105"/>
    <s v="New"/>
    <n v="1"/>
    <n v="32000"/>
    <x v="3"/>
    <n v="28800"/>
    <n v="19000"/>
    <x v="0"/>
    <s v="Grace"/>
    <n v="28800"/>
    <n v="9800"/>
    <s v="Match"/>
    <n v="0.34027777777777779"/>
  </r>
  <r>
    <n v="100158"/>
    <x v="111"/>
    <s v="PH-01"/>
    <x v="4"/>
    <x v="1"/>
    <s v="Accessories"/>
    <s v="Phone Case"/>
    <s v="C1067"/>
    <s v="New"/>
    <n v="2"/>
    <n v="9000"/>
    <x v="1"/>
    <n v="17100"/>
    <n v="3500"/>
    <x v="0"/>
    <s v="Kemi"/>
    <n v="17100"/>
    <n v="10100"/>
    <s v="Match"/>
    <n v="0.59064327485380119"/>
  </r>
  <r>
    <n v="100159"/>
    <x v="112"/>
    <s v="LG-01"/>
    <x v="1"/>
    <x v="2"/>
    <s v="Home"/>
    <s v="Electric Kettle"/>
    <s v="C1184"/>
    <s v="New"/>
    <n v="1"/>
    <n v="24000"/>
    <x v="0"/>
    <n v="24000"/>
    <n v="15000"/>
    <x v="0"/>
    <s v="David"/>
    <n v="24000"/>
    <n v="9000"/>
    <s v="Match"/>
    <n v="0.375"/>
  </r>
  <r>
    <n v="100160"/>
    <x v="32"/>
    <s v="LG-02"/>
    <x v="1"/>
    <x v="1"/>
    <s v="Home"/>
    <s v="Electric Kettle"/>
    <s v="C1008"/>
    <s v="Returning"/>
    <n v="1"/>
    <n v="24000"/>
    <x v="0"/>
    <n v="24000"/>
    <n v="15000"/>
    <x v="0"/>
    <s v="Grace"/>
    <n v="24000"/>
    <n v="9000"/>
    <s v="Match"/>
    <n v="0.375"/>
  </r>
  <r>
    <n v="100161"/>
    <x v="113"/>
    <s v="IB-01"/>
    <x v="3"/>
    <x v="0"/>
    <s v="Home"/>
    <s v="Standing Fan"/>
    <s v="C1096"/>
    <s v="Returning"/>
    <n v="3"/>
    <n v="58000"/>
    <x v="0"/>
    <n v="174000"/>
    <n v="39000"/>
    <x v="0"/>
    <s v="David"/>
    <n v="174000"/>
    <n v="57000"/>
    <s v="Match"/>
    <n v="0.32758620689655171"/>
  </r>
  <r>
    <n v="100162"/>
    <x v="1"/>
    <s v="IB-01"/>
    <x v="3"/>
    <x v="0"/>
    <s v="Accessories"/>
    <s v="Phone Case"/>
    <s v="C1119"/>
    <s v="New"/>
    <n v="1"/>
    <n v="9000"/>
    <x v="0"/>
    <n v="9000"/>
    <n v="3500"/>
    <x v="0"/>
    <s v="Fatima"/>
    <n v="9000"/>
    <n v="5500"/>
    <s v="Match"/>
    <n v="0.61111111111111116"/>
  </r>
  <r>
    <n v="100163"/>
    <x v="78"/>
    <s v="KN-01"/>
    <x v="2"/>
    <x v="1"/>
    <s v="Electronics"/>
    <s v="Power Bank"/>
    <s v="C1158"/>
    <s v="New"/>
    <n v="5"/>
    <n v="26000"/>
    <x v="4"/>
    <n v="88400"/>
    <n v="15000"/>
    <x v="0"/>
    <s v="Bola"/>
    <n v="110500"/>
    <n v="35500"/>
    <s v="Mismatch"/>
    <n v="0.32126696832579188"/>
  </r>
  <r>
    <n v="100164"/>
    <x v="114"/>
    <s v="KN-01"/>
    <x v="2"/>
    <x v="1"/>
    <s v="Electronics"/>
    <s v="Smartphone"/>
    <s v="C1037"/>
    <s v="Returning"/>
    <n v="5"/>
    <n v="165000"/>
    <x v="1"/>
    <n v="783750"/>
    <n v="112000"/>
    <x v="0"/>
    <s v="Chinedu"/>
    <n v="783750"/>
    <n v="223750"/>
    <s v="Match"/>
    <n v="0.28548644338118023"/>
  </r>
  <r>
    <n v="100165"/>
    <x v="115"/>
    <s v="LG-01"/>
    <x v="1"/>
    <x v="1"/>
    <s v="Electronics"/>
    <s v="Smartphone"/>
    <s v="C1036"/>
    <s v="Returning"/>
    <n v="1"/>
    <n v="165000"/>
    <x v="0"/>
    <n v="165000"/>
    <n v="112000"/>
    <x v="0"/>
    <s v="Fatima"/>
    <n v="165000"/>
    <n v="53000"/>
    <s v="Match"/>
    <n v="0.32121212121212123"/>
  </r>
  <r>
    <n v="100166"/>
    <x v="116"/>
    <s v="LG-01"/>
    <x v="1"/>
    <x v="1"/>
    <s v="Electronics"/>
    <s v="Earbuds"/>
    <s v="C1013"/>
    <s v="Returning"/>
    <n v="3"/>
    <n v="32000"/>
    <x v="1"/>
    <n v="91200"/>
    <n v="19000"/>
    <x v="0"/>
    <s v="Aisha"/>
    <n v="91200"/>
    <n v="34200"/>
    <s v="Match"/>
    <n v="0.375"/>
  </r>
  <r>
    <n v="100167"/>
    <x v="117"/>
    <s v="LG-02"/>
    <x v="1"/>
    <x v="0"/>
    <s v="Electronics"/>
    <s v="Earbuds"/>
    <s v="C1023"/>
    <s v="New"/>
    <n v="1"/>
    <n v="32000"/>
    <x v="3"/>
    <n v="28800"/>
    <n v="19000"/>
    <x v="0"/>
    <s v="Aisha"/>
    <n v="28800"/>
    <n v="9800"/>
    <s v="Match"/>
    <n v="0.34027777777777779"/>
  </r>
  <r>
    <n v="100168"/>
    <x v="50"/>
    <s v="KN-01"/>
    <x v="2"/>
    <x v="0"/>
    <s v="Electronics"/>
    <s v="Earbuds"/>
    <s v="C1134"/>
    <s v="New"/>
    <n v="22"/>
    <n v="32000"/>
    <x v="1"/>
    <n v="668800"/>
    <n v="19000"/>
    <x v="1"/>
    <s v="Chinedu"/>
    <n v="668800"/>
    <n v="250800"/>
    <s v="Match"/>
    <n v="0.375"/>
  </r>
  <r>
    <n v="100169"/>
    <x v="118"/>
    <s v="AB-01"/>
    <x v="0"/>
    <x v="0"/>
    <s v="Electronics"/>
    <s v="Power Bank"/>
    <s v="C1176"/>
    <s v="Returning"/>
    <n v="3"/>
    <n v="26000"/>
    <x v="4"/>
    <n v="66300"/>
    <n v="15000"/>
    <x v="1"/>
    <s v="David"/>
    <n v="66300"/>
    <n v="21300"/>
    <s v="Match"/>
    <n v="0.32126696832579188"/>
  </r>
  <r>
    <n v="100170"/>
    <x v="119"/>
    <s v="LG-02"/>
    <x v="1"/>
    <x v="2"/>
    <s v="Electronics"/>
    <s v="Power Bank"/>
    <s v="C1004"/>
    <s v="New"/>
    <n v="1"/>
    <n v="26000"/>
    <x v="1"/>
    <n v="24700"/>
    <n v="15000"/>
    <x v="0"/>
    <s v="Ibrahim"/>
    <n v="24700"/>
    <n v="9700"/>
    <s v="Match"/>
    <n v="0.39271255060728744"/>
  </r>
  <r>
    <n v="100171"/>
    <x v="66"/>
    <s v="KN-01"/>
    <x v="2"/>
    <x v="1"/>
    <s v="Home"/>
    <s v="Electric Kettle"/>
    <s v="C1026"/>
    <s v="Returning"/>
    <n v="3"/>
    <n v="24000"/>
    <x v="4"/>
    <n v="61200"/>
    <n v="15000"/>
    <x v="0"/>
    <s v="Grace"/>
    <n v="61200"/>
    <n v="16200"/>
    <s v="Match"/>
    <n v="0.26470588235294118"/>
  </r>
  <r>
    <n v="100172"/>
    <x v="120"/>
    <s v="IB-01"/>
    <x v="3"/>
    <x v="2"/>
    <s v="Accessories"/>
    <s v="Backpack"/>
    <s v="C1172"/>
    <s v="New"/>
    <n v="2"/>
    <n v="28000"/>
    <x v="4"/>
    <n v="52360"/>
    <n v="16000"/>
    <x v="0"/>
    <s v="David"/>
    <n v="47600"/>
    <n v="15600"/>
    <s v="Mismatch"/>
    <n v="0.32773109243697479"/>
  </r>
  <r>
    <n v="100173"/>
    <x v="21"/>
    <s v="KN-01"/>
    <x v="2"/>
    <x v="1"/>
    <s v="Accessories"/>
    <s v="USB Cable"/>
    <s v="C1102"/>
    <s v="Returning"/>
    <n v="1"/>
    <n v="6500"/>
    <x v="3"/>
    <n v="5850"/>
    <n v="2200"/>
    <x v="1"/>
    <s v="Chinedu"/>
    <n v="5850"/>
    <n v="3650"/>
    <s v="Match"/>
    <n v="0.62393162393162394"/>
  </r>
  <r>
    <n v="100174"/>
    <x v="121"/>
    <s v="LG-01"/>
    <x v="1"/>
    <x v="2"/>
    <s v="Accessories"/>
    <s v="USB Cable"/>
    <s v="C1096"/>
    <s v="Returning"/>
    <n v="2"/>
    <n v="6500"/>
    <x v="4"/>
    <n v="11050"/>
    <n v="2200"/>
    <x v="0"/>
    <s v="Aisha"/>
    <n v="11050"/>
    <n v="6650"/>
    <s v="Match"/>
    <n v="0.60180995475113119"/>
  </r>
  <r>
    <n v="100175"/>
    <x v="42"/>
    <s v="AB-02"/>
    <x v="0"/>
    <x v="2"/>
    <s v="Home"/>
    <s v="Electric Kettle"/>
    <s v="C1102"/>
    <s v="Returning"/>
    <n v="5"/>
    <n v="24000"/>
    <x v="5"/>
    <n v="90000"/>
    <n v="15000"/>
    <x v="0"/>
    <s v="David"/>
    <n v="90000"/>
    <n v="15000"/>
    <s v="Match"/>
    <n v="0.16666666666666666"/>
  </r>
  <r>
    <n v="100176"/>
    <x v="63"/>
    <s v="IB-01"/>
    <x v="3"/>
    <x v="1"/>
    <s v="Accessories"/>
    <s v="Phone Case"/>
    <s v="C1134"/>
    <s v="New"/>
    <n v="2"/>
    <n v="9000"/>
    <x v="3"/>
    <n v="16200"/>
    <n v="3500"/>
    <x v="0"/>
    <s v="Ibrahim"/>
    <n v="16200"/>
    <n v="9200"/>
    <s v="Match"/>
    <n v="0.5679012345679012"/>
  </r>
  <r>
    <n v="100177"/>
    <x v="44"/>
    <s v="AB-02"/>
    <x v="0"/>
    <x v="0"/>
    <s v="Home"/>
    <s v="Standing Fan"/>
    <s v="C1123"/>
    <s v="New"/>
    <n v="1"/>
    <n v="58000"/>
    <x v="2"/>
    <n v="46400"/>
    <n v="39000"/>
    <x v="0"/>
    <s v="Kemi"/>
    <n v="46400"/>
    <n v="7400"/>
    <s v="Match"/>
    <n v="0.15948275862068967"/>
  </r>
  <r>
    <n v="100178"/>
    <x v="122"/>
    <s v="KN-01"/>
    <x v="2"/>
    <x v="2"/>
    <s v="Accessories"/>
    <s v="USB Cable"/>
    <s v="C1029"/>
    <s v="Returning"/>
    <n v="2"/>
    <n v="6500"/>
    <x v="4"/>
    <n v="11050"/>
    <n v="2200"/>
    <x v="0"/>
    <s v="Grace"/>
    <n v="11050"/>
    <n v="6650"/>
    <s v="Match"/>
    <n v="0.60180995475113119"/>
  </r>
  <r>
    <n v="100179"/>
    <x v="69"/>
    <s v="KN-01"/>
    <x v="2"/>
    <x v="2"/>
    <s v="Electronics"/>
    <s v="Earbuds"/>
    <s v="C1120"/>
    <s v="Returning"/>
    <n v="5"/>
    <n v="32000"/>
    <x v="4"/>
    <n v="136000"/>
    <n v="19000"/>
    <x v="0"/>
    <s v="Grace"/>
    <n v="136000"/>
    <n v="41000"/>
    <s v="Match"/>
    <n v="0.3014705882352941"/>
  </r>
  <r>
    <n v="100180"/>
    <x v="0"/>
    <s v="LG-02"/>
    <x v="1"/>
    <x v="2"/>
    <s v="Accessories"/>
    <s v="Backpack"/>
    <s v="C1161"/>
    <s v="New"/>
    <n v="3"/>
    <n v="28000"/>
    <x v="1"/>
    <n v="79800"/>
    <n v="16000"/>
    <x v="0"/>
    <s v="Chinedu"/>
    <n v="79800"/>
    <n v="31800"/>
    <s v="Match"/>
    <n v="0.39849624060150374"/>
  </r>
  <r>
    <n v="100181"/>
    <x v="21"/>
    <s v="PH-01"/>
    <x v="4"/>
    <x v="1"/>
    <s v="Home"/>
    <s v="Electric Kettle"/>
    <s v="C1112"/>
    <s v="Returning"/>
    <n v="1"/>
    <n v="24000"/>
    <x v="3"/>
    <n v="21600"/>
    <n v="15000"/>
    <x v="1"/>
    <s v="Chinedu"/>
    <n v="21600"/>
    <n v="6600"/>
    <s v="Match"/>
    <n v="0.30555555555555558"/>
  </r>
  <r>
    <n v="100182"/>
    <x v="123"/>
    <s v="AB-01"/>
    <x v="0"/>
    <x v="1"/>
    <s v="Accessories"/>
    <s v="Backpack"/>
    <s v="C1097"/>
    <s v="Returning"/>
    <n v="2"/>
    <n v="28000"/>
    <x v="2"/>
    <n v="44800"/>
    <n v="16000"/>
    <x v="1"/>
    <s v="Kemi"/>
    <n v="44800"/>
    <n v="12800"/>
    <s v="Match"/>
    <n v="0.2857142857142857"/>
  </r>
  <r>
    <n v="100183"/>
    <x v="124"/>
    <s v="IB-01"/>
    <x v="3"/>
    <x v="2"/>
    <s v="Home"/>
    <s v="Standing Fan"/>
    <s v="C1061"/>
    <s v="Returning"/>
    <n v="5"/>
    <n v="58000"/>
    <x v="4"/>
    <n v="246500"/>
    <n v="39000"/>
    <x v="0"/>
    <s v="Grace"/>
    <n v="246500"/>
    <n v="51500"/>
    <s v="Match"/>
    <n v="0.20892494929006086"/>
  </r>
  <r>
    <n v="100184"/>
    <x v="125"/>
    <s v="LG-02"/>
    <x v="1"/>
    <x v="2"/>
    <s v="Home"/>
    <s v="Blender"/>
    <s v="C1102"/>
    <s v="New"/>
    <n v="1"/>
    <n v="42000"/>
    <x v="0"/>
    <n v="42000"/>
    <n v="28000"/>
    <x v="0"/>
    <s v="David"/>
    <n v="42000"/>
    <n v="14000"/>
    <s v="Match"/>
    <n v="0.33333333333333331"/>
  </r>
  <r>
    <n v="100185"/>
    <x v="37"/>
    <s v="AB-01"/>
    <x v="0"/>
    <x v="0"/>
    <s v="Home"/>
    <s v="Blender"/>
    <s v="C1165"/>
    <s v="Returning"/>
    <n v="2"/>
    <n v="42000"/>
    <x v="4"/>
    <n v="71400"/>
    <n v="28000"/>
    <x v="0"/>
    <s v="Kemi"/>
    <n v="71400"/>
    <n v="15400"/>
    <s v="Match"/>
    <n v="0.21568627450980393"/>
  </r>
  <r>
    <n v="100186"/>
    <x v="126"/>
    <s v="AB-02"/>
    <x v="0"/>
    <x v="1"/>
    <s v="Accessories"/>
    <s v="Phone Case"/>
    <s v="C1014"/>
    <s v="New"/>
    <n v="2"/>
    <n v="9000"/>
    <x v="1"/>
    <n v="17100"/>
    <n v="3500"/>
    <x v="0"/>
    <s v="Grace"/>
    <n v="17100"/>
    <n v="10100"/>
    <s v="Match"/>
    <n v="0.59064327485380119"/>
  </r>
  <r>
    <n v="100187"/>
    <x v="127"/>
    <s v="KN-01"/>
    <x v="2"/>
    <x v="2"/>
    <s v="Home"/>
    <s v="Standing Fan"/>
    <s v="C1181"/>
    <s v="New"/>
    <n v="2"/>
    <n v="58000"/>
    <x v="3"/>
    <n v="104400"/>
    <n v="39000"/>
    <x v="0"/>
    <s v="Ibrahim"/>
    <n v="104400"/>
    <n v="26400"/>
    <s v="Match"/>
    <n v="0.25287356321839083"/>
  </r>
  <r>
    <n v="100188"/>
    <x v="128"/>
    <s v="KN-01"/>
    <x v="2"/>
    <x v="1"/>
    <s v="Electronics"/>
    <s v="Earbuds"/>
    <s v="C1170"/>
    <s v="New"/>
    <n v="1"/>
    <n v="32000"/>
    <x v="3"/>
    <n v="28800"/>
    <n v="19000"/>
    <x v="0"/>
    <s v="Kemi"/>
    <n v="28800"/>
    <n v="9800"/>
    <s v="Match"/>
    <n v="0.34027777777777779"/>
  </r>
  <r>
    <n v="100189"/>
    <x v="129"/>
    <s v="AB-02"/>
    <x v="0"/>
    <x v="0"/>
    <s v="Accessories"/>
    <s v="USB Cable"/>
    <s v="C1117"/>
    <s v="Returning"/>
    <n v="1"/>
    <n v="6500"/>
    <x v="1"/>
    <n v="6175"/>
    <n v="2200"/>
    <x v="0"/>
    <s v="Chinedu"/>
    <n v="6175"/>
    <n v="3975"/>
    <s v="Match"/>
    <n v="0.64372469635627527"/>
  </r>
  <r>
    <n v="100190"/>
    <x v="119"/>
    <s v="LG-01"/>
    <x v="1"/>
    <x v="0"/>
    <s v="Home"/>
    <s v="Blender"/>
    <s v="C1022"/>
    <s v="Returning"/>
    <n v="2"/>
    <n v="42000"/>
    <x v="4"/>
    <n v="71400"/>
    <n v="28000"/>
    <x v="0"/>
    <s v="Bola"/>
    <n v="71400"/>
    <n v="15400"/>
    <s v="Match"/>
    <n v="0.21568627450980393"/>
  </r>
  <r>
    <n v="100191"/>
    <x v="130"/>
    <s v="IB-01"/>
    <x v="3"/>
    <x v="2"/>
    <s v="Accessories"/>
    <s v="USB Cable"/>
    <s v="C1026"/>
    <s v="New"/>
    <n v="3"/>
    <n v="6500"/>
    <x v="3"/>
    <n v="17550"/>
    <n v="2200"/>
    <x v="0"/>
    <s v="David"/>
    <n v="17550"/>
    <n v="10950"/>
    <s v="Match"/>
    <n v="0.62393162393162394"/>
  </r>
  <r>
    <n v="100192"/>
    <x v="131"/>
    <s v="KN-01"/>
    <x v="2"/>
    <x v="1"/>
    <s v="Electronics"/>
    <s v="Smartphone"/>
    <s v="C1128"/>
    <s v="Returning"/>
    <n v="2"/>
    <n v="165000"/>
    <x v="3"/>
    <n v="267300"/>
    <n v="112000"/>
    <x v="0"/>
    <s v="David"/>
    <n v="297000"/>
    <n v="73000"/>
    <s v="Mismatch"/>
    <n v="0.24579124579124578"/>
  </r>
  <r>
    <n v="100193"/>
    <x v="65"/>
    <s v="PH-01"/>
    <x v="4"/>
    <x v="1"/>
    <s v="Electronics"/>
    <s v="Power Bank"/>
    <s v="C1112"/>
    <s v="New"/>
    <n v="3"/>
    <n v="26000"/>
    <x v="3"/>
    <n v="70200"/>
    <n v="15000"/>
    <x v="0"/>
    <s v="Bola"/>
    <n v="70200"/>
    <n v="25200"/>
    <s v="Match"/>
    <n v="0.35897435897435898"/>
  </r>
  <r>
    <n v="100194"/>
    <x v="132"/>
    <s v="AB-02"/>
    <x v="0"/>
    <x v="0"/>
    <s v="Electronics"/>
    <s v="Smartphone"/>
    <s v="C1150"/>
    <s v="Returning"/>
    <n v="3"/>
    <n v="165000"/>
    <x v="5"/>
    <n v="371250"/>
    <n v="112000"/>
    <x v="0"/>
    <s v="Bola"/>
    <n v="371250"/>
    <n v="35250"/>
    <s v="Match"/>
    <n v="9.494949494949495E-2"/>
  </r>
  <r>
    <n v="100195"/>
    <x v="29"/>
    <s v="PH-01"/>
    <x v="4"/>
    <x v="2"/>
    <s v="Home"/>
    <s v="Electric Kettle"/>
    <s v="C1188"/>
    <s v="New"/>
    <n v="2"/>
    <n v="24000"/>
    <x v="1"/>
    <n v="45600"/>
    <n v="15000"/>
    <x v="0"/>
    <s v="Ibrahim"/>
    <n v="45600"/>
    <n v="15600"/>
    <s v="Match"/>
    <n v="0.34210526315789475"/>
  </r>
  <r>
    <n v="100196"/>
    <x v="133"/>
    <s v="LG-02"/>
    <x v="1"/>
    <x v="2"/>
    <s v="Electronics"/>
    <s v="Earbuds"/>
    <s v="C1147"/>
    <s v="Returning"/>
    <n v="4"/>
    <n v="32000"/>
    <x v="3"/>
    <n v="115200"/>
    <n v="19000"/>
    <x v="0"/>
    <s v="Grace"/>
    <n v="115200"/>
    <n v="39200"/>
    <s v="Match"/>
    <n v="0.34027777777777779"/>
  </r>
  <r>
    <n v="100197"/>
    <x v="134"/>
    <s v="AB-01"/>
    <x v="0"/>
    <x v="1"/>
    <s v="Accessories"/>
    <s v="Phone Case"/>
    <s v="C1152"/>
    <s v="Returning"/>
    <n v="1"/>
    <n v="9000"/>
    <x v="5"/>
    <n v="6750"/>
    <n v="3500"/>
    <x v="1"/>
    <s v="Kemi"/>
    <n v="6750"/>
    <n v="3250"/>
    <s v="Match"/>
    <n v="0.48148148148148145"/>
  </r>
  <r>
    <n v="100198"/>
    <x v="25"/>
    <s v="KN-01"/>
    <x v="2"/>
    <x v="1"/>
    <s v="Electronics"/>
    <s v="Smartphone"/>
    <s v="C1024"/>
    <s v="Returning"/>
    <n v="2"/>
    <n v="165000"/>
    <x v="1"/>
    <n v="313500"/>
    <n v="112000"/>
    <x v="0"/>
    <s v="Fatima"/>
    <n v="313500"/>
    <n v="89500"/>
    <s v="Match"/>
    <n v="0.28548644338118023"/>
  </r>
  <r>
    <n v="100199"/>
    <x v="128"/>
    <s v="IB-01"/>
    <x v="3"/>
    <x v="0"/>
    <s v="Accessories"/>
    <s v="Backpack"/>
    <s v="C1135"/>
    <s v="Returning"/>
    <n v="2"/>
    <n v="28000"/>
    <x v="1"/>
    <n v="53200"/>
    <n v="16000"/>
    <x v="0"/>
    <s v="David"/>
    <n v="53200"/>
    <n v="21200"/>
    <s v="Match"/>
    <n v="0.39849624060150374"/>
  </r>
  <r>
    <n v="100200"/>
    <x v="68"/>
    <s v="KN-01"/>
    <x v="2"/>
    <x v="2"/>
    <s v="Accessories"/>
    <s v="Backpack"/>
    <s v="C1108"/>
    <s v="Returning"/>
    <n v="2"/>
    <n v="28000"/>
    <x v="1"/>
    <n v="53200"/>
    <n v="16000"/>
    <x v="0"/>
    <s v="Ibrahim"/>
    <n v="53200"/>
    <n v="21200"/>
    <s v="Match"/>
    <n v="0.39849624060150374"/>
  </r>
  <r>
    <n v="100201"/>
    <x v="135"/>
    <s v="KN-01"/>
    <x v="2"/>
    <x v="1"/>
    <s v="Accessories"/>
    <s v="USB Cable"/>
    <s v="C1161"/>
    <s v="New"/>
    <n v="4"/>
    <n v="6500"/>
    <x v="0"/>
    <n v="26000"/>
    <n v="2200"/>
    <x v="1"/>
    <s v="Aisha"/>
    <n v="26000"/>
    <n v="17200"/>
    <s v="Match"/>
    <n v="0.66153846153846152"/>
  </r>
  <r>
    <n v="100202"/>
    <x v="15"/>
    <s v="AB-01"/>
    <x v="0"/>
    <x v="1"/>
    <s v="Accessories"/>
    <s v="USB Cable"/>
    <s v="C1097"/>
    <s v="New"/>
    <n v="1"/>
    <n v="6500"/>
    <x v="1"/>
    <n v="6175"/>
    <n v="2200"/>
    <x v="0"/>
    <s v="Fatima"/>
    <n v="6175"/>
    <n v="3975"/>
    <s v="Match"/>
    <n v="0.64372469635627527"/>
  </r>
  <r>
    <n v="100203"/>
    <x v="38"/>
    <s v="AB-01"/>
    <x v="0"/>
    <x v="2"/>
    <s v="Electronics"/>
    <s v="Smartphone"/>
    <s v="C1062"/>
    <s v="Returning"/>
    <n v="1"/>
    <n v="165000"/>
    <x v="5"/>
    <n v="123750"/>
    <n v="112000"/>
    <x v="0"/>
    <s v="Ibrahim"/>
    <n v="123750"/>
    <n v="11750"/>
    <s v="Match"/>
    <n v="9.494949494949495E-2"/>
  </r>
  <r>
    <n v="100204"/>
    <x v="136"/>
    <s v="AB-02"/>
    <x v="0"/>
    <x v="2"/>
    <s v="Accessories"/>
    <s v="Phone Case"/>
    <s v="C1021"/>
    <s v="Returning"/>
    <n v="3"/>
    <n v="9000"/>
    <x v="5"/>
    <n v="20250"/>
    <n v="3500"/>
    <x v="0"/>
    <s v="Fatima"/>
    <n v="20250"/>
    <n v="9750"/>
    <s v="Match"/>
    <n v="0.48148148148148145"/>
  </r>
  <r>
    <n v="100205"/>
    <x v="16"/>
    <s v="PH-01"/>
    <x v="4"/>
    <x v="1"/>
    <s v="Home"/>
    <s v="Electric Kettle"/>
    <s v="C1131"/>
    <s v="New"/>
    <n v="5"/>
    <n v="24000"/>
    <x v="3"/>
    <n v="108000"/>
    <n v="15000"/>
    <x v="0"/>
    <s v="Grace"/>
    <n v="108000"/>
    <n v="33000"/>
    <s v="Match"/>
    <n v="0.30555555555555558"/>
  </r>
  <r>
    <n v="100206"/>
    <x v="137"/>
    <s v="LG-02"/>
    <x v="1"/>
    <x v="0"/>
    <s v="Home"/>
    <s v="Standing Fan"/>
    <s v="C1097"/>
    <s v="New"/>
    <n v="1"/>
    <n v="58000"/>
    <x v="4"/>
    <n v="49300"/>
    <n v="39000"/>
    <x v="0"/>
    <s v="Aisha"/>
    <n v="49300"/>
    <n v="10300"/>
    <s v="Match"/>
    <n v="0.20892494929006086"/>
  </r>
  <r>
    <n v="100207"/>
    <x v="89"/>
    <s v="IB-01"/>
    <x v="3"/>
    <x v="2"/>
    <s v="Electronics"/>
    <s v="Smartphone"/>
    <s v="C1166"/>
    <s v="Returning"/>
    <n v="1"/>
    <n v="165000"/>
    <x v="3"/>
    <n v="148500"/>
    <n v="112000"/>
    <x v="0"/>
    <s v="Kemi"/>
    <n v="148500"/>
    <n v="36500"/>
    <s v="Match"/>
    <n v="0.24579124579124578"/>
  </r>
  <r>
    <n v="100208"/>
    <x v="101"/>
    <s v="AB-02"/>
    <x v="0"/>
    <x v="2"/>
    <s v="Home"/>
    <s v="Standing Fan"/>
    <s v="C1076"/>
    <s v="Returning"/>
    <n v="2"/>
    <n v="58000"/>
    <x v="4"/>
    <n v="98600"/>
    <n v="39000"/>
    <x v="0"/>
    <s v="Kemi"/>
    <n v="98600"/>
    <n v="20600"/>
    <s v="Match"/>
    <n v="0.20892494929006086"/>
  </r>
  <r>
    <n v="100209"/>
    <x v="138"/>
    <s v="KN-01"/>
    <x v="2"/>
    <x v="2"/>
    <s v="Electronics"/>
    <s v="Power Bank"/>
    <s v="C1145"/>
    <s v="Returning"/>
    <n v="3"/>
    <n v="26000"/>
    <x v="0"/>
    <n v="78000"/>
    <n v="15000"/>
    <x v="0"/>
    <s v="Kemi"/>
    <n v="78000"/>
    <n v="33000"/>
    <s v="Match"/>
    <n v="0.42307692307692307"/>
  </r>
  <r>
    <n v="100210"/>
    <x v="139"/>
    <s v="PH-01"/>
    <x v="4"/>
    <x v="2"/>
    <s v="Electronics"/>
    <s v="Earbuds"/>
    <s v="C1119"/>
    <s v="Returning"/>
    <n v="1"/>
    <n v="32000"/>
    <x v="0"/>
    <n v="32000"/>
    <n v="19000"/>
    <x v="0"/>
    <s v="Grace"/>
    <n v="32000"/>
    <n v="13000"/>
    <s v="Match"/>
    <n v="0.40625"/>
  </r>
  <r>
    <n v="100211"/>
    <x v="90"/>
    <s v="KN-01"/>
    <x v="2"/>
    <x v="2"/>
    <s v="Home"/>
    <s v="Blender"/>
    <s v="C1081"/>
    <s v="Returning"/>
    <n v="4"/>
    <n v="42000"/>
    <x v="0"/>
    <n v="168000"/>
    <n v="28000"/>
    <x v="0"/>
    <s v="Fatima"/>
    <n v="168000"/>
    <n v="56000"/>
    <s v="Match"/>
    <n v="0.33333333333333331"/>
  </r>
  <r>
    <n v="100212"/>
    <x v="140"/>
    <s v="IB-01"/>
    <x v="3"/>
    <x v="1"/>
    <s v="Home"/>
    <s v="Electric Kettle"/>
    <s v="C1156"/>
    <s v="Returning"/>
    <n v="2"/>
    <n v="24000"/>
    <x v="4"/>
    <n v="40800"/>
    <n v="15000"/>
    <x v="0"/>
    <s v="Ibrahim"/>
    <n v="40800"/>
    <n v="10800"/>
    <s v="Match"/>
    <n v="0.26470588235294118"/>
  </r>
  <r>
    <n v="100213"/>
    <x v="141"/>
    <s v="AB-02"/>
    <x v="0"/>
    <x v="2"/>
    <s v="Electronics"/>
    <s v="Smartphone"/>
    <s v="C1085"/>
    <s v="New"/>
    <n v="2"/>
    <n v="165000"/>
    <x v="4"/>
    <n v="280500"/>
    <n v="112000"/>
    <x v="0"/>
    <s v="Fatima"/>
    <n v="280500"/>
    <n v="56500"/>
    <s v="Match"/>
    <n v="0.20142602495543671"/>
  </r>
  <r>
    <n v="100214"/>
    <x v="59"/>
    <s v="LG-01"/>
    <x v="1"/>
    <x v="2"/>
    <s v="Accessories"/>
    <s v="USB Cable"/>
    <s v="C1165"/>
    <s v="New"/>
    <n v="2"/>
    <n v="6500"/>
    <x v="1"/>
    <n v="12350"/>
    <n v="2200"/>
    <x v="0"/>
    <s v="Grace"/>
    <n v="12350"/>
    <n v="7950"/>
    <s v="Match"/>
    <n v="0.64372469635627527"/>
  </r>
  <r>
    <n v="100215"/>
    <x v="142"/>
    <s v="KN-01"/>
    <x v="2"/>
    <x v="2"/>
    <s v="Electronics"/>
    <s v="Power Bank"/>
    <s v="C1024"/>
    <s v="New"/>
    <n v="3"/>
    <n v="26000"/>
    <x v="0"/>
    <n v="78000"/>
    <n v="15000"/>
    <x v="0"/>
    <s v="Grace"/>
    <n v="78000"/>
    <n v="33000"/>
    <s v="Match"/>
    <n v="0.42307692307692307"/>
  </r>
  <r>
    <n v="100216"/>
    <x v="51"/>
    <s v="LG-01"/>
    <x v="1"/>
    <x v="1"/>
    <s v="Accessories"/>
    <s v="USB Cable"/>
    <s v="C1076"/>
    <s v="New"/>
    <n v="4"/>
    <n v="6500"/>
    <x v="0"/>
    <n v="26000"/>
    <n v="2200"/>
    <x v="0"/>
    <s v="Chinedu"/>
    <n v="26000"/>
    <n v="17200"/>
    <s v="Match"/>
    <n v="0.66153846153846152"/>
  </r>
  <r>
    <n v="100217"/>
    <x v="109"/>
    <s v="LG-02"/>
    <x v="1"/>
    <x v="1"/>
    <s v="Home"/>
    <s v="Electric Kettle"/>
    <s v="C1144"/>
    <s v="Returning"/>
    <n v="2"/>
    <n v="24000"/>
    <x v="1"/>
    <n v="45600"/>
    <n v="15000"/>
    <x v="0"/>
    <s v="Fatima"/>
    <n v="45600"/>
    <n v="15600"/>
    <s v="Match"/>
    <n v="0.34210526315789475"/>
  </r>
  <r>
    <n v="100218"/>
    <x v="11"/>
    <s v="LG-02"/>
    <x v="1"/>
    <x v="0"/>
    <s v="Home"/>
    <s v="Standing Fan"/>
    <s v="C1098"/>
    <s v="New"/>
    <n v="3"/>
    <n v="58000"/>
    <x v="1"/>
    <n v="165300"/>
    <n v="39000"/>
    <x v="0"/>
    <s v="Fatima"/>
    <n v="165300"/>
    <n v="48300"/>
    <s v="Match"/>
    <n v="0.29219600725952816"/>
  </r>
  <r>
    <n v="100219"/>
    <x v="143"/>
    <s v="PH-01"/>
    <x v="4"/>
    <x v="2"/>
    <s v="Home"/>
    <s v="Standing Fan"/>
    <s v="C1107"/>
    <s v="Returning"/>
    <n v="5"/>
    <n v="58000"/>
    <x v="4"/>
    <n v="246500"/>
    <n v="39000"/>
    <x v="0"/>
    <s v="Grace"/>
    <n v="246500"/>
    <n v="51500"/>
    <s v="Match"/>
    <n v="0.20892494929006086"/>
  </r>
  <r>
    <n v="100220"/>
    <x v="68"/>
    <s v="KN-01"/>
    <x v="2"/>
    <x v="0"/>
    <s v="Electronics"/>
    <s v="Power Bank"/>
    <s v="C1104"/>
    <s v="Returning"/>
    <n v="2"/>
    <n v="26000"/>
    <x v="0"/>
    <n v="52000"/>
    <n v="15000"/>
    <x v="0"/>
    <s v="Chinedu"/>
    <n v="52000"/>
    <n v="22000"/>
    <s v="Match"/>
    <n v="0.42307692307692307"/>
  </r>
  <r>
    <n v="100221"/>
    <x v="56"/>
    <s v="IB-01"/>
    <x v="3"/>
    <x v="2"/>
    <s v="Accessories"/>
    <s v="Backpack"/>
    <s v="C1003"/>
    <s v="Returning"/>
    <n v="3"/>
    <n v="28000"/>
    <x v="3"/>
    <n v="75600"/>
    <n v="16000"/>
    <x v="0"/>
    <s v="Fatima"/>
    <n v="75600"/>
    <n v="27600"/>
    <s v="Match"/>
    <n v="0.36507936507936506"/>
  </r>
  <r>
    <n v="100222"/>
    <x v="63"/>
    <s v="AB-02"/>
    <x v="0"/>
    <x v="0"/>
    <s v="Home"/>
    <s v="Standing Fan"/>
    <s v="C1178"/>
    <s v="New"/>
    <n v="3"/>
    <n v="58000"/>
    <x v="5"/>
    <n v="130500"/>
    <n v="39000"/>
    <x v="1"/>
    <s v="Ibrahim"/>
    <n v="130500"/>
    <n v="13500"/>
    <s v="Match"/>
    <n v="0.10344827586206896"/>
  </r>
  <r>
    <n v="100223"/>
    <x v="132"/>
    <s v="PH-01"/>
    <x v="4"/>
    <x v="0"/>
    <s v="Home"/>
    <s v="Blender"/>
    <s v="C1033"/>
    <s v="Returning"/>
    <n v="3"/>
    <n v="42000"/>
    <x v="4"/>
    <n v="107100"/>
    <n v="28000"/>
    <x v="0"/>
    <s v="David"/>
    <n v="107100"/>
    <n v="23100"/>
    <s v="Match"/>
    <n v="0.21568627450980393"/>
  </r>
  <r>
    <n v="100224"/>
    <x v="64"/>
    <s v="LG-02"/>
    <x v="1"/>
    <x v="1"/>
    <s v="Electronics"/>
    <s v="Earbuds"/>
    <s v="C1013"/>
    <s v="Returning"/>
    <n v="1"/>
    <n v="32000"/>
    <x v="3"/>
    <n v="28800"/>
    <n v="19000"/>
    <x v="0"/>
    <s v="Grace"/>
    <n v="28800"/>
    <n v="9800"/>
    <s v="Match"/>
    <n v="0.34027777777777779"/>
  </r>
  <r>
    <n v="100225"/>
    <x v="2"/>
    <s v="KN-01"/>
    <x v="2"/>
    <x v="1"/>
    <s v="Home"/>
    <s v="Electric Kettle"/>
    <s v="C1126"/>
    <s v="New"/>
    <n v="1"/>
    <n v="24000"/>
    <x v="1"/>
    <n v="22800"/>
    <n v="15000"/>
    <x v="0"/>
    <s v="Kemi"/>
    <n v="22800"/>
    <n v="7800"/>
    <s v="Match"/>
    <n v="0.34210526315789475"/>
  </r>
  <r>
    <n v="100226"/>
    <x v="144"/>
    <s v="IB-01"/>
    <x v="3"/>
    <x v="2"/>
    <s v="Home"/>
    <s v="Electric Kettle"/>
    <s v="C1032"/>
    <s v="Returning"/>
    <n v="1"/>
    <n v="24000"/>
    <x v="1"/>
    <n v="22800"/>
    <n v="15000"/>
    <x v="0"/>
    <s v="Fatima"/>
    <n v="22800"/>
    <n v="7800"/>
    <s v="Match"/>
    <n v="0.34210526315789475"/>
  </r>
  <r>
    <n v="100227"/>
    <x v="52"/>
    <s v="PH-01"/>
    <x v="4"/>
    <x v="2"/>
    <s v="Home"/>
    <s v="Standing Fan"/>
    <s v="C1137"/>
    <s v="Returning"/>
    <n v="2"/>
    <n v="58000"/>
    <x v="0"/>
    <n v="116000"/>
    <n v="39000"/>
    <x v="0"/>
    <s v="Aisha"/>
    <n v="116000"/>
    <n v="38000"/>
    <s v="Match"/>
    <n v="0.32758620689655171"/>
  </r>
  <r>
    <n v="100228"/>
    <x v="136"/>
    <s v="LG-01"/>
    <x v="1"/>
    <x v="2"/>
    <s v="Electronics"/>
    <s v="Earbuds"/>
    <s v="C1059"/>
    <s v="New"/>
    <n v="3"/>
    <n v="32000"/>
    <x v="4"/>
    <n v="81600"/>
    <n v="19000"/>
    <x v="0"/>
    <s v="Chinedu"/>
    <n v="81600"/>
    <n v="24600"/>
    <s v="Match"/>
    <n v="0.3014705882352941"/>
  </r>
  <r>
    <n v="100229"/>
    <x v="145"/>
    <s v="KN-01"/>
    <x v="2"/>
    <x v="1"/>
    <s v="Home"/>
    <s v="Standing Fan"/>
    <s v="C1126"/>
    <s v="Returning"/>
    <n v="1"/>
    <n v="58000"/>
    <x v="3"/>
    <n v="52200"/>
    <n v="39000"/>
    <x v="0"/>
    <s v="Chinedu"/>
    <n v="52200"/>
    <n v="13200"/>
    <s v="Match"/>
    <n v="0.25287356321839083"/>
  </r>
  <r>
    <n v="100230"/>
    <x v="17"/>
    <s v="KN-01"/>
    <x v="2"/>
    <x v="2"/>
    <s v="Electronics"/>
    <s v="Power Bank"/>
    <s v="C1074"/>
    <s v="Returning"/>
    <n v="3"/>
    <n v="26000"/>
    <x v="4"/>
    <n v="66300"/>
    <n v="15000"/>
    <x v="0"/>
    <s v="Aisha"/>
    <n v="66300"/>
    <n v="21300"/>
    <s v="Match"/>
    <n v="0.32126696832579188"/>
  </r>
  <r>
    <n v="100231"/>
    <x v="29"/>
    <s v="AB-01"/>
    <x v="0"/>
    <x v="0"/>
    <s v="Electronics"/>
    <s v="Smartphone"/>
    <s v="C1142"/>
    <s v="Returning"/>
    <n v="1"/>
    <n v="165000"/>
    <x v="2"/>
    <n v="132000"/>
    <n v="112000"/>
    <x v="0"/>
    <s v="Grace"/>
    <n v="132000"/>
    <n v="20000"/>
    <s v="Match"/>
    <n v="0.15151515151515152"/>
  </r>
  <r>
    <n v="100232"/>
    <x v="121"/>
    <s v="LG-01"/>
    <x v="1"/>
    <x v="2"/>
    <s v="Electronics"/>
    <s v="Smartphone"/>
    <s v="C1059"/>
    <s v="New"/>
    <n v="1"/>
    <n v="165000"/>
    <x v="3"/>
    <n v="148500"/>
    <n v="112000"/>
    <x v="1"/>
    <s v="David"/>
    <n v="148500"/>
    <n v="36500"/>
    <s v="Match"/>
    <n v="0.24579124579124578"/>
  </r>
  <r>
    <n v="100233"/>
    <x v="146"/>
    <s v="IB-01"/>
    <x v="3"/>
    <x v="2"/>
    <s v="Accessories"/>
    <s v="Phone Case"/>
    <s v="C1097"/>
    <s v="Returning"/>
    <n v="3"/>
    <n v="9000"/>
    <x v="4"/>
    <n v="27540"/>
    <n v="3500"/>
    <x v="0"/>
    <s v="David"/>
    <n v="22950"/>
    <n v="12450"/>
    <s v="Mismatch"/>
    <n v="0.54248366013071891"/>
  </r>
  <r>
    <n v="100234"/>
    <x v="102"/>
    <s v="KN-01"/>
    <x v="2"/>
    <x v="1"/>
    <s v="Accessories"/>
    <s v="Phone Case"/>
    <s v="C1091"/>
    <s v="New"/>
    <n v="2"/>
    <n v="9000"/>
    <x v="3"/>
    <n v="16200"/>
    <n v="3500"/>
    <x v="0"/>
    <s v="Bola"/>
    <n v="16200"/>
    <n v="9200"/>
    <s v="Match"/>
    <n v="0.5679012345679012"/>
  </r>
  <r>
    <n v="100235"/>
    <x v="83"/>
    <s v="IB-01"/>
    <x v="3"/>
    <x v="0"/>
    <s v="Home"/>
    <s v="Electric Kettle"/>
    <s v="C1064"/>
    <s v="New"/>
    <n v="2"/>
    <n v="24000"/>
    <x v="3"/>
    <n v="38880"/>
    <n v="15000"/>
    <x v="0"/>
    <s v="Aisha"/>
    <n v="43200"/>
    <n v="13200"/>
    <s v="Mismatch"/>
    <n v="0.30555555555555558"/>
  </r>
  <r>
    <n v="100236"/>
    <x v="147"/>
    <s v="KN-01"/>
    <x v="2"/>
    <x v="2"/>
    <s v="Accessories"/>
    <s v="USB Cable"/>
    <s v="C1021"/>
    <s v="Returning"/>
    <n v="3"/>
    <n v="6500"/>
    <x v="3"/>
    <n v="17550"/>
    <n v="2200"/>
    <x v="0"/>
    <s v="Grace"/>
    <n v="17550"/>
    <n v="10950"/>
    <s v="Match"/>
    <n v="0.62393162393162394"/>
  </r>
  <r>
    <n v="100237"/>
    <x v="148"/>
    <s v="LG-01"/>
    <x v="1"/>
    <x v="2"/>
    <s v="Electronics"/>
    <s v="Power Bank"/>
    <s v="C1054"/>
    <s v="New"/>
    <n v="4"/>
    <n v="26000"/>
    <x v="3"/>
    <n v="93600"/>
    <n v="15000"/>
    <x v="0"/>
    <s v="Ibrahim"/>
    <n v="93600"/>
    <n v="33600"/>
    <s v="Match"/>
    <n v="0.35897435897435898"/>
  </r>
  <r>
    <n v="100238"/>
    <x v="20"/>
    <s v="PH-01"/>
    <x v="4"/>
    <x v="1"/>
    <s v="Home"/>
    <s v="Electric Kettle"/>
    <s v="C1025"/>
    <s v="New"/>
    <n v="2"/>
    <n v="24000"/>
    <x v="0"/>
    <n v="48000"/>
    <n v="15000"/>
    <x v="0"/>
    <s v="Bola"/>
    <n v="48000"/>
    <n v="18000"/>
    <s v="Match"/>
    <n v="0.375"/>
  </r>
  <r>
    <n v="100239"/>
    <x v="103"/>
    <s v="PH-01"/>
    <x v="4"/>
    <x v="0"/>
    <s v="Electronics"/>
    <s v="Smartphone"/>
    <s v="C1101"/>
    <s v="Returning"/>
    <n v="1"/>
    <n v="165000"/>
    <x v="4"/>
    <n v="140250"/>
    <n v="112000"/>
    <x v="0"/>
    <s v="Chinedu"/>
    <n v="140250"/>
    <n v="28250"/>
    <s v="Match"/>
    <n v="0.20142602495543671"/>
  </r>
  <r>
    <n v="100240"/>
    <x v="106"/>
    <s v="LG-01"/>
    <x v="1"/>
    <x v="1"/>
    <s v="Electronics"/>
    <s v="Power Bank"/>
    <s v="C1136"/>
    <s v="New"/>
    <n v="3"/>
    <n v="26000"/>
    <x v="4"/>
    <n v="66300"/>
    <n v="15000"/>
    <x v="0"/>
    <s v="Chinedu"/>
    <n v="66300"/>
    <n v="21300"/>
    <s v="Match"/>
    <n v="0.32126696832579188"/>
  </r>
  <r>
    <n v="100241"/>
    <x v="149"/>
    <s v="LG-02"/>
    <x v="1"/>
    <x v="1"/>
    <s v="Accessories"/>
    <s v="USB Cable"/>
    <s v="C1023"/>
    <s v="Returning"/>
    <n v="4"/>
    <n v="6500"/>
    <x v="3"/>
    <n v="23400"/>
    <n v="2200"/>
    <x v="0"/>
    <s v="Grace"/>
    <n v="23400"/>
    <n v="14600"/>
    <s v="Match"/>
    <n v="0.62393162393162394"/>
  </r>
  <r>
    <n v="100242"/>
    <x v="6"/>
    <s v="KN-01"/>
    <x v="2"/>
    <x v="2"/>
    <s v="Home"/>
    <s v="Electric Kettle"/>
    <s v="C1116"/>
    <s v="New"/>
    <n v="2"/>
    <n v="24000"/>
    <x v="3"/>
    <n v="43200"/>
    <n v="15000"/>
    <x v="1"/>
    <s v="Kemi"/>
    <n v="43200"/>
    <n v="13200"/>
    <s v="Match"/>
    <n v="0.30555555555555558"/>
  </r>
  <r>
    <n v="100243"/>
    <x v="124"/>
    <s v="LG-01"/>
    <x v="1"/>
    <x v="1"/>
    <s v="Home"/>
    <s v="Electric Kettle"/>
    <s v="C1013"/>
    <s v="New"/>
    <n v="5"/>
    <n v="24000"/>
    <x v="3"/>
    <n v="108000"/>
    <n v="15000"/>
    <x v="0"/>
    <s v="Fatima"/>
    <n v="108000"/>
    <n v="33000"/>
    <s v="Match"/>
    <n v="0.30555555555555558"/>
  </r>
  <r>
    <n v="100244"/>
    <x v="130"/>
    <s v="KN-01"/>
    <x v="2"/>
    <x v="0"/>
    <s v="Electronics"/>
    <s v="Power Bank"/>
    <s v="C1140"/>
    <s v="Returning"/>
    <n v="3"/>
    <n v="26000"/>
    <x v="1"/>
    <n v="74100"/>
    <n v="15000"/>
    <x v="0"/>
    <s v="Kemi"/>
    <n v="74100"/>
    <n v="29100"/>
    <s v="Match"/>
    <n v="0.39271255060728744"/>
  </r>
  <r>
    <n v="100245"/>
    <x v="78"/>
    <s v="LG-02"/>
    <x v="1"/>
    <x v="1"/>
    <s v="Accessories"/>
    <s v="Backpack"/>
    <s v="C1071"/>
    <s v="New"/>
    <n v="1"/>
    <n v="28000"/>
    <x v="4"/>
    <n v="23800"/>
    <n v="16000"/>
    <x v="0"/>
    <s v="Bola"/>
    <n v="23800"/>
    <n v="7800"/>
    <s v="Match"/>
    <n v="0.32773109243697479"/>
  </r>
  <r>
    <n v="100246"/>
    <x v="150"/>
    <s v="KN-01"/>
    <x v="2"/>
    <x v="2"/>
    <s v="Electronics"/>
    <s v="Smartphone"/>
    <s v="C1045"/>
    <s v="New"/>
    <n v="1"/>
    <n v="165000"/>
    <x v="1"/>
    <n v="156750"/>
    <n v="112000"/>
    <x v="0"/>
    <s v="Chinedu"/>
    <n v="156750"/>
    <n v="44750"/>
    <s v="Match"/>
    <n v="0.28548644338118023"/>
  </r>
  <r>
    <n v="100247"/>
    <x v="121"/>
    <s v="AB-01"/>
    <x v="0"/>
    <x v="2"/>
    <s v="Home"/>
    <s v="Electric Kettle"/>
    <s v="C1063"/>
    <s v="Returning"/>
    <n v="2"/>
    <n v="24000"/>
    <x v="2"/>
    <n v="38400"/>
    <n v="15000"/>
    <x v="0"/>
    <s v="Grace"/>
    <n v="38400"/>
    <n v="8400"/>
    <s v="Match"/>
    <n v="0.21875"/>
  </r>
  <r>
    <n v="100248"/>
    <x v="151"/>
    <s v="LG-01"/>
    <x v="1"/>
    <x v="2"/>
    <s v="Accessories"/>
    <s v="USB Cable"/>
    <s v="C1049"/>
    <s v="Returning"/>
    <n v="1"/>
    <n v="6500"/>
    <x v="1"/>
    <n v="6175"/>
    <n v="2200"/>
    <x v="0"/>
    <s v="Ibrahim"/>
    <n v="6175"/>
    <n v="3975"/>
    <s v="Match"/>
    <n v="0.64372469635627527"/>
  </r>
  <r>
    <n v="100249"/>
    <x v="35"/>
    <s v="KN-01"/>
    <x v="2"/>
    <x v="1"/>
    <s v="Home"/>
    <s v="Blender"/>
    <s v="C1027"/>
    <s v="New"/>
    <n v="2"/>
    <n v="42000"/>
    <x v="3"/>
    <n v="75600"/>
    <n v="28000"/>
    <x v="0"/>
    <s v="Bola"/>
    <n v="75600"/>
    <n v="19600"/>
    <s v="Match"/>
    <n v="0.25925925925925924"/>
  </r>
  <r>
    <n v="100250"/>
    <x v="45"/>
    <s v="IB-01"/>
    <x v="3"/>
    <x v="2"/>
    <s v="Electronics"/>
    <s v="Smartphone"/>
    <s v="C1025"/>
    <s v="New"/>
    <n v="4"/>
    <n v="165000"/>
    <x v="0"/>
    <n v="660000"/>
    <n v="112000"/>
    <x v="0"/>
    <s v="Bola"/>
    <n v="660000"/>
    <n v="212000"/>
    <s v="Match"/>
    <n v="0.32121212121212123"/>
  </r>
  <r>
    <n v="100251"/>
    <x v="65"/>
    <s v="LG-01"/>
    <x v="1"/>
    <x v="2"/>
    <s v="Home"/>
    <s v="Blender"/>
    <s v="C1147"/>
    <s v="Returning"/>
    <n v="2"/>
    <n v="42000"/>
    <x v="0"/>
    <n v="84000"/>
    <n v="28000"/>
    <x v="0"/>
    <s v="Bola"/>
    <n v="84000"/>
    <n v="28000"/>
    <s v="Match"/>
    <n v="0.33333333333333331"/>
  </r>
  <r>
    <n v="100252"/>
    <x v="152"/>
    <s v="KN-01"/>
    <x v="2"/>
    <x v="2"/>
    <s v="Electronics"/>
    <s v="Power Bank"/>
    <s v="C1117"/>
    <s v="Returning"/>
    <n v="2"/>
    <n v="26000"/>
    <x v="0"/>
    <n v="52000"/>
    <n v="15000"/>
    <x v="0"/>
    <s v="David"/>
    <n v="52000"/>
    <n v="22000"/>
    <s v="Match"/>
    <n v="0.42307692307692307"/>
  </r>
  <r>
    <n v="100253"/>
    <x v="68"/>
    <s v="PH-01"/>
    <x v="4"/>
    <x v="0"/>
    <s v="Home"/>
    <s v="Standing Fan"/>
    <s v="C1021"/>
    <s v="Returning"/>
    <n v="2"/>
    <n v="58000"/>
    <x v="1"/>
    <n v="110200"/>
    <n v="39000"/>
    <x v="0"/>
    <s v="Ibrahim"/>
    <n v="110200"/>
    <n v="32200"/>
    <s v="Match"/>
    <n v="0.29219600725952816"/>
  </r>
  <r>
    <n v="100254"/>
    <x v="153"/>
    <s v="KN-01"/>
    <x v="2"/>
    <x v="1"/>
    <s v="Home"/>
    <s v="Standing Fan"/>
    <s v="C1193"/>
    <s v="Returning"/>
    <n v="2"/>
    <n v="58000"/>
    <x v="3"/>
    <n v="104400"/>
    <n v="39000"/>
    <x v="0"/>
    <s v="Grace"/>
    <n v="104400"/>
    <n v="26400"/>
    <s v="Match"/>
    <n v="0.25287356321839083"/>
  </r>
  <r>
    <n v="100255"/>
    <x v="58"/>
    <s v="LG-02"/>
    <x v="1"/>
    <x v="1"/>
    <s v="Home"/>
    <s v="Electric Kettle"/>
    <s v="C1127"/>
    <s v="New"/>
    <n v="5"/>
    <n v="24000"/>
    <x v="4"/>
    <n v="102000"/>
    <n v="15000"/>
    <x v="1"/>
    <s v="Kemi"/>
    <n v="102000"/>
    <n v="27000"/>
    <s v="Match"/>
    <n v="0.26470588235294118"/>
  </r>
  <r>
    <n v="100256"/>
    <x v="65"/>
    <s v="KN-01"/>
    <x v="2"/>
    <x v="2"/>
    <s v="Accessories"/>
    <s v="USB Cable"/>
    <s v="C1050"/>
    <s v="New"/>
    <n v="1"/>
    <n v="6500"/>
    <x v="1"/>
    <n v="6175"/>
    <n v="2200"/>
    <x v="0"/>
    <s v="Aisha"/>
    <n v="6175"/>
    <n v="3975"/>
    <s v="Match"/>
    <n v="0.64372469635627527"/>
  </r>
  <r>
    <n v="100257"/>
    <x v="69"/>
    <s v="LG-01"/>
    <x v="1"/>
    <x v="1"/>
    <s v="Home"/>
    <s v="Standing Fan"/>
    <s v="C1149"/>
    <s v="Returning"/>
    <n v="1"/>
    <n v="58000"/>
    <x v="1"/>
    <n v="55100"/>
    <n v="39000"/>
    <x v="0"/>
    <s v="Bola"/>
    <n v="55100"/>
    <n v="16100"/>
    <s v="Match"/>
    <n v="0.29219600725952816"/>
  </r>
  <r>
    <n v="100258"/>
    <x v="112"/>
    <s v="PH-01"/>
    <x v="4"/>
    <x v="0"/>
    <s v="Home"/>
    <s v="Blender"/>
    <s v="C1155"/>
    <s v="New"/>
    <n v="4"/>
    <n v="42000"/>
    <x v="4"/>
    <n v="142800"/>
    <n v="28000"/>
    <x v="0"/>
    <s v="Aisha"/>
    <n v="142800"/>
    <n v="30800"/>
    <s v="Match"/>
    <n v="0.21568627450980393"/>
  </r>
  <r>
    <n v="100259"/>
    <x v="65"/>
    <s v="AB-01"/>
    <x v="0"/>
    <x v="2"/>
    <s v="Electronics"/>
    <s v="Smartphone"/>
    <s v="C1033"/>
    <s v="Returning"/>
    <n v="1"/>
    <n v="165000"/>
    <x v="5"/>
    <n v="136125"/>
    <n v="112000"/>
    <x v="1"/>
    <s v="Grace"/>
    <n v="123750"/>
    <n v="11750"/>
    <s v="Mismatch"/>
    <n v="9.494949494949495E-2"/>
  </r>
  <r>
    <n v="100260"/>
    <x v="95"/>
    <s v="PH-01"/>
    <x v="4"/>
    <x v="0"/>
    <s v="Electronics"/>
    <s v="Earbuds"/>
    <s v="C1190"/>
    <s v="Returning"/>
    <n v="2"/>
    <n v="32000"/>
    <x v="4"/>
    <n v="54400"/>
    <n v="19000"/>
    <x v="0"/>
    <s v="Ibrahim"/>
    <n v="54400"/>
    <n v="16400"/>
    <s v="Match"/>
    <n v="0.3014705882352941"/>
  </r>
  <r>
    <n v="100261"/>
    <x v="154"/>
    <s v="AB-02"/>
    <x v="0"/>
    <x v="2"/>
    <s v="Electronics"/>
    <s v="Power Bank"/>
    <s v="C1146"/>
    <s v="New"/>
    <n v="4"/>
    <n v="26000"/>
    <x v="0"/>
    <n v="104000"/>
    <n v="15000"/>
    <x v="0"/>
    <s v="Chinedu"/>
    <n v="104000"/>
    <n v="44000"/>
    <s v="Match"/>
    <n v="0.42307692307692307"/>
  </r>
  <r>
    <n v="100262"/>
    <x v="155"/>
    <s v="IB-01"/>
    <x v="3"/>
    <x v="1"/>
    <s v="Home"/>
    <s v="Electric Kettle"/>
    <s v="C1044"/>
    <s v="New"/>
    <n v="4"/>
    <n v="24000"/>
    <x v="1"/>
    <n v="91200"/>
    <n v="15000"/>
    <x v="0"/>
    <s v="Bola"/>
    <n v="91200"/>
    <n v="31200"/>
    <s v="Match"/>
    <n v="0.34210526315789475"/>
  </r>
  <r>
    <n v="100263"/>
    <x v="125"/>
    <s v="AB-02"/>
    <x v="0"/>
    <x v="2"/>
    <s v="Accessories"/>
    <s v="Phone Case"/>
    <s v="C1032"/>
    <s v="New"/>
    <n v="5"/>
    <n v="9000"/>
    <x v="5"/>
    <n v="33750"/>
    <n v="3500"/>
    <x v="0"/>
    <s v="David"/>
    <n v="33750"/>
    <n v="16250"/>
    <s v="Match"/>
    <n v="0.48148148148148145"/>
  </r>
  <r>
    <n v="100264"/>
    <x v="140"/>
    <s v="KN-01"/>
    <x v="2"/>
    <x v="2"/>
    <s v="Home"/>
    <s v="Blender"/>
    <s v="C1058"/>
    <s v="Returning"/>
    <n v="1"/>
    <n v="42000"/>
    <x v="1"/>
    <n v="39900"/>
    <n v="28000"/>
    <x v="0"/>
    <s v="David"/>
    <n v="39900"/>
    <n v="11900"/>
    <s v="Match"/>
    <n v="0.2982456140350877"/>
  </r>
  <r>
    <n v="100265"/>
    <x v="156"/>
    <s v="PH-01"/>
    <x v="4"/>
    <x v="2"/>
    <s v="Electronics"/>
    <s v="Earbuds"/>
    <s v="C1087"/>
    <s v="Returning"/>
    <n v="2"/>
    <n v="32000"/>
    <x v="0"/>
    <n v="64000"/>
    <n v="19000"/>
    <x v="0"/>
    <s v="Chinedu"/>
    <n v="64000"/>
    <n v="26000"/>
    <s v="Match"/>
    <n v="0.40625"/>
  </r>
  <r>
    <n v="100266"/>
    <x v="39"/>
    <s v="KN-01"/>
    <x v="2"/>
    <x v="0"/>
    <s v="Home"/>
    <s v="Electric Kettle"/>
    <s v="C1055"/>
    <s v="New"/>
    <n v="4"/>
    <n v="24000"/>
    <x v="0"/>
    <n v="96000"/>
    <n v="15000"/>
    <x v="0"/>
    <s v="Ibrahim"/>
    <n v="96000"/>
    <n v="36000"/>
    <s v="Match"/>
    <n v="0.375"/>
  </r>
  <r>
    <n v="100267"/>
    <x v="157"/>
    <s v="PH-01"/>
    <x v="4"/>
    <x v="2"/>
    <s v="Electronics"/>
    <s v="Power Bank"/>
    <s v="C1013"/>
    <s v="Returning"/>
    <n v="1"/>
    <n v="26000"/>
    <x v="1"/>
    <n v="24700"/>
    <n v="15000"/>
    <x v="0"/>
    <s v="Fatima"/>
    <n v="24700"/>
    <n v="9700"/>
    <s v="Match"/>
    <n v="0.39271255060728744"/>
  </r>
  <r>
    <n v="100268"/>
    <x v="82"/>
    <s v="LG-02"/>
    <x v="1"/>
    <x v="1"/>
    <s v="Home"/>
    <s v="Standing Fan"/>
    <s v="C1078"/>
    <s v="Returning"/>
    <n v="2"/>
    <n v="58000"/>
    <x v="0"/>
    <n v="116000"/>
    <n v="39000"/>
    <x v="0"/>
    <s v="Ibrahim"/>
    <n v="116000"/>
    <n v="38000"/>
    <s v="Match"/>
    <n v="0.32758620689655171"/>
  </r>
  <r>
    <n v="100269"/>
    <x v="158"/>
    <s v="AB-01"/>
    <x v="0"/>
    <x v="0"/>
    <s v="Electronics"/>
    <s v="Power Bank"/>
    <s v="C1194"/>
    <s v="Returning"/>
    <n v="5"/>
    <n v="26000"/>
    <x v="4"/>
    <n v="110500"/>
    <n v="15000"/>
    <x v="0"/>
    <s v="Kemi"/>
    <n v="110500"/>
    <n v="35500"/>
    <s v="Match"/>
    <n v="0.32126696832579188"/>
  </r>
  <r>
    <n v="100270"/>
    <x v="159"/>
    <s v="PH-01"/>
    <x v="4"/>
    <x v="1"/>
    <s v="Accessories"/>
    <s v="Backpack"/>
    <s v="C1182"/>
    <s v="Returning"/>
    <n v="4"/>
    <n v="28000"/>
    <x v="0"/>
    <n v="112000"/>
    <n v="16000"/>
    <x v="0"/>
    <s v="Grace"/>
    <n v="112000"/>
    <n v="48000"/>
    <s v="Match"/>
    <n v="0.42857142857142855"/>
  </r>
  <r>
    <n v="100271"/>
    <x v="100"/>
    <s v="IB-01"/>
    <x v="3"/>
    <x v="1"/>
    <s v="Electronics"/>
    <s v="Smartphone"/>
    <s v="C1149"/>
    <s v="New"/>
    <n v="1"/>
    <n v="165000"/>
    <x v="0"/>
    <n v="165000"/>
    <n v="112000"/>
    <x v="0"/>
    <s v="Chinedu"/>
    <n v="165000"/>
    <n v="53000"/>
    <s v="Match"/>
    <n v="0.32121212121212123"/>
  </r>
  <r>
    <n v="100272"/>
    <x v="101"/>
    <s v="LG-02"/>
    <x v="1"/>
    <x v="2"/>
    <s v="Home"/>
    <s v="Blender"/>
    <s v="C1078"/>
    <s v="Returning"/>
    <n v="1"/>
    <n v="42000"/>
    <x v="0"/>
    <n v="42000"/>
    <n v="28000"/>
    <x v="0"/>
    <s v="Fatima"/>
    <n v="42000"/>
    <n v="14000"/>
    <s v="Match"/>
    <n v="0.33333333333333331"/>
  </r>
  <r>
    <n v="100273"/>
    <x v="34"/>
    <s v="IB-01"/>
    <x v="3"/>
    <x v="1"/>
    <s v="Electronics"/>
    <s v="Smartphone"/>
    <s v="C1053"/>
    <s v="New"/>
    <n v="2"/>
    <n v="165000"/>
    <x v="1"/>
    <n v="313500"/>
    <n v="112000"/>
    <x v="0"/>
    <s v="Bola"/>
    <n v="313500"/>
    <n v="89500"/>
    <s v="Match"/>
    <n v="0.28548644338118023"/>
  </r>
  <r>
    <n v="100274"/>
    <x v="90"/>
    <s v="PH-01"/>
    <x v="4"/>
    <x v="1"/>
    <s v="Accessories"/>
    <s v="Backpack"/>
    <s v="C1091"/>
    <s v="Returning"/>
    <n v="3"/>
    <n v="28000"/>
    <x v="0"/>
    <n v="84000"/>
    <n v="16000"/>
    <x v="0"/>
    <s v="Fatima"/>
    <n v="84000"/>
    <n v="36000"/>
    <s v="Match"/>
    <n v="0.42857142857142855"/>
  </r>
  <r>
    <n v="100275"/>
    <x v="26"/>
    <s v="LG-01"/>
    <x v="1"/>
    <x v="1"/>
    <s v="Electronics"/>
    <s v="Power Bank"/>
    <s v="C1135"/>
    <s v="New"/>
    <n v="22"/>
    <n v="26000"/>
    <x v="1"/>
    <n v="543400"/>
    <n v="15000"/>
    <x v="0"/>
    <s v="David"/>
    <n v="543400"/>
    <n v="213400"/>
    <s v="Match"/>
    <n v="0.39271255060728744"/>
  </r>
  <r>
    <n v="100276"/>
    <x v="13"/>
    <s v="LG-02"/>
    <x v="1"/>
    <x v="1"/>
    <s v="Home"/>
    <s v="Electric Kettle"/>
    <s v="C1016"/>
    <s v="New"/>
    <n v="2"/>
    <n v="24000"/>
    <x v="3"/>
    <n v="43200"/>
    <n v="15000"/>
    <x v="0"/>
    <s v="David"/>
    <n v="43200"/>
    <n v="13200"/>
    <s v="Match"/>
    <n v="0.30555555555555558"/>
  </r>
  <r>
    <n v="100277"/>
    <x v="150"/>
    <s v="LG-01"/>
    <x v="1"/>
    <x v="2"/>
    <s v="Electronics"/>
    <s v="Power Bank"/>
    <s v="C1038"/>
    <s v="New"/>
    <n v="22"/>
    <n v="26000"/>
    <x v="0"/>
    <n v="572000"/>
    <n v="15000"/>
    <x v="0"/>
    <s v="Grace"/>
    <n v="572000"/>
    <n v="242000"/>
    <s v="Match"/>
    <n v="0.42307692307692307"/>
  </r>
  <r>
    <n v="100278"/>
    <x v="10"/>
    <s v="LG-01"/>
    <x v="1"/>
    <x v="2"/>
    <s v="Electronics"/>
    <s v="Power Bank"/>
    <s v="C1144"/>
    <s v="New"/>
    <n v="3"/>
    <n v="26000"/>
    <x v="3"/>
    <n v="56160"/>
    <n v="15000"/>
    <x v="0"/>
    <s v="Fatima"/>
    <n v="70200"/>
    <n v="25200"/>
    <s v="Mismatch"/>
    <n v="0.35897435897435898"/>
  </r>
  <r>
    <n v="100279"/>
    <x v="75"/>
    <s v="AB-02"/>
    <x v="0"/>
    <x v="1"/>
    <s v="Accessories"/>
    <s v="USB Cable"/>
    <s v="C1082"/>
    <s v="Returning"/>
    <n v="4"/>
    <n v="6500"/>
    <x v="4"/>
    <n v="22100"/>
    <n v="2200"/>
    <x v="0"/>
    <s v="Ibrahim"/>
    <n v="22100"/>
    <n v="13300"/>
    <s v="Match"/>
    <n v="0.60180995475113119"/>
  </r>
  <r>
    <n v="100280"/>
    <x v="159"/>
    <s v="LG-01"/>
    <x v="1"/>
    <x v="0"/>
    <s v="Electronics"/>
    <s v="Earbuds"/>
    <s v="C1041"/>
    <s v="Returning"/>
    <n v="1"/>
    <n v="32000"/>
    <x v="1"/>
    <n v="30400"/>
    <n v="19000"/>
    <x v="0"/>
    <s v="Grace"/>
    <n v="30400"/>
    <n v="11400"/>
    <s v="Match"/>
    <n v="0.375"/>
  </r>
  <r>
    <n v="100281"/>
    <x v="31"/>
    <s v="LG-01"/>
    <x v="1"/>
    <x v="0"/>
    <s v="Electronics"/>
    <s v="Power Bank"/>
    <s v="C1035"/>
    <s v="New"/>
    <n v="1"/>
    <n v="26000"/>
    <x v="4"/>
    <n v="22100"/>
    <n v="15000"/>
    <x v="0"/>
    <s v="Bola"/>
    <n v="22100"/>
    <n v="7100"/>
    <s v="Match"/>
    <n v="0.32126696832579188"/>
  </r>
  <r>
    <n v="100282"/>
    <x v="64"/>
    <s v="LG-01"/>
    <x v="1"/>
    <x v="2"/>
    <s v="Electronics"/>
    <s v="Power Bank"/>
    <s v="C1159"/>
    <s v="Returning"/>
    <n v="2"/>
    <n v="26000"/>
    <x v="1"/>
    <n v="49400"/>
    <n v="15000"/>
    <x v="0"/>
    <s v="Kemi"/>
    <n v="49400"/>
    <n v="19400"/>
    <s v="Match"/>
    <n v="0.39271255060728744"/>
  </r>
  <r>
    <n v="100283"/>
    <x v="90"/>
    <s v="LG-01"/>
    <x v="1"/>
    <x v="2"/>
    <s v="Home"/>
    <s v="Standing Fan"/>
    <s v="C1108"/>
    <s v="Returning"/>
    <n v="1"/>
    <n v="58000"/>
    <x v="1"/>
    <n v="55100"/>
    <n v="39000"/>
    <x v="0"/>
    <s v="Bola"/>
    <n v="55100"/>
    <n v="16100"/>
    <s v="Match"/>
    <n v="0.29219600725952816"/>
  </r>
  <r>
    <n v="100284"/>
    <x v="160"/>
    <s v="AB-02"/>
    <x v="0"/>
    <x v="2"/>
    <s v="Home"/>
    <s v="Electric Kettle"/>
    <s v="C1115"/>
    <s v="New"/>
    <n v="4"/>
    <n v="24000"/>
    <x v="3"/>
    <n v="95040"/>
    <n v="15000"/>
    <x v="0"/>
    <s v="Fatima"/>
    <n v="86400"/>
    <n v="26400"/>
    <s v="Mismatch"/>
    <n v="0.30555555555555558"/>
  </r>
  <r>
    <n v="100285"/>
    <x v="93"/>
    <s v="KN-01"/>
    <x v="2"/>
    <x v="1"/>
    <s v="Home"/>
    <s v="Electric Kettle"/>
    <s v="C1172"/>
    <s v="Returning"/>
    <n v="1"/>
    <n v="24000"/>
    <x v="1"/>
    <n v="22800"/>
    <n v="15000"/>
    <x v="0"/>
    <s v="David"/>
    <n v="22800"/>
    <n v="7800"/>
    <s v="Match"/>
    <n v="0.34210526315789475"/>
  </r>
  <r>
    <n v="100286"/>
    <x v="161"/>
    <s v="KN-01"/>
    <x v="2"/>
    <x v="1"/>
    <s v="Accessories"/>
    <s v="Phone Case"/>
    <s v="C1130"/>
    <s v="Returning"/>
    <n v="1"/>
    <n v="9000"/>
    <x v="3"/>
    <n v="8100"/>
    <n v="3500"/>
    <x v="0"/>
    <s v="Aisha"/>
    <n v="8100"/>
    <n v="4600"/>
    <s v="Match"/>
    <n v="0.5679012345679012"/>
  </r>
  <r>
    <n v="100287"/>
    <x v="133"/>
    <s v="PH-01"/>
    <x v="4"/>
    <x v="1"/>
    <s v="Electronics"/>
    <s v="Earbuds"/>
    <s v="C1114"/>
    <s v="New"/>
    <n v="3"/>
    <n v="32000"/>
    <x v="1"/>
    <n v="91200"/>
    <n v="19000"/>
    <x v="0"/>
    <s v="Grace"/>
    <n v="91200"/>
    <n v="34200"/>
    <s v="Match"/>
    <n v="0.375"/>
  </r>
  <r>
    <n v="100288"/>
    <x v="81"/>
    <s v="IB-01"/>
    <x v="3"/>
    <x v="2"/>
    <s v="Electronics"/>
    <s v="Power Bank"/>
    <s v="C1062"/>
    <s v="Returning"/>
    <n v="1"/>
    <n v="26000"/>
    <x v="1"/>
    <n v="24700"/>
    <n v="15000"/>
    <x v="0"/>
    <s v="Chinedu"/>
    <n v="24700"/>
    <n v="9700"/>
    <s v="Match"/>
    <n v="0.39271255060728744"/>
  </r>
  <r>
    <n v="100289"/>
    <x v="53"/>
    <s v="LG-01"/>
    <x v="1"/>
    <x v="2"/>
    <s v="Electronics"/>
    <s v="Earbuds"/>
    <s v="C1057"/>
    <s v="New"/>
    <n v="3"/>
    <n v="32000"/>
    <x v="3"/>
    <n v="86400"/>
    <n v="19000"/>
    <x v="0"/>
    <s v="David"/>
    <n v="86400"/>
    <n v="29400"/>
    <s v="Match"/>
    <n v="0.34027777777777779"/>
  </r>
  <r>
    <n v="100290"/>
    <x v="35"/>
    <s v="LG-01"/>
    <x v="1"/>
    <x v="2"/>
    <s v="Electronics"/>
    <s v="Earbuds"/>
    <s v="C1083"/>
    <s v="Returning"/>
    <n v="5"/>
    <n v="32000"/>
    <x v="4"/>
    <n v="136000"/>
    <n v="19000"/>
    <x v="0"/>
    <s v="Ibrahim"/>
    <n v="136000"/>
    <n v="41000"/>
    <s v="Match"/>
    <n v="0.3014705882352941"/>
  </r>
  <r>
    <n v="100291"/>
    <x v="120"/>
    <s v="IB-01"/>
    <x v="3"/>
    <x v="2"/>
    <s v="Electronics"/>
    <s v="Earbuds"/>
    <s v="C1073"/>
    <s v="Returning"/>
    <n v="1"/>
    <n v="32000"/>
    <x v="3"/>
    <n v="28800"/>
    <n v="19000"/>
    <x v="0"/>
    <s v="Fatima"/>
    <n v="28800"/>
    <n v="9800"/>
    <s v="Match"/>
    <n v="0.34027777777777779"/>
  </r>
  <r>
    <n v="100292"/>
    <x v="162"/>
    <s v="LG-02"/>
    <x v="1"/>
    <x v="0"/>
    <s v="Electronics"/>
    <s v="Smartphone"/>
    <s v="C1138"/>
    <s v="Returning"/>
    <n v="1"/>
    <n v="165000"/>
    <x v="4"/>
    <n v="140250"/>
    <n v="112000"/>
    <x v="0"/>
    <s v="Ibrahim"/>
    <n v="140250"/>
    <n v="28250"/>
    <s v="Match"/>
    <n v="0.20142602495543671"/>
  </r>
  <r>
    <n v="100293"/>
    <x v="74"/>
    <s v="PH-01"/>
    <x v="4"/>
    <x v="0"/>
    <s v="Accessories"/>
    <s v="Backpack"/>
    <s v="C1150"/>
    <s v="New"/>
    <n v="2"/>
    <n v="28000"/>
    <x v="0"/>
    <n v="56000"/>
    <n v="16000"/>
    <x v="0"/>
    <s v="Bola"/>
    <n v="56000"/>
    <n v="24000"/>
    <s v="Match"/>
    <n v="0.42857142857142855"/>
  </r>
  <r>
    <n v="100294"/>
    <x v="72"/>
    <s v="IB-01"/>
    <x v="3"/>
    <x v="2"/>
    <s v="Electronics"/>
    <s v="Power Bank"/>
    <s v="C1041"/>
    <s v="New"/>
    <n v="3"/>
    <n v="26000"/>
    <x v="3"/>
    <n v="63180"/>
    <n v="15000"/>
    <x v="0"/>
    <s v="Fatima"/>
    <n v="70200"/>
    <n v="25200"/>
    <s v="Mismatch"/>
    <n v="0.35897435897435898"/>
  </r>
  <r>
    <n v="100295"/>
    <x v="80"/>
    <s v="IB-01"/>
    <x v="3"/>
    <x v="0"/>
    <s v="Electronics"/>
    <s v="Earbuds"/>
    <s v="C1010"/>
    <s v="New"/>
    <n v="1"/>
    <n v="32000"/>
    <x v="4"/>
    <n v="27200"/>
    <n v="19000"/>
    <x v="1"/>
    <s v="Kemi"/>
    <n v="27200"/>
    <n v="8200"/>
    <s v="Match"/>
    <n v="0.3014705882352941"/>
  </r>
  <r>
    <n v="100296"/>
    <x v="163"/>
    <s v="IB-01"/>
    <x v="3"/>
    <x v="0"/>
    <s v="Electronics"/>
    <s v="Earbuds"/>
    <s v="C1170"/>
    <s v="New"/>
    <n v="2"/>
    <n v="32000"/>
    <x v="1"/>
    <n v="72960"/>
    <n v="19000"/>
    <x v="1"/>
    <s v="Bola"/>
    <n v="60800"/>
    <n v="22800"/>
    <s v="Mismatch"/>
    <n v="0.375"/>
  </r>
  <r>
    <n v="100297"/>
    <x v="106"/>
    <s v="IB-01"/>
    <x v="3"/>
    <x v="1"/>
    <s v="Home"/>
    <s v="Standing Fan"/>
    <s v="C1082"/>
    <s v="New"/>
    <n v="1"/>
    <n v="58000"/>
    <x v="0"/>
    <n v="58000"/>
    <n v="39000"/>
    <x v="0"/>
    <s v="Chinedu"/>
    <n v="58000"/>
    <n v="19000"/>
    <s v="Match"/>
    <n v="0.32758620689655171"/>
  </r>
  <r>
    <n v="100298"/>
    <x v="144"/>
    <s v="LG-02"/>
    <x v="1"/>
    <x v="1"/>
    <s v="Electronics"/>
    <s v="Power Bank"/>
    <s v="C1162"/>
    <s v="Returning"/>
    <n v="4"/>
    <n v="26000"/>
    <x v="3"/>
    <n v="93600"/>
    <n v="15000"/>
    <x v="0"/>
    <s v="Fatima"/>
    <n v="93600"/>
    <n v="33600"/>
    <s v="Match"/>
    <n v="0.35897435897435898"/>
  </r>
  <r>
    <n v="100299"/>
    <x v="28"/>
    <s v="LG-01"/>
    <x v="1"/>
    <x v="2"/>
    <s v="Accessories"/>
    <s v="Backpack"/>
    <s v="C1110"/>
    <s v="Returning"/>
    <n v="2"/>
    <n v="28000"/>
    <x v="3"/>
    <n v="50400"/>
    <n v="16000"/>
    <x v="0"/>
    <s v="Kemi"/>
    <n v="50400"/>
    <n v="18400"/>
    <s v="Match"/>
    <n v="0.36507936507936506"/>
  </r>
  <r>
    <n v="100300"/>
    <x v="8"/>
    <s v="PH-01"/>
    <x v="4"/>
    <x v="0"/>
    <s v="Accessories"/>
    <s v="USB Cable"/>
    <s v="C1033"/>
    <s v="New"/>
    <n v="4"/>
    <n v="6500"/>
    <x v="3"/>
    <n v="23400"/>
    <n v="2200"/>
    <x v="0"/>
    <s v="Kemi"/>
    <n v="23400"/>
    <n v="14600"/>
    <s v="Match"/>
    <n v="0.62393162393162394"/>
  </r>
  <r>
    <n v="100301"/>
    <x v="154"/>
    <s v="LG-02"/>
    <x v="1"/>
    <x v="2"/>
    <s v="Electronics"/>
    <s v="Power Bank"/>
    <s v="C1169"/>
    <s v="Returning"/>
    <n v="5"/>
    <n v="26000"/>
    <x v="1"/>
    <n v="98800"/>
    <n v="15000"/>
    <x v="1"/>
    <s v="Aisha"/>
    <n v="123500"/>
    <n v="48500"/>
    <s v="Mismatch"/>
    <n v="0.39271255060728744"/>
  </r>
  <r>
    <n v="100302"/>
    <x v="92"/>
    <s v="LG-02"/>
    <x v="1"/>
    <x v="2"/>
    <s v="Accessories"/>
    <s v="Backpack"/>
    <s v="C1179"/>
    <s v="Returning"/>
    <n v="4"/>
    <n v="28000"/>
    <x v="0"/>
    <n v="112000"/>
    <n v="16000"/>
    <x v="0"/>
    <s v="Bola"/>
    <n v="112000"/>
    <n v="48000"/>
    <s v="Match"/>
    <n v="0.42857142857142855"/>
  </r>
  <r>
    <n v="100303"/>
    <x v="164"/>
    <s v="IB-01"/>
    <x v="3"/>
    <x v="2"/>
    <s v="Accessories"/>
    <s v="Phone Case"/>
    <s v="C1032"/>
    <s v="Returning"/>
    <n v="2"/>
    <n v="9000"/>
    <x v="3"/>
    <n v="16200"/>
    <n v="3500"/>
    <x v="0"/>
    <s v="Ibrahim"/>
    <n v="16200"/>
    <n v="9200"/>
    <s v="Match"/>
    <n v="0.5679012345679012"/>
  </r>
  <r>
    <n v="100304"/>
    <x v="112"/>
    <s v="KN-01"/>
    <x v="2"/>
    <x v="0"/>
    <s v="Home"/>
    <s v="Standing Fan"/>
    <s v="C1090"/>
    <s v="New"/>
    <n v="5"/>
    <n v="58000"/>
    <x v="3"/>
    <n v="261000"/>
    <n v="39000"/>
    <x v="0"/>
    <s v="Bola"/>
    <n v="261000"/>
    <n v="66000"/>
    <s v="Match"/>
    <n v="0.25287356321839083"/>
  </r>
  <r>
    <n v="100305"/>
    <x v="16"/>
    <s v="LG-01"/>
    <x v="1"/>
    <x v="1"/>
    <s v="Electronics"/>
    <s v="Earbuds"/>
    <s v="C1105"/>
    <s v="Returning"/>
    <n v="2"/>
    <n v="32000"/>
    <x v="1"/>
    <n v="60800"/>
    <n v="19000"/>
    <x v="0"/>
    <s v="Grace"/>
    <n v="60800"/>
    <n v="22800"/>
    <s v="Match"/>
    <n v="0.375"/>
  </r>
  <r>
    <n v="100306"/>
    <x v="122"/>
    <s v="PH-01"/>
    <x v="4"/>
    <x v="2"/>
    <s v="Accessories"/>
    <s v="Phone Case"/>
    <s v="C1162"/>
    <s v="New"/>
    <n v="1"/>
    <n v="9000"/>
    <x v="4"/>
    <n v="7650"/>
    <n v="3500"/>
    <x v="0"/>
    <s v="Aisha"/>
    <n v="7650"/>
    <n v="4150"/>
    <s v="Match"/>
    <n v="0.54248366013071891"/>
  </r>
  <r>
    <n v="100307"/>
    <x v="91"/>
    <s v="IB-01"/>
    <x v="3"/>
    <x v="1"/>
    <s v="Electronics"/>
    <s v="Power Bank"/>
    <s v="C1099"/>
    <s v="New"/>
    <n v="3"/>
    <n v="26000"/>
    <x v="0"/>
    <n v="78000"/>
    <n v="15000"/>
    <x v="0"/>
    <s v="Ibrahim"/>
    <n v="78000"/>
    <n v="33000"/>
    <s v="Match"/>
    <n v="0.42307692307692307"/>
  </r>
  <r>
    <n v="100308"/>
    <x v="5"/>
    <s v="LG-02"/>
    <x v="1"/>
    <x v="1"/>
    <s v="Home"/>
    <s v="Blender"/>
    <s v="C1088"/>
    <s v="Returning"/>
    <n v="1"/>
    <n v="42000"/>
    <x v="1"/>
    <n v="39900"/>
    <n v="28000"/>
    <x v="0"/>
    <s v="Aisha"/>
    <n v="39900"/>
    <n v="11900"/>
    <s v="Match"/>
    <n v="0.2982456140350877"/>
  </r>
  <r>
    <n v="100309"/>
    <x v="165"/>
    <s v="LG-02"/>
    <x v="1"/>
    <x v="2"/>
    <s v="Accessories"/>
    <s v="USB Cable"/>
    <s v="C1093"/>
    <s v="New"/>
    <n v="3"/>
    <n v="6500"/>
    <x v="4"/>
    <n v="16575"/>
    <n v="2200"/>
    <x v="0"/>
    <s v="Ibrahim"/>
    <n v="16575"/>
    <n v="9975"/>
    <s v="Match"/>
    <n v="0.60180995475113119"/>
  </r>
  <r>
    <n v="100310"/>
    <x v="69"/>
    <s v="LG-01"/>
    <x v="1"/>
    <x v="1"/>
    <s v="Electronics"/>
    <s v="Earbuds"/>
    <s v="C1022"/>
    <s v="New"/>
    <n v="4"/>
    <n v="32000"/>
    <x v="3"/>
    <n v="115200"/>
    <n v="19000"/>
    <x v="0"/>
    <s v="Ibrahim"/>
    <n v="115200"/>
    <n v="39200"/>
    <s v="Match"/>
    <n v="0.34027777777777779"/>
  </r>
  <r>
    <n v="100311"/>
    <x v="166"/>
    <s v="AB-01"/>
    <x v="0"/>
    <x v="1"/>
    <s v="Accessories"/>
    <s v="USB Cable"/>
    <s v="C1143"/>
    <s v="Returning"/>
    <n v="1"/>
    <n v="6500"/>
    <x v="1"/>
    <n v="6175"/>
    <n v="2200"/>
    <x v="0"/>
    <s v="Aisha"/>
    <n v="6175"/>
    <n v="3975"/>
    <s v="Match"/>
    <n v="0.64372469635627527"/>
  </r>
  <r>
    <n v="100312"/>
    <x v="167"/>
    <s v="LG-02"/>
    <x v="1"/>
    <x v="2"/>
    <s v="Electronics"/>
    <s v="Earbuds"/>
    <s v="C1007"/>
    <s v="New"/>
    <n v="3"/>
    <n v="32000"/>
    <x v="4"/>
    <n v="81600"/>
    <n v="19000"/>
    <x v="0"/>
    <s v="Kemi"/>
    <n v="81600"/>
    <n v="24600"/>
    <s v="Match"/>
    <n v="0.3014705882352941"/>
  </r>
  <r>
    <n v="100313"/>
    <x v="168"/>
    <s v="LG-01"/>
    <x v="1"/>
    <x v="2"/>
    <s v="Accessories"/>
    <s v="USB Cable"/>
    <s v="C1078"/>
    <s v="Returning"/>
    <n v="1"/>
    <n v="6500"/>
    <x v="1"/>
    <n v="6175"/>
    <n v="2200"/>
    <x v="0"/>
    <s v="David"/>
    <n v="6175"/>
    <n v="3975"/>
    <s v="Match"/>
    <n v="0.64372469635627527"/>
  </r>
  <r>
    <n v="100314"/>
    <x v="114"/>
    <s v="LG-02"/>
    <x v="1"/>
    <x v="2"/>
    <s v="Electronics"/>
    <s v="Smartphone"/>
    <s v="C1167"/>
    <s v="Returning"/>
    <n v="1"/>
    <n v="165000"/>
    <x v="3"/>
    <n v="148500"/>
    <n v="112000"/>
    <x v="0"/>
    <s v="Grace"/>
    <n v="148500"/>
    <n v="36500"/>
    <s v="Match"/>
    <n v="0.24579124579124578"/>
  </r>
  <r>
    <n v="100315"/>
    <x v="169"/>
    <s v="LG-02"/>
    <x v="1"/>
    <x v="0"/>
    <s v="Electronics"/>
    <s v="Power Bank"/>
    <s v="C1178"/>
    <s v="Returning"/>
    <n v="1"/>
    <n v="26000"/>
    <x v="0"/>
    <n v="26000"/>
    <n v="15000"/>
    <x v="0"/>
    <s v="Chinedu"/>
    <n v="26000"/>
    <n v="11000"/>
    <s v="Match"/>
    <n v="0.42307692307692307"/>
  </r>
  <r>
    <n v="100316"/>
    <x v="165"/>
    <s v="KN-01"/>
    <x v="2"/>
    <x v="1"/>
    <s v="Electronics"/>
    <s v="Earbuds"/>
    <s v="C1100"/>
    <s v="New"/>
    <n v="5"/>
    <n v="32000"/>
    <x v="0"/>
    <n v="160000"/>
    <n v="19000"/>
    <x v="0"/>
    <s v="Chinedu"/>
    <n v="160000"/>
    <n v="65000"/>
    <s v="Match"/>
    <n v="0.40625"/>
  </r>
  <r>
    <n v="100317"/>
    <x v="145"/>
    <s v="IB-01"/>
    <x v="3"/>
    <x v="2"/>
    <s v="Home"/>
    <s v="Electric Kettle"/>
    <s v="C1099"/>
    <s v="Returning"/>
    <n v="1"/>
    <n v="24000"/>
    <x v="1"/>
    <n v="22800"/>
    <n v="15000"/>
    <x v="0"/>
    <s v="Kemi"/>
    <n v="22800"/>
    <n v="7800"/>
    <s v="Match"/>
    <n v="0.34210526315789475"/>
  </r>
  <r>
    <n v="100318"/>
    <x v="111"/>
    <s v="KN-01"/>
    <x v="2"/>
    <x v="2"/>
    <s v="Home"/>
    <s v="Standing Fan"/>
    <s v="C1070"/>
    <s v="Returning"/>
    <n v="2"/>
    <n v="58000"/>
    <x v="1"/>
    <n v="110200"/>
    <n v="39000"/>
    <x v="0"/>
    <s v="Grace"/>
    <n v="110200"/>
    <n v="32200"/>
    <s v="Match"/>
    <n v="0.29219600725952816"/>
  </r>
  <r>
    <n v="100319"/>
    <x v="170"/>
    <s v="AB-02"/>
    <x v="0"/>
    <x v="2"/>
    <s v="Accessories"/>
    <s v="Backpack"/>
    <s v="C1108"/>
    <s v="New"/>
    <n v="4"/>
    <n v="28000"/>
    <x v="4"/>
    <n v="95200"/>
    <n v="16000"/>
    <x v="0"/>
    <s v="David"/>
    <n v="95200"/>
    <n v="31200"/>
    <s v="Match"/>
    <n v="0.32773109243697479"/>
  </r>
  <r>
    <n v="100320"/>
    <x v="171"/>
    <s v="AB-01"/>
    <x v="0"/>
    <x v="2"/>
    <s v="Electronics"/>
    <s v="Earbuds"/>
    <s v="C1123"/>
    <s v="Returning"/>
    <n v="2"/>
    <n v="32000"/>
    <x v="2"/>
    <n v="51200"/>
    <n v="19000"/>
    <x v="0"/>
    <s v="Fatima"/>
    <n v="51200"/>
    <n v="13200"/>
    <s v="Match"/>
    <n v="0.2578125"/>
  </r>
  <r>
    <n v="100321"/>
    <x v="149"/>
    <s v="LG-01"/>
    <x v="1"/>
    <x v="2"/>
    <s v="Electronics"/>
    <s v="Smartphone"/>
    <s v="C1106"/>
    <s v="Returning"/>
    <n v="2"/>
    <n v="165000"/>
    <x v="0"/>
    <n v="330000"/>
    <n v="112000"/>
    <x v="0"/>
    <s v="Kemi"/>
    <n v="330000"/>
    <n v="106000"/>
    <s v="Match"/>
    <n v="0.32121212121212123"/>
  </r>
  <r>
    <n v="100322"/>
    <x v="103"/>
    <s v="LG-02"/>
    <x v="1"/>
    <x v="1"/>
    <s v="Home"/>
    <s v="Electric Kettle"/>
    <s v="C1176"/>
    <s v="New"/>
    <n v="1"/>
    <n v="24000"/>
    <x v="3"/>
    <n v="21600"/>
    <n v="15000"/>
    <x v="0"/>
    <s v="Grace"/>
    <n v="21600"/>
    <n v="6600"/>
    <s v="Match"/>
    <n v="0.30555555555555558"/>
  </r>
  <r>
    <n v="100323"/>
    <x v="2"/>
    <s v="IB-01"/>
    <x v="3"/>
    <x v="0"/>
    <s v="Electronics"/>
    <s v="Smartphone"/>
    <s v="C1166"/>
    <s v="Returning"/>
    <n v="2"/>
    <n v="165000"/>
    <x v="0"/>
    <n v="330000"/>
    <n v="112000"/>
    <x v="0"/>
    <s v="Chinedu"/>
    <n v="330000"/>
    <n v="106000"/>
    <s v="Match"/>
    <n v="0.32121212121212123"/>
  </r>
  <r>
    <n v="100324"/>
    <x v="106"/>
    <s v="IB-01"/>
    <x v="3"/>
    <x v="2"/>
    <s v="Electronics"/>
    <s v="Smartphone"/>
    <s v="C1027"/>
    <s v="New"/>
    <n v="3"/>
    <n v="165000"/>
    <x v="3"/>
    <n v="445500"/>
    <n v="112000"/>
    <x v="0"/>
    <s v="David"/>
    <n v="445500"/>
    <n v="109500"/>
    <s v="Match"/>
    <n v="0.24579124579124578"/>
  </r>
  <r>
    <n v="100325"/>
    <x v="50"/>
    <s v="KN-01"/>
    <x v="2"/>
    <x v="0"/>
    <s v="Home"/>
    <s v="Blender"/>
    <s v="C1120"/>
    <s v="Returning"/>
    <n v="3"/>
    <n v="42000"/>
    <x v="1"/>
    <n v="119700"/>
    <n v="28000"/>
    <x v="0"/>
    <s v="Chinedu"/>
    <n v="119700"/>
    <n v="35700"/>
    <s v="Match"/>
    <n v="0.2982456140350877"/>
  </r>
  <r>
    <n v="100326"/>
    <x v="132"/>
    <s v="IB-01"/>
    <x v="3"/>
    <x v="1"/>
    <s v="Electronics"/>
    <s v="Earbuds"/>
    <s v="C1064"/>
    <s v="Returning"/>
    <n v="5"/>
    <n v="32000"/>
    <x v="1"/>
    <n v="152000"/>
    <n v="19000"/>
    <x v="0"/>
    <s v="Grace"/>
    <n v="152000"/>
    <n v="57000"/>
    <s v="Match"/>
    <n v="0.375"/>
  </r>
  <r>
    <n v="100327"/>
    <x v="17"/>
    <s v="LG-02"/>
    <x v="1"/>
    <x v="2"/>
    <s v="Electronics"/>
    <s v="Power Bank"/>
    <s v="C1123"/>
    <s v="New"/>
    <n v="1"/>
    <n v="26000"/>
    <x v="3"/>
    <n v="23400"/>
    <n v="15000"/>
    <x v="0"/>
    <s v="Kemi"/>
    <n v="23400"/>
    <n v="8400"/>
    <s v="Match"/>
    <n v="0.35897435897435898"/>
  </r>
  <r>
    <n v="100328"/>
    <x v="116"/>
    <s v="KN-01"/>
    <x v="2"/>
    <x v="0"/>
    <s v="Home"/>
    <s v="Blender"/>
    <s v="C1079"/>
    <s v="Returning"/>
    <n v="1"/>
    <n v="42000"/>
    <x v="1"/>
    <n v="39900"/>
    <n v="28000"/>
    <x v="0"/>
    <s v="Grace"/>
    <n v="39900"/>
    <n v="11900"/>
    <s v="Match"/>
    <n v="0.2982456140350877"/>
  </r>
  <r>
    <n v="100329"/>
    <x v="141"/>
    <s v="IB-01"/>
    <x v="3"/>
    <x v="0"/>
    <s v="Electronics"/>
    <s v="Earbuds"/>
    <s v="C1143"/>
    <s v="Returning"/>
    <n v="2"/>
    <n v="32000"/>
    <x v="0"/>
    <n v="64000"/>
    <n v="19000"/>
    <x v="1"/>
    <s v="Fatima"/>
    <n v="64000"/>
    <n v="26000"/>
    <s v="Match"/>
    <n v="0.40625"/>
  </r>
  <r>
    <n v="100330"/>
    <x v="12"/>
    <s v="LG-02"/>
    <x v="1"/>
    <x v="2"/>
    <s v="Home"/>
    <s v="Standing Fan"/>
    <s v="C1034"/>
    <s v="New"/>
    <n v="2"/>
    <n v="58000"/>
    <x v="3"/>
    <n v="104400"/>
    <n v="39000"/>
    <x v="0"/>
    <s v="David"/>
    <n v="104400"/>
    <n v="26400"/>
    <s v="Match"/>
    <n v="0.25287356321839083"/>
  </r>
  <r>
    <n v="100331"/>
    <x v="172"/>
    <s v="KN-01"/>
    <x v="2"/>
    <x v="1"/>
    <s v="Accessories"/>
    <s v="Phone Case"/>
    <s v="C1001"/>
    <s v="Returning"/>
    <n v="1"/>
    <n v="9000"/>
    <x v="1"/>
    <n v="8550"/>
    <n v="3500"/>
    <x v="0"/>
    <s v="Chinedu"/>
    <n v="8550"/>
    <n v="5050"/>
    <s v="Match"/>
    <n v="0.59064327485380119"/>
  </r>
  <r>
    <n v="100332"/>
    <x v="101"/>
    <s v="AB-01"/>
    <x v="0"/>
    <x v="2"/>
    <s v="Electronics"/>
    <s v="Earbuds"/>
    <s v="C1024"/>
    <s v="New"/>
    <n v="1"/>
    <n v="32000"/>
    <x v="1"/>
    <n v="30400"/>
    <n v="19000"/>
    <x v="0"/>
    <s v="David"/>
    <n v="30400"/>
    <n v="11400"/>
    <s v="Match"/>
    <n v="0.375"/>
  </r>
  <r>
    <n v="100333"/>
    <x v="23"/>
    <s v="AB-01"/>
    <x v="0"/>
    <x v="1"/>
    <s v="Electronics"/>
    <s v="Earbuds"/>
    <s v="C1174"/>
    <s v="New"/>
    <n v="5"/>
    <n v="32000"/>
    <x v="3"/>
    <n v="144000"/>
    <n v="19000"/>
    <x v="0"/>
    <s v="Grace"/>
    <n v="144000"/>
    <n v="49000"/>
    <s v="Match"/>
    <n v="0.34027777777777779"/>
  </r>
  <r>
    <n v="100334"/>
    <x v="124"/>
    <s v="LG-01"/>
    <x v="1"/>
    <x v="2"/>
    <s v="Accessories"/>
    <s v="Phone Case"/>
    <s v="C1079"/>
    <s v="Returning"/>
    <n v="1"/>
    <n v="9000"/>
    <x v="0"/>
    <n v="9000"/>
    <n v="3500"/>
    <x v="0"/>
    <s v="Grace"/>
    <n v="9000"/>
    <n v="5500"/>
    <s v="Match"/>
    <n v="0.61111111111111116"/>
  </r>
  <r>
    <n v="100335"/>
    <x v="173"/>
    <s v="IB-01"/>
    <x v="3"/>
    <x v="1"/>
    <s v="Electronics"/>
    <s v="Earbuds"/>
    <s v="C1105"/>
    <s v="New"/>
    <n v="1"/>
    <n v="32000"/>
    <x v="3"/>
    <n v="28800"/>
    <n v="19000"/>
    <x v="0"/>
    <s v="Aisha"/>
    <n v="28800"/>
    <n v="9800"/>
    <s v="Match"/>
    <n v="0.34027777777777779"/>
  </r>
  <r>
    <n v="100336"/>
    <x v="69"/>
    <s v="IB-01"/>
    <x v="3"/>
    <x v="0"/>
    <s v="Electronics"/>
    <s v="Smartphone"/>
    <s v="C1154"/>
    <s v="Returning"/>
    <n v="2"/>
    <n v="165000"/>
    <x v="4"/>
    <n v="280500"/>
    <n v="112000"/>
    <x v="0"/>
    <s v="Fatima"/>
    <n v="280500"/>
    <n v="56500"/>
    <s v="Match"/>
    <n v="0.20142602495543671"/>
  </r>
  <r>
    <n v="100337"/>
    <x v="69"/>
    <s v="KN-01"/>
    <x v="2"/>
    <x v="2"/>
    <s v="Accessories"/>
    <s v="USB Cable"/>
    <s v="C1086"/>
    <s v="New"/>
    <n v="3"/>
    <n v="6500"/>
    <x v="4"/>
    <n v="16575"/>
    <n v="2200"/>
    <x v="0"/>
    <s v="Chinedu"/>
    <n v="16575"/>
    <n v="9975"/>
    <s v="Match"/>
    <n v="0.60180995475113119"/>
  </r>
  <r>
    <n v="100338"/>
    <x v="89"/>
    <s v="LG-01"/>
    <x v="1"/>
    <x v="2"/>
    <s v="Home"/>
    <s v="Electric Kettle"/>
    <s v="C1069"/>
    <s v="New"/>
    <n v="2"/>
    <n v="24000"/>
    <x v="4"/>
    <n v="40800"/>
    <n v="15000"/>
    <x v="0"/>
    <s v="Aisha"/>
    <n v="40800"/>
    <n v="10800"/>
    <s v="Match"/>
    <n v="0.26470588235294118"/>
  </r>
  <r>
    <n v="100339"/>
    <x v="174"/>
    <s v="LG-01"/>
    <x v="1"/>
    <x v="2"/>
    <s v="Electronics"/>
    <s v="Power Bank"/>
    <s v="C1025"/>
    <s v="New"/>
    <n v="2"/>
    <n v="26000"/>
    <x v="1"/>
    <n v="49400"/>
    <n v="15000"/>
    <x v="0"/>
    <s v="Grace"/>
    <n v="49400"/>
    <n v="19400"/>
    <s v="Match"/>
    <n v="0.39271255060728744"/>
  </r>
  <r>
    <n v="100340"/>
    <x v="114"/>
    <s v="AB-01"/>
    <x v="0"/>
    <x v="1"/>
    <s v="Electronics"/>
    <s v="Smartphone"/>
    <s v="C1028"/>
    <s v="Returning"/>
    <n v="1"/>
    <n v="165000"/>
    <x v="4"/>
    <n v="140250"/>
    <n v="112000"/>
    <x v="0"/>
    <s v="Ibrahim"/>
    <n v="140250"/>
    <n v="28250"/>
    <s v="Match"/>
    <n v="0.20142602495543671"/>
  </r>
  <r>
    <n v="100341"/>
    <x v="175"/>
    <s v="LG-01"/>
    <x v="1"/>
    <x v="2"/>
    <s v="Electronics"/>
    <s v="Smartphone"/>
    <s v="C1171"/>
    <s v="Returning"/>
    <n v="3"/>
    <n v="165000"/>
    <x v="0"/>
    <n v="495000"/>
    <n v="112000"/>
    <x v="0"/>
    <s v="Chinedu"/>
    <n v="495000"/>
    <n v="159000"/>
    <s v="Match"/>
    <n v="0.32121212121212123"/>
  </r>
  <r>
    <n v="100342"/>
    <x v="156"/>
    <s v="AB-01"/>
    <x v="0"/>
    <x v="2"/>
    <s v="Electronics"/>
    <s v="Earbuds"/>
    <s v="C1127"/>
    <s v="Returning"/>
    <n v="4"/>
    <n v="32000"/>
    <x v="0"/>
    <n v="128000"/>
    <n v="19000"/>
    <x v="0"/>
    <s v="Ibrahim"/>
    <n v="128000"/>
    <n v="52000"/>
    <s v="Match"/>
    <n v="0.40625"/>
  </r>
  <r>
    <n v="100343"/>
    <x v="176"/>
    <s v="KN-01"/>
    <x v="2"/>
    <x v="2"/>
    <s v="Electronics"/>
    <s v="Smartphone"/>
    <s v="C1061"/>
    <s v="Returning"/>
    <n v="4"/>
    <n v="165000"/>
    <x v="0"/>
    <n v="660000"/>
    <n v="112000"/>
    <x v="1"/>
    <s v="Fatima"/>
    <n v="660000"/>
    <n v="212000"/>
    <s v="Match"/>
    <n v="0.32121212121212123"/>
  </r>
  <r>
    <n v="100344"/>
    <x v="143"/>
    <s v="IB-01"/>
    <x v="3"/>
    <x v="1"/>
    <s v="Home"/>
    <s v="Electric Kettle"/>
    <s v="C1159"/>
    <s v="New"/>
    <n v="2"/>
    <n v="24000"/>
    <x v="3"/>
    <n v="43200"/>
    <n v="15000"/>
    <x v="0"/>
    <s v="Bola"/>
    <n v="43200"/>
    <n v="13200"/>
    <s v="Match"/>
    <n v="0.30555555555555558"/>
  </r>
  <r>
    <n v="100345"/>
    <x v="106"/>
    <s v="LG-01"/>
    <x v="1"/>
    <x v="2"/>
    <s v="Home"/>
    <s v="Standing Fan"/>
    <s v="C1134"/>
    <s v="Returning"/>
    <n v="2"/>
    <n v="58000"/>
    <x v="4"/>
    <n v="98600"/>
    <n v="39000"/>
    <x v="0"/>
    <s v="Chinedu"/>
    <n v="98600"/>
    <n v="20600"/>
    <s v="Match"/>
    <n v="0.20892494929006086"/>
  </r>
  <r>
    <n v="100346"/>
    <x v="87"/>
    <s v="AB-01"/>
    <x v="0"/>
    <x v="2"/>
    <s v="Accessories"/>
    <s v="Phone Case"/>
    <s v="C1049"/>
    <s v="Returning"/>
    <n v="2"/>
    <n v="9000"/>
    <x v="4"/>
    <n v="15300"/>
    <n v="3500"/>
    <x v="0"/>
    <s v="Ibrahim"/>
    <n v="15300"/>
    <n v="8300"/>
    <s v="Match"/>
    <n v="0.54248366013071891"/>
  </r>
  <r>
    <n v="100347"/>
    <x v="75"/>
    <s v="KN-01"/>
    <x v="2"/>
    <x v="2"/>
    <s v="Electronics"/>
    <s v="Earbuds"/>
    <s v="C1066"/>
    <s v="Returning"/>
    <n v="3"/>
    <n v="32000"/>
    <x v="0"/>
    <n v="96000"/>
    <n v="19000"/>
    <x v="0"/>
    <s v="Chinedu"/>
    <n v="96000"/>
    <n v="39000"/>
    <s v="Match"/>
    <n v="0.40625"/>
  </r>
  <r>
    <n v="100348"/>
    <x v="151"/>
    <s v="KN-01"/>
    <x v="2"/>
    <x v="2"/>
    <s v="Home"/>
    <s v="Electric Kettle"/>
    <s v="C1096"/>
    <s v="Returning"/>
    <n v="5"/>
    <n v="24000"/>
    <x v="1"/>
    <n v="114000"/>
    <n v="15000"/>
    <x v="0"/>
    <s v="Chinedu"/>
    <n v="114000"/>
    <n v="39000"/>
    <s v="Match"/>
    <n v="0.34210526315789475"/>
  </r>
  <r>
    <n v="100349"/>
    <x v="17"/>
    <s v="IB-01"/>
    <x v="3"/>
    <x v="2"/>
    <s v="Electronics"/>
    <s v="Earbuds"/>
    <s v="C1097"/>
    <s v="Returning"/>
    <n v="2"/>
    <n v="32000"/>
    <x v="4"/>
    <n v="54400"/>
    <n v="19000"/>
    <x v="0"/>
    <s v="Aisha"/>
    <n v="54400"/>
    <n v="16400"/>
    <s v="Match"/>
    <n v="0.3014705882352941"/>
  </r>
  <r>
    <n v="100350"/>
    <x v="128"/>
    <s v="LG-01"/>
    <x v="1"/>
    <x v="2"/>
    <s v="Home"/>
    <s v="Blender"/>
    <s v="C1110"/>
    <s v="New"/>
    <n v="3"/>
    <n v="42000"/>
    <x v="4"/>
    <n v="96390"/>
    <n v="28000"/>
    <x v="0"/>
    <s v="Fatima"/>
    <n v="107100"/>
    <n v="23100"/>
    <s v="Mismatch"/>
    <n v="0.21568627450980393"/>
  </r>
  <r>
    <n v="100351"/>
    <x v="170"/>
    <s v="KN-01"/>
    <x v="2"/>
    <x v="2"/>
    <s v="Electronics"/>
    <s v="Earbuds"/>
    <s v="C1029"/>
    <s v="New"/>
    <n v="2"/>
    <n v="32000"/>
    <x v="3"/>
    <n v="57600"/>
    <n v="19000"/>
    <x v="0"/>
    <s v="Bola"/>
    <n v="57600"/>
    <n v="19600"/>
    <s v="Match"/>
    <n v="0.34027777777777779"/>
  </r>
  <r>
    <n v="100352"/>
    <x v="177"/>
    <s v="LG-01"/>
    <x v="1"/>
    <x v="1"/>
    <s v="Electronics"/>
    <s v="Earbuds"/>
    <s v="C1071"/>
    <s v="New"/>
    <n v="2"/>
    <n v="32000"/>
    <x v="4"/>
    <n v="54400"/>
    <n v="19000"/>
    <x v="0"/>
    <s v="Bola"/>
    <n v="54400"/>
    <n v="16400"/>
    <s v="Match"/>
    <n v="0.3014705882352941"/>
  </r>
  <r>
    <n v="100353"/>
    <x v="24"/>
    <s v="AB-01"/>
    <x v="0"/>
    <x v="1"/>
    <s v="Accessories"/>
    <s v="Backpack"/>
    <s v="C1021"/>
    <s v="New"/>
    <n v="1"/>
    <n v="28000"/>
    <x v="4"/>
    <n v="23800"/>
    <n v="16000"/>
    <x v="0"/>
    <s v="Bola"/>
    <n v="23800"/>
    <n v="7800"/>
    <s v="Match"/>
    <n v="0.32773109243697479"/>
  </r>
  <r>
    <n v="100354"/>
    <x v="34"/>
    <s v="IB-01"/>
    <x v="3"/>
    <x v="1"/>
    <s v="Accessories"/>
    <s v="Phone Case"/>
    <s v="C1091"/>
    <s v="Returning"/>
    <n v="1"/>
    <n v="9000"/>
    <x v="4"/>
    <n v="7650"/>
    <n v="3500"/>
    <x v="0"/>
    <s v="Fatima"/>
    <n v="7650"/>
    <n v="4150"/>
    <s v="Match"/>
    <n v="0.54248366013071891"/>
  </r>
  <r>
    <n v="100355"/>
    <x v="136"/>
    <s v="LG-02"/>
    <x v="1"/>
    <x v="1"/>
    <s v="Home"/>
    <s v="Blender"/>
    <s v="C1077"/>
    <s v="Returning"/>
    <n v="18"/>
    <n v="42000"/>
    <x v="3"/>
    <n v="680400"/>
    <n v="28000"/>
    <x v="0"/>
    <s v="Kemi"/>
    <n v="680400"/>
    <n v="176400"/>
    <s v="Match"/>
    <n v="0.25925925925925924"/>
  </r>
  <r>
    <n v="100356"/>
    <x v="35"/>
    <s v="IB-01"/>
    <x v="3"/>
    <x v="1"/>
    <s v="Home"/>
    <s v="Standing Fan"/>
    <s v="C1178"/>
    <s v="Returning"/>
    <n v="4"/>
    <n v="58000"/>
    <x v="0"/>
    <n v="232000"/>
    <n v="39000"/>
    <x v="0"/>
    <s v="Bola"/>
    <n v="232000"/>
    <n v="76000"/>
    <s v="Match"/>
    <n v="0.32758620689655171"/>
  </r>
  <r>
    <n v="100357"/>
    <x v="65"/>
    <s v="AB-02"/>
    <x v="0"/>
    <x v="2"/>
    <s v="Electronics"/>
    <s v="Power Bank"/>
    <s v="C1049"/>
    <s v="Returning"/>
    <n v="1"/>
    <n v="26000"/>
    <x v="2"/>
    <n v="20800"/>
    <n v="15000"/>
    <x v="0"/>
    <s v="David"/>
    <n v="20800"/>
    <n v="5800"/>
    <s v="Match"/>
    <n v="0.27884615384615385"/>
  </r>
  <r>
    <n v="100358"/>
    <x v="38"/>
    <s v="AB-02"/>
    <x v="0"/>
    <x v="1"/>
    <s v="Electronics"/>
    <s v="Power Bank"/>
    <s v="C1000"/>
    <s v="Returning"/>
    <n v="2"/>
    <n v="26000"/>
    <x v="3"/>
    <n v="46800"/>
    <n v="15000"/>
    <x v="1"/>
    <s v="Bola"/>
    <n v="46800"/>
    <n v="16800"/>
    <s v="Match"/>
    <n v="0.35897435897435898"/>
  </r>
  <r>
    <n v="100359"/>
    <x v="178"/>
    <s v="AB-02"/>
    <x v="0"/>
    <x v="1"/>
    <s v="Accessories"/>
    <s v="Backpack"/>
    <s v="C1185"/>
    <s v="New"/>
    <n v="1"/>
    <n v="28000"/>
    <x v="0"/>
    <n v="28000"/>
    <n v="16000"/>
    <x v="0"/>
    <s v="Fatima"/>
    <n v="28000"/>
    <n v="12000"/>
    <s v="Match"/>
    <n v="0.42857142857142855"/>
  </r>
  <r>
    <n v="100360"/>
    <x v="112"/>
    <s v="KN-01"/>
    <x v="2"/>
    <x v="1"/>
    <s v="Home"/>
    <s v="Blender"/>
    <s v="C1008"/>
    <s v="Returning"/>
    <n v="1"/>
    <n v="42000"/>
    <x v="4"/>
    <n v="35700"/>
    <n v="28000"/>
    <x v="0"/>
    <s v="Kemi"/>
    <n v="35700"/>
    <n v="7700"/>
    <s v="Match"/>
    <n v="0.21568627450980393"/>
  </r>
  <r>
    <n v="100361"/>
    <x v="8"/>
    <s v="IB-01"/>
    <x v="3"/>
    <x v="1"/>
    <s v="Accessories"/>
    <s v="USB Cable"/>
    <s v="C1151"/>
    <s v="New"/>
    <n v="2"/>
    <n v="6500"/>
    <x v="1"/>
    <n v="12350"/>
    <n v="2200"/>
    <x v="0"/>
    <s v="Aisha"/>
    <n v="12350"/>
    <n v="7950"/>
    <s v="Match"/>
    <n v="0.64372469635627527"/>
  </r>
  <r>
    <n v="100362"/>
    <x v="179"/>
    <s v="LG-02"/>
    <x v="1"/>
    <x v="1"/>
    <s v="Accessories"/>
    <s v="Phone Case"/>
    <s v="C1132"/>
    <s v="New"/>
    <n v="4"/>
    <n v="9000"/>
    <x v="4"/>
    <n v="30600"/>
    <n v="3500"/>
    <x v="0"/>
    <s v="Ibrahim"/>
    <n v="30600"/>
    <n v="16600"/>
    <s v="Match"/>
    <n v="0.54248366013071891"/>
  </r>
  <r>
    <n v="100363"/>
    <x v="79"/>
    <s v="IB-01"/>
    <x v="3"/>
    <x v="2"/>
    <s v="Home"/>
    <s v="Electric Kettle"/>
    <s v="C1190"/>
    <s v="Returning"/>
    <n v="2"/>
    <n v="24000"/>
    <x v="3"/>
    <n v="43200"/>
    <n v="15000"/>
    <x v="0"/>
    <s v="Ibrahim"/>
    <n v="43200"/>
    <n v="13200"/>
    <s v="Match"/>
    <n v="0.30555555555555558"/>
  </r>
  <r>
    <n v="100364"/>
    <x v="65"/>
    <s v="AB-01"/>
    <x v="0"/>
    <x v="2"/>
    <s v="Home"/>
    <s v="Electric Kettle"/>
    <s v="C1015"/>
    <s v="Returning"/>
    <n v="2"/>
    <n v="24000"/>
    <x v="5"/>
    <n v="36000"/>
    <n v="15000"/>
    <x v="1"/>
    <s v="Fatima"/>
    <n v="36000"/>
    <n v="6000"/>
    <s v="Match"/>
    <n v="0.16666666666666666"/>
  </r>
  <r>
    <n v="100365"/>
    <x v="13"/>
    <s v="IB-01"/>
    <x v="3"/>
    <x v="0"/>
    <s v="Electronics"/>
    <s v="Smartphone"/>
    <s v="C1169"/>
    <s v="Returning"/>
    <n v="4"/>
    <n v="165000"/>
    <x v="1"/>
    <n v="627000"/>
    <n v="112000"/>
    <x v="0"/>
    <s v="Chinedu"/>
    <n v="627000"/>
    <n v="179000"/>
    <s v="Match"/>
    <n v="0.28548644338118023"/>
  </r>
  <r>
    <n v="100366"/>
    <x v="180"/>
    <s v="AB-01"/>
    <x v="0"/>
    <x v="0"/>
    <s v="Home"/>
    <s v="Electric Kettle"/>
    <s v="C1027"/>
    <s v="Returning"/>
    <n v="1"/>
    <n v="24000"/>
    <x v="5"/>
    <n v="18000"/>
    <n v="15000"/>
    <x v="1"/>
    <s v="Bola"/>
    <n v="18000"/>
    <n v="3000"/>
    <s v="Match"/>
    <n v="0.16666666666666666"/>
  </r>
  <r>
    <n v="100367"/>
    <x v="151"/>
    <s v="KN-01"/>
    <x v="2"/>
    <x v="2"/>
    <s v="Accessories"/>
    <s v="Phone Case"/>
    <s v="C1187"/>
    <s v="Returning"/>
    <n v="2"/>
    <n v="9000"/>
    <x v="0"/>
    <n v="18000"/>
    <n v="3500"/>
    <x v="0"/>
    <s v="Kemi"/>
    <n v="18000"/>
    <n v="11000"/>
    <s v="Match"/>
    <n v="0.61111111111111116"/>
  </r>
  <r>
    <n v="100368"/>
    <x v="85"/>
    <s v="LG-02"/>
    <x v="1"/>
    <x v="2"/>
    <s v="Accessories"/>
    <s v="USB Cable"/>
    <s v="C1102"/>
    <s v="Returning"/>
    <n v="4"/>
    <n v="6500"/>
    <x v="1"/>
    <n v="24700"/>
    <n v="2200"/>
    <x v="0"/>
    <s v="Bola"/>
    <n v="24700"/>
    <n v="15900"/>
    <s v="Match"/>
    <n v="0.64372469635627527"/>
  </r>
  <r>
    <n v="100369"/>
    <x v="79"/>
    <s v="KN-01"/>
    <x v="2"/>
    <x v="0"/>
    <s v="Electronics"/>
    <s v="Power Bank"/>
    <s v="C1102"/>
    <s v="Returning"/>
    <n v="2"/>
    <n v="26000"/>
    <x v="1"/>
    <n v="59280"/>
    <n v="15000"/>
    <x v="0"/>
    <s v="Bola"/>
    <n v="49400"/>
    <n v="19400"/>
    <s v="Mismatch"/>
    <n v="0.39271255060728744"/>
  </r>
  <r>
    <n v="100370"/>
    <x v="181"/>
    <s v="LG-01"/>
    <x v="1"/>
    <x v="0"/>
    <s v="Home"/>
    <s v="Standing Fan"/>
    <s v="C1002"/>
    <s v="Returning"/>
    <n v="1"/>
    <n v="58000"/>
    <x v="3"/>
    <n v="52200"/>
    <n v="39000"/>
    <x v="0"/>
    <s v="Grace"/>
    <n v="52200"/>
    <n v="13200"/>
    <s v="Match"/>
    <n v="0.25287356321839083"/>
  </r>
  <r>
    <n v="100371"/>
    <x v="19"/>
    <s v="IB-01"/>
    <x v="3"/>
    <x v="2"/>
    <s v="Home"/>
    <s v="Standing Fan"/>
    <s v="C1170"/>
    <s v="New"/>
    <n v="3"/>
    <n v="58000"/>
    <x v="3"/>
    <n v="156600"/>
    <n v="39000"/>
    <x v="0"/>
    <s v="Grace"/>
    <n v="156600"/>
    <n v="39600"/>
    <s v="Match"/>
    <n v="0.25287356321839083"/>
  </r>
  <r>
    <n v="100372"/>
    <x v="84"/>
    <s v="AB-01"/>
    <x v="0"/>
    <x v="2"/>
    <s v="Home"/>
    <s v="Electric Kettle"/>
    <s v="C1124"/>
    <s v="Returning"/>
    <n v="1"/>
    <n v="24000"/>
    <x v="0"/>
    <n v="24000"/>
    <n v="15000"/>
    <x v="0"/>
    <s v="Grace"/>
    <n v="24000"/>
    <n v="9000"/>
    <s v="Match"/>
    <n v="0.375"/>
  </r>
  <r>
    <n v="100373"/>
    <x v="135"/>
    <s v="AB-01"/>
    <x v="0"/>
    <x v="2"/>
    <s v="Home"/>
    <s v="Standing Fan"/>
    <s v="C1025"/>
    <s v="New"/>
    <n v="2"/>
    <n v="58000"/>
    <x v="2"/>
    <n v="92800"/>
    <n v="39000"/>
    <x v="1"/>
    <s v="Chinedu"/>
    <n v="92800"/>
    <n v="14800"/>
    <s v="Match"/>
    <n v="0.15948275862068967"/>
  </r>
  <r>
    <n v="100374"/>
    <x v="89"/>
    <s v="KN-01"/>
    <x v="2"/>
    <x v="1"/>
    <s v="Home"/>
    <s v="Electric Kettle"/>
    <s v="C1063"/>
    <s v="New"/>
    <n v="1"/>
    <n v="24000"/>
    <x v="1"/>
    <n v="22800"/>
    <n v="15000"/>
    <x v="0"/>
    <s v="Fatima"/>
    <n v="22800"/>
    <n v="7800"/>
    <s v="Match"/>
    <n v="0.34210526315789475"/>
  </r>
  <r>
    <n v="100375"/>
    <x v="173"/>
    <s v="AB-01"/>
    <x v="0"/>
    <x v="2"/>
    <s v="Home"/>
    <s v="Blender"/>
    <s v="C1085"/>
    <s v="New"/>
    <n v="2"/>
    <n v="42000"/>
    <x v="5"/>
    <n v="63000"/>
    <n v="28000"/>
    <x v="0"/>
    <s v="Chinedu"/>
    <n v="63000"/>
    <n v="7000"/>
    <s v="Match"/>
    <n v="0.1111111111111111"/>
  </r>
  <r>
    <n v="100376"/>
    <x v="182"/>
    <s v="KN-01"/>
    <x v="2"/>
    <x v="2"/>
    <s v="Electronics"/>
    <s v="Smartphone"/>
    <s v="C1160"/>
    <s v="New"/>
    <n v="1"/>
    <n v="165000"/>
    <x v="3"/>
    <n v="148500"/>
    <n v="112000"/>
    <x v="0"/>
    <s v="Kemi"/>
    <n v="148500"/>
    <n v="36500"/>
    <s v="Match"/>
    <n v="0.24579124579124578"/>
  </r>
  <r>
    <n v="100377"/>
    <x v="71"/>
    <s v="LG-02"/>
    <x v="1"/>
    <x v="2"/>
    <s v="Accessories"/>
    <s v="USB Cable"/>
    <s v="C1048"/>
    <s v="New"/>
    <n v="3"/>
    <n v="6500"/>
    <x v="1"/>
    <n v="18525"/>
    <n v="2200"/>
    <x v="1"/>
    <s v="Kemi"/>
    <n v="18525"/>
    <n v="11925"/>
    <s v="Match"/>
    <n v="0.64372469635627527"/>
  </r>
  <r>
    <n v="100378"/>
    <x v="98"/>
    <s v="IB-01"/>
    <x v="3"/>
    <x v="1"/>
    <s v="Electronics"/>
    <s v="Smartphone"/>
    <s v="C1007"/>
    <s v="New"/>
    <n v="3"/>
    <n v="165000"/>
    <x v="1"/>
    <n v="470250"/>
    <n v="112000"/>
    <x v="0"/>
    <s v="Aisha"/>
    <n v="470250"/>
    <n v="134250"/>
    <s v="Match"/>
    <n v="0.28548644338118023"/>
  </r>
  <r>
    <n v="100379"/>
    <x v="122"/>
    <s v="AB-01"/>
    <x v="0"/>
    <x v="2"/>
    <s v="Home"/>
    <s v="Standing Fan"/>
    <s v="C1022"/>
    <s v="Returning"/>
    <n v="3"/>
    <n v="58000"/>
    <x v="5"/>
    <n v="130500"/>
    <n v="39000"/>
    <x v="0"/>
    <s v="Ibrahim"/>
    <n v="130500"/>
    <n v="13500"/>
    <s v="Match"/>
    <n v="0.10344827586206896"/>
  </r>
  <r>
    <n v="100380"/>
    <x v="130"/>
    <s v="KN-01"/>
    <x v="2"/>
    <x v="0"/>
    <s v="Electronics"/>
    <s v="Earbuds"/>
    <s v="C1119"/>
    <s v="Returning"/>
    <n v="2"/>
    <n v="32000"/>
    <x v="4"/>
    <n v="54400"/>
    <n v="19000"/>
    <x v="0"/>
    <s v="Kemi"/>
    <n v="54400"/>
    <n v="16400"/>
    <s v="Match"/>
    <n v="0.3014705882352941"/>
  </r>
  <r>
    <n v="100381"/>
    <x v="183"/>
    <s v="PH-01"/>
    <x v="4"/>
    <x v="2"/>
    <s v="Accessories"/>
    <s v="Phone Case"/>
    <s v="C1190"/>
    <s v="Returning"/>
    <n v="2"/>
    <n v="9000"/>
    <x v="1"/>
    <n v="17100"/>
    <n v="3500"/>
    <x v="0"/>
    <s v="Kemi"/>
    <n v="17100"/>
    <n v="10100"/>
    <s v="Match"/>
    <n v="0.59064327485380119"/>
  </r>
  <r>
    <n v="100382"/>
    <x v="184"/>
    <s v="PH-01"/>
    <x v="4"/>
    <x v="1"/>
    <s v="Home"/>
    <s v="Blender"/>
    <s v="C1172"/>
    <s v="New"/>
    <n v="4"/>
    <n v="42000"/>
    <x v="4"/>
    <n v="142800"/>
    <n v="28000"/>
    <x v="0"/>
    <s v="Aisha"/>
    <n v="142800"/>
    <n v="30800"/>
    <s v="Match"/>
    <n v="0.21568627450980393"/>
  </r>
  <r>
    <n v="100383"/>
    <x v="185"/>
    <s v="LG-01"/>
    <x v="1"/>
    <x v="2"/>
    <s v="Accessories"/>
    <s v="USB Cable"/>
    <s v="C1042"/>
    <s v="Returning"/>
    <n v="22"/>
    <n v="6500"/>
    <x v="0"/>
    <n v="143000"/>
    <n v="2200"/>
    <x v="0"/>
    <s v="David"/>
    <n v="143000"/>
    <n v="94600"/>
    <s v="Match"/>
    <n v="0.66153846153846152"/>
  </r>
  <r>
    <n v="100384"/>
    <x v="66"/>
    <s v="IB-01"/>
    <x v="3"/>
    <x v="1"/>
    <s v="Home"/>
    <s v="Electric Kettle"/>
    <s v="C1026"/>
    <s v="Returning"/>
    <n v="3"/>
    <n v="24000"/>
    <x v="1"/>
    <n v="68400"/>
    <n v="15000"/>
    <x v="0"/>
    <s v="Ibrahim"/>
    <n v="68400"/>
    <n v="23400"/>
    <s v="Match"/>
    <n v="0.34210526315789475"/>
  </r>
  <r>
    <n v="100385"/>
    <x v="108"/>
    <s v="LG-02"/>
    <x v="1"/>
    <x v="2"/>
    <s v="Electronics"/>
    <s v="Smartphone"/>
    <s v="C1111"/>
    <s v="Returning"/>
    <n v="3"/>
    <n v="165000"/>
    <x v="0"/>
    <n v="495000"/>
    <n v="112000"/>
    <x v="0"/>
    <s v="Kemi"/>
    <n v="495000"/>
    <n v="159000"/>
    <s v="Match"/>
    <n v="0.32121212121212123"/>
  </r>
  <r>
    <n v="100386"/>
    <x v="73"/>
    <s v="LG-01"/>
    <x v="1"/>
    <x v="0"/>
    <s v="Accessories"/>
    <s v="Phone Case"/>
    <s v="C1068"/>
    <s v="New"/>
    <n v="3"/>
    <n v="9000"/>
    <x v="0"/>
    <n v="27000"/>
    <n v="3500"/>
    <x v="0"/>
    <s v="Ibrahim"/>
    <n v="27000"/>
    <n v="16500"/>
    <s v="Match"/>
    <n v="0.61111111111111116"/>
  </r>
  <r>
    <n v="100387"/>
    <x v="150"/>
    <s v="IB-01"/>
    <x v="3"/>
    <x v="2"/>
    <s v="Electronics"/>
    <s v="Earbuds"/>
    <s v="C1175"/>
    <s v="Returning"/>
    <n v="4"/>
    <n v="32000"/>
    <x v="3"/>
    <n v="115200"/>
    <n v="19000"/>
    <x v="0"/>
    <s v="Kemi"/>
    <n v="115200"/>
    <n v="39200"/>
    <s v="Match"/>
    <n v="0.34027777777777779"/>
  </r>
  <r>
    <n v="100388"/>
    <x v="186"/>
    <s v="PH-01"/>
    <x v="4"/>
    <x v="2"/>
    <s v="Electronics"/>
    <s v="Earbuds"/>
    <s v="C1185"/>
    <s v="Returning"/>
    <n v="1"/>
    <n v="32000"/>
    <x v="0"/>
    <n v="32000"/>
    <n v="19000"/>
    <x v="0"/>
    <s v="Bola"/>
    <n v="32000"/>
    <n v="13000"/>
    <s v="Match"/>
    <n v="0.40625"/>
  </r>
  <r>
    <n v="100389"/>
    <x v="70"/>
    <s v="IB-01"/>
    <x v="3"/>
    <x v="2"/>
    <s v="Home"/>
    <s v="Electric Kettle"/>
    <s v="C1029"/>
    <s v="New"/>
    <n v="1"/>
    <n v="24000"/>
    <x v="1"/>
    <n v="22800"/>
    <n v="15000"/>
    <x v="0"/>
    <s v="Aisha"/>
    <n v="22800"/>
    <n v="7800"/>
    <s v="Match"/>
    <n v="0.34210526315789475"/>
  </r>
  <r>
    <n v="100390"/>
    <x v="187"/>
    <s v="KN-01"/>
    <x v="2"/>
    <x v="0"/>
    <s v="Home"/>
    <s v="Standing Fan"/>
    <s v="C1066"/>
    <s v="Returning"/>
    <n v="2"/>
    <n v="58000"/>
    <x v="3"/>
    <n v="104400"/>
    <n v="39000"/>
    <x v="0"/>
    <s v="Ibrahim"/>
    <n v="104400"/>
    <n v="26400"/>
    <s v="Match"/>
    <n v="0.25287356321839083"/>
  </r>
  <r>
    <n v="100391"/>
    <x v="188"/>
    <s v="KN-01"/>
    <x v="2"/>
    <x v="1"/>
    <s v="Accessories"/>
    <s v="Phone Case"/>
    <s v="C1150"/>
    <s v="New"/>
    <n v="1"/>
    <n v="9000"/>
    <x v="1"/>
    <n v="8550"/>
    <n v="3500"/>
    <x v="0"/>
    <s v="David"/>
    <n v="8550"/>
    <n v="5050"/>
    <s v="Match"/>
    <n v="0.59064327485380119"/>
  </r>
  <r>
    <n v="100392"/>
    <x v="46"/>
    <s v="LG-02"/>
    <x v="1"/>
    <x v="2"/>
    <s v="Accessories"/>
    <s v="USB Cable"/>
    <s v="C1072"/>
    <s v="New"/>
    <n v="2"/>
    <n v="6500"/>
    <x v="4"/>
    <n v="11050"/>
    <n v="2200"/>
    <x v="0"/>
    <s v="David"/>
    <n v="11050"/>
    <n v="6650"/>
    <s v="Match"/>
    <n v="0.60180995475113119"/>
  </r>
  <r>
    <n v="100393"/>
    <x v="42"/>
    <s v="KN-01"/>
    <x v="2"/>
    <x v="1"/>
    <s v="Accessories"/>
    <s v="USB Cable"/>
    <s v="C1001"/>
    <s v="Returning"/>
    <n v="2"/>
    <n v="6500"/>
    <x v="3"/>
    <n v="11700"/>
    <n v="2200"/>
    <x v="0"/>
    <s v="Chinedu"/>
    <n v="11700"/>
    <n v="7300"/>
    <s v="Match"/>
    <n v="0.62393162393162394"/>
  </r>
  <r>
    <n v="100394"/>
    <x v="63"/>
    <s v="LG-01"/>
    <x v="1"/>
    <x v="1"/>
    <s v="Accessories"/>
    <s v="Phone Case"/>
    <s v="C1065"/>
    <s v="Returning"/>
    <n v="3"/>
    <n v="9000"/>
    <x v="1"/>
    <n v="25650"/>
    <n v="3500"/>
    <x v="0"/>
    <s v="Aisha"/>
    <n v="25650"/>
    <n v="15150"/>
    <s v="Match"/>
    <n v="0.59064327485380119"/>
  </r>
  <r>
    <n v="100395"/>
    <x v="38"/>
    <s v="KN-01"/>
    <x v="2"/>
    <x v="0"/>
    <s v="Accessories"/>
    <s v="Backpack"/>
    <s v="C1089"/>
    <s v="Returning"/>
    <n v="2"/>
    <n v="28000"/>
    <x v="1"/>
    <n v="53200"/>
    <n v="16000"/>
    <x v="0"/>
    <s v="Aisha"/>
    <n v="53200"/>
    <n v="21200"/>
    <s v="Match"/>
    <n v="0.39849624060150374"/>
  </r>
  <r>
    <n v="100396"/>
    <x v="86"/>
    <s v="AB-01"/>
    <x v="0"/>
    <x v="2"/>
    <s v="Home"/>
    <s v="Electric Kettle"/>
    <s v="C1138"/>
    <s v="Returning"/>
    <n v="1"/>
    <n v="24000"/>
    <x v="2"/>
    <n v="19200"/>
    <n v="15000"/>
    <x v="0"/>
    <s v="Bola"/>
    <n v="19200"/>
    <n v="4200"/>
    <s v="Match"/>
    <n v="0.21875"/>
  </r>
  <r>
    <n v="100397"/>
    <x v="70"/>
    <s v="LG-02"/>
    <x v="1"/>
    <x v="0"/>
    <s v="Electronics"/>
    <s v="Smartphone"/>
    <s v="C1039"/>
    <s v="New"/>
    <n v="3"/>
    <n v="165000"/>
    <x v="0"/>
    <n v="495000"/>
    <n v="112000"/>
    <x v="0"/>
    <s v="Grace"/>
    <n v="495000"/>
    <n v="159000"/>
    <s v="Match"/>
    <n v="0.32121212121212123"/>
  </r>
  <r>
    <n v="100398"/>
    <x v="189"/>
    <s v="LG-01"/>
    <x v="1"/>
    <x v="2"/>
    <s v="Home"/>
    <s v="Standing Fan"/>
    <s v="C1134"/>
    <s v="Returning"/>
    <n v="4"/>
    <n v="58000"/>
    <x v="0"/>
    <n v="232000"/>
    <n v="39000"/>
    <x v="0"/>
    <s v="Grace"/>
    <n v="232000"/>
    <n v="76000"/>
    <s v="Match"/>
    <n v="0.32758620689655171"/>
  </r>
  <r>
    <n v="100399"/>
    <x v="190"/>
    <s v="KN-01"/>
    <x v="2"/>
    <x v="1"/>
    <s v="Electronics"/>
    <s v="Power Bank"/>
    <s v="C1133"/>
    <s v="Returning"/>
    <n v="2"/>
    <n v="26000"/>
    <x v="3"/>
    <n v="46800"/>
    <n v="15000"/>
    <x v="0"/>
    <s v="Chinedu"/>
    <n v="46800"/>
    <n v="16800"/>
    <s v="Match"/>
    <n v="0.35897435897435898"/>
  </r>
  <r>
    <n v="100400"/>
    <x v="17"/>
    <s v="IB-01"/>
    <x v="3"/>
    <x v="0"/>
    <s v="Home"/>
    <s v="Standing Fan"/>
    <s v="C1039"/>
    <s v="New"/>
    <n v="1"/>
    <n v="58000"/>
    <x v="0"/>
    <n v="58000"/>
    <n v="39000"/>
    <x v="0"/>
    <s v="Aisha"/>
    <n v="58000"/>
    <n v="19000"/>
    <s v="Match"/>
    <n v="0.32758620689655171"/>
  </r>
  <r>
    <n v="100401"/>
    <x v="191"/>
    <s v="IB-01"/>
    <x v="3"/>
    <x v="1"/>
    <s v="Electronics"/>
    <s v="Smartphone"/>
    <s v="C1158"/>
    <s v="Returning"/>
    <n v="3"/>
    <n v="165000"/>
    <x v="0"/>
    <n v="495000"/>
    <n v="112000"/>
    <x v="1"/>
    <s v="Fatima"/>
    <n v="495000"/>
    <n v="159000"/>
    <s v="Match"/>
    <n v="0.32121212121212123"/>
  </r>
  <r>
    <n v="100402"/>
    <x v="102"/>
    <s v="IB-01"/>
    <x v="3"/>
    <x v="0"/>
    <s v="Electronics"/>
    <s v="Smartphone"/>
    <s v="C1062"/>
    <s v="Returning"/>
    <n v="1"/>
    <n v="165000"/>
    <x v="3"/>
    <n v="148500"/>
    <n v="112000"/>
    <x v="0"/>
    <s v="Aisha"/>
    <n v="148500"/>
    <n v="36500"/>
    <s v="Match"/>
    <n v="0.24579124579124578"/>
  </r>
  <r>
    <n v="100403"/>
    <x v="129"/>
    <s v="PH-01"/>
    <x v="4"/>
    <x v="2"/>
    <s v="Home"/>
    <s v="Blender"/>
    <s v="C1149"/>
    <s v="New"/>
    <n v="3"/>
    <n v="42000"/>
    <x v="1"/>
    <n v="95760"/>
    <n v="28000"/>
    <x v="0"/>
    <s v="Fatima"/>
    <n v="119700"/>
    <n v="35700"/>
    <s v="Mismatch"/>
    <n v="0.2982456140350877"/>
  </r>
  <r>
    <n v="100404"/>
    <x v="83"/>
    <s v="KN-01"/>
    <x v="2"/>
    <x v="1"/>
    <s v="Home"/>
    <s v="Blender"/>
    <s v="C1123"/>
    <s v="Returning"/>
    <n v="1"/>
    <n v="42000"/>
    <x v="0"/>
    <n v="42000"/>
    <n v="28000"/>
    <x v="0"/>
    <s v="Fatima"/>
    <n v="42000"/>
    <n v="14000"/>
    <s v="Match"/>
    <n v="0.33333333333333331"/>
  </r>
  <r>
    <n v="100405"/>
    <x v="30"/>
    <s v="PH-01"/>
    <x v="4"/>
    <x v="1"/>
    <s v="Home"/>
    <s v="Blender"/>
    <s v="C1182"/>
    <s v="New"/>
    <n v="3"/>
    <n v="42000"/>
    <x v="0"/>
    <n v="126000"/>
    <n v="28000"/>
    <x v="1"/>
    <s v="Grace"/>
    <n v="126000"/>
    <n v="42000"/>
    <s v="Match"/>
    <n v="0.33333333333333331"/>
  </r>
  <r>
    <n v="100406"/>
    <x v="152"/>
    <s v="AB-02"/>
    <x v="0"/>
    <x v="1"/>
    <s v="Electronics"/>
    <s v="Power Bank"/>
    <s v="C1162"/>
    <s v="New"/>
    <n v="1"/>
    <n v="26000"/>
    <x v="0"/>
    <n v="26000"/>
    <n v="15000"/>
    <x v="0"/>
    <s v="Ibrahim"/>
    <n v="26000"/>
    <n v="11000"/>
    <s v="Match"/>
    <n v="0.42307692307692307"/>
  </r>
  <r>
    <n v="100407"/>
    <x v="180"/>
    <s v="LG-02"/>
    <x v="1"/>
    <x v="2"/>
    <s v="Electronics"/>
    <s v="Earbuds"/>
    <s v="C1116"/>
    <s v="Returning"/>
    <n v="2"/>
    <n v="32000"/>
    <x v="3"/>
    <n v="57600"/>
    <n v="19000"/>
    <x v="0"/>
    <s v="Kemi"/>
    <n v="57600"/>
    <n v="19600"/>
    <s v="Match"/>
    <n v="0.34027777777777779"/>
  </r>
  <r>
    <n v="100408"/>
    <x v="71"/>
    <s v="KN-01"/>
    <x v="2"/>
    <x v="1"/>
    <s v="Electronics"/>
    <s v="Smartphone"/>
    <s v="C1001"/>
    <s v="Returning"/>
    <n v="1"/>
    <n v="165000"/>
    <x v="4"/>
    <n v="140250"/>
    <n v="112000"/>
    <x v="0"/>
    <s v="Kemi"/>
    <n v="140250"/>
    <n v="28250"/>
    <s v="Match"/>
    <n v="0.20142602495543671"/>
  </r>
  <r>
    <n v="100409"/>
    <x v="44"/>
    <s v="KN-01"/>
    <x v="2"/>
    <x v="1"/>
    <s v="Accessories"/>
    <s v="USB Cable"/>
    <s v="C1081"/>
    <s v="Returning"/>
    <n v="2"/>
    <n v="6500"/>
    <x v="3"/>
    <n v="11700"/>
    <n v="2200"/>
    <x v="0"/>
    <s v="Bola"/>
    <n v="11700"/>
    <n v="7300"/>
    <s v="Match"/>
    <n v="0.62393162393162394"/>
  </r>
  <r>
    <n v="100410"/>
    <x v="100"/>
    <s v="PH-01"/>
    <x v="4"/>
    <x v="0"/>
    <s v="Electronics"/>
    <s v="Earbuds"/>
    <s v="C1104"/>
    <s v="Returning"/>
    <n v="1"/>
    <n v="32000"/>
    <x v="4"/>
    <n v="27200"/>
    <n v="19000"/>
    <x v="0"/>
    <s v="Grace"/>
    <n v="27200"/>
    <n v="8200"/>
    <s v="Match"/>
    <n v="0.3014705882352941"/>
  </r>
  <r>
    <n v="100411"/>
    <x v="167"/>
    <s v="AB-01"/>
    <x v="0"/>
    <x v="1"/>
    <s v="Home"/>
    <s v="Standing Fan"/>
    <s v="C1154"/>
    <s v="Returning"/>
    <n v="2"/>
    <n v="58000"/>
    <x v="2"/>
    <n v="92800"/>
    <n v="39000"/>
    <x v="1"/>
    <s v="Kemi"/>
    <n v="92800"/>
    <n v="14800"/>
    <s v="Match"/>
    <n v="0.15948275862068967"/>
  </r>
  <r>
    <n v="100412"/>
    <x v="88"/>
    <s v="IB-01"/>
    <x v="3"/>
    <x v="1"/>
    <s v="Electronics"/>
    <s v="Smartphone"/>
    <s v="C1164"/>
    <s v="Returning"/>
    <n v="5"/>
    <n v="165000"/>
    <x v="3"/>
    <n v="742500"/>
    <n v="112000"/>
    <x v="0"/>
    <s v="Aisha"/>
    <n v="742500"/>
    <n v="182500"/>
    <s v="Match"/>
    <n v="0.24579124579124578"/>
  </r>
  <r>
    <n v="100413"/>
    <x v="81"/>
    <s v="PH-01"/>
    <x v="4"/>
    <x v="2"/>
    <s v="Home"/>
    <s v="Standing Fan"/>
    <s v="C1113"/>
    <s v="New"/>
    <n v="2"/>
    <n v="58000"/>
    <x v="0"/>
    <n v="116000"/>
    <n v="39000"/>
    <x v="0"/>
    <s v="Chinedu"/>
    <n v="116000"/>
    <n v="38000"/>
    <s v="Match"/>
    <n v="0.32758620689655171"/>
  </r>
  <r>
    <n v="100414"/>
    <x v="192"/>
    <s v="IB-01"/>
    <x v="3"/>
    <x v="2"/>
    <s v="Home"/>
    <s v="Blender"/>
    <s v="C1061"/>
    <s v="Returning"/>
    <n v="1"/>
    <n v="42000"/>
    <x v="3"/>
    <n v="37800"/>
    <n v="28000"/>
    <x v="0"/>
    <s v="Aisha"/>
    <n v="37800"/>
    <n v="9800"/>
    <s v="Match"/>
    <n v="0.25925925925925924"/>
  </r>
  <r>
    <n v="100415"/>
    <x v="158"/>
    <s v="LG-01"/>
    <x v="1"/>
    <x v="2"/>
    <s v="Accessories"/>
    <s v="USB Cable"/>
    <s v="C1018"/>
    <s v="Returning"/>
    <n v="2"/>
    <n v="6500"/>
    <x v="1"/>
    <n v="12350"/>
    <n v="2200"/>
    <x v="0"/>
    <s v="Bola"/>
    <n v="12350"/>
    <n v="7950"/>
    <s v="Match"/>
    <n v="0.64372469635627527"/>
  </r>
  <r>
    <n v="100416"/>
    <x v="8"/>
    <s v="PH-01"/>
    <x v="4"/>
    <x v="0"/>
    <s v="Electronics"/>
    <s v="Power Bank"/>
    <s v="C1012"/>
    <s v="New"/>
    <n v="4"/>
    <n v="26000"/>
    <x v="0"/>
    <n v="104000"/>
    <n v="15000"/>
    <x v="1"/>
    <s v="David"/>
    <n v="104000"/>
    <n v="44000"/>
    <s v="Match"/>
    <n v="0.42307692307692307"/>
  </r>
  <r>
    <n v="100417"/>
    <x v="80"/>
    <s v="PH-01"/>
    <x v="4"/>
    <x v="1"/>
    <s v="Electronics"/>
    <s v="Smartphone"/>
    <s v="C1027"/>
    <s v="Returning"/>
    <n v="4"/>
    <n v="165000"/>
    <x v="3"/>
    <n v="594000"/>
    <n v="112000"/>
    <x v="0"/>
    <s v="Bola"/>
    <n v="594000"/>
    <n v="146000"/>
    <s v="Match"/>
    <n v="0.24579124579124578"/>
  </r>
  <r>
    <n v="100418"/>
    <x v="152"/>
    <s v="PH-01"/>
    <x v="4"/>
    <x v="2"/>
    <s v="Electronics"/>
    <s v="Power Bank"/>
    <s v="C1088"/>
    <s v="Returning"/>
    <n v="3"/>
    <n v="26000"/>
    <x v="0"/>
    <n v="78000"/>
    <n v="15000"/>
    <x v="0"/>
    <s v="Chinedu"/>
    <n v="78000"/>
    <n v="33000"/>
    <s v="Match"/>
    <n v="0.42307692307692307"/>
  </r>
  <r>
    <n v="100419"/>
    <x v="60"/>
    <s v="PH-01"/>
    <x v="4"/>
    <x v="2"/>
    <s v="Home"/>
    <s v="Standing Fan"/>
    <s v="C1006"/>
    <s v="Returning"/>
    <n v="4"/>
    <n v="58000"/>
    <x v="1"/>
    <n v="220400"/>
    <n v="39000"/>
    <x v="0"/>
    <s v="Ibrahim"/>
    <n v="220400"/>
    <n v="64400"/>
    <s v="Match"/>
    <n v="0.29219600725952816"/>
  </r>
  <r>
    <n v="100420"/>
    <x v="2"/>
    <s v="KN-01"/>
    <x v="2"/>
    <x v="0"/>
    <s v="Electronics"/>
    <s v="Smartphone"/>
    <s v="C1089"/>
    <s v="Returning"/>
    <n v="2"/>
    <n v="165000"/>
    <x v="1"/>
    <n v="313500"/>
    <n v="112000"/>
    <x v="0"/>
    <s v="Ibrahim"/>
    <n v="313500"/>
    <n v="89500"/>
    <s v="Match"/>
    <n v="0.285486443381180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BB9B39-ACDF-4D1C-9038-F590FB5E5B63}" name="PivotTable1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63:B72" firstHeaderRow="1" firstDataRow="1" firstDataCol="1"/>
  <pivotFields count="22">
    <pivotField showAll="0"/>
    <pivotField numFmtId="14" showAll="0">
      <items count="194">
        <item x="141"/>
        <item x="68"/>
        <item x="127"/>
        <item x="173"/>
        <item x="23"/>
        <item x="8"/>
        <item x="40"/>
        <item x="146"/>
        <item x="14"/>
        <item x="16"/>
        <item x="20"/>
        <item x="37"/>
        <item x="34"/>
        <item x="106"/>
        <item x="42"/>
        <item x="170"/>
        <item x="126"/>
        <item x="102"/>
        <item x="125"/>
        <item x="49"/>
        <item x="86"/>
        <item x="73"/>
        <item x="182"/>
        <item x="130"/>
        <item x="21"/>
        <item x="156"/>
        <item x="144"/>
        <item x="118"/>
        <item x="43"/>
        <item x="174"/>
        <item x="62"/>
        <item x="107"/>
        <item x="99"/>
        <item x="155"/>
        <item x="61"/>
        <item x="87"/>
        <item x="80"/>
        <item x="67"/>
        <item x="164"/>
        <item x="172"/>
        <item x="185"/>
        <item x="75"/>
        <item x="135"/>
        <item x="32"/>
        <item x="133"/>
        <item x="2"/>
        <item x="167"/>
        <item x="92"/>
        <item x="82"/>
        <item x="149"/>
        <item x="69"/>
        <item x="59"/>
        <item x="154"/>
        <item x="131"/>
        <item x="76"/>
        <item x="6"/>
        <item x="147"/>
        <item x="57"/>
        <item x="171"/>
        <item x="123"/>
        <item x="122"/>
        <item x="192"/>
        <item x="161"/>
        <item x="136"/>
        <item x="101"/>
        <item x="27"/>
        <item x="179"/>
        <item x="114"/>
        <item x="54"/>
        <item x="104"/>
        <item x="29"/>
        <item x="120"/>
        <item x="56"/>
        <item x="89"/>
        <item x="94"/>
        <item x="52"/>
        <item x="183"/>
        <item x="35"/>
        <item x="140"/>
        <item x="169"/>
        <item x="158"/>
        <item x="11"/>
        <item x="98"/>
        <item x="74"/>
        <item x="153"/>
        <item x="33"/>
        <item x="188"/>
        <item x="95"/>
        <item x="105"/>
        <item x="142"/>
        <item x="1"/>
        <item x="162"/>
        <item x="19"/>
        <item x="41"/>
        <item x="177"/>
        <item x="129"/>
        <item x="100"/>
        <item x="163"/>
        <item x="71"/>
        <item x="45"/>
        <item x="17"/>
        <item x="25"/>
        <item x="157"/>
        <item x="116"/>
        <item x="36"/>
        <item x="58"/>
        <item x="18"/>
        <item x="64"/>
        <item x="22"/>
        <item x="38"/>
        <item x="30"/>
        <item x="12"/>
        <item x="165"/>
        <item x="26"/>
        <item x="31"/>
        <item x="119"/>
        <item x="115"/>
        <item x="51"/>
        <item x="83"/>
        <item x="132"/>
        <item x="0"/>
        <item x="191"/>
        <item x="128"/>
        <item x="4"/>
        <item x="190"/>
        <item x="166"/>
        <item x="81"/>
        <item x="46"/>
        <item x="111"/>
        <item x="44"/>
        <item x="175"/>
        <item x="3"/>
        <item x="181"/>
        <item x="148"/>
        <item x="103"/>
        <item x="39"/>
        <item x="159"/>
        <item x="70"/>
        <item x="47"/>
        <item x="79"/>
        <item x="88"/>
        <item x="13"/>
        <item x="48"/>
        <item x="109"/>
        <item x="78"/>
        <item x="10"/>
        <item x="91"/>
        <item x="97"/>
        <item x="24"/>
        <item x="112"/>
        <item x="108"/>
        <item x="138"/>
        <item x="28"/>
        <item x="55"/>
        <item x="145"/>
        <item x="77"/>
        <item x="152"/>
        <item x="110"/>
        <item x="85"/>
        <item x="176"/>
        <item x="189"/>
        <item x="124"/>
        <item x="93"/>
        <item x="180"/>
        <item x="72"/>
        <item x="53"/>
        <item x="151"/>
        <item x="65"/>
        <item x="66"/>
        <item x="15"/>
        <item x="7"/>
        <item x="113"/>
        <item x="150"/>
        <item x="84"/>
        <item x="134"/>
        <item x="121"/>
        <item x="5"/>
        <item x="139"/>
        <item x="187"/>
        <item x="168"/>
        <item x="137"/>
        <item x="160"/>
        <item x="178"/>
        <item x="9"/>
        <item x="184"/>
        <item x="50"/>
        <item x="117"/>
        <item x="143"/>
        <item x="63"/>
        <item x="60"/>
        <item x="96"/>
        <item x="186"/>
        <item x="9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9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4"/>
    <field x="4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Return_Flag" fld="14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7BAC5-6EF6-4A9C-BA6E-D760017767F8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D40:E44" firstHeaderRow="1" firstDataRow="1" firstDataCol="1"/>
  <pivotFields count="19">
    <pivotField showAll="0"/>
    <pivotField numFmtId="14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7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8E7A02-42B1-43C3-8DB7-D01375FF38B0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J20:K27" firstHeaderRow="1" firstDataRow="1" firstDataCol="1"/>
  <pivotFields count="19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3"/>
        <item x="4"/>
        <item x="2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7" baseField="1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A8D3AA-26F9-4414-89F8-671211D95B48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V3:W10" firstHeaderRow="1" firstDataRow="1" firstDataCol="1"/>
  <pivotFields count="22">
    <pivotField showAll="0"/>
    <pivotField numFmtId="14" showAll="0">
      <items count="194">
        <item x="141"/>
        <item x="68"/>
        <item x="127"/>
        <item x="173"/>
        <item x="23"/>
        <item x="8"/>
        <item x="40"/>
        <item x="146"/>
        <item x="14"/>
        <item x="16"/>
        <item x="20"/>
        <item x="37"/>
        <item x="34"/>
        <item x="106"/>
        <item x="42"/>
        <item x="170"/>
        <item x="126"/>
        <item x="102"/>
        <item x="125"/>
        <item x="49"/>
        <item x="86"/>
        <item x="73"/>
        <item x="182"/>
        <item x="130"/>
        <item x="21"/>
        <item x="156"/>
        <item x="144"/>
        <item x="118"/>
        <item x="43"/>
        <item x="174"/>
        <item x="62"/>
        <item x="107"/>
        <item x="99"/>
        <item x="155"/>
        <item x="61"/>
        <item x="87"/>
        <item x="80"/>
        <item x="67"/>
        <item x="164"/>
        <item x="172"/>
        <item x="185"/>
        <item x="75"/>
        <item x="135"/>
        <item x="32"/>
        <item x="133"/>
        <item x="2"/>
        <item x="167"/>
        <item x="92"/>
        <item x="82"/>
        <item x="149"/>
        <item x="69"/>
        <item x="59"/>
        <item x="154"/>
        <item x="131"/>
        <item x="76"/>
        <item x="6"/>
        <item x="147"/>
        <item x="57"/>
        <item x="171"/>
        <item x="123"/>
        <item x="122"/>
        <item x="192"/>
        <item x="161"/>
        <item x="136"/>
        <item x="101"/>
        <item x="27"/>
        <item x="179"/>
        <item x="114"/>
        <item x="54"/>
        <item x="104"/>
        <item x="29"/>
        <item x="120"/>
        <item x="56"/>
        <item x="89"/>
        <item x="94"/>
        <item x="52"/>
        <item x="183"/>
        <item x="35"/>
        <item x="140"/>
        <item x="169"/>
        <item x="158"/>
        <item x="11"/>
        <item x="98"/>
        <item x="74"/>
        <item x="153"/>
        <item x="33"/>
        <item x="188"/>
        <item x="95"/>
        <item x="105"/>
        <item x="142"/>
        <item x="1"/>
        <item x="162"/>
        <item x="19"/>
        <item x="41"/>
        <item x="177"/>
        <item x="129"/>
        <item x="100"/>
        <item x="163"/>
        <item x="71"/>
        <item x="45"/>
        <item x="17"/>
        <item x="25"/>
        <item x="157"/>
        <item x="116"/>
        <item x="36"/>
        <item x="58"/>
        <item x="18"/>
        <item x="64"/>
        <item x="22"/>
        <item x="38"/>
        <item x="30"/>
        <item x="12"/>
        <item x="165"/>
        <item x="26"/>
        <item x="31"/>
        <item x="119"/>
        <item x="115"/>
        <item x="51"/>
        <item x="83"/>
        <item x="132"/>
        <item x="0"/>
        <item x="191"/>
        <item x="128"/>
        <item x="4"/>
        <item x="190"/>
        <item x="166"/>
        <item x="81"/>
        <item x="46"/>
        <item x="111"/>
        <item x="44"/>
        <item x="175"/>
        <item x="3"/>
        <item x="181"/>
        <item x="148"/>
        <item x="103"/>
        <item x="39"/>
        <item x="159"/>
        <item x="70"/>
        <item x="47"/>
        <item x="79"/>
        <item x="88"/>
        <item x="13"/>
        <item x="48"/>
        <item x="109"/>
        <item x="78"/>
        <item x="10"/>
        <item x="91"/>
        <item x="97"/>
        <item x="24"/>
        <item x="112"/>
        <item x="108"/>
        <item x="138"/>
        <item x="28"/>
        <item x="55"/>
        <item x="145"/>
        <item x="77"/>
        <item x="152"/>
        <item x="110"/>
        <item x="85"/>
        <item x="176"/>
        <item x="189"/>
        <item x="124"/>
        <item x="93"/>
        <item x="180"/>
        <item x="72"/>
        <item x="53"/>
        <item x="151"/>
        <item x="65"/>
        <item x="66"/>
        <item x="15"/>
        <item x="7"/>
        <item x="113"/>
        <item x="150"/>
        <item x="84"/>
        <item x="134"/>
        <item x="121"/>
        <item x="5"/>
        <item x="139"/>
        <item x="187"/>
        <item x="168"/>
        <item x="137"/>
        <item x="160"/>
        <item x="178"/>
        <item x="9"/>
        <item x="184"/>
        <item x="50"/>
        <item x="117"/>
        <item x="143"/>
        <item x="63"/>
        <item x="60"/>
        <item x="96"/>
        <item x="186"/>
        <item x="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3"/>
        <item x="4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Profit_Margin" fld="19" subtotal="average" baseField="11" baseItem="0" numFmtId="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05E539-BD22-4697-A7CE-2126C96EACD8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9:B23" firstHeaderRow="1" firstDataRow="1" firstDataCol="1"/>
  <pivotFields count="19">
    <pivotField showAll="0"/>
    <pivotField numFmtId="14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0D719-86CF-4762-8D0F-F7636E91B238}" name="PivotTable1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D20:AE26" firstHeaderRow="1" firstDataRow="1" firstDataCol="1"/>
  <pivotFields count="22">
    <pivotField showAll="0"/>
    <pivotField numFmtId="14" showAll="0">
      <items count="194">
        <item x="141"/>
        <item x="68"/>
        <item x="127"/>
        <item x="173"/>
        <item x="23"/>
        <item x="8"/>
        <item x="40"/>
        <item x="146"/>
        <item x="14"/>
        <item x="16"/>
        <item x="20"/>
        <item x="37"/>
        <item x="34"/>
        <item x="106"/>
        <item x="42"/>
        <item x="170"/>
        <item x="126"/>
        <item x="102"/>
        <item x="125"/>
        <item x="49"/>
        <item x="86"/>
        <item x="73"/>
        <item x="182"/>
        <item x="130"/>
        <item x="21"/>
        <item x="156"/>
        <item x="144"/>
        <item x="118"/>
        <item x="43"/>
        <item x="174"/>
        <item x="62"/>
        <item x="107"/>
        <item x="99"/>
        <item x="155"/>
        <item x="61"/>
        <item x="87"/>
        <item x="80"/>
        <item x="67"/>
        <item x="164"/>
        <item x="172"/>
        <item x="185"/>
        <item x="75"/>
        <item x="135"/>
        <item x="32"/>
        <item x="133"/>
        <item x="2"/>
        <item x="167"/>
        <item x="92"/>
        <item x="82"/>
        <item x="149"/>
        <item x="69"/>
        <item x="59"/>
        <item x="154"/>
        <item x="131"/>
        <item x="76"/>
        <item x="6"/>
        <item x="147"/>
        <item x="57"/>
        <item x="171"/>
        <item x="123"/>
        <item x="122"/>
        <item x="192"/>
        <item x="161"/>
        <item x="136"/>
        <item x="101"/>
        <item x="27"/>
        <item x="179"/>
        <item x="114"/>
        <item x="54"/>
        <item x="104"/>
        <item x="29"/>
        <item x="120"/>
        <item x="56"/>
        <item x="89"/>
        <item x="94"/>
        <item x="52"/>
        <item x="183"/>
        <item x="35"/>
        <item x="140"/>
        <item x="169"/>
        <item x="158"/>
        <item x="11"/>
        <item x="98"/>
        <item x="74"/>
        <item x="153"/>
        <item x="33"/>
        <item x="188"/>
        <item x="95"/>
        <item x="105"/>
        <item x="142"/>
        <item x="1"/>
        <item x="162"/>
        <item x="19"/>
        <item x="41"/>
        <item x="177"/>
        <item x="129"/>
        <item x="100"/>
        <item x="163"/>
        <item x="71"/>
        <item x="45"/>
        <item x="17"/>
        <item x="25"/>
        <item x="157"/>
        <item x="116"/>
        <item x="36"/>
        <item x="58"/>
        <item x="18"/>
        <item x="64"/>
        <item x="22"/>
        <item x="38"/>
        <item x="30"/>
        <item x="12"/>
        <item x="165"/>
        <item x="26"/>
        <item x="31"/>
        <item x="119"/>
        <item x="115"/>
        <item x="51"/>
        <item x="83"/>
        <item x="132"/>
        <item x="0"/>
        <item x="191"/>
        <item x="128"/>
        <item x="4"/>
        <item x="190"/>
        <item x="166"/>
        <item x="81"/>
        <item x="46"/>
        <item x="111"/>
        <item x="44"/>
        <item x="175"/>
        <item x="3"/>
        <item x="181"/>
        <item x="148"/>
        <item x="103"/>
        <item x="39"/>
        <item x="159"/>
        <item x="70"/>
        <item x="47"/>
        <item x="79"/>
        <item x="88"/>
        <item x="13"/>
        <item x="48"/>
        <item x="109"/>
        <item x="78"/>
        <item x="10"/>
        <item x="91"/>
        <item x="97"/>
        <item x="24"/>
        <item x="112"/>
        <item x="108"/>
        <item x="138"/>
        <item x="28"/>
        <item x="55"/>
        <item x="145"/>
        <item x="77"/>
        <item x="152"/>
        <item x="110"/>
        <item x="85"/>
        <item x="176"/>
        <item x="189"/>
        <item x="124"/>
        <item x="93"/>
        <item x="180"/>
        <item x="72"/>
        <item x="53"/>
        <item x="151"/>
        <item x="65"/>
        <item x="66"/>
        <item x="15"/>
        <item x="7"/>
        <item x="113"/>
        <item x="150"/>
        <item x="84"/>
        <item x="134"/>
        <item x="121"/>
        <item x="5"/>
        <item x="139"/>
        <item x="187"/>
        <item x="168"/>
        <item x="137"/>
        <item x="160"/>
        <item x="178"/>
        <item x="9"/>
        <item x="184"/>
        <item x="50"/>
        <item x="117"/>
        <item x="143"/>
        <item x="63"/>
        <item x="60"/>
        <item x="96"/>
        <item x="186"/>
        <item x="90"/>
        <item t="default"/>
      </items>
    </pivotField>
    <pivotField showAll="0"/>
    <pivotField axis="axisRow" showAll="0">
      <items count="6"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9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339625-A8EF-4F92-BE84-0A90A90B8F47}" name="PivotTable1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T38:U47" firstHeaderRow="1" firstDataRow="1" firstDataCol="1"/>
  <pivotFields count="22">
    <pivotField showAll="0"/>
    <pivotField axis="axisRow" numFmtId="14" showAll="0">
      <items count="194">
        <item x="141"/>
        <item x="68"/>
        <item x="127"/>
        <item x="173"/>
        <item x="23"/>
        <item x="8"/>
        <item x="40"/>
        <item x="146"/>
        <item x="14"/>
        <item x="16"/>
        <item x="20"/>
        <item x="37"/>
        <item x="34"/>
        <item x="106"/>
        <item x="42"/>
        <item x="170"/>
        <item x="126"/>
        <item x="102"/>
        <item x="125"/>
        <item x="49"/>
        <item x="86"/>
        <item x="73"/>
        <item x="182"/>
        <item x="130"/>
        <item x="21"/>
        <item x="156"/>
        <item x="144"/>
        <item x="118"/>
        <item x="43"/>
        <item x="174"/>
        <item x="62"/>
        <item x="107"/>
        <item x="99"/>
        <item x="155"/>
        <item x="61"/>
        <item x="87"/>
        <item x="80"/>
        <item x="67"/>
        <item x="164"/>
        <item x="172"/>
        <item x="185"/>
        <item x="75"/>
        <item x="135"/>
        <item x="32"/>
        <item x="133"/>
        <item x="2"/>
        <item x="167"/>
        <item x="92"/>
        <item x="82"/>
        <item x="149"/>
        <item x="69"/>
        <item x="59"/>
        <item x="154"/>
        <item x="131"/>
        <item x="76"/>
        <item x="6"/>
        <item x="147"/>
        <item x="57"/>
        <item x="171"/>
        <item x="123"/>
        <item x="122"/>
        <item x="192"/>
        <item x="161"/>
        <item x="136"/>
        <item x="101"/>
        <item x="27"/>
        <item x="179"/>
        <item x="114"/>
        <item x="54"/>
        <item x="104"/>
        <item x="29"/>
        <item x="120"/>
        <item x="56"/>
        <item x="89"/>
        <item x="94"/>
        <item x="52"/>
        <item x="183"/>
        <item x="35"/>
        <item x="140"/>
        <item x="169"/>
        <item x="158"/>
        <item x="11"/>
        <item x="98"/>
        <item x="74"/>
        <item x="153"/>
        <item x="33"/>
        <item x="188"/>
        <item x="95"/>
        <item x="105"/>
        <item x="142"/>
        <item x="1"/>
        <item x="162"/>
        <item x="19"/>
        <item x="41"/>
        <item x="177"/>
        <item x="129"/>
        <item x="100"/>
        <item x="163"/>
        <item x="71"/>
        <item x="45"/>
        <item x="17"/>
        <item x="25"/>
        <item x="157"/>
        <item x="116"/>
        <item x="36"/>
        <item x="58"/>
        <item x="18"/>
        <item x="64"/>
        <item x="22"/>
        <item x="38"/>
        <item x="30"/>
        <item x="12"/>
        <item x="165"/>
        <item x="26"/>
        <item x="31"/>
        <item x="119"/>
        <item x="115"/>
        <item x="51"/>
        <item x="83"/>
        <item x="132"/>
        <item x="0"/>
        <item x="191"/>
        <item x="128"/>
        <item x="4"/>
        <item x="190"/>
        <item x="166"/>
        <item x="81"/>
        <item x="46"/>
        <item x="111"/>
        <item x="44"/>
        <item x="175"/>
        <item x="3"/>
        <item x="181"/>
        <item x="148"/>
        <item x="103"/>
        <item x="39"/>
        <item x="159"/>
        <item x="70"/>
        <item x="47"/>
        <item x="79"/>
        <item x="88"/>
        <item x="13"/>
        <item x="48"/>
        <item x="109"/>
        <item x="78"/>
        <item x="10"/>
        <item x="91"/>
        <item x="97"/>
        <item x="24"/>
        <item x="112"/>
        <item x="108"/>
        <item x="138"/>
        <item x="28"/>
        <item x="55"/>
        <item x="145"/>
        <item x="77"/>
        <item x="152"/>
        <item x="110"/>
        <item x="85"/>
        <item x="176"/>
        <item x="189"/>
        <item x="124"/>
        <item x="93"/>
        <item x="180"/>
        <item x="72"/>
        <item x="53"/>
        <item x="151"/>
        <item x="65"/>
        <item x="66"/>
        <item x="15"/>
        <item x="7"/>
        <item x="113"/>
        <item x="150"/>
        <item x="84"/>
        <item x="134"/>
        <item x="121"/>
        <item x="5"/>
        <item x="139"/>
        <item x="187"/>
        <item x="168"/>
        <item x="137"/>
        <item x="160"/>
        <item x="178"/>
        <item x="9"/>
        <item x="184"/>
        <item x="50"/>
        <item x="117"/>
        <item x="143"/>
        <item x="63"/>
        <item x="60"/>
        <item x="96"/>
        <item x="186"/>
        <item x="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1"/>
    <field x="20"/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orrected Revenue" fld="16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0639D5-0FE2-45D8-AEF6-D3A2C40DEF36}" name="PivotTable1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I3:AJ12" firstHeaderRow="1" firstDataRow="1" firstDataCol="1"/>
  <pivotFields count="22">
    <pivotField showAll="0"/>
    <pivotField axis="axisRow" numFmtId="14" showAll="0">
      <items count="194">
        <item x="141"/>
        <item x="68"/>
        <item x="127"/>
        <item x="173"/>
        <item x="23"/>
        <item x="8"/>
        <item x="40"/>
        <item x="146"/>
        <item x="14"/>
        <item x="16"/>
        <item x="20"/>
        <item x="37"/>
        <item x="34"/>
        <item x="106"/>
        <item x="42"/>
        <item x="170"/>
        <item x="126"/>
        <item x="102"/>
        <item x="125"/>
        <item x="49"/>
        <item x="86"/>
        <item x="73"/>
        <item x="182"/>
        <item x="130"/>
        <item x="21"/>
        <item x="156"/>
        <item x="144"/>
        <item x="118"/>
        <item x="43"/>
        <item x="174"/>
        <item x="62"/>
        <item x="107"/>
        <item x="99"/>
        <item x="155"/>
        <item x="61"/>
        <item x="87"/>
        <item x="80"/>
        <item x="67"/>
        <item x="164"/>
        <item x="172"/>
        <item x="185"/>
        <item x="75"/>
        <item x="135"/>
        <item x="32"/>
        <item x="133"/>
        <item x="2"/>
        <item x="167"/>
        <item x="92"/>
        <item x="82"/>
        <item x="149"/>
        <item x="69"/>
        <item x="59"/>
        <item x="154"/>
        <item x="131"/>
        <item x="76"/>
        <item x="6"/>
        <item x="147"/>
        <item x="57"/>
        <item x="171"/>
        <item x="123"/>
        <item x="122"/>
        <item x="192"/>
        <item x="161"/>
        <item x="136"/>
        <item x="101"/>
        <item x="27"/>
        <item x="179"/>
        <item x="114"/>
        <item x="54"/>
        <item x="104"/>
        <item x="29"/>
        <item x="120"/>
        <item x="56"/>
        <item x="89"/>
        <item x="94"/>
        <item x="52"/>
        <item x="183"/>
        <item x="35"/>
        <item x="140"/>
        <item x="169"/>
        <item x="158"/>
        <item x="11"/>
        <item x="98"/>
        <item x="74"/>
        <item x="153"/>
        <item x="33"/>
        <item x="188"/>
        <item x="95"/>
        <item x="105"/>
        <item x="142"/>
        <item x="1"/>
        <item x="162"/>
        <item x="19"/>
        <item x="41"/>
        <item x="177"/>
        <item x="129"/>
        <item x="100"/>
        <item x="163"/>
        <item x="71"/>
        <item x="45"/>
        <item x="17"/>
        <item x="25"/>
        <item x="157"/>
        <item x="116"/>
        <item x="36"/>
        <item x="58"/>
        <item x="18"/>
        <item x="64"/>
        <item x="22"/>
        <item x="38"/>
        <item x="30"/>
        <item x="12"/>
        <item x="165"/>
        <item x="26"/>
        <item x="31"/>
        <item x="119"/>
        <item x="115"/>
        <item x="51"/>
        <item x="83"/>
        <item x="132"/>
        <item x="0"/>
        <item x="191"/>
        <item x="128"/>
        <item x="4"/>
        <item x="190"/>
        <item x="166"/>
        <item x="81"/>
        <item x="46"/>
        <item x="111"/>
        <item x="44"/>
        <item x="175"/>
        <item x="3"/>
        <item x="181"/>
        <item x="148"/>
        <item x="103"/>
        <item x="39"/>
        <item x="159"/>
        <item x="70"/>
        <item x="47"/>
        <item x="79"/>
        <item x="88"/>
        <item x="13"/>
        <item x="48"/>
        <item x="109"/>
        <item x="78"/>
        <item x="10"/>
        <item x="91"/>
        <item x="97"/>
        <item x="24"/>
        <item x="112"/>
        <item x="108"/>
        <item x="138"/>
        <item x="28"/>
        <item x="55"/>
        <item x="145"/>
        <item x="77"/>
        <item x="152"/>
        <item x="110"/>
        <item x="85"/>
        <item x="176"/>
        <item x="189"/>
        <item x="124"/>
        <item x="93"/>
        <item x="180"/>
        <item x="72"/>
        <item x="53"/>
        <item x="151"/>
        <item x="65"/>
        <item x="66"/>
        <item x="15"/>
        <item x="7"/>
        <item x="113"/>
        <item x="150"/>
        <item x="84"/>
        <item x="134"/>
        <item x="121"/>
        <item x="5"/>
        <item x="139"/>
        <item x="187"/>
        <item x="168"/>
        <item x="137"/>
        <item x="160"/>
        <item x="178"/>
        <item x="9"/>
        <item x="184"/>
        <item x="50"/>
        <item x="117"/>
        <item x="143"/>
        <item x="63"/>
        <item x="60"/>
        <item x="96"/>
        <item x="186"/>
        <item x="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9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21"/>
    <field x="20"/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Corrected Revenue" fld="1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02BD9-0563-4965-B97D-61B3E8B21D3E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T20:U29" firstHeaderRow="1" firstDataRow="1" firstDataCol="1"/>
  <pivotFields count="22">
    <pivotField showAll="0"/>
    <pivotField numFmtId="14" showAll="0">
      <items count="194">
        <item x="141"/>
        <item x="68"/>
        <item x="127"/>
        <item x="173"/>
        <item x="23"/>
        <item x="8"/>
        <item x="40"/>
        <item x="146"/>
        <item x="14"/>
        <item x="16"/>
        <item x="20"/>
        <item x="37"/>
        <item x="34"/>
        <item x="106"/>
        <item x="42"/>
        <item x="170"/>
        <item x="126"/>
        <item x="102"/>
        <item x="125"/>
        <item x="49"/>
        <item x="86"/>
        <item x="73"/>
        <item x="182"/>
        <item x="130"/>
        <item x="21"/>
        <item x="156"/>
        <item x="144"/>
        <item x="118"/>
        <item x="43"/>
        <item x="174"/>
        <item x="62"/>
        <item x="107"/>
        <item x="99"/>
        <item x="155"/>
        <item x="61"/>
        <item x="87"/>
        <item x="80"/>
        <item x="67"/>
        <item x="164"/>
        <item x="172"/>
        <item x="185"/>
        <item x="75"/>
        <item x="135"/>
        <item x="32"/>
        <item x="133"/>
        <item x="2"/>
        <item x="167"/>
        <item x="92"/>
        <item x="82"/>
        <item x="149"/>
        <item x="69"/>
        <item x="59"/>
        <item x="154"/>
        <item x="131"/>
        <item x="76"/>
        <item x="6"/>
        <item x="147"/>
        <item x="57"/>
        <item x="171"/>
        <item x="123"/>
        <item x="122"/>
        <item x="192"/>
        <item x="161"/>
        <item x="136"/>
        <item x="101"/>
        <item x="27"/>
        <item x="179"/>
        <item x="114"/>
        <item x="54"/>
        <item x="104"/>
        <item x="29"/>
        <item x="120"/>
        <item x="56"/>
        <item x="89"/>
        <item x="94"/>
        <item x="52"/>
        <item x="183"/>
        <item x="35"/>
        <item x="140"/>
        <item x="169"/>
        <item x="158"/>
        <item x="11"/>
        <item x="98"/>
        <item x="74"/>
        <item x="153"/>
        <item x="33"/>
        <item x="188"/>
        <item x="95"/>
        <item x="105"/>
        <item x="142"/>
        <item x="1"/>
        <item x="162"/>
        <item x="19"/>
        <item x="41"/>
        <item x="177"/>
        <item x="129"/>
        <item x="100"/>
        <item x="163"/>
        <item x="71"/>
        <item x="45"/>
        <item x="17"/>
        <item x="25"/>
        <item x="157"/>
        <item x="116"/>
        <item x="36"/>
        <item x="58"/>
        <item x="18"/>
        <item x="64"/>
        <item x="22"/>
        <item x="38"/>
        <item x="30"/>
        <item x="12"/>
        <item x="165"/>
        <item x="26"/>
        <item x="31"/>
        <item x="119"/>
        <item x="115"/>
        <item x="51"/>
        <item x="83"/>
        <item x="132"/>
        <item x="0"/>
        <item x="191"/>
        <item x="128"/>
        <item x="4"/>
        <item x="190"/>
        <item x="166"/>
        <item x="81"/>
        <item x="46"/>
        <item x="111"/>
        <item x="44"/>
        <item x="175"/>
        <item x="3"/>
        <item x="181"/>
        <item x="148"/>
        <item x="103"/>
        <item x="39"/>
        <item x="159"/>
        <item x="70"/>
        <item x="47"/>
        <item x="79"/>
        <item x="88"/>
        <item x="13"/>
        <item x="48"/>
        <item x="109"/>
        <item x="78"/>
        <item x="10"/>
        <item x="91"/>
        <item x="97"/>
        <item x="24"/>
        <item x="112"/>
        <item x="108"/>
        <item x="138"/>
        <item x="28"/>
        <item x="55"/>
        <item x="145"/>
        <item x="77"/>
        <item x="152"/>
        <item x="110"/>
        <item x="85"/>
        <item x="176"/>
        <item x="189"/>
        <item x="124"/>
        <item x="93"/>
        <item x="180"/>
        <item x="72"/>
        <item x="53"/>
        <item x="151"/>
        <item x="65"/>
        <item x="66"/>
        <item x="15"/>
        <item x="7"/>
        <item x="113"/>
        <item x="150"/>
        <item x="84"/>
        <item x="134"/>
        <item x="121"/>
        <item x="5"/>
        <item x="139"/>
        <item x="187"/>
        <item x="168"/>
        <item x="137"/>
        <item x="160"/>
        <item x="178"/>
        <item x="9"/>
        <item x="184"/>
        <item x="50"/>
        <item x="117"/>
        <item x="143"/>
        <item x="63"/>
        <item x="60"/>
        <item x="96"/>
        <item x="186"/>
        <item x="9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numFmtId="9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4"/>
    <field x="4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Return_Flag" fld="1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934247-BB39-4096-832C-20CA995FD96E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3:L12" firstHeaderRow="1" firstDataRow="1" firstDataCol="1"/>
  <pivotFields count="19">
    <pivotField dataField="1" showAll="0"/>
    <pivotField numFmtId="14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2">
    <field x="14"/>
    <field x="5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Transaction_ID" fld="0" subtotal="count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8B6390-1325-4A1B-8A53-069F6A9E14B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8">
    <pivotField showAll="0"/>
    <pivotField numFmtId="14" showAll="0"/>
    <pivotField showAll="0"/>
    <pivotField axis="axisRow" showAll="0">
      <items count="8">
        <item x="0"/>
        <item x="3"/>
        <item x="2"/>
        <item x="1"/>
        <item m="1" x="5"/>
        <item x="4"/>
        <item m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Sum of Profit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204C44-74C8-41FC-9B88-2E1E5069F23C}" name="Table7" displayName="Table7" ref="A3:S5" totalsRowShown="0">
  <autoFilter ref="A3:S5" xr:uid="{F9204C44-74C8-41FC-9B88-2E1E5069F23C}"/>
  <tableColumns count="19">
    <tableColumn id="1" xr3:uid="{CDAE1619-99DC-49A4-A3A4-683119CD3A76}" name="Transaction_ID"/>
    <tableColumn id="2" xr3:uid="{CAD8CD71-4432-4B77-BAB7-C094F757EA84}" name="Date" dataDxfId="6"/>
    <tableColumn id="3" xr3:uid="{FE012FC6-F1CE-43B2-B8F5-4740F270E187}" name="Store_ID"/>
    <tableColumn id="4" xr3:uid="{45B4B0D9-A273-4121-B687-96744440B05C}" name="State"/>
    <tableColumn id="5" xr3:uid="{51817872-A7C9-49F0-8E8A-15495A1EE5E7}" name="Channel"/>
    <tableColumn id="6" xr3:uid="{8726CF78-F4E4-497A-81CD-4B70698079A5}" name="Product_Category"/>
    <tableColumn id="7" xr3:uid="{C1FDC034-C5A8-4AE3-AB5B-44614B825A18}" name="Product"/>
    <tableColumn id="8" xr3:uid="{9308D9D6-A89A-420E-BD3A-639E2958CF0E}" name="Customer_ID"/>
    <tableColumn id="9" xr3:uid="{36B68BAF-C774-49A7-9AA5-AE6959B0B1EC}" name="Customer_Type"/>
    <tableColumn id="10" xr3:uid="{61BA4BF6-8F50-450C-A17C-F1295BA37783}" name="Units"/>
    <tableColumn id="11" xr3:uid="{0DB3006E-D26A-4C4E-87FB-100DD6C9E5D4}" name="Unit_Price_NGN"/>
    <tableColumn id="12" xr3:uid="{C826A90B-47B4-481A-BB63-995AE706B4FF}" name="Discount_Pct"/>
    <tableColumn id="13" xr3:uid="{DD75F2CD-3268-42C1-89E4-4C17D0BD979E}" name="Revenue_Reported_NGN"/>
    <tableColumn id="14" xr3:uid="{AD58778B-98B8-4270-B29A-E2015B4CF37F}" name="Cost_Per_Unit_NGN"/>
    <tableColumn id="15" xr3:uid="{9C030EC0-EC93-417F-BE70-207A04374ABF}" name="Return_Flag"/>
    <tableColumn id="16" xr3:uid="{795A0EA9-58BC-47B4-96D8-A04CAB4477A2}" name="Sales_Rep"/>
    <tableColumn id="17" xr3:uid="{3605A486-384C-4757-8350-8FE631ABC5C6}" name="Corrected Revenue"/>
    <tableColumn id="18" xr3:uid="{82985FA5-D19B-4D9A-A8B7-C1C96C331C9F}" name="Profit"/>
    <tableColumn id="19" xr3:uid="{59B6A682-240C-4673-969C-A1CA3CC4288F}" name="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F885-CA23-407D-BF01-A275D27B26F6}">
  <dimension ref="A1:S5"/>
  <sheetViews>
    <sheetView workbookViewId="0">
      <selection activeCell="F5" sqref="F5"/>
    </sheetView>
  </sheetViews>
  <sheetFormatPr defaultRowHeight="14.5" x14ac:dyDescent="0.35"/>
  <cols>
    <col min="1" max="1" width="15.81640625" bestFit="1" customWidth="1"/>
    <col min="2" max="2" width="9.453125" bestFit="1" customWidth="1"/>
    <col min="3" max="3" width="10.36328125" bestFit="1" customWidth="1"/>
    <col min="4" max="4" width="12.08984375" bestFit="1" customWidth="1"/>
    <col min="5" max="5" width="9.90625" bestFit="1" customWidth="1"/>
    <col min="6" max="6" width="18.26953125" bestFit="1" customWidth="1"/>
    <col min="7" max="7" width="10.453125" bestFit="1" customWidth="1"/>
    <col min="8" max="8" width="14.08984375" bestFit="1" customWidth="1"/>
    <col min="9" max="9" width="16.36328125" bestFit="1" customWidth="1"/>
    <col min="10" max="10" width="8.81640625" bestFit="1" customWidth="1"/>
    <col min="11" max="11" width="16.6328125" bestFit="1" customWidth="1"/>
    <col min="12" max="12" width="14.08984375" bestFit="1" customWidth="1"/>
    <col min="13" max="13" width="24.1796875" bestFit="1" customWidth="1"/>
    <col min="14" max="14" width="20.1796875" bestFit="1" customWidth="1"/>
    <col min="15" max="15" width="13.08984375" bestFit="1" customWidth="1"/>
    <col min="16" max="16" width="11.453125" bestFit="1" customWidth="1"/>
    <col min="17" max="17" width="19.08984375" bestFit="1" customWidth="1"/>
    <col min="18" max="19" width="8.81640625" bestFit="1" customWidth="1"/>
  </cols>
  <sheetData>
    <row r="1" spans="1:19" x14ac:dyDescent="0.35">
      <c r="A1" s="4" t="s">
        <v>251</v>
      </c>
    </row>
    <row r="3" spans="1:19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248</v>
      </c>
      <c r="R3" t="s">
        <v>247</v>
      </c>
      <c r="S3" t="s">
        <v>250</v>
      </c>
    </row>
    <row r="4" spans="1:19" x14ac:dyDescent="0.35">
      <c r="A4">
        <v>100186</v>
      </c>
      <c r="B4" s="1">
        <v>46041</v>
      </c>
      <c r="C4" t="s">
        <v>16</v>
      </c>
      <c r="D4" t="s">
        <v>17</v>
      </c>
      <c r="E4" t="s">
        <v>37</v>
      </c>
      <c r="F4" t="s">
        <v>150</v>
      </c>
      <c r="G4" t="s">
        <v>60</v>
      </c>
      <c r="H4" t="s">
        <v>140</v>
      </c>
      <c r="I4" t="s">
        <v>22</v>
      </c>
      <c r="J4">
        <v>2</v>
      </c>
      <c r="K4">
        <v>9000</v>
      </c>
      <c r="L4">
        <v>0.05</v>
      </c>
      <c r="M4">
        <v>17100</v>
      </c>
      <c r="N4">
        <v>3500</v>
      </c>
      <c r="O4" t="s">
        <v>23</v>
      </c>
      <c r="P4" t="s">
        <v>40</v>
      </c>
      <c r="Q4">
        <v>17100</v>
      </c>
      <c r="R4">
        <v>10100</v>
      </c>
    </row>
    <row r="5" spans="1:19" x14ac:dyDescent="0.35">
      <c r="A5">
        <v>100116</v>
      </c>
      <c r="B5" s="1">
        <v>46056</v>
      </c>
      <c r="C5" t="s">
        <v>55</v>
      </c>
      <c r="D5" t="s">
        <v>56</v>
      </c>
      <c r="E5" t="s">
        <v>43</v>
      </c>
      <c r="F5" t="s">
        <v>150</v>
      </c>
      <c r="G5" t="s">
        <v>65</v>
      </c>
      <c r="H5" t="s">
        <v>107</v>
      </c>
      <c r="I5" t="s">
        <v>30</v>
      </c>
      <c r="J5">
        <v>5</v>
      </c>
      <c r="K5">
        <v>28000</v>
      </c>
      <c r="L5">
        <v>0</v>
      </c>
      <c r="M5">
        <v>140000</v>
      </c>
      <c r="N5">
        <v>16000</v>
      </c>
      <c r="O5" t="s">
        <v>23</v>
      </c>
      <c r="P5" t="s">
        <v>31</v>
      </c>
      <c r="Q5">
        <v>140000</v>
      </c>
      <c r="R5">
        <v>60000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3ACC-52DA-4C3E-9530-F5E4B887E2A2}">
  <dimension ref="A3:AP72"/>
  <sheetViews>
    <sheetView topLeftCell="H1" zoomScale="55" zoomScaleNormal="55" workbookViewId="0">
      <selection activeCell="AI3" sqref="AI3:AJ12"/>
    </sheetView>
  </sheetViews>
  <sheetFormatPr defaultRowHeight="14.5" x14ac:dyDescent="0.35"/>
  <cols>
    <col min="1" max="1" width="14.453125" bestFit="1" customWidth="1"/>
    <col min="2" max="2" width="18.7265625" bestFit="1" customWidth="1"/>
    <col min="3" max="3" width="11.81640625" bestFit="1" customWidth="1"/>
    <col min="4" max="4" width="14.453125" bestFit="1" customWidth="1"/>
    <col min="5" max="5" width="11.81640625" bestFit="1" customWidth="1"/>
    <col min="10" max="10" width="14.453125" bestFit="1" customWidth="1"/>
    <col min="11" max="11" width="11.81640625" bestFit="1" customWidth="1"/>
    <col min="12" max="12" width="21.453125" bestFit="1" customWidth="1"/>
    <col min="13" max="13" width="3.6328125" bestFit="1" customWidth="1"/>
    <col min="14" max="14" width="10.7265625" bestFit="1" customWidth="1"/>
    <col min="20" max="20" width="14.453125" bestFit="1" customWidth="1"/>
    <col min="21" max="21" width="23.26953125" bestFit="1" customWidth="1"/>
    <col min="22" max="22" width="14.453125" bestFit="1" customWidth="1"/>
    <col min="23" max="23" width="22.26953125" bestFit="1" customWidth="1"/>
    <col min="30" max="30" width="14.453125" bestFit="1" customWidth="1"/>
    <col min="31" max="31" width="11.81640625" bestFit="1" customWidth="1"/>
    <col min="35" max="35" width="14.453125" bestFit="1" customWidth="1"/>
    <col min="36" max="36" width="23.26953125" bestFit="1" customWidth="1"/>
  </cols>
  <sheetData>
    <row r="3" spans="1:36" x14ac:dyDescent="0.35">
      <c r="A3" s="2" t="s">
        <v>245</v>
      </c>
      <c r="B3" t="s">
        <v>249</v>
      </c>
      <c r="K3" s="2" t="s">
        <v>245</v>
      </c>
      <c r="L3" t="s">
        <v>253</v>
      </c>
      <c r="V3" s="2" t="s">
        <v>245</v>
      </c>
      <c r="W3" t="s">
        <v>255</v>
      </c>
      <c r="AI3" s="2" t="s">
        <v>245</v>
      </c>
      <c r="AJ3" t="s">
        <v>264</v>
      </c>
    </row>
    <row r="4" spans="1:36" x14ac:dyDescent="0.35">
      <c r="A4" s="3" t="s">
        <v>17</v>
      </c>
      <c r="B4">
        <v>1698100</v>
      </c>
      <c r="K4" s="3" t="s">
        <v>23</v>
      </c>
      <c r="L4">
        <v>384</v>
      </c>
      <c r="V4" s="3">
        <v>0</v>
      </c>
      <c r="W4" s="7">
        <v>0.40604912916618913</v>
      </c>
      <c r="AI4" s="3" t="s">
        <v>256</v>
      </c>
      <c r="AJ4">
        <v>6722250</v>
      </c>
    </row>
    <row r="5" spans="1:36" x14ac:dyDescent="0.35">
      <c r="A5" s="3" t="s">
        <v>51</v>
      </c>
      <c r="B5">
        <v>2730325</v>
      </c>
      <c r="K5" s="5" t="s">
        <v>44</v>
      </c>
      <c r="L5">
        <v>104</v>
      </c>
      <c r="V5" s="3">
        <v>0.05</v>
      </c>
      <c r="W5" s="7">
        <v>0.40257021707561785</v>
      </c>
      <c r="AI5" s="3" t="s">
        <v>257</v>
      </c>
      <c r="AJ5">
        <v>5364300</v>
      </c>
    </row>
    <row r="6" spans="1:36" x14ac:dyDescent="0.35">
      <c r="A6" s="3" t="s">
        <v>36</v>
      </c>
      <c r="B6">
        <v>3243600</v>
      </c>
      <c r="K6" s="5" t="s">
        <v>27</v>
      </c>
      <c r="L6">
        <v>156</v>
      </c>
      <c r="V6" s="3">
        <v>0.1</v>
      </c>
      <c r="W6" s="7">
        <v>0.36105089047434386</v>
      </c>
      <c r="AI6" s="3" t="s">
        <v>258</v>
      </c>
      <c r="AJ6">
        <v>6298725</v>
      </c>
    </row>
    <row r="7" spans="1:36" x14ac:dyDescent="0.35">
      <c r="A7" s="3" t="s">
        <v>26</v>
      </c>
      <c r="B7">
        <v>4579900</v>
      </c>
      <c r="K7" s="5" t="s">
        <v>19</v>
      </c>
      <c r="L7">
        <v>124</v>
      </c>
      <c r="V7" s="3">
        <v>0.15</v>
      </c>
      <c r="W7" s="7">
        <v>0.33458820628205183</v>
      </c>
      <c r="AI7" s="3" t="s">
        <v>259</v>
      </c>
      <c r="AJ7">
        <v>6343000</v>
      </c>
    </row>
    <row r="8" spans="1:36" x14ac:dyDescent="0.35">
      <c r="A8" s="3" t="s">
        <v>56</v>
      </c>
      <c r="B8">
        <v>2338500</v>
      </c>
      <c r="K8" s="3" t="s">
        <v>76</v>
      </c>
      <c r="L8">
        <v>36</v>
      </c>
      <c r="V8" s="3">
        <v>0.2</v>
      </c>
      <c r="W8" s="7">
        <v>0.233828501111326</v>
      </c>
      <c r="AI8" s="3" t="s">
        <v>260</v>
      </c>
      <c r="AJ8">
        <v>7008500</v>
      </c>
    </row>
    <row r="9" spans="1:36" x14ac:dyDescent="0.35">
      <c r="A9" s="3" t="s">
        <v>246</v>
      </c>
      <c r="B9">
        <v>14590425</v>
      </c>
      <c r="K9" s="5" t="s">
        <v>44</v>
      </c>
      <c r="L9">
        <v>5</v>
      </c>
      <c r="V9" s="3">
        <v>0.25</v>
      </c>
      <c r="W9" s="7">
        <v>0.23419324130531027</v>
      </c>
      <c r="AI9" s="3" t="s">
        <v>261</v>
      </c>
      <c r="AJ9">
        <v>5397250</v>
      </c>
    </row>
    <row r="10" spans="1:36" x14ac:dyDescent="0.35">
      <c r="K10" s="5" t="s">
        <v>27</v>
      </c>
      <c r="L10">
        <v>21</v>
      </c>
      <c r="V10" s="3" t="s">
        <v>246</v>
      </c>
      <c r="W10" s="7">
        <v>0.36867965668169511</v>
      </c>
      <c r="AI10" s="3" t="s">
        <v>262</v>
      </c>
      <c r="AJ10">
        <v>6378275</v>
      </c>
    </row>
    <row r="11" spans="1:36" x14ac:dyDescent="0.35">
      <c r="K11" s="5" t="s">
        <v>19</v>
      </c>
      <c r="L11">
        <v>10</v>
      </c>
      <c r="AI11" s="3" t="s">
        <v>263</v>
      </c>
      <c r="AJ11">
        <v>3167425</v>
      </c>
    </row>
    <row r="12" spans="1:36" x14ac:dyDescent="0.35">
      <c r="K12" s="3" t="s">
        <v>246</v>
      </c>
      <c r="L12">
        <v>420</v>
      </c>
      <c r="AI12" s="3" t="s">
        <v>246</v>
      </c>
      <c r="AJ12">
        <v>46679725</v>
      </c>
    </row>
    <row r="19" spans="1:42" x14ac:dyDescent="0.35">
      <c r="A19" s="2" t="s">
        <v>245</v>
      </c>
      <c r="B19" t="s">
        <v>249</v>
      </c>
    </row>
    <row r="20" spans="1:42" x14ac:dyDescent="0.35">
      <c r="A20" s="3" t="s">
        <v>44</v>
      </c>
      <c r="B20">
        <v>1929625</v>
      </c>
      <c r="J20" s="2" t="s">
        <v>245</v>
      </c>
      <c r="K20" t="s">
        <v>249</v>
      </c>
      <c r="T20" s="2" t="s">
        <v>245</v>
      </c>
      <c r="U20" t="s">
        <v>252</v>
      </c>
      <c r="AD20" s="2" t="s">
        <v>245</v>
      </c>
      <c r="AE20" t="s">
        <v>249</v>
      </c>
    </row>
    <row r="21" spans="1:42" x14ac:dyDescent="0.35">
      <c r="A21" s="3" t="s">
        <v>27</v>
      </c>
      <c r="B21">
        <v>8986500</v>
      </c>
      <c r="J21" s="3">
        <v>0</v>
      </c>
      <c r="K21">
        <v>5638000</v>
      </c>
      <c r="T21" s="3" t="s">
        <v>23</v>
      </c>
      <c r="U21">
        <v>384</v>
      </c>
      <c r="AD21" s="3" t="s">
        <v>17</v>
      </c>
      <c r="AE21">
        <v>1698100</v>
      </c>
    </row>
    <row r="22" spans="1:42" x14ac:dyDescent="0.35">
      <c r="A22" s="3" t="s">
        <v>19</v>
      </c>
      <c r="B22">
        <v>3674300</v>
      </c>
      <c r="J22" s="3">
        <v>0.05</v>
      </c>
      <c r="K22">
        <v>4133300</v>
      </c>
      <c r="T22" s="5" t="s">
        <v>43</v>
      </c>
      <c r="U22">
        <v>189</v>
      </c>
      <c r="AD22" s="3" t="s">
        <v>51</v>
      </c>
      <c r="AE22">
        <v>2730325</v>
      </c>
    </row>
    <row r="23" spans="1:42" x14ac:dyDescent="0.35">
      <c r="A23" s="3" t="s">
        <v>246</v>
      </c>
      <c r="B23">
        <v>14590425</v>
      </c>
      <c r="J23" s="3">
        <v>0.1</v>
      </c>
      <c r="K23">
        <v>2827200</v>
      </c>
      <c r="T23" s="5" t="s">
        <v>37</v>
      </c>
      <c r="U23">
        <v>121</v>
      </c>
      <c r="AD23" s="3" t="s">
        <v>36</v>
      </c>
      <c r="AE23">
        <v>3243600</v>
      </c>
    </row>
    <row r="24" spans="1:42" x14ac:dyDescent="0.35">
      <c r="J24" s="3">
        <v>0.15</v>
      </c>
      <c r="K24">
        <v>1516625</v>
      </c>
      <c r="T24" s="5" t="s">
        <v>18</v>
      </c>
      <c r="U24">
        <v>74</v>
      </c>
      <c r="AD24" s="3" t="s">
        <v>26</v>
      </c>
      <c r="AE24">
        <v>4579900</v>
      </c>
      <c r="AO24" t="s">
        <v>267</v>
      </c>
      <c r="AP24" s="12" t="s">
        <v>254</v>
      </c>
    </row>
    <row r="25" spans="1:42" x14ac:dyDescent="0.35">
      <c r="J25" s="3">
        <v>0.2</v>
      </c>
      <c r="K25">
        <v>158700</v>
      </c>
      <c r="T25" s="3" t="s">
        <v>76</v>
      </c>
      <c r="U25">
        <v>36</v>
      </c>
      <c r="AD25" s="3" t="s">
        <v>56</v>
      </c>
      <c r="AE25">
        <v>2338500</v>
      </c>
      <c r="AO25" s="7">
        <v>0</v>
      </c>
      <c r="AP25" s="13">
        <f>SUMIFS(Cleaned_data!$R:$R,Cleaned_data!$L:$L,AO25)/SUMIFS(Cleaned_data!$Q:$Q,Cleaned_data!$L:$L,AO25)</f>
        <v>0.35689191327741732</v>
      </c>
    </row>
    <row r="26" spans="1:42" x14ac:dyDescent="0.35">
      <c r="J26" s="3">
        <v>0.25</v>
      </c>
      <c r="K26">
        <v>316600</v>
      </c>
      <c r="T26" s="5" t="s">
        <v>43</v>
      </c>
      <c r="U26">
        <v>13</v>
      </c>
      <c r="AD26" s="3" t="s">
        <v>246</v>
      </c>
      <c r="AE26">
        <v>14590425</v>
      </c>
      <c r="AO26" s="7">
        <v>0.05</v>
      </c>
      <c r="AP26" s="13">
        <f>SUMIFS(Cleaned_data!$R:$R,Cleaned_data!$L:$L,AO26)/SUMIFS(Cleaned_data!$Q:$Q,Cleaned_data!$L:$L,AO26)</f>
        <v>0.33005933130504916</v>
      </c>
    </row>
    <row r="27" spans="1:42" x14ac:dyDescent="0.35">
      <c r="J27" s="3" t="s">
        <v>246</v>
      </c>
      <c r="K27">
        <v>14590425</v>
      </c>
      <c r="T27" s="5" t="s">
        <v>37</v>
      </c>
      <c r="U27">
        <v>13</v>
      </c>
      <c r="AO27" s="7">
        <v>0.1</v>
      </c>
      <c r="AP27" s="13">
        <f>SUMIFS(Cleaned_data!$R:$R,Cleaned_data!$L:$L,AO27)/SUMIFS(Cleaned_data!$Q:$Q,Cleaned_data!$L:$L,AO27)</f>
        <v>0.28448952484453299</v>
      </c>
    </row>
    <row r="28" spans="1:42" x14ac:dyDescent="0.35">
      <c r="T28" s="5" t="s">
        <v>18</v>
      </c>
      <c r="U28">
        <v>10</v>
      </c>
      <c r="AO28" s="7">
        <v>0.15</v>
      </c>
      <c r="AP28" s="13">
        <f>SUMIFS(Cleaned_data!$R:$R,Cleaned_data!$L:$L,AO28)/SUMIFS(Cleaned_data!$Q:$Q,Cleaned_data!$L:$L,AO28)</f>
        <v>0.27139169608066815</v>
      </c>
    </row>
    <row r="29" spans="1:42" x14ac:dyDescent="0.35">
      <c r="T29" s="3" t="s">
        <v>246</v>
      </c>
      <c r="U29">
        <v>420</v>
      </c>
      <c r="AO29" s="7">
        <v>0.2</v>
      </c>
      <c r="AP29" s="13">
        <f>SUMIFS(Cleaned_data!$R:$R,Cleaned_data!$L:$L,AO29)/SUMIFS(Cleaned_data!$Q:$Q,Cleaned_data!$L:$L,AO29)</f>
        <v>0.20794025157232704</v>
      </c>
    </row>
    <row r="30" spans="1:42" x14ac:dyDescent="0.35">
      <c r="AO30" s="7">
        <v>0.25</v>
      </c>
      <c r="AP30" s="13">
        <f>SUMIFS(Cleaned_data!$R:$R,Cleaned_data!$L:$L,AO30)/SUMIFS(Cleaned_data!$Q:$Q,Cleaned_data!$L:$L,AO30)</f>
        <v>0.15294685990338164</v>
      </c>
    </row>
    <row r="35" spans="4:42" ht="43.5" x14ac:dyDescent="0.35">
      <c r="AO35" s="8" t="s">
        <v>267</v>
      </c>
      <c r="AP35" s="9" t="s">
        <v>268</v>
      </c>
    </row>
    <row r="36" spans="4:42" x14ac:dyDescent="0.35">
      <c r="AO36" s="15">
        <v>0</v>
      </c>
      <c r="AP36" s="11">
        <v>0.41699999999999998</v>
      </c>
    </row>
    <row r="37" spans="4:42" x14ac:dyDescent="0.35">
      <c r="AO37" s="15">
        <v>0.05</v>
      </c>
      <c r="AP37" s="11">
        <v>0.39</v>
      </c>
    </row>
    <row r="38" spans="4:42" x14ac:dyDescent="0.35">
      <c r="T38" s="2" t="s">
        <v>245</v>
      </c>
      <c r="U38" t="s">
        <v>264</v>
      </c>
      <c r="AO38" s="15">
        <v>0.1</v>
      </c>
      <c r="AP38" s="11">
        <v>0.36399999999999999</v>
      </c>
    </row>
    <row r="39" spans="4:42" x14ac:dyDescent="0.35">
      <c r="T39" s="3" t="s">
        <v>256</v>
      </c>
      <c r="U39">
        <v>6722250</v>
      </c>
      <c r="AO39" s="15">
        <v>0.15</v>
      </c>
      <c r="AP39" s="11">
        <v>0.33300000000000002</v>
      </c>
    </row>
    <row r="40" spans="4:42" x14ac:dyDescent="0.35">
      <c r="D40" s="2" t="s">
        <v>245</v>
      </c>
      <c r="E40" t="s">
        <v>249</v>
      </c>
      <c r="T40" s="3" t="s">
        <v>257</v>
      </c>
      <c r="U40">
        <v>5364300</v>
      </c>
      <c r="AO40" s="15">
        <v>0.2</v>
      </c>
      <c r="AP40" s="11">
        <v>0.20799999999999999</v>
      </c>
    </row>
    <row r="41" spans="4:42" x14ac:dyDescent="0.35">
      <c r="D41" s="3" t="s">
        <v>44</v>
      </c>
      <c r="E41">
        <v>1929625</v>
      </c>
      <c r="T41" s="3" t="s">
        <v>258</v>
      </c>
      <c r="U41">
        <v>6298725</v>
      </c>
      <c r="AO41" s="15">
        <v>0.25</v>
      </c>
      <c r="AP41" s="11">
        <v>0.16300000000000001</v>
      </c>
    </row>
    <row r="42" spans="4:42" x14ac:dyDescent="0.35">
      <c r="D42" s="3" t="s">
        <v>27</v>
      </c>
      <c r="E42">
        <v>8986500</v>
      </c>
      <c r="T42" s="3" t="s">
        <v>259</v>
      </c>
      <c r="U42">
        <v>6343000</v>
      </c>
    </row>
    <row r="43" spans="4:42" x14ac:dyDescent="0.35">
      <c r="D43" s="3" t="s">
        <v>19</v>
      </c>
      <c r="E43">
        <v>3674300</v>
      </c>
      <c r="T43" s="3" t="s">
        <v>260</v>
      </c>
      <c r="U43">
        <v>7008500</v>
      </c>
    </row>
    <row r="44" spans="4:42" x14ac:dyDescent="0.35">
      <c r="D44" s="3" t="s">
        <v>246</v>
      </c>
      <c r="E44">
        <v>14590425</v>
      </c>
      <c r="T44" s="3" t="s">
        <v>261</v>
      </c>
      <c r="U44">
        <v>5397250</v>
      </c>
    </row>
    <row r="45" spans="4:42" x14ac:dyDescent="0.35">
      <c r="T45" s="3" t="s">
        <v>262</v>
      </c>
      <c r="U45">
        <v>6378275</v>
      </c>
    </row>
    <row r="46" spans="4:42" x14ac:dyDescent="0.35">
      <c r="T46" s="3" t="s">
        <v>263</v>
      </c>
      <c r="U46">
        <v>3167425</v>
      </c>
    </row>
    <row r="47" spans="4:42" x14ac:dyDescent="0.35">
      <c r="T47" s="3" t="s">
        <v>246</v>
      </c>
      <c r="U47">
        <v>46679725</v>
      </c>
    </row>
    <row r="63" spans="1:2" x14ac:dyDescent="0.35">
      <c r="A63" s="2" t="s">
        <v>245</v>
      </c>
      <c r="B63" t="s">
        <v>252</v>
      </c>
    </row>
    <row r="64" spans="1:2" x14ac:dyDescent="0.35">
      <c r="A64" s="3" t="s">
        <v>23</v>
      </c>
      <c r="B64">
        <v>384</v>
      </c>
    </row>
    <row r="65" spans="1:18" x14ac:dyDescent="0.35">
      <c r="A65" s="5" t="s">
        <v>43</v>
      </c>
      <c r="B65">
        <v>189</v>
      </c>
    </row>
    <row r="66" spans="1:18" x14ac:dyDescent="0.35">
      <c r="A66" s="5" t="s">
        <v>37</v>
      </c>
      <c r="B66">
        <v>121</v>
      </c>
    </row>
    <row r="67" spans="1:18" ht="29" x14ac:dyDescent="0.35">
      <c r="A67" s="5" t="s">
        <v>18</v>
      </c>
      <c r="B67">
        <v>74</v>
      </c>
      <c r="Q67" s="8" t="s">
        <v>4</v>
      </c>
      <c r="R67" s="9" t="s">
        <v>265</v>
      </c>
    </row>
    <row r="68" spans="1:18" x14ac:dyDescent="0.35">
      <c r="A68" s="3" t="s">
        <v>76</v>
      </c>
      <c r="B68">
        <v>36</v>
      </c>
      <c r="Q68" s="10" t="s">
        <v>43</v>
      </c>
      <c r="R68" s="11">
        <v>6.4399999999999999E-2</v>
      </c>
    </row>
    <row r="69" spans="1:18" x14ac:dyDescent="0.35">
      <c r="A69" s="5" t="s">
        <v>43</v>
      </c>
      <c r="B69">
        <v>13</v>
      </c>
      <c r="Q69" s="10" t="s">
        <v>37</v>
      </c>
      <c r="R69" s="11">
        <v>9.7000000000000003E-2</v>
      </c>
    </row>
    <row r="70" spans="1:18" ht="29" x14ac:dyDescent="0.35">
      <c r="A70" s="5" t="s">
        <v>37</v>
      </c>
      <c r="B70">
        <v>13</v>
      </c>
      <c r="Q70" s="10" t="s">
        <v>18</v>
      </c>
      <c r="R70" s="11">
        <v>0.11899999999999999</v>
      </c>
    </row>
    <row r="71" spans="1:18" x14ac:dyDescent="0.35">
      <c r="A71" s="5" t="s">
        <v>18</v>
      </c>
      <c r="B71">
        <v>10</v>
      </c>
    </row>
    <row r="72" spans="1:18" x14ac:dyDescent="0.35">
      <c r="A72" s="3" t="s">
        <v>246</v>
      </c>
      <c r="B72">
        <v>420</v>
      </c>
    </row>
  </sheetData>
  <pageMargins left="0.7" right="0.7" top="0.75" bottom="0.75" header="0.3" footer="0.3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984D-D2F5-4752-BDA3-CC062B9FE3FC}">
  <dimension ref="A1:FB1340"/>
  <sheetViews>
    <sheetView showGridLines="0" tabSelected="1" topLeftCell="D532" zoomScale="15" zoomScaleNormal="15" workbookViewId="0">
      <selection activeCell="DL685" sqref="DL685"/>
    </sheetView>
  </sheetViews>
  <sheetFormatPr defaultRowHeight="14.5" x14ac:dyDescent="0.35"/>
  <sheetData>
    <row r="1" spans="1:128" x14ac:dyDescent="0.35">
      <c r="A1" s="16" cm="1">
        <f t="array" aca="1" ref="A1" ca="1">A1=A1:EB273</f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</row>
    <row r="2" spans="1:128" x14ac:dyDescent="0.3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</row>
    <row r="3" spans="1:128" x14ac:dyDescent="0.3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</row>
    <row r="4" spans="1:128" x14ac:dyDescent="0.3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</row>
    <row r="5" spans="1:128" x14ac:dyDescent="0.3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</row>
    <row r="6" spans="1:128" x14ac:dyDescent="0.3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</row>
    <row r="7" spans="1:128" x14ac:dyDescent="0.3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</row>
    <row r="8" spans="1:128" x14ac:dyDescent="0.3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</row>
    <row r="9" spans="1:128" x14ac:dyDescent="0.35">
      <c r="A9" s="17"/>
      <c r="B9" s="17"/>
      <c r="C9" s="17" t="s">
        <v>270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</row>
    <row r="10" spans="1:128" x14ac:dyDescent="0.3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</row>
    <row r="11" spans="1:128" x14ac:dyDescent="0.3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</row>
    <row r="12" spans="1:128" x14ac:dyDescent="0.3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</row>
    <row r="13" spans="1:128" x14ac:dyDescent="0.3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</row>
    <row r="14" spans="1:128" x14ac:dyDescent="0.3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</row>
    <row r="15" spans="1:128" x14ac:dyDescent="0.3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</row>
    <row r="16" spans="1:128" x14ac:dyDescent="0.3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</row>
    <row r="17" spans="1:128" x14ac:dyDescent="0.3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</row>
    <row r="18" spans="1:128" x14ac:dyDescent="0.3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</row>
    <row r="19" spans="1:128" x14ac:dyDescent="0.3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</row>
    <row r="20" spans="1:128" x14ac:dyDescent="0.3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</row>
    <row r="21" spans="1:128" x14ac:dyDescent="0.3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</row>
    <row r="22" spans="1:128" x14ac:dyDescent="0.3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16"/>
      <c r="DP22" s="16"/>
      <c r="DQ22" s="16"/>
      <c r="DR22" s="16"/>
      <c r="DS22" s="16"/>
      <c r="DT22" s="16"/>
      <c r="DU22" s="16"/>
      <c r="DV22" s="16"/>
      <c r="DW22" s="16"/>
      <c r="DX22" s="16"/>
    </row>
    <row r="23" spans="1:128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</row>
    <row r="24" spans="1:128" x14ac:dyDescent="0.3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</row>
    <row r="25" spans="1:128" x14ac:dyDescent="0.3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</row>
    <row r="26" spans="1:128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16"/>
      <c r="DP26" s="16"/>
      <c r="DQ26" s="16"/>
      <c r="DR26" s="16"/>
      <c r="DS26" s="16"/>
      <c r="DT26" s="16"/>
      <c r="DU26" s="16"/>
      <c r="DV26" s="16"/>
      <c r="DW26" s="16"/>
      <c r="DX26" s="16"/>
    </row>
    <row r="27" spans="1:128" x14ac:dyDescent="0.3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16"/>
      <c r="DP27" s="16"/>
      <c r="DQ27" s="16"/>
      <c r="DR27" s="16"/>
      <c r="DS27" s="16"/>
      <c r="DT27" s="16"/>
      <c r="DU27" s="16"/>
      <c r="DV27" s="16"/>
      <c r="DW27" s="16"/>
      <c r="DX27" s="16"/>
    </row>
    <row r="28" spans="1:128" x14ac:dyDescent="0.3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16"/>
      <c r="DP28" s="16"/>
      <c r="DQ28" s="16"/>
      <c r="DR28" s="16"/>
      <c r="DS28" s="16"/>
      <c r="DT28" s="16"/>
      <c r="DU28" s="16"/>
      <c r="DV28" s="16"/>
      <c r="DW28" s="16"/>
      <c r="DX28" s="16"/>
    </row>
    <row r="29" spans="1:128" x14ac:dyDescent="0.3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16"/>
      <c r="DP29" s="16"/>
      <c r="DQ29" s="16"/>
      <c r="DR29" s="16"/>
      <c r="DS29" s="16"/>
      <c r="DT29" s="16"/>
      <c r="DU29" s="16"/>
      <c r="DV29" s="16"/>
      <c r="DW29" s="16"/>
      <c r="DX29" s="16"/>
    </row>
    <row r="30" spans="1:128" x14ac:dyDescent="0.3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</row>
    <row r="31" spans="1:128" x14ac:dyDescent="0.3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16"/>
      <c r="DP31" s="16"/>
      <c r="DQ31" s="16"/>
      <c r="DR31" s="16"/>
      <c r="DS31" s="16"/>
      <c r="DT31" s="16"/>
      <c r="DU31" s="16"/>
      <c r="DV31" s="16"/>
      <c r="DW31" s="16"/>
      <c r="DX31" s="16"/>
    </row>
    <row r="32" spans="1:128" x14ac:dyDescent="0.3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16"/>
      <c r="DP32" s="16"/>
      <c r="DQ32" s="16"/>
      <c r="DR32" s="16"/>
      <c r="DS32" s="16"/>
      <c r="DT32" s="16"/>
      <c r="DU32" s="16"/>
      <c r="DV32" s="16"/>
      <c r="DW32" s="16"/>
      <c r="DX32" s="16"/>
    </row>
    <row r="33" spans="1:128" x14ac:dyDescent="0.3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</row>
    <row r="34" spans="1:128" x14ac:dyDescent="0.3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</row>
    <row r="35" spans="1:128" x14ac:dyDescent="0.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</row>
    <row r="36" spans="1:128" x14ac:dyDescent="0.3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</row>
    <row r="37" spans="1:128" x14ac:dyDescent="0.3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</row>
    <row r="38" spans="1:128" x14ac:dyDescent="0.3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</row>
    <row r="39" spans="1:128" x14ac:dyDescent="0.3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</row>
    <row r="40" spans="1:128" x14ac:dyDescent="0.3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16"/>
      <c r="DP40" s="16"/>
      <c r="DQ40" s="16"/>
      <c r="DR40" s="16"/>
      <c r="DS40" s="16"/>
      <c r="DT40" s="16"/>
      <c r="DU40" s="16"/>
      <c r="DV40" s="16"/>
      <c r="DW40" s="16"/>
      <c r="DX40" s="16"/>
    </row>
    <row r="41" spans="1:128" x14ac:dyDescent="0.3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16"/>
      <c r="DP41" s="16"/>
      <c r="DQ41" s="16"/>
      <c r="DR41" s="16"/>
      <c r="DS41" s="16"/>
      <c r="DT41" s="16"/>
      <c r="DU41" s="16"/>
      <c r="DV41" s="16"/>
      <c r="DW41" s="16"/>
      <c r="DX41" s="16"/>
    </row>
    <row r="42" spans="1:128" x14ac:dyDescent="0.3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</row>
    <row r="43" spans="1:128" x14ac:dyDescent="0.3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</row>
    <row r="44" spans="1:128" x14ac:dyDescent="0.3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</row>
    <row r="45" spans="1:128" x14ac:dyDescent="0.3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</row>
    <row r="46" spans="1:128" x14ac:dyDescent="0.3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</row>
    <row r="47" spans="1:128" x14ac:dyDescent="0.3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</row>
    <row r="48" spans="1:128" x14ac:dyDescent="0.3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</row>
    <row r="49" spans="1:128" x14ac:dyDescent="0.3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</row>
    <row r="50" spans="1:128" x14ac:dyDescent="0.3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</row>
    <row r="51" spans="1:128" x14ac:dyDescent="0.3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</row>
    <row r="52" spans="1:128" x14ac:dyDescent="0.3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16"/>
      <c r="DP52" s="16"/>
      <c r="DQ52" s="16"/>
      <c r="DR52" s="16"/>
      <c r="DS52" s="16"/>
      <c r="DT52" s="16"/>
      <c r="DU52" s="16"/>
      <c r="DV52" s="16"/>
      <c r="DW52" s="16"/>
      <c r="DX52" s="16"/>
    </row>
    <row r="53" spans="1:128" x14ac:dyDescent="0.3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</row>
    <row r="54" spans="1:128" x14ac:dyDescent="0.3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16"/>
      <c r="DP54" s="16"/>
      <c r="DQ54" s="16"/>
      <c r="DR54" s="16"/>
      <c r="DS54" s="16"/>
      <c r="DT54" s="16"/>
      <c r="DU54" s="16"/>
      <c r="DV54" s="16"/>
      <c r="DW54" s="16"/>
      <c r="DX54" s="16"/>
    </row>
    <row r="55" spans="1:128" x14ac:dyDescent="0.3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16"/>
      <c r="DP55" s="16"/>
      <c r="DQ55" s="16"/>
      <c r="DR55" s="16"/>
      <c r="DS55" s="16"/>
      <c r="DT55" s="16"/>
      <c r="DU55" s="16"/>
      <c r="DV55" s="16"/>
      <c r="DW55" s="16"/>
      <c r="DX55" s="16"/>
    </row>
    <row r="56" spans="1:128" x14ac:dyDescent="0.3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16"/>
      <c r="DP56" s="16"/>
      <c r="DQ56" s="16"/>
      <c r="DR56" s="16"/>
      <c r="DS56" s="16"/>
      <c r="DT56" s="16"/>
      <c r="DU56" s="16"/>
      <c r="DV56" s="16"/>
      <c r="DW56" s="16"/>
      <c r="DX56" s="16"/>
    </row>
    <row r="57" spans="1:128" x14ac:dyDescent="0.3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</row>
    <row r="58" spans="1:128" x14ac:dyDescent="0.3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16"/>
      <c r="DP58" s="16"/>
      <c r="DQ58" s="16"/>
      <c r="DR58" s="16"/>
      <c r="DS58" s="16"/>
      <c r="DT58" s="16"/>
      <c r="DU58" s="16"/>
      <c r="DV58" s="16"/>
      <c r="DW58" s="16"/>
      <c r="DX58" s="16"/>
    </row>
    <row r="59" spans="1:128" x14ac:dyDescent="0.3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16"/>
      <c r="DP59" s="16"/>
      <c r="DQ59" s="16"/>
      <c r="DR59" s="16"/>
      <c r="DS59" s="16"/>
      <c r="DT59" s="16"/>
      <c r="DU59" s="16"/>
      <c r="DV59" s="16"/>
      <c r="DW59" s="16"/>
      <c r="DX59" s="16"/>
    </row>
    <row r="60" spans="1:128" x14ac:dyDescent="0.3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16"/>
      <c r="DP60" s="16"/>
      <c r="DQ60" s="16"/>
      <c r="DR60" s="16"/>
      <c r="DS60" s="16"/>
      <c r="DT60" s="16"/>
      <c r="DU60" s="16"/>
      <c r="DV60" s="16"/>
      <c r="DW60" s="16"/>
      <c r="DX60" s="16"/>
    </row>
    <row r="61" spans="1:128" x14ac:dyDescent="0.3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</row>
    <row r="62" spans="1:128" x14ac:dyDescent="0.3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</row>
    <row r="63" spans="1:128" x14ac:dyDescent="0.3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</row>
    <row r="64" spans="1:128" x14ac:dyDescent="0.3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</row>
    <row r="65" spans="1:128" x14ac:dyDescent="0.3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</row>
    <row r="66" spans="1:128" x14ac:dyDescent="0.3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</row>
    <row r="67" spans="1:128" x14ac:dyDescent="0.3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</row>
    <row r="68" spans="1:128" x14ac:dyDescent="0.3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</row>
    <row r="69" spans="1:128" x14ac:dyDescent="0.3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</row>
    <row r="70" spans="1:128" x14ac:dyDescent="0.3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</row>
    <row r="71" spans="1:128" x14ac:dyDescent="0.3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</row>
    <row r="72" spans="1:128" x14ac:dyDescent="0.3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</row>
    <row r="73" spans="1:128" x14ac:dyDescent="0.3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</row>
    <row r="74" spans="1:128" x14ac:dyDescent="0.3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</row>
    <row r="75" spans="1:128" x14ac:dyDescent="0.3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</row>
    <row r="76" spans="1:128" x14ac:dyDescent="0.3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</row>
    <row r="77" spans="1:128" x14ac:dyDescent="0.3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</row>
    <row r="78" spans="1:128" x14ac:dyDescent="0.3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</row>
    <row r="79" spans="1:128" x14ac:dyDescent="0.3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</row>
    <row r="80" spans="1:128" x14ac:dyDescent="0.3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</row>
    <row r="81" spans="1:128" x14ac:dyDescent="0.3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</row>
    <row r="82" spans="1:128" x14ac:dyDescent="0.3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</row>
    <row r="83" spans="1:128" x14ac:dyDescent="0.3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</row>
    <row r="84" spans="1:128" x14ac:dyDescent="0.3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</row>
    <row r="85" spans="1:128" x14ac:dyDescent="0.3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</row>
    <row r="86" spans="1:128" x14ac:dyDescent="0.3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</row>
    <row r="87" spans="1:128" x14ac:dyDescent="0.3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</row>
    <row r="88" spans="1:128" x14ac:dyDescent="0.3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</row>
    <row r="89" spans="1:128" x14ac:dyDescent="0.3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</row>
    <row r="90" spans="1:128" x14ac:dyDescent="0.3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</row>
    <row r="91" spans="1:128" x14ac:dyDescent="0.3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</row>
    <row r="92" spans="1:128" x14ac:dyDescent="0.3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</row>
    <row r="93" spans="1:128" x14ac:dyDescent="0.3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</row>
    <row r="94" spans="1:128" x14ac:dyDescent="0.3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</row>
    <row r="95" spans="1:128" x14ac:dyDescent="0.3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</row>
    <row r="96" spans="1:128" x14ac:dyDescent="0.3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</row>
    <row r="97" spans="1:128" x14ac:dyDescent="0.3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</row>
    <row r="98" spans="1:128" x14ac:dyDescent="0.3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</row>
    <row r="99" spans="1:128" x14ac:dyDescent="0.3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</row>
    <row r="100" spans="1:128" x14ac:dyDescent="0.3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</row>
    <row r="101" spans="1:128" x14ac:dyDescent="0.3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</row>
    <row r="102" spans="1:128" x14ac:dyDescent="0.3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</row>
    <row r="103" spans="1:128" x14ac:dyDescent="0.3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</row>
    <row r="104" spans="1:128" x14ac:dyDescent="0.3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</row>
    <row r="105" spans="1:128" x14ac:dyDescent="0.3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</row>
    <row r="106" spans="1:128" x14ac:dyDescent="0.3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</row>
    <row r="107" spans="1:128" x14ac:dyDescent="0.3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</row>
    <row r="108" spans="1:128" x14ac:dyDescent="0.3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</row>
    <row r="109" spans="1:128" x14ac:dyDescent="0.3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</row>
    <row r="110" spans="1:128" x14ac:dyDescent="0.3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</row>
    <row r="111" spans="1:128" x14ac:dyDescent="0.3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</row>
    <row r="112" spans="1:128" x14ac:dyDescent="0.3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</row>
    <row r="113" spans="1:128" x14ac:dyDescent="0.3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</row>
    <row r="114" spans="1:128" x14ac:dyDescent="0.3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</row>
    <row r="115" spans="1:128" x14ac:dyDescent="0.3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</row>
    <row r="116" spans="1:128" x14ac:dyDescent="0.3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</row>
    <row r="117" spans="1:128" x14ac:dyDescent="0.3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</row>
    <row r="118" spans="1:128" x14ac:dyDescent="0.3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</row>
    <row r="119" spans="1:128" x14ac:dyDescent="0.3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</row>
    <row r="120" spans="1:128" x14ac:dyDescent="0.3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</row>
    <row r="121" spans="1:128" x14ac:dyDescent="0.3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</row>
    <row r="122" spans="1:128" x14ac:dyDescent="0.3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</row>
    <row r="123" spans="1:128" x14ac:dyDescent="0.3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</row>
    <row r="124" spans="1:128" x14ac:dyDescent="0.3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</row>
    <row r="125" spans="1:128" x14ac:dyDescent="0.3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</row>
    <row r="126" spans="1:128" x14ac:dyDescent="0.3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</row>
    <row r="127" spans="1:128" x14ac:dyDescent="0.3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</row>
    <row r="128" spans="1:128" x14ac:dyDescent="0.3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</row>
    <row r="129" spans="1:128" x14ac:dyDescent="0.3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</row>
    <row r="130" spans="1:128" x14ac:dyDescent="0.3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</row>
    <row r="131" spans="1:128" x14ac:dyDescent="0.3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</row>
    <row r="132" spans="1:128" x14ac:dyDescent="0.3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</row>
    <row r="133" spans="1:128" x14ac:dyDescent="0.3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</row>
    <row r="134" spans="1:128" x14ac:dyDescent="0.3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</row>
    <row r="135" spans="1:128" x14ac:dyDescent="0.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</row>
    <row r="136" spans="1:128" x14ac:dyDescent="0.3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</row>
    <row r="137" spans="1:128" x14ac:dyDescent="0.3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</row>
    <row r="138" spans="1:128" x14ac:dyDescent="0.3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</row>
    <row r="139" spans="1:128" x14ac:dyDescent="0.3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</row>
    <row r="140" spans="1:128" x14ac:dyDescent="0.3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</row>
    <row r="141" spans="1:128" x14ac:dyDescent="0.3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</row>
    <row r="142" spans="1:128" x14ac:dyDescent="0.3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</row>
    <row r="143" spans="1:128" x14ac:dyDescent="0.3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</row>
    <row r="144" spans="1:128" x14ac:dyDescent="0.3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</row>
    <row r="145" spans="1:128" x14ac:dyDescent="0.3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</row>
    <row r="146" spans="1:128" x14ac:dyDescent="0.3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</row>
    <row r="147" spans="1:128" x14ac:dyDescent="0.3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</row>
    <row r="148" spans="1:128" x14ac:dyDescent="0.3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</row>
    <row r="149" spans="1:128" x14ac:dyDescent="0.3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</row>
    <row r="150" spans="1:128" x14ac:dyDescent="0.3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</row>
    <row r="151" spans="1:128" x14ac:dyDescent="0.3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</row>
    <row r="152" spans="1:128" x14ac:dyDescent="0.3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</row>
    <row r="153" spans="1:128" x14ac:dyDescent="0.3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</row>
    <row r="154" spans="1:128" x14ac:dyDescent="0.3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</row>
    <row r="155" spans="1:128" x14ac:dyDescent="0.3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</row>
    <row r="156" spans="1:128" x14ac:dyDescent="0.3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</row>
    <row r="157" spans="1:128" x14ac:dyDescent="0.3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</row>
    <row r="158" spans="1:128" x14ac:dyDescent="0.3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</row>
    <row r="159" spans="1:128" x14ac:dyDescent="0.3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</row>
    <row r="160" spans="1:128" x14ac:dyDescent="0.3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</row>
    <row r="161" spans="1:128" x14ac:dyDescent="0.3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</row>
    <row r="162" spans="1:128" x14ac:dyDescent="0.3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</row>
    <row r="163" spans="1:128" x14ac:dyDescent="0.3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</row>
    <row r="164" spans="1:128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</row>
    <row r="165" spans="1:128" x14ac:dyDescent="0.3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</row>
    <row r="166" spans="1:128" x14ac:dyDescent="0.3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</row>
    <row r="167" spans="1:128" x14ac:dyDescent="0.3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/>
      <c r="DW167" s="16"/>
      <c r="DX167" s="16"/>
    </row>
    <row r="168" spans="1:128" x14ac:dyDescent="0.3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</row>
    <row r="169" spans="1:128" x14ac:dyDescent="0.3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</row>
    <row r="170" spans="1:128" x14ac:dyDescent="0.3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</row>
    <row r="171" spans="1:128" x14ac:dyDescent="0.3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</row>
    <row r="172" spans="1:128" x14ac:dyDescent="0.3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</row>
    <row r="173" spans="1:128" x14ac:dyDescent="0.3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</row>
    <row r="174" spans="1:128" x14ac:dyDescent="0.3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</row>
    <row r="175" spans="1:128" x14ac:dyDescent="0.3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</row>
    <row r="176" spans="1:128" x14ac:dyDescent="0.3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</row>
    <row r="177" spans="1:128" x14ac:dyDescent="0.3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 t="s">
        <v>270</v>
      </c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16"/>
      <c r="DU177" s="16"/>
      <c r="DV177" s="16"/>
      <c r="DW177" s="16"/>
      <c r="DX177" s="16"/>
    </row>
    <row r="178" spans="1:128" x14ac:dyDescent="0.3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</row>
    <row r="179" spans="1:128" x14ac:dyDescent="0.3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</row>
    <row r="180" spans="1:128" x14ac:dyDescent="0.3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</row>
    <row r="181" spans="1:128" x14ac:dyDescent="0.3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</row>
    <row r="182" spans="1:128" x14ac:dyDescent="0.3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</row>
    <row r="183" spans="1:128" x14ac:dyDescent="0.3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</row>
    <row r="184" spans="1:128" x14ac:dyDescent="0.3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</row>
    <row r="185" spans="1:128" x14ac:dyDescent="0.3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</row>
    <row r="186" spans="1:128" x14ac:dyDescent="0.3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6"/>
      <c r="DX186" s="16"/>
    </row>
    <row r="187" spans="1:128" x14ac:dyDescent="0.3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</row>
    <row r="188" spans="1:128" x14ac:dyDescent="0.3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6"/>
      <c r="DX188" s="16"/>
    </row>
    <row r="189" spans="1:128" x14ac:dyDescent="0.3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</row>
    <row r="190" spans="1:128" x14ac:dyDescent="0.3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6"/>
      <c r="DV190" s="16"/>
      <c r="DW190" s="16"/>
      <c r="DX190" s="16"/>
    </row>
    <row r="191" spans="1:128" x14ac:dyDescent="0.3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</row>
    <row r="192" spans="1:128" x14ac:dyDescent="0.3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  <c r="DO192" s="16"/>
      <c r="DP192" s="16"/>
      <c r="DQ192" s="16"/>
      <c r="DR192" s="16"/>
      <c r="DS192" s="16"/>
      <c r="DT192" s="16"/>
      <c r="DU192" s="16"/>
      <c r="DV192" s="16"/>
      <c r="DW192" s="16"/>
      <c r="DX192" s="16"/>
    </row>
    <row r="193" spans="1:128" x14ac:dyDescent="0.3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</row>
    <row r="194" spans="1:128" x14ac:dyDescent="0.3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</row>
    <row r="195" spans="1:128" x14ac:dyDescent="0.3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</row>
    <row r="196" spans="1:128" x14ac:dyDescent="0.3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</row>
    <row r="197" spans="1:128" x14ac:dyDescent="0.3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</row>
    <row r="198" spans="1:128" x14ac:dyDescent="0.3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</row>
    <row r="199" spans="1:128" x14ac:dyDescent="0.3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/>
      <c r="DQ199" s="16"/>
      <c r="DR199" s="16"/>
      <c r="DS199" s="16"/>
      <c r="DT199" s="16"/>
      <c r="DU199" s="16"/>
      <c r="DV199" s="16"/>
      <c r="DW199" s="16"/>
      <c r="DX199" s="16"/>
    </row>
    <row r="200" spans="1:128" x14ac:dyDescent="0.3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</row>
    <row r="201" spans="1:128" x14ac:dyDescent="0.3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</row>
    <row r="202" spans="1:128" x14ac:dyDescent="0.3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</row>
    <row r="203" spans="1:128" x14ac:dyDescent="0.3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</row>
    <row r="204" spans="1:128" x14ac:dyDescent="0.3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16"/>
      <c r="DR204" s="16"/>
      <c r="DS204" s="16"/>
      <c r="DT204" s="16"/>
      <c r="DU204" s="16"/>
      <c r="DV204" s="16"/>
      <c r="DW204" s="16"/>
      <c r="DX204" s="16"/>
    </row>
    <row r="205" spans="1:128" x14ac:dyDescent="0.3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</row>
    <row r="206" spans="1:128" x14ac:dyDescent="0.3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</row>
    <row r="207" spans="1:128" x14ac:dyDescent="0.3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</row>
    <row r="208" spans="1:128" x14ac:dyDescent="0.3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</row>
    <row r="209" spans="1:128" x14ac:dyDescent="0.3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 t="s">
        <v>269</v>
      </c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</row>
    <row r="210" spans="1:128" x14ac:dyDescent="0.3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</row>
    <row r="211" spans="1:128" x14ac:dyDescent="0.3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  <c r="DO211" s="16"/>
      <c r="DP211" s="16"/>
      <c r="DQ211" s="16"/>
      <c r="DR211" s="16"/>
      <c r="DS211" s="16"/>
      <c r="DT211" s="16"/>
      <c r="DU211" s="16"/>
      <c r="DV211" s="16"/>
      <c r="DW211" s="16"/>
      <c r="DX211" s="16"/>
    </row>
    <row r="212" spans="1:128" x14ac:dyDescent="0.3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</row>
    <row r="213" spans="1:128" x14ac:dyDescent="0.3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</row>
    <row r="214" spans="1:128" x14ac:dyDescent="0.3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</row>
    <row r="215" spans="1:128" x14ac:dyDescent="0.3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/>
      <c r="DP215" s="16"/>
      <c r="DQ215" s="16"/>
      <c r="DR215" s="16"/>
      <c r="DS215" s="16"/>
      <c r="DT215" s="16"/>
      <c r="DU215" s="16"/>
      <c r="DV215" s="16"/>
      <c r="DW215" s="16"/>
      <c r="DX215" s="16"/>
    </row>
    <row r="216" spans="1:128" x14ac:dyDescent="0.3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</row>
    <row r="217" spans="1:128" x14ac:dyDescent="0.3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</row>
    <row r="218" spans="1:128" x14ac:dyDescent="0.3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</row>
    <row r="219" spans="1:128" x14ac:dyDescent="0.3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</row>
    <row r="220" spans="1:128" x14ac:dyDescent="0.3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</row>
    <row r="221" spans="1:128" x14ac:dyDescent="0.3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</row>
    <row r="222" spans="1:128" x14ac:dyDescent="0.3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</row>
    <row r="223" spans="1:128" x14ac:dyDescent="0.3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</row>
    <row r="224" spans="1:128" x14ac:dyDescent="0.3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</row>
    <row r="225" spans="1:128" x14ac:dyDescent="0.3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  <c r="DO225" s="16"/>
      <c r="DP225" s="16"/>
      <c r="DQ225" s="16"/>
      <c r="DR225" s="16"/>
      <c r="DS225" s="16"/>
      <c r="DT225" s="16"/>
      <c r="DU225" s="16"/>
      <c r="DV225" s="16"/>
      <c r="DW225" s="16"/>
      <c r="DX225" s="16"/>
    </row>
    <row r="226" spans="1:128" x14ac:dyDescent="0.3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</row>
    <row r="227" spans="1:128" x14ac:dyDescent="0.3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</row>
    <row r="228" spans="1:128" x14ac:dyDescent="0.3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</row>
    <row r="229" spans="1:128" x14ac:dyDescent="0.3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</row>
    <row r="230" spans="1:128" x14ac:dyDescent="0.3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</row>
    <row r="231" spans="1:128" x14ac:dyDescent="0.3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</row>
    <row r="232" spans="1:128" x14ac:dyDescent="0.3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</row>
    <row r="233" spans="1:128" x14ac:dyDescent="0.3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</row>
    <row r="234" spans="1:128" x14ac:dyDescent="0.3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</row>
    <row r="235" spans="1:128" x14ac:dyDescent="0.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16"/>
      <c r="DR235" s="16"/>
      <c r="DS235" s="16"/>
      <c r="DT235" s="16"/>
      <c r="DU235" s="16"/>
      <c r="DV235" s="16"/>
      <c r="DW235" s="16"/>
      <c r="DX235" s="16"/>
    </row>
    <row r="236" spans="1:128" x14ac:dyDescent="0.3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</row>
    <row r="237" spans="1:128" x14ac:dyDescent="0.3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</row>
    <row r="238" spans="1:128" x14ac:dyDescent="0.3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</row>
    <row r="239" spans="1:128" x14ac:dyDescent="0.3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</row>
    <row r="240" spans="1:128" x14ac:dyDescent="0.3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</row>
    <row r="241" spans="1:128" x14ac:dyDescent="0.3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</row>
    <row r="242" spans="1:128" x14ac:dyDescent="0.3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/>
      <c r="DW242" s="16"/>
      <c r="DX242" s="16"/>
    </row>
    <row r="243" spans="1:128" x14ac:dyDescent="0.3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</row>
    <row r="244" spans="1:128" x14ac:dyDescent="0.3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</row>
    <row r="245" spans="1:128" x14ac:dyDescent="0.3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/>
      <c r="DR245" s="16"/>
      <c r="DS245" s="16"/>
      <c r="DT245" s="16"/>
      <c r="DU245" s="16"/>
      <c r="DV245" s="16"/>
      <c r="DW245" s="16"/>
      <c r="DX245" s="16"/>
    </row>
    <row r="246" spans="1:128" x14ac:dyDescent="0.3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</row>
    <row r="247" spans="1:128" x14ac:dyDescent="0.3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</row>
    <row r="248" spans="1:128" x14ac:dyDescent="0.3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</row>
    <row r="249" spans="1:128" x14ac:dyDescent="0.3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</row>
    <row r="250" spans="1:128" x14ac:dyDescent="0.3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</row>
    <row r="251" spans="1:128" x14ac:dyDescent="0.3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</row>
    <row r="252" spans="1:128" x14ac:dyDescent="0.3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/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  <c r="DO252" s="16"/>
      <c r="DP252" s="16"/>
      <c r="DQ252" s="16"/>
      <c r="DR252" s="16"/>
      <c r="DS252" s="16"/>
      <c r="DT252" s="16"/>
      <c r="DU252" s="16"/>
      <c r="DV252" s="16"/>
      <c r="DW252" s="16"/>
      <c r="DX252" s="16"/>
    </row>
    <row r="253" spans="1:128" x14ac:dyDescent="0.3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/>
      <c r="AW253" s="16"/>
      <c r="AX253" s="16"/>
      <c r="AY253" s="16"/>
      <c r="AZ253" s="16"/>
      <c r="BA253" s="16"/>
      <c r="BB253" s="16"/>
      <c r="BC253" s="16"/>
      <c r="BD253" s="16"/>
      <c r="BE253" s="16"/>
      <c r="BF253" s="16"/>
      <c r="BG253" s="16"/>
      <c r="BH253" s="16"/>
      <c r="BI253" s="16"/>
      <c r="BJ253" s="16"/>
      <c r="BK253" s="16"/>
      <c r="BL253" s="16"/>
      <c r="BM253" s="16"/>
      <c r="BN253" s="16"/>
      <c r="BO253" s="16"/>
      <c r="BP253" s="16"/>
      <c r="BQ253" s="16"/>
      <c r="BR253" s="16"/>
      <c r="BS253" s="16"/>
      <c r="BT253" s="16"/>
      <c r="BU253" s="16"/>
      <c r="BV253" s="16"/>
      <c r="BW253" s="16"/>
      <c r="BX253" s="16"/>
      <c r="BY253" s="16"/>
      <c r="BZ253" s="16"/>
      <c r="CA253" s="16"/>
      <c r="CB253" s="16"/>
      <c r="CC253" s="16"/>
      <c r="CD253" s="16"/>
      <c r="CE253" s="16"/>
      <c r="CF253" s="16"/>
      <c r="CG253" s="16"/>
      <c r="CH253" s="16"/>
      <c r="CI253" s="16"/>
      <c r="CJ253" s="16"/>
      <c r="CK253" s="16"/>
      <c r="CL253" s="16"/>
      <c r="CM253" s="16"/>
      <c r="CN253" s="16"/>
      <c r="CO253" s="16"/>
      <c r="CP253" s="16"/>
      <c r="CQ253" s="16"/>
      <c r="CR253" s="16"/>
      <c r="CS253" s="16"/>
      <c r="CT253" s="16"/>
      <c r="CU253" s="16"/>
      <c r="CV253" s="16"/>
      <c r="CW253" s="16"/>
      <c r="CX253" s="16"/>
      <c r="CY253" s="16"/>
      <c r="CZ253" s="16"/>
      <c r="DA253" s="16"/>
      <c r="DB253" s="16"/>
      <c r="DC253" s="16"/>
      <c r="DD253" s="16"/>
      <c r="DE253" s="16"/>
      <c r="DF253" s="16"/>
      <c r="DG253" s="16"/>
      <c r="DH253" s="16"/>
      <c r="DI253" s="16"/>
      <c r="DJ253" s="16"/>
      <c r="DK253" s="16"/>
      <c r="DL253" s="16"/>
      <c r="DM253" s="16"/>
      <c r="DN253" s="16"/>
      <c r="DO253" s="16"/>
      <c r="DP253" s="16"/>
      <c r="DQ253" s="16"/>
      <c r="DR253" s="16"/>
      <c r="DS253" s="16"/>
      <c r="DT253" s="16"/>
      <c r="DU253" s="16"/>
      <c r="DV253" s="16"/>
      <c r="DW253" s="16"/>
      <c r="DX253" s="16"/>
    </row>
    <row r="254" spans="1:128" x14ac:dyDescent="0.3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/>
      <c r="AU254" s="16"/>
      <c r="AV254" s="16"/>
      <c r="AW254" s="16"/>
      <c r="AX254" s="16"/>
      <c r="AY254" s="16"/>
      <c r="AZ254" s="16"/>
      <c r="BA254" s="16"/>
      <c r="BB254" s="16"/>
      <c r="BC254" s="16"/>
      <c r="BD254" s="16"/>
      <c r="BE254" s="16"/>
      <c r="BF254" s="16"/>
      <c r="BG254" s="16"/>
      <c r="BH254" s="16"/>
      <c r="BI254" s="16"/>
      <c r="BJ254" s="16"/>
      <c r="BK254" s="16"/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6"/>
      <c r="CW254" s="16"/>
      <c r="CX254" s="16"/>
      <c r="CY254" s="16"/>
      <c r="CZ254" s="16"/>
      <c r="DA254" s="16"/>
      <c r="DB254" s="16"/>
      <c r="DC254" s="16"/>
      <c r="DD254" s="16"/>
      <c r="DE254" s="16"/>
      <c r="DF254" s="16"/>
      <c r="DG254" s="16"/>
      <c r="DH254" s="16"/>
      <c r="DI254" s="16"/>
      <c r="DJ254" s="16"/>
      <c r="DK254" s="16"/>
      <c r="DL254" s="16"/>
      <c r="DM254" s="16"/>
      <c r="DN254" s="16"/>
      <c r="DO254" s="16"/>
      <c r="DP254" s="16"/>
      <c r="DQ254" s="16"/>
      <c r="DR254" s="16"/>
      <c r="DS254" s="16"/>
      <c r="DT254" s="16"/>
      <c r="DU254" s="16"/>
      <c r="DV254" s="16"/>
      <c r="DW254" s="16"/>
      <c r="DX254" s="16"/>
    </row>
    <row r="255" spans="1:128" x14ac:dyDescent="0.3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6"/>
      <c r="DO255" s="16"/>
      <c r="DP255" s="16"/>
      <c r="DQ255" s="16"/>
      <c r="DR255" s="16"/>
      <c r="DS255" s="16"/>
      <c r="DT255" s="16"/>
      <c r="DU255" s="16"/>
      <c r="DV255" s="16"/>
      <c r="DW255" s="16"/>
      <c r="DX255" s="16"/>
    </row>
    <row r="256" spans="1:128" x14ac:dyDescent="0.3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6"/>
      <c r="CF256" s="16"/>
      <c r="CG256" s="16"/>
      <c r="CH256" s="16"/>
      <c r="CI256" s="16"/>
      <c r="CJ256" s="16"/>
      <c r="CK256" s="16"/>
      <c r="CL256" s="16"/>
      <c r="CM256" s="16"/>
      <c r="CN256" s="16"/>
      <c r="CO256" s="16"/>
      <c r="CP256" s="16"/>
      <c r="CQ256" s="16"/>
      <c r="CR256" s="16"/>
      <c r="CS256" s="16"/>
      <c r="CT256" s="16"/>
      <c r="CU256" s="16"/>
      <c r="CV256" s="16"/>
      <c r="CW256" s="16"/>
      <c r="CX256" s="16"/>
      <c r="CY256" s="16"/>
      <c r="CZ256" s="16"/>
      <c r="DA256" s="16"/>
      <c r="DB256" s="16"/>
      <c r="DC256" s="16"/>
      <c r="DD256" s="16"/>
      <c r="DE256" s="16"/>
      <c r="DF256" s="16"/>
      <c r="DG256" s="16"/>
      <c r="DH256" s="16"/>
      <c r="DI256" s="16"/>
      <c r="DJ256" s="16"/>
      <c r="DK256" s="16"/>
      <c r="DL256" s="16"/>
      <c r="DM256" s="16"/>
      <c r="DN256" s="16"/>
      <c r="DO256" s="16"/>
      <c r="DP256" s="16"/>
      <c r="DQ256" s="16"/>
      <c r="DR256" s="16"/>
      <c r="DS256" s="16"/>
      <c r="DT256" s="16"/>
      <c r="DU256" s="16"/>
      <c r="DV256" s="16"/>
      <c r="DW256" s="16"/>
      <c r="DX256" s="16"/>
    </row>
    <row r="257" spans="1:128" x14ac:dyDescent="0.3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6"/>
      <c r="CF257" s="16"/>
      <c r="CG257" s="16"/>
      <c r="CH257" s="16"/>
      <c r="CI257" s="16"/>
      <c r="CJ257" s="16"/>
      <c r="CK257" s="16"/>
      <c r="CL257" s="16"/>
      <c r="CM257" s="16"/>
      <c r="CN257" s="16"/>
      <c r="CO257" s="16"/>
      <c r="CP257" s="16"/>
      <c r="CQ257" s="16"/>
      <c r="CR257" s="16"/>
      <c r="CS257" s="16"/>
      <c r="CT257" s="16"/>
      <c r="CU257" s="16"/>
      <c r="CV257" s="16"/>
      <c r="CW257" s="16"/>
      <c r="CX257" s="16"/>
      <c r="CY257" s="16"/>
      <c r="CZ257" s="16"/>
      <c r="DA257" s="16"/>
      <c r="DB257" s="16"/>
      <c r="DC257" s="16"/>
      <c r="DD257" s="16"/>
      <c r="DE257" s="16"/>
      <c r="DF257" s="16"/>
      <c r="DG257" s="16"/>
      <c r="DH257" s="16"/>
      <c r="DI257" s="16"/>
      <c r="DJ257" s="16"/>
      <c r="DK257" s="16"/>
      <c r="DL257" s="16"/>
      <c r="DM257" s="16"/>
      <c r="DN257" s="16"/>
      <c r="DO257" s="16"/>
      <c r="DP257" s="16"/>
      <c r="DQ257" s="16"/>
      <c r="DR257" s="16"/>
      <c r="DS257" s="16"/>
      <c r="DT257" s="16"/>
      <c r="DU257" s="16"/>
      <c r="DV257" s="16"/>
      <c r="DW257" s="16"/>
      <c r="DX257" s="16"/>
    </row>
    <row r="258" spans="1:128" x14ac:dyDescent="0.3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  <c r="DM258" s="16"/>
      <c r="DN258" s="16"/>
      <c r="DO258" s="16"/>
      <c r="DP258" s="16"/>
      <c r="DQ258" s="16"/>
      <c r="DR258" s="16"/>
      <c r="DS258" s="16"/>
      <c r="DT258" s="16"/>
      <c r="DU258" s="16"/>
      <c r="DV258" s="16"/>
      <c r="DW258" s="16"/>
      <c r="DX258" s="16"/>
    </row>
    <row r="259" spans="1:128" x14ac:dyDescent="0.3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6"/>
      <c r="DO259" s="16"/>
      <c r="DP259" s="16"/>
      <c r="DQ259" s="16"/>
      <c r="DR259" s="16"/>
      <c r="DS259" s="16"/>
      <c r="DT259" s="16"/>
      <c r="DU259" s="16"/>
      <c r="DV259" s="16"/>
      <c r="DW259" s="16"/>
      <c r="DX259" s="16"/>
    </row>
    <row r="260" spans="1:128" x14ac:dyDescent="0.3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  <c r="DM260" s="16"/>
      <c r="DN260" s="16"/>
      <c r="DO260" s="16"/>
      <c r="DP260" s="16"/>
      <c r="DQ260" s="16"/>
      <c r="DR260" s="16"/>
      <c r="DS260" s="16"/>
      <c r="DT260" s="16"/>
      <c r="DU260" s="16"/>
      <c r="DV260" s="16"/>
      <c r="DW260" s="16"/>
      <c r="DX260" s="16"/>
    </row>
    <row r="261" spans="1:128" x14ac:dyDescent="0.3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/>
      <c r="AU261" s="16"/>
      <c r="AV261" s="16"/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  <c r="DM261" s="16"/>
      <c r="DN261" s="16"/>
      <c r="DO261" s="16"/>
      <c r="DP261" s="16"/>
      <c r="DQ261" s="16"/>
      <c r="DR261" s="16"/>
      <c r="DS261" s="16"/>
      <c r="DT261" s="16"/>
      <c r="DU261" s="16"/>
      <c r="DV261" s="16"/>
      <c r="DW261" s="16"/>
      <c r="DX261" s="16"/>
    </row>
    <row r="262" spans="1:128" x14ac:dyDescent="0.3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/>
      <c r="AU262" s="16"/>
      <c r="AV262" s="16"/>
      <c r="AW262" s="16"/>
      <c r="AX262" s="16"/>
      <c r="AY262" s="16"/>
      <c r="AZ262" s="16"/>
      <c r="BA262" s="16"/>
      <c r="BB262" s="16"/>
      <c r="BC262" s="16"/>
      <c r="BD262" s="16"/>
      <c r="BE262" s="16"/>
      <c r="BF262" s="16"/>
      <c r="BG262" s="16"/>
      <c r="BH262" s="16"/>
      <c r="BI262" s="16"/>
      <c r="BJ262" s="16"/>
      <c r="BK262" s="16"/>
      <c r="BL262" s="16"/>
      <c r="BM262" s="16"/>
      <c r="BN262" s="16"/>
      <c r="BO262" s="16"/>
      <c r="BP262" s="16"/>
      <c r="BQ262" s="16"/>
      <c r="BR262" s="16"/>
      <c r="BS262" s="16"/>
      <c r="BT262" s="16"/>
      <c r="BU262" s="16"/>
      <c r="BV262" s="16"/>
      <c r="BW262" s="16"/>
      <c r="BX262" s="16"/>
      <c r="BY262" s="16"/>
      <c r="BZ262" s="16"/>
      <c r="CA262" s="16"/>
      <c r="CB262" s="16"/>
      <c r="CC262" s="16"/>
      <c r="CD262" s="16"/>
      <c r="CE262" s="16"/>
      <c r="CF262" s="16"/>
      <c r="CG262" s="16"/>
      <c r="CH262" s="16"/>
      <c r="CI262" s="16"/>
      <c r="CJ262" s="16"/>
      <c r="CK262" s="16"/>
      <c r="CL262" s="16"/>
      <c r="CM262" s="16"/>
      <c r="CN262" s="16"/>
      <c r="CO262" s="16"/>
      <c r="CP262" s="16"/>
      <c r="CQ262" s="16"/>
      <c r="CR262" s="16"/>
      <c r="CS262" s="16"/>
      <c r="CT262" s="16"/>
      <c r="CU262" s="16"/>
      <c r="CV262" s="16"/>
      <c r="CW262" s="16"/>
      <c r="CX262" s="16"/>
      <c r="CY262" s="16"/>
      <c r="CZ262" s="16"/>
      <c r="DA262" s="16"/>
      <c r="DB262" s="16"/>
      <c r="DC262" s="16"/>
      <c r="DD262" s="16"/>
      <c r="DE262" s="16"/>
      <c r="DF262" s="16"/>
      <c r="DG262" s="16"/>
      <c r="DH262" s="16"/>
      <c r="DI262" s="16"/>
      <c r="DJ262" s="16"/>
      <c r="DK262" s="16"/>
      <c r="DL262" s="16"/>
      <c r="DM262" s="16"/>
      <c r="DN262" s="16"/>
      <c r="DO262" s="16"/>
      <c r="DP262" s="16"/>
      <c r="DQ262" s="16"/>
      <c r="DR262" s="16"/>
      <c r="DS262" s="16"/>
      <c r="DT262" s="16"/>
      <c r="DU262" s="16"/>
      <c r="DV262" s="16"/>
      <c r="DW262" s="16"/>
      <c r="DX262" s="16"/>
    </row>
    <row r="263" spans="1:128" x14ac:dyDescent="0.3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6"/>
      <c r="AP263" s="16"/>
      <c r="AQ263" s="16"/>
      <c r="AR263" s="16"/>
      <c r="AS263" s="16"/>
      <c r="AT263" s="16"/>
      <c r="AU263" s="16"/>
      <c r="AV263" s="16"/>
      <c r="AW263" s="16"/>
      <c r="AX263" s="16"/>
      <c r="AY263" s="16"/>
      <c r="AZ263" s="16"/>
      <c r="BA263" s="16"/>
      <c r="BB263" s="16"/>
      <c r="BC263" s="16"/>
      <c r="BD263" s="16"/>
      <c r="BE263" s="16"/>
      <c r="BF263" s="16"/>
      <c r="BG263" s="16"/>
      <c r="BH263" s="16"/>
      <c r="BI263" s="16"/>
      <c r="BJ263" s="16"/>
      <c r="BK263" s="16"/>
      <c r="BL263" s="16"/>
      <c r="BM263" s="16"/>
      <c r="BN263" s="16"/>
      <c r="BO263" s="16"/>
      <c r="BP263" s="16"/>
      <c r="BQ263" s="16"/>
      <c r="BR263" s="16"/>
      <c r="BS263" s="16"/>
      <c r="BT263" s="16"/>
      <c r="BU263" s="16"/>
      <c r="BV263" s="16"/>
      <c r="BW263" s="16"/>
      <c r="BX263" s="16"/>
      <c r="BY263" s="16"/>
      <c r="BZ263" s="16"/>
      <c r="CA263" s="16"/>
      <c r="CB263" s="16"/>
      <c r="CC263" s="16"/>
      <c r="CD263" s="16"/>
      <c r="CE263" s="16"/>
      <c r="CF263" s="16"/>
      <c r="CG263" s="16"/>
      <c r="CH263" s="16"/>
      <c r="CI263" s="16"/>
      <c r="CJ263" s="16"/>
      <c r="CK263" s="16"/>
      <c r="CL263" s="16"/>
      <c r="CM263" s="16"/>
      <c r="CN263" s="16"/>
      <c r="CO263" s="16"/>
      <c r="CP263" s="16"/>
      <c r="CQ263" s="16"/>
      <c r="CR263" s="16"/>
      <c r="CS263" s="16"/>
      <c r="CT263" s="16"/>
      <c r="CU263" s="16"/>
      <c r="CV263" s="16"/>
      <c r="CW263" s="16"/>
      <c r="CX263" s="16"/>
      <c r="CY263" s="16"/>
      <c r="CZ263" s="16"/>
      <c r="DA263" s="16"/>
      <c r="DB263" s="16"/>
      <c r="DC263" s="16"/>
      <c r="DD263" s="16"/>
      <c r="DE263" s="16"/>
      <c r="DF263" s="16"/>
      <c r="DG263" s="16"/>
      <c r="DH263" s="16"/>
      <c r="DI263" s="16"/>
      <c r="DJ263" s="16"/>
      <c r="DK263" s="16"/>
      <c r="DL263" s="16"/>
      <c r="DM263" s="16"/>
      <c r="DN263" s="16"/>
      <c r="DO263" s="16"/>
      <c r="DP263" s="16"/>
      <c r="DQ263" s="16"/>
      <c r="DR263" s="16"/>
      <c r="DS263" s="16"/>
      <c r="DT263" s="16"/>
      <c r="DU263" s="16"/>
      <c r="DV263" s="16"/>
      <c r="DW263" s="16"/>
      <c r="DX263" s="16"/>
    </row>
    <row r="264" spans="1:128" x14ac:dyDescent="0.3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  <c r="DM264" s="16"/>
      <c r="DN264" s="16"/>
      <c r="DO264" s="16"/>
      <c r="DP264" s="16"/>
      <c r="DQ264" s="16"/>
      <c r="DR264" s="16"/>
      <c r="DS264" s="16"/>
      <c r="DT264" s="16"/>
      <c r="DU264" s="16"/>
      <c r="DV264" s="16"/>
      <c r="DW264" s="16"/>
      <c r="DX264" s="16"/>
    </row>
    <row r="265" spans="1:128" x14ac:dyDescent="0.3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6"/>
      <c r="CW265" s="16"/>
      <c r="CX265" s="16"/>
      <c r="CY265" s="16"/>
      <c r="CZ265" s="16"/>
      <c r="DA265" s="16"/>
      <c r="DB265" s="16"/>
      <c r="DC265" s="16"/>
      <c r="DD265" s="16"/>
      <c r="DE265" s="16"/>
      <c r="DF265" s="16"/>
      <c r="DG265" s="16"/>
      <c r="DH265" s="16"/>
      <c r="DI265" s="16"/>
      <c r="DJ265" s="16"/>
      <c r="DK265" s="16"/>
      <c r="DL265" s="16"/>
      <c r="DM265" s="16"/>
      <c r="DN265" s="16"/>
      <c r="DO265" s="16"/>
      <c r="DP265" s="16"/>
      <c r="DQ265" s="16"/>
      <c r="DR265" s="16"/>
      <c r="DS265" s="16"/>
      <c r="DT265" s="16"/>
      <c r="DU265" s="16"/>
      <c r="DV265" s="16"/>
      <c r="DW265" s="16"/>
      <c r="DX265" s="16"/>
    </row>
    <row r="266" spans="1:128" x14ac:dyDescent="0.3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  <c r="DM266" s="16"/>
      <c r="DN266" s="16"/>
      <c r="DO266" s="16"/>
      <c r="DP266" s="16"/>
      <c r="DQ266" s="16"/>
      <c r="DR266" s="16"/>
      <c r="DS266" s="16"/>
      <c r="DT266" s="16"/>
      <c r="DU266" s="16"/>
      <c r="DV266" s="16"/>
      <c r="DW266" s="16"/>
      <c r="DX266" s="16"/>
    </row>
    <row r="267" spans="1:128" x14ac:dyDescent="0.3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6"/>
      <c r="CW267" s="16"/>
      <c r="CX267" s="16"/>
      <c r="CY267" s="16"/>
      <c r="CZ267" s="16"/>
      <c r="DA267" s="16"/>
      <c r="DB267" s="16"/>
      <c r="DC267" s="16"/>
      <c r="DD267" s="16"/>
      <c r="DE267" s="16"/>
      <c r="DF267" s="16"/>
      <c r="DG267" s="16"/>
      <c r="DH267" s="16"/>
      <c r="DI267" s="16"/>
      <c r="DJ267" s="16"/>
      <c r="DK267" s="16"/>
      <c r="DL267" s="16"/>
      <c r="DM267" s="16"/>
      <c r="DN267" s="16"/>
      <c r="DO267" s="16"/>
      <c r="DP267" s="16"/>
      <c r="DQ267" s="16"/>
      <c r="DR267" s="16"/>
      <c r="DS267" s="16"/>
      <c r="DT267" s="16"/>
      <c r="DU267" s="16"/>
      <c r="DV267" s="16"/>
      <c r="DW267" s="16"/>
      <c r="DX267" s="16"/>
    </row>
    <row r="268" spans="1:128" x14ac:dyDescent="0.3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6"/>
      <c r="DO268" s="16"/>
      <c r="DP268" s="16"/>
      <c r="DQ268" s="16"/>
      <c r="DR268" s="16"/>
      <c r="DS268" s="16"/>
      <c r="DT268" s="16"/>
      <c r="DU268" s="16"/>
      <c r="DV268" s="16"/>
      <c r="DW268" s="16"/>
      <c r="DX268" s="16"/>
    </row>
    <row r="269" spans="1:128" x14ac:dyDescent="0.3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6"/>
      <c r="CW269" s="16"/>
      <c r="CX269" s="16"/>
      <c r="CY269" s="16"/>
      <c r="CZ269" s="16"/>
      <c r="DA269" s="16"/>
      <c r="DB269" s="16"/>
      <c r="DC269" s="16"/>
      <c r="DD269" s="16"/>
      <c r="DE269" s="16"/>
      <c r="DF269" s="16"/>
      <c r="DG269" s="16"/>
      <c r="DH269" s="16"/>
      <c r="DI269" s="16"/>
      <c r="DJ269" s="16"/>
      <c r="DK269" s="16"/>
      <c r="DL269" s="16"/>
      <c r="DM269" s="16"/>
      <c r="DN269" s="16"/>
      <c r="DO269" s="16"/>
      <c r="DP269" s="16"/>
      <c r="DQ269" s="16"/>
      <c r="DR269" s="16"/>
      <c r="DS269" s="16"/>
      <c r="DT269" s="16"/>
      <c r="DU269" s="16"/>
      <c r="DV269" s="16"/>
      <c r="DW269" s="16"/>
      <c r="DX269" s="16"/>
    </row>
    <row r="270" spans="1:128" x14ac:dyDescent="0.3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6"/>
      <c r="CW270" s="16"/>
      <c r="CX270" s="16"/>
      <c r="CY270" s="16"/>
      <c r="CZ270" s="16"/>
      <c r="DA270" s="16"/>
      <c r="DB270" s="16"/>
      <c r="DC270" s="16"/>
      <c r="DD270" s="16"/>
      <c r="DE270" s="16"/>
      <c r="DF270" s="16"/>
      <c r="DG270" s="16"/>
      <c r="DH270" s="16"/>
      <c r="DI270" s="16"/>
      <c r="DJ270" s="16"/>
      <c r="DK270" s="16"/>
      <c r="DL270" s="16"/>
      <c r="DM270" s="16"/>
      <c r="DN270" s="16"/>
      <c r="DO270" s="16"/>
      <c r="DP270" s="16"/>
      <c r="DQ270" s="16"/>
      <c r="DR270" s="16"/>
      <c r="DS270" s="16"/>
      <c r="DT270" s="16"/>
      <c r="DU270" s="16"/>
      <c r="DV270" s="16"/>
      <c r="DW270" s="16"/>
      <c r="DX270" s="16"/>
    </row>
    <row r="271" spans="1:128" x14ac:dyDescent="0.3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6"/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6"/>
      <c r="CW271" s="16"/>
      <c r="CX271" s="16"/>
      <c r="CY271" s="16"/>
      <c r="CZ271" s="16"/>
      <c r="DA271" s="16"/>
      <c r="DB271" s="16"/>
      <c r="DC271" s="16"/>
      <c r="DD271" s="16"/>
      <c r="DE271" s="16"/>
      <c r="DF271" s="16"/>
      <c r="DG271" s="16"/>
      <c r="DH271" s="16"/>
      <c r="DI271" s="16"/>
      <c r="DJ271" s="16"/>
      <c r="DK271" s="16"/>
      <c r="DL271" s="16"/>
      <c r="DM271" s="16"/>
      <c r="DN271" s="16"/>
      <c r="DO271" s="16"/>
      <c r="DP271" s="16"/>
      <c r="DQ271" s="16"/>
      <c r="DR271" s="16"/>
      <c r="DS271" s="16"/>
      <c r="DT271" s="16"/>
      <c r="DU271" s="16"/>
      <c r="DV271" s="16"/>
      <c r="DW271" s="16"/>
      <c r="DX271" s="16"/>
    </row>
    <row r="272" spans="1:128" x14ac:dyDescent="0.3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  <c r="DM272" s="16"/>
      <c r="DN272" s="16"/>
      <c r="DO272" s="16"/>
      <c r="DP272" s="16"/>
      <c r="DQ272" s="16"/>
      <c r="DR272" s="16"/>
      <c r="DS272" s="16"/>
      <c r="DT272" s="16"/>
      <c r="DU272" s="16"/>
      <c r="DV272" s="16"/>
      <c r="DW272" s="16"/>
      <c r="DX272" s="16"/>
    </row>
    <row r="273" spans="1:128" x14ac:dyDescent="0.3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  <c r="DM273" s="16"/>
      <c r="DN273" s="16"/>
      <c r="DO273" s="16"/>
      <c r="DP273" s="16"/>
      <c r="DQ273" s="16"/>
      <c r="DR273" s="16"/>
      <c r="DS273" s="16"/>
      <c r="DT273" s="16"/>
      <c r="DU273" s="16"/>
      <c r="DV273" s="16"/>
      <c r="DW273" s="16"/>
      <c r="DX273" s="16"/>
    </row>
    <row r="274" spans="1:128" x14ac:dyDescent="0.3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16"/>
      <c r="BE274" s="16"/>
      <c r="BF274" s="16"/>
      <c r="BG274" s="16"/>
      <c r="BH274" s="16"/>
      <c r="BI274" s="16"/>
      <c r="BJ274" s="16"/>
      <c r="BK274" s="16"/>
      <c r="BL274" s="16"/>
      <c r="BM274" s="16"/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6"/>
      <c r="CW274" s="16"/>
      <c r="CX274" s="16"/>
      <c r="CY274" s="16"/>
      <c r="CZ274" s="16"/>
      <c r="DA274" s="16"/>
      <c r="DB274" s="16"/>
      <c r="DC274" s="16"/>
      <c r="DD274" s="16"/>
      <c r="DE274" s="16"/>
      <c r="DF274" s="16"/>
      <c r="DG274" s="16"/>
      <c r="DH274" s="16"/>
      <c r="DI274" s="16"/>
      <c r="DJ274" s="16"/>
      <c r="DK274" s="16"/>
      <c r="DL274" s="16"/>
      <c r="DM274" s="16"/>
      <c r="DN274" s="16"/>
      <c r="DO274" s="16"/>
      <c r="DP274" s="16"/>
      <c r="DQ274" s="16"/>
      <c r="DR274" s="16"/>
      <c r="DS274" s="16"/>
      <c r="DT274" s="16"/>
      <c r="DU274" s="16"/>
      <c r="DV274" s="16"/>
      <c r="DW274" s="16"/>
      <c r="DX274" s="16"/>
    </row>
    <row r="275" spans="1:128" x14ac:dyDescent="0.3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6"/>
      <c r="AP275" s="16"/>
      <c r="AQ275" s="16"/>
      <c r="AR275" s="16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16"/>
      <c r="BE275" s="16"/>
      <c r="BF275" s="16"/>
      <c r="BG275" s="16"/>
      <c r="BH275" s="16"/>
      <c r="BI275" s="16"/>
      <c r="BJ275" s="16"/>
      <c r="BK275" s="16"/>
      <c r="BL275" s="16"/>
      <c r="BM275" s="16"/>
      <c r="BN275" s="16"/>
      <c r="BO275" s="16"/>
      <c r="BP275" s="16"/>
      <c r="BQ275" s="16"/>
      <c r="BR275" s="16"/>
      <c r="BS275" s="16"/>
      <c r="BT275" s="16"/>
      <c r="BU275" s="16"/>
      <c r="BV275" s="16"/>
      <c r="BW275" s="16"/>
      <c r="BX275" s="16"/>
      <c r="BY275" s="16"/>
      <c r="BZ275" s="16"/>
      <c r="CA275" s="16"/>
      <c r="CB275" s="16"/>
      <c r="CC275" s="16"/>
      <c r="CD275" s="16"/>
      <c r="CE275" s="16"/>
      <c r="CF275" s="16"/>
      <c r="CG275" s="16"/>
      <c r="CH275" s="16"/>
      <c r="CI275" s="16"/>
      <c r="CJ275" s="16"/>
      <c r="CK275" s="16"/>
      <c r="CL275" s="16"/>
      <c r="CM275" s="16"/>
      <c r="CN275" s="16"/>
      <c r="CO275" s="16"/>
      <c r="CP275" s="16"/>
      <c r="CQ275" s="16"/>
      <c r="CR275" s="16"/>
      <c r="CS275" s="16"/>
      <c r="CT275" s="16"/>
      <c r="CU275" s="16"/>
      <c r="CV275" s="16"/>
      <c r="CW275" s="16"/>
      <c r="CX275" s="16"/>
      <c r="CY275" s="16"/>
      <c r="CZ275" s="16"/>
      <c r="DA275" s="16"/>
      <c r="DB275" s="16"/>
      <c r="DC275" s="16"/>
      <c r="DD275" s="16"/>
      <c r="DE275" s="16"/>
      <c r="DF275" s="16"/>
      <c r="DG275" s="16"/>
      <c r="DH275" s="16"/>
      <c r="DI275" s="16"/>
      <c r="DJ275" s="16"/>
      <c r="DK275" s="16"/>
      <c r="DL275" s="16"/>
      <c r="DM275" s="16"/>
      <c r="DN275" s="16"/>
      <c r="DO275" s="16"/>
      <c r="DP275" s="16"/>
      <c r="DQ275" s="16"/>
      <c r="DR275" s="16"/>
      <c r="DS275" s="16"/>
      <c r="DT275" s="16"/>
      <c r="DU275" s="16"/>
      <c r="DV275" s="16"/>
      <c r="DW275" s="16"/>
      <c r="DX275" s="16"/>
    </row>
    <row r="276" spans="1:128" x14ac:dyDescent="0.3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6"/>
      <c r="DO276" s="16"/>
      <c r="DP276" s="16"/>
      <c r="DQ276" s="16"/>
      <c r="DR276" s="16"/>
      <c r="DS276" s="16"/>
      <c r="DT276" s="16"/>
      <c r="DU276" s="16"/>
      <c r="DV276" s="16"/>
      <c r="DW276" s="16"/>
      <c r="DX276" s="16"/>
    </row>
    <row r="277" spans="1:128" x14ac:dyDescent="0.3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6"/>
      <c r="CW277" s="16"/>
      <c r="CX277" s="16"/>
      <c r="CY277" s="16"/>
      <c r="CZ277" s="16"/>
      <c r="DA277" s="16"/>
      <c r="DB277" s="16"/>
      <c r="DC277" s="16"/>
      <c r="DD277" s="16"/>
      <c r="DE277" s="16"/>
      <c r="DF277" s="16"/>
      <c r="DG277" s="16"/>
      <c r="DH277" s="16"/>
      <c r="DI277" s="16"/>
      <c r="DJ277" s="16"/>
      <c r="DK277" s="16"/>
      <c r="DL277" s="16"/>
      <c r="DM277" s="16"/>
      <c r="DN277" s="16"/>
      <c r="DO277" s="16"/>
      <c r="DP277" s="16"/>
      <c r="DQ277" s="16"/>
      <c r="DR277" s="16"/>
      <c r="DS277" s="16"/>
      <c r="DT277" s="16"/>
      <c r="DU277" s="16"/>
      <c r="DV277" s="16"/>
      <c r="DW277" s="16"/>
      <c r="DX277" s="16"/>
    </row>
    <row r="278" spans="1:128" x14ac:dyDescent="0.3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6"/>
      <c r="CF278" s="16"/>
      <c r="CG278" s="16"/>
      <c r="CH278" s="16"/>
      <c r="CI278" s="16"/>
      <c r="CJ278" s="16"/>
      <c r="CK278" s="16"/>
      <c r="CL278" s="16"/>
      <c r="CM278" s="16"/>
      <c r="CN278" s="16"/>
      <c r="CO278" s="16"/>
      <c r="CP278" s="16"/>
      <c r="CQ278" s="16"/>
      <c r="CR278" s="16"/>
      <c r="CS278" s="16"/>
      <c r="CT278" s="16"/>
      <c r="CU278" s="16"/>
      <c r="CV278" s="16"/>
      <c r="CW278" s="16"/>
      <c r="CX278" s="16"/>
      <c r="CY278" s="16"/>
      <c r="CZ278" s="16"/>
      <c r="DA278" s="16"/>
      <c r="DB278" s="16"/>
      <c r="DC278" s="16"/>
      <c r="DD278" s="16"/>
      <c r="DE278" s="16"/>
      <c r="DF278" s="16"/>
      <c r="DG278" s="16"/>
      <c r="DH278" s="16"/>
      <c r="DI278" s="16"/>
      <c r="DJ278" s="16"/>
      <c r="DK278" s="16"/>
      <c r="DL278" s="16"/>
      <c r="DM278" s="16"/>
      <c r="DN278" s="16"/>
      <c r="DO278" s="16"/>
      <c r="DP278" s="16"/>
      <c r="DQ278" s="16"/>
      <c r="DR278" s="16"/>
      <c r="DS278" s="16"/>
      <c r="DT278" s="16"/>
      <c r="DU278" s="16"/>
      <c r="DV278" s="16"/>
      <c r="DW278" s="16"/>
      <c r="DX278" s="16"/>
    </row>
    <row r="279" spans="1:128" x14ac:dyDescent="0.3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  <c r="DM279" s="16"/>
      <c r="DN279" s="16"/>
      <c r="DO279" s="16"/>
      <c r="DP279" s="16"/>
      <c r="DQ279" s="16"/>
      <c r="DR279" s="16"/>
      <c r="DS279" s="16"/>
      <c r="DT279" s="16"/>
      <c r="DU279" s="16"/>
      <c r="DV279" s="16"/>
      <c r="DW279" s="16"/>
      <c r="DX279" s="16"/>
    </row>
    <row r="280" spans="1:128" x14ac:dyDescent="0.3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6"/>
      <c r="CE280" s="16"/>
      <c r="CF280" s="16"/>
      <c r="CG280" s="16"/>
      <c r="CH280" s="16"/>
      <c r="CI280" s="16"/>
      <c r="CJ280" s="16"/>
      <c r="CK280" s="16"/>
      <c r="CL280" s="16"/>
      <c r="CM280" s="16"/>
      <c r="CN280" s="16"/>
      <c r="CO280" s="16"/>
      <c r="CP280" s="16"/>
      <c r="CQ280" s="16"/>
      <c r="CR280" s="16"/>
      <c r="CS280" s="16"/>
      <c r="CT280" s="16"/>
      <c r="CU280" s="16"/>
      <c r="CV280" s="16"/>
      <c r="CW280" s="16"/>
      <c r="CX280" s="16"/>
      <c r="CY280" s="16"/>
      <c r="CZ280" s="16"/>
      <c r="DA280" s="16"/>
      <c r="DB280" s="16"/>
      <c r="DC280" s="16"/>
      <c r="DD280" s="16"/>
      <c r="DE280" s="16"/>
      <c r="DF280" s="16"/>
      <c r="DG280" s="16"/>
      <c r="DH280" s="16"/>
      <c r="DI280" s="16"/>
      <c r="DJ280" s="16"/>
      <c r="DK280" s="16"/>
      <c r="DL280" s="16"/>
      <c r="DM280" s="16"/>
      <c r="DN280" s="16"/>
      <c r="DO280" s="16"/>
      <c r="DP280" s="16"/>
      <c r="DQ280" s="16"/>
      <c r="DR280" s="16"/>
      <c r="DS280" s="16"/>
      <c r="DT280" s="16"/>
      <c r="DU280" s="16"/>
      <c r="DV280" s="16"/>
      <c r="DW280" s="16"/>
      <c r="DX280" s="16"/>
    </row>
    <row r="281" spans="1:128" x14ac:dyDescent="0.3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6"/>
      <c r="DO281" s="16"/>
      <c r="DP281" s="16"/>
      <c r="DQ281" s="16"/>
      <c r="DR281" s="16"/>
      <c r="DS281" s="16"/>
      <c r="DT281" s="16"/>
      <c r="DU281" s="16"/>
      <c r="DV281" s="16"/>
      <c r="DW281" s="16"/>
      <c r="DX281" s="16"/>
    </row>
    <row r="282" spans="1:128" x14ac:dyDescent="0.3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6"/>
      <c r="CF282" s="16"/>
      <c r="CG282" s="16"/>
      <c r="CH282" s="16"/>
      <c r="CI282" s="16"/>
      <c r="CJ282" s="16"/>
      <c r="CK282" s="16"/>
      <c r="CL282" s="16"/>
      <c r="CM282" s="16"/>
      <c r="CN282" s="16"/>
      <c r="CO282" s="16"/>
      <c r="CP282" s="16"/>
      <c r="CQ282" s="16"/>
      <c r="CR282" s="16"/>
      <c r="CS282" s="16"/>
      <c r="CT282" s="16"/>
      <c r="CU282" s="16"/>
      <c r="CV282" s="16"/>
      <c r="CW282" s="16"/>
      <c r="CX282" s="16"/>
      <c r="CY282" s="16"/>
      <c r="CZ282" s="16"/>
      <c r="DA282" s="16"/>
      <c r="DB282" s="16"/>
      <c r="DC282" s="16"/>
      <c r="DD282" s="16"/>
      <c r="DE282" s="16"/>
      <c r="DF282" s="16"/>
      <c r="DG282" s="16"/>
      <c r="DH282" s="16"/>
      <c r="DI282" s="16"/>
      <c r="DJ282" s="16"/>
      <c r="DK282" s="16"/>
      <c r="DL282" s="16"/>
      <c r="DM282" s="16"/>
      <c r="DN282" s="16"/>
      <c r="DO282" s="16"/>
      <c r="DP282" s="16"/>
      <c r="DQ282" s="16"/>
      <c r="DR282" s="16"/>
      <c r="DS282" s="16"/>
      <c r="DT282" s="16"/>
      <c r="DU282" s="16"/>
      <c r="DV282" s="16"/>
      <c r="DW282" s="16"/>
      <c r="DX282" s="16"/>
    </row>
    <row r="283" spans="1:128" x14ac:dyDescent="0.3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  <c r="DM283" s="16"/>
      <c r="DN283" s="16"/>
      <c r="DO283" s="16"/>
      <c r="DP283" s="16"/>
      <c r="DQ283" s="16"/>
      <c r="DR283" s="16"/>
      <c r="DS283" s="16"/>
      <c r="DT283" s="16"/>
      <c r="DU283" s="16"/>
      <c r="DV283" s="16"/>
      <c r="DW283" s="16"/>
      <c r="DX283" s="16"/>
    </row>
    <row r="284" spans="1:128" x14ac:dyDescent="0.3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6"/>
      <c r="CF284" s="16"/>
      <c r="CG284" s="16"/>
      <c r="CH284" s="16"/>
      <c r="CI284" s="16"/>
      <c r="CJ284" s="16"/>
      <c r="CK284" s="16"/>
      <c r="CL284" s="16"/>
      <c r="CM284" s="16"/>
      <c r="CN284" s="16"/>
      <c r="CO284" s="16"/>
      <c r="CP284" s="16"/>
      <c r="CQ284" s="16"/>
      <c r="CR284" s="16"/>
      <c r="CS284" s="16"/>
      <c r="CT284" s="16"/>
      <c r="CU284" s="16"/>
      <c r="CV284" s="16"/>
      <c r="CW284" s="16"/>
      <c r="CX284" s="16"/>
      <c r="CY284" s="16"/>
      <c r="CZ284" s="16"/>
      <c r="DA284" s="16"/>
      <c r="DB284" s="16"/>
      <c r="DC284" s="16"/>
      <c r="DD284" s="16"/>
      <c r="DE284" s="16"/>
      <c r="DF284" s="16"/>
      <c r="DG284" s="16"/>
      <c r="DH284" s="16"/>
      <c r="DI284" s="16"/>
      <c r="DJ284" s="16"/>
      <c r="DK284" s="16"/>
      <c r="DL284" s="16"/>
      <c r="DM284" s="16"/>
      <c r="DN284" s="16"/>
      <c r="DO284" s="16"/>
      <c r="DP284" s="16"/>
      <c r="DQ284" s="16"/>
      <c r="DR284" s="16"/>
      <c r="DS284" s="16"/>
      <c r="DT284" s="16"/>
      <c r="DU284" s="16"/>
      <c r="DV284" s="16"/>
      <c r="DW284" s="16"/>
      <c r="DX284" s="16"/>
    </row>
    <row r="285" spans="1:128" x14ac:dyDescent="0.3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6"/>
      <c r="DO285" s="16"/>
      <c r="DP285" s="16"/>
      <c r="DQ285" s="16"/>
      <c r="DR285" s="16"/>
      <c r="DS285" s="16"/>
      <c r="DT285" s="16"/>
      <c r="DU285" s="16"/>
      <c r="DV285" s="16"/>
      <c r="DW285" s="16"/>
      <c r="DX285" s="16"/>
    </row>
    <row r="286" spans="1:128" x14ac:dyDescent="0.3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6"/>
      <c r="CF286" s="16"/>
      <c r="CG286" s="16"/>
      <c r="CH286" s="16"/>
      <c r="CI286" s="16"/>
      <c r="CJ286" s="16"/>
      <c r="CK286" s="16"/>
      <c r="CL286" s="16"/>
      <c r="CM286" s="16"/>
      <c r="CN286" s="16"/>
      <c r="CO286" s="16"/>
      <c r="CP286" s="16"/>
      <c r="CQ286" s="16"/>
      <c r="CR286" s="16"/>
      <c r="CS286" s="16"/>
      <c r="CT286" s="16"/>
      <c r="CU286" s="16"/>
      <c r="CV286" s="16"/>
      <c r="CW286" s="16"/>
      <c r="CX286" s="16"/>
      <c r="CY286" s="16"/>
      <c r="CZ286" s="16"/>
      <c r="DA286" s="16"/>
      <c r="DB286" s="16"/>
      <c r="DC286" s="16"/>
      <c r="DD286" s="16"/>
      <c r="DE286" s="16"/>
      <c r="DF286" s="16"/>
      <c r="DG286" s="16"/>
      <c r="DH286" s="16"/>
      <c r="DI286" s="16"/>
      <c r="DJ286" s="16"/>
      <c r="DK286" s="16"/>
      <c r="DL286" s="16"/>
      <c r="DM286" s="16"/>
      <c r="DN286" s="16"/>
      <c r="DO286" s="16"/>
      <c r="DP286" s="16"/>
      <c r="DQ286" s="16"/>
      <c r="DR286" s="16"/>
      <c r="DS286" s="16"/>
      <c r="DT286" s="16"/>
      <c r="DU286" s="16"/>
      <c r="DV286" s="16"/>
      <c r="DW286" s="16"/>
      <c r="DX286" s="16"/>
    </row>
    <row r="287" spans="1:128" x14ac:dyDescent="0.3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  <c r="DM287" s="16"/>
      <c r="DN287" s="16"/>
      <c r="DO287" s="16"/>
      <c r="DP287" s="16"/>
      <c r="DQ287" s="16"/>
      <c r="DR287" s="16"/>
      <c r="DS287" s="16"/>
      <c r="DT287" s="16"/>
      <c r="DU287" s="16"/>
      <c r="DV287" s="16"/>
      <c r="DW287" s="16"/>
      <c r="DX287" s="16"/>
    </row>
    <row r="288" spans="1:128" x14ac:dyDescent="0.3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6"/>
      <c r="AP288" s="16"/>
      <c r="AQ288" s="16"/>
      <c r="AR288" s="16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16"/>
      <c r="BE288" s="16"/>
      <c r="BF288" s="16"/>
      <c r="BG288" s="16"/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6"/>
      <c r="CW288" s="16"/>
      <c r="CX288" s="16"/>
      <c r="CY288" s="16"/>
      <c r="CZ288" s="16"/>
      <c r="DA288" s="16"/>
      <c r="DB288" s="16"/>
      <c r="DC288" s="16"/>
      <c r="DD288" s="16"/>
      <c r="DE288" s="16"/>
      <c r="DF288" s="16"/>
      <c r="DG288" s="16"/>
      <c r="DH288" s="16"/>
      <c r="DI288" s="16"/>
      <c r="DJ288" s="16"/>
      <c r="DK288" s="16"/>
      <c r="DL288" s="16"/>
      <c r="DM288" s="16"/>
      <c r="DN288" s="16"/>
      <c r="DO288" s="16"/>
      <c r="DP288" s="16"/>
      <c r="DQ288" s="16"/>
      <c r="DR288" s="16"/>
      <c r="DS288" s="16"/>
      <c r="DT288" s="16"/>
      <c r="DU288" s="16"/>
      <c r="DV288" s="16"/>
      <c r="DW288" s="16"/>
      <c r="DX288" s="16"/>
    </row>
    <row r="289" spans="1:128" x14ac:dyDescent="0.3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6"/>
      <c r="CF289" s="16"/>
      <c r="CG289" s="16"/>
      <c r="CH289" s="16"/>
      <c r="CI289" s="16"/>
      <c r="CJ289" s="16"/>
      <c r="CK289" s="16"/>
      <c r="CL289" s="16"/>
      <c r="CM289" s="16"/>
      <c r="CN289" s="16"/>
      <c r="CO289" s="16"/>
      <c r="CP289" s="16"/>
      <c r="CQ289" s="16"/>
      <c r="CR289" s="16"/>
      <c r="CS289" s="16"/>
      <c r="CT289" s="16"/>
      <c r="CU289" s="16"/>
      <c r="CV289" s="16"/>
      <c r="CW289" s="16"/>
      <c r="CX289" s="16"/>
      <c r="CY289" s="16"/>
      <c r="CZ289" s="16"/>
      <c r="DA289" s="16"/>
      <c r="DB289" s="16"/>
      <c r="DC289" s="16"/>
      <c r="DD289" s="16"/>
      <c r="DE289" s="16"/>
      <c r="DF289" s="16"/>
      <c r="DG289" s="16"/>
      <c r="DH289" s="16"/>
      <c r="DI289" s="16"/>
      <c r="DJ289" s="16"/>
      <c r="DK289" s="16"/>
      <c r="DL289" s="16"/>
      <c r="DM289" s="16"/>
      <c r="DN289" s="16"/>
      <c r="DO289" s="16"/>
      <c r="DP289" s="16"/>
      <c r="DQ289" s="16"/>
      <c r="DR289" s="16"/>
      <c r="DS289" s="16"/>
      <c r="DT289" s="16"/>
      <c r="DU289" s="16"/>
      <c r="DV289" s="16"/>
      <c r="DW289" s="16"/>
      <c r="DX289" s="16"/>
    </row>
    <row r="290" spans="1:128" x14ac:dyDescent="0.3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6"/>
      <c r="CW290" s="16"/>
      <c r="CX290" s="16"/>
      <c r="CY290" s="16"/>
      <c r="CZ290" s="16"/>
      <c r="DA290" s="16"/>
      <c r="DB290" s="16"/>
      <c r="DC290" s="16"/>
      <c r="DD290" s="16"/>
      <c r="DE290" s="16"/>
      <c r="DF290" s="16"/>
      <c r="DG290" s="16"/>
      <c r="DH290" s="16"/>
      <c r="DI290" s="16"/>
      <c r="DJ290" s="16"/>
      <c r="DK290" s="16"/>
      <c r="DL290" s="16"/>
      <c r="DM290" s="16"/>
      <c r="DN290" s="16"/>
      <c r="DO290" s="16"/>
      <c r="DP290" s="16"/>
      <c r="DQ290" s="16"/>
      <c r="DR290" s="16"/>
      <c r="DS290" s="16"/>
      <c r="DT290" s="16"/>
      <c r="DU290" s="16"/>
      <c r="DV290" s="16"/>
      <c r="DW290" s="16"/>
      <c r="DX290" s="16"/>
    </row>
    <row r="291" spans="1:128" x14ac:dyDescent="0.3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6"/>
      <c r="CF291" s="16"/>
      <c r="CG291" s="16"/>
      <c r="CH291" s="16"/>
      <c r="CI291" s="16"/>
      <c r="CJ291" s="16"/>
      <c r="CK291" s="16"/>
      <c r="CL291" s="16"/>
      <c r="CM291" s="16"/>
      <c r="CN291" s="16"/>
      <c r="CO291" s="16"/>
      <c r="CP291" s="16"/>
      <c r="CQ291" s="16"/>
      <c r="CR291" s="16"/>
      <c r="CS291" s="16"/>
      <c r="CT291" s="16"/>
      <c r="CU291" s="16"/>
      <c r="CV291" s="16"/>
      <c r="CW291" s="16"/>
      <c r="CX291" s="16"/>
      <c r="CY291" s="16"/>
      <c r="CZ291" s="16"/>
      <c r="DA291" s="16"/>
      <c r="DB291" s="16"/>
      <c r="DC291" s="16"/>
      <c r="DD291" s="16"/>
      <c r="DE291" s="16"/>
      <c r="DF291" s="16"/>
      <c r="DG291" s="16"/>
      <c r="DH291" s="16"/>
      <c r="DI291" s="16"/>
      <c r="DJ291" s="16"/>
      <c r="DK291" s="16"/>
      <c r="DL291" s="16"/>
      <c r="DM291" s="16"/>
      <c r="DN291" s="16"/>
      <c r="DO291" s="16"/>
      <c r="DP291" s="16"/>
      <c r="DQ291" s="16"/>
      <c r="DR291" s="16"/>
      <c r="DS291" s="16"/>
      <c r="DT291" s="16"/>
      <c r="DU291" s="16"/>
      <c r="DV291" s="16"/>
      <c r="DW291" s="16"/>
      <c r="DX291" s="16"/>
    </row>
    <row r="292" spans="1:128" x14ac:dyDescent="0.3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  <c r="DM292" s="16"/>
      <c r="DN292" s="16"/>
      <c r="DO292" s="16"/>
      <c r="DP292" s="16"/>
      <c r="DQ292" s="16"/>
      <c r="DR292" s="16"/>
      <c r="DS292" s="16"/>
      <c r="DT292" s="16"/>
      <c r="DU292" s="16"/>
      <c r="DV292" s="16"/>
      <c r="DW292" s="16"/>
      <c r="DX292" s="16"/>
    </row>
    <row r="293" spans="1:128" x14ac:dyDescent="0.3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6"/>
      <c r="CF293" s="16"/>
      <c r="CG293" s="16"/>
      <c r="CH293" s="16"/>
      <c r="CI293" s="16"/>
      <c r="CJ293" s="16"/>
      <c r="CK293" s="16"/>
      <c r="CL293" s="16"/>
      <c r="CM293" s="16"/>
      <c r="CN293" s="16"/>
      <c r="CO293" s="16"/>
      <c r="CP293" s="16"/>
      <c r="CQ293" s="16"/>
      <c r="CR293" s="16"/>
      <c r="CS293" s="16"/>
      <c r="CT293" s="16"/>
      <c r="CU293" s="16"/>
      <c r="CV293" s="16"/>
      <c r="CW293" s="16"/>
      <c r="CX293" s="16"/>
      <c r="CY293" s="16"/>
      <c r="CZ293" s="16"/>
      <c r="DA293" s="16"/>
      <c r="DB293" s="16"/>
      <c r="DC293" s="16"/>
      <c r="DD293" s="16"/>
      <c r="DE293" s="16"/>
      <c r="DF293" s="16"/>
      <c r="DG293" s="16"/>
      <c r="DH293" s="16"/>
      <c r="DI293" s="16"/>
      <c r="DJ293" s="16"/>
      <c r="DK293" s="16"/>
      <c r="DL293" s="16"/>
      <c r="DM293" s="16"/>
      <c r="DN293" s="16"/>
      <c r="DO293" s="16"/>
      <c r="DP293" s="16"/>
      <c r="DQ293" s="16"/>
      <c r="DR293" s="16"/>
      <c r="DS293" s="16"/>
      <c r="DT293" s="16"/>
      <c r="DU293" s="16"/>
      <c r="DV293" s="16"/>
      <c r="DW293" s="16"/>
      <c r="DX293" s="16"/>
    </row>
    <row r="294" spans="1:128" x14ac:dyDescent="0.3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6"/>
      <c r="CF294" s="16"/>
      <c r="CG294" s="16"/>
      <c r="CH294" s="16"/>
      <c r="CI294" s="16"/>
      <c r="CJ294" s="16"/>
      <c r="CK294" s="16"/>
      <c r="CL294" s="16"/>
      <c r="CM294" s="16"/>
      <c r="CN294" s="16"/>
      <c r="CO294" s="16"/>
      <c r="CP294" s="16"/>
      <c r="CQ294" s="16"/>
      <c r="CR294" s="16"/>
      <c r="CS294" s="16"/>
      <c r="CT294" s="16"/>
      <c r="CU294" s="16"/>
      <c r="CV294" s="16"/>
      <c r="CW294" s="16"/>
      <c r="CX294" s="16"/>
      <c r="CY294" s="16"/>
      <c r="CZ294" s="16"/>
      <c r="DA294" s="16"/>
      <c r="DB294" s="16"/>
      <c r="DC294" s="16"/>
      <c r="DD294" s="16"/>
      <c r="DE294" s="16"/>
      <c r="DF294" s="16"/>
      <c r="DG294" s="16"/>
      <c r="DH294" s="16"/>
      <c r="DI294" s="16"/>
      <c r="DJ294" s="16"/>
      <c r="DK294" s="16"/>
      <c r="DL294" s="16"/>
      <c r="DM294" s="16"/>
      <c r="DN294" s="16"/>
      <c r="DO294" s="16"/>
      <c r="DP294" s="16"/>
      <c r="DQ294" s="16"/>
      <c r="DR294" s="16"/>
      <c r="DS294" s="16"/>
      <c r="DT294" s="16"/>
      <c r="DU294" s="16"/>
      <c r="DV294" s="16"/>
      <c r="DW294" s="16"/>
      <c r="DX294" s="16"/>
    </row>
    <row r="295" spans="1:128" x14ac:dyDescent="0.3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6"/>
      <c r="BN295" s="16"/>
      <c r="BO295" s="16"/>
      <c r="BP295" s="16"/>
      <c r="BQ295" s="16"/>
      <c r="BR295" s="16"/>
      <c r="BS295" s="16"/>
      <c r="BT295" s="16"/>
      <c r="BU295" s="16"/>
      <c r="BV295" s="16"/>
      <c r="BW295" s="16"/>
      <c r="BX295" s="16"/>
      <c r="BY295" s="16"/>
      <c r="BZ295" s="16"/>
      <c r="CA295" s="16"/>
      <c r="CB295" s="16"/>
      <c r="CC295" s="16"/>
      <c r="CD295" s="16"/>
      <c r="CE295" s="16"/>
      <c r="CF295" s="16"/>
      <c r="CG295" s="16"/>
      <c r="CH295" s="16"/>
      <c r="CI295" s="16"/>
      <c r="CJ295" s="16"/>
      <c r="CK295" s="16"/>
      <c r="CL295" s="16"/>
      <c r="CM295" s="16"/>
      <c r="CN295" s="16"/>
      <c r="CO295" s="16"/>
      <c r="CP295" s="16"/>
      <c r="CQ295" s="16"/>
      <c r="CR295" s="16"/>
      <c r="CS295" s="16"/>
      <c r="CT295" s="16"/>
      <c r="CU295" s="16"/>
      <c r="CV295" s="16"/>
      <c r="CW295" s="16"/>
      <c r="CX295" s="16"/>
      <c r="CY295" s="16"/>
      <c r="CZ295" s="16"/>
      <c r="DA295" s="16"/>
      <c r="DB295" s="16"/>
      <c r="DC295" s="16"/>
      <c r="DD295" s="16"/>
      <c r="DE295" s="16"/>
      <c r="DF295" s="16"/>
      <c r="DG295" s="16"/>
      <c r="DH295" s="16"/>
      <c r="DI295" s="16"/>
      <c r="DJ295" s="16"/>
      <c r="DK295" s="16"/>
      <c r="DL295" s="16"/>
      <c r="DM295" s="16"/>
      <c r="DN295" s="16"/>
      <c r="DO295" s="16"/>
      <c r="DP295" s="16"/>
      <c r="DQ295" s="16"/>
      <c r="DR295" s="16"/>
      <c r="DS295" s="16"/>
      <c r="DT295" s="16"/>
      <c r="DU295" s="16"/>
      <c r="DV295" s="16"/>
      <c r="DW295" s="16"/>
      <c r="DX295" s="16"/>
    </row>
    <row r="296" spans="1:128" x14ac:dyDescent="0.3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6"/>
      <c r="BN296" s="16"/>
      <c r="BO296" s="16"/>
      <c r="BP296" s="16"/>
      <c r="BQ296" s="16"/>
      <c r="BR296" s="16"/>
      <c r="BS296" s="16"/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6"/>
      <c r="CW296" s="16"/>
      <c r="CX296" s="16"/>
      <c r="CY296" s="16"/>
      <c r="CZ296" s="16"/>
      <c r="DA296" s="16"/>
      <c r="DB296" s="16"/>
      <c r="DC296" s="16"/>
      <c r="DD296" s="16"/>
      <c r="DE296" s="16"/>
      <c r="DF296" s="16"/>
      <c r="DG296" s="16"/>
      <c r="DH296" s="16"/>
      <c r="DI296" s="16"/>
      <c r="DJ296" s="16"/>
      <c r="DK296" s="16"/>
      <c r="DL296" s="16"/>
      <c r="DM296" s="16"/>
      <c r="DN296" s="16"/>
      <c r="DO296" s="16"/>
      <c r="DP296" s="16"/>
      <c r="DQ296" s="16"/>
      <c r="DR296" s="16"/>
      <c r="DS296" s="16"/>
      <c r="DT296" s="16"/>
      <c r="DU296" s="16"/>
      <c r="DV296" s="16"/>
      <c r="DW296" s="16"/>
      <c r="DX296" s="16"/>
    </row>
    <row r="297" spans="1:128" x14ac:dyDescent="0.3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6"/>
      <c r="CW297" s="16"/>
      <c r="CX297" s="16"/>
      <c r="CY297" s="16"/>
      <c r="CZ297" s="16"/>
      <c r="DA297" s="16"/>
      <c r="DB297" s="16"/>
      <c r="DC297" s="16"/>
      <c r="DD297" s="16"/>
      <c r="DE297" s="16"/>
      <c r="DF297" s="16"/>
      <c r="DG297" s="16"/>
      <c r="DH297" s="16"/>
      <c r="DI297" s="16"/>
      <c r="DJ297" s="16"/>
      <c r="DK297" s="16"/>
      <c r="DL297" s="16"/>
      <c r="DM297" s="16"/>
      <c r="DN297" s="16"/>
      <c r="DO297" s="16"/>
      <c r="DP297" s="16"/>
      <c r="DQ297" s="16"/>
      <c r="DR297" s="16"/>
      <c r="DS297" s="16"/>
      <c r="DT297" s="16"/>
      <c r="DU297" s="16"/>
      <c r="DV297" s="16"/>
      <c r="DW297" s="16"/>
      <c r="DX297" s="16"/>
    </row>
    <row r="298" spans="1:128" x14ac:dyDescent="0.3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6"/>
      <c r="CW298" s="16"/>
      <c r="CX298" s="16"/>
      <c r="CY298" s="16"/>
      <c r="CZ298" s="16"/>
      <c r="DA298" s="16"/>
      <c r="DB298" s="16"/>
      <c r="DC298" s="16"/>
      <c r="DD298" s="16"/>
      <c r="DE298" s="16"/>
      <c r="DF298" s="16"/>
      <c r="DG298" s="16"/>
      <c r="DH298" s="16"/>
      <c r="DI298" s="16"/>
      <c r="DJ298" s="16"/>
      <c r="DK298" s="16"/>
      <c r="DL298" s="16"/>
      <c r="DM298" s="16"/>
      <c r="DN298" s="16"/>
      <c r="DO298" s="16"/>
      <c r="DP298" s="16"/>
      <c r="DQ298" s="16"/>
      <c r="DR298" s="16"/>
      <c r="DS298" s="16"/>
      <c r="DT298" s="16"/>
      <c r="DU298" s="16"/>
      <c r="DV298" s="16"/>
      <c r="DW298" s="16"/>
      <c r="DX298" s="16"/>
    </row>
    <row r="299" spans="1:128" x14ac:dyDescent="0.3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6"/>
      <c r="CF299" s="16"/>
      <c r="CG299" s="16"/>
      <c r="CH299" s="16"/>
      <c r="CI299" s="16"/>
      <c r="CJ299" s="16"/>
      <c r="CK299" s="16"/>
      <c r="CL299" s="16"/>
      <c r="CM299" s="16"/>
      <c r="CN299" s="16"/>
      <c r="CO299" s="16"/>
      <c r="CP299" s="16"/>
      <c r="CQ299" s="16"/>
      <c r="CR299" s="16"/>
      <c r="CS299" s="16"/>
      <c r="CT299" s="16"/>
      <c r="CU299" s="16"/>
      <c r="CV299" s="16"/>
      <c r="CW299" s="16"/>
      <c r="CX299" s="16"/>
      <c r="CY299" s="16"/>
      <c r="CZ299" s="16"/>
      <c r="DA299" s="16"/>
      <c r="DB299" s="16"/>
      <c r="DC299" s="16"/>
      <c r="DD299" s="16"/>
      <c r="DE299" s="16"/>
      <c r="DF299" s="16"/>
      <c r="DG299" s="16"/>
      <c r="DH299" s="16"/>
      <c r="DI299" s="16"/>
      <c r="DJ299" s="16"/>
      <c r="DK299" s="16"/>
      <c r="DL299" s="16"/>
      <c r="DM299" s="16"/>
      <c r="DN299" s="16"/>
      <c r="DO299" s="16"/>
      <c r="DP299" s="16"/>
      <c r="DQ299" s="16"/>
      <c r="DR299" s="16"/>
      <c r="DS299" s="16"/>
      <c r="DT299" s="16"/>
      <c r="DU299" s="16"/>
      <c r="DV299" s="16"/>
      <c r="DW299" s="16"/>
      <c r="DX299" s="16"/>
    </row>
    <row r="300" spans="1:128" x14ac:dyDescent="0.3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  <c r="DK300" s="16"/>
      <c r="DL300" s="16"/>
      <c r="DM300" s="16"/>
      <c r="DN300" s="16"/>
      <c r="DO300" s="16"/>
      <c r="DP300" s="16"/>
      <c r="DQ300" s="16"/>
      <c r="DR300" s="16"/>
      <c r="DS300" s="16"/>
      <c r="DT300" s="16"/>
      <c r="DU300" s="16"/>
      <c r="DV300" s="16"/>
      <c r="DW300" s="16"/>
      <c r="DX300" s="16"/>
    </row>
    <row r="301" spans="1:128" x14ac:dyDescent="0.3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  <c r="DJ301" s="16"/>
      <c r="DK301" s="16"/>
      <c r="DL301" s="16"/>
      <c r="DM301" s="16"/>
      <c r="DN301" s="16"/>
      <c r="DO301" s="16"/>
      <c r="DP301" s="16"/>
      <c r="DQ301" s="16"/>
      <c r="DR301" s="16"/>
      <c r="DS301" s="16"/>
      <c r="DT301" s="16"/>
      <c r="DU301" s="16"/>
      <c r="DV301" s="16"/>
      <c r="DW301" s="16"/>
      <c r="DX301" s="16"/>
    </row>
    <row r="302" spans="1:128" x14ac:dyDescent="0.3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6"/>
      <c r="CW302" s="16"/>
      <c r="CX302" s="16"/>
      <c r="CY302" s="16"/>
      <c r="CZ302" s="16"/>
      <c r="DA302" s="16"/>
      <c r="DB302" s="16"/>
      <c r="DC302" s="16"/>
      <c r="DD302" s="16"/>
      <c r="DE302" s="16"/>
      <c r="DF302" s="16"/>
      <c r="DG302" s="16"/>
      <c r="DH302" s="16"/>
      <c r="DI302" s="16"/>
      <c r="DJ302" s="16"/>
      <c r="DK302" s="16"/>
      <c r="DL302" s="16"/>
      <c r="DM302" s="16"/>
      <c r="DN302" s="16"/>
      <c r="DO302" s="16"/>
      <c r="DP302" s="16"/>
      <c r="DQ302" s="16"/>
      <c r="DR302" s="16"/>
      <c r="DS302" s="16"/>
      <c r="DT302" s="16"/>
      <c r="DU302" s="16"/>
      <c r="DV302" s="16"/>
      <c r="DW302" s="16"/>
      <c r="DX302" s="16"/>
    </row>
    <row r="303" spans="1:128" x14ac:dyDescent="0.3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6"/>
      <c r="CF303" s="16"/>
      <c r="CG303" s="16"/>
      <c r="CH303" s="16"/>
      <c r="CI303" s="16"/>
      <c r="CJ303" s="16"/>
      <c r="CK303" s="16"/>
      <c r="CL303" s="16"/>
      <c r="CM303" s="16"/>
      <c r="CN303" s="16"/>
      <c r="CO303" s="16"/>
      <c r="CP303" s="16"/>
      <c r="CQ303" s="16"/>
      <c r="CR303" s="16"/>
      <c r="CS303" s="16"/>
      <c r="CT303" s="16"/>
      <c r="CU303" s="16"/>
      <c r="CV303" s="16"/>
      <c r="CW303" s="16"/>
      <c r="CX303" s="16"/>
      <c r="CY303" s="16"/>
      <c r="CZ303" s="16"/>
      <c r="DA303" s="16"/>
      <c r="DB303" s="16"/>
      <c r="DC303" s="16"/>
      <c r="DD303" s="16"/>
      <c r="DE303" s="16"/>
      <c r="DF303" s="16"/>
      <c r="DG303" s="16"/>
      <c r="DH303" s="16"/>
      <c r="DI303" s="16"/>
      <c r="DJ303" s="16"/>
      <c r="DK303" s="16"/>
      <c r="DL303" s="16"/>
      <c r="DM303" s="16"/>
      <c r="DN303" s="16"/>
      <c r="DO303" s="16"/>
      <c r="DP303" s="16"/>
      <c r="DQ303" s="16"/>
      <c r="DR303" s="16"/>
      <c r="DS303" s="16"/>
      <c r="DT303" s="16"/>
      <c r="DU303" s="16"/>
      <c r="DV303" s="16"/>
      <c r="DW303" s="16"/>
      <c r="DX303" s="16"/>
    </row>
    <row r="304" spans="1:128" x14ac:dyDescent="0.3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6"/>
      <c r="CF304" s="16"/>
      <c r="CG304" s="16"/>
      <c r="CH304" s="16"/>
      <c r="CI304" s="16"/>
      <c r="CJ304" s="16"/>
      <c r="CK304" s="16"/>
      <c r="CL304" s="16"/>
      <c r="CM304" s="16"/>
      <c r="CN304" s="16"/>
      <c r="CO304" s="16"/>
      <c r="CP304" s="16"/>
      <c r="CQ304" s="16"/>
      <c r="CR304" s="16"/>
      <c r="CS304" s="16"/>
      <c r="CT304" s="16"/>
      <c r="CU304" s="16"/>
      <c r="CV304" s="16"/>
      <c r="CW304" s="16"/>
      <c r="CX304" s="16"/>
      <c r="CY304" s="16"/>
      <c r="CZ304" s="16"/>
      <c r="DA304" s="16"/>
      <c r="DB304" s="16"/>
      <c r="DC304" s="16"/>
      <c r="DD304" s="16"/>
      <c r="DE304" s="16"/>
      <c r="DF304" s="16"/>
      <c r="DG304" s="16"/>
      <c r="DH304" s="16"/>
      <c r="DI304" s="16"/>
      <c r="DJ304" s="16"/>
      <c r="DK304" s="16"/>
      <c r="DL304" s="16"/>
      <c r="DM304" s="16"/>
      <c r="DN304" s="16"/>
      <c r="DO304" s="16"/>
      <c r="DP304" s="16"/>
      <c r="DQ304" s="16"/>
      <c r="DR304" s="16"/>
      <c r="DS304" s="16"/>
      <c r="DT304" s="16"/>
      <c r="DU304" s="16"/>
      <c r="DV304" s="16"/>
      <c r="DW304" s="16"/>
      <c r="DX304" s="16"/>
    </row>
    <row r="305" spans="1:128" x14ac:dyDescent="0.3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6"/>
      <c r="CF305" s="16"/>
      <c r="CG305" s="16"/>
      <c r="CH305" s="16"/>
      <c r="CI305" s="16"/>
      <c r="CJ305" s="16"/>
      <c r="CK305" s="16"/>
      <c r="CL305" s="16"/>
      <c r="CM305" s="16"/>
      <c r="CN305" s="16"/>
      <c r="CO305" s="16"/>
      <c r="CP305" s="16"/>
      <c r="CQ305" s="16"/>
      <c r="CR305" s="16"/>
      <c r="CS305" s="16"/>
      <c r="CT305" s="16"/>
      <c r="CU305" s="16"/>
      <c r="CV305" s="16"/>
      <c r="CW305" s="16"/>
      <c r="CX305" s="16"/>
      <c r="CY305" s="16"/>
      <c r="CZ305" s="16"/>
      <c r="DA305" s="16"/>
      <c r="DB305" s="16"/>
      <c r="DC305" s="16"/>
      <c r="DD305" s="16"/>
      <c r="DE305" s="16"/>
      <c r="DF305" s="16"/>
      <c r="DG305" s="16"/>
      <c r="DH305" s="16"/>
      <c r="DI305" s="16"/>
      <c r="DJ305" s="16"/>
      <c r="DK305" s="16"/>
      <c r="DL305" s="16"/>
      <c r="DM305" s="16"/>
      <c r="DN305" s="16"/>
      <c r="DO305" s="16"/>
      <c r="DP305" s="16"/>
      <c r="DQ305" s="16"/>
      <c r="DR305" s="16"/>
      <c r="DS305" s="16"/>
      <c r="DT305" s="16"/>
      <c r="DU305" s="16"/>
      <c r="DV305" s="16"/>
      <c r="DW305" s="16"/>
      <c r="DX305" s="16"/>
    </row>
    <row r="306" spans="1:128" x14ac:dyDescent="0.3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  <c r="DJ306" s="16"/>
      <c r="DK306" s="16"/>
      <c r="DL306" s="16"/>
      <c r="DM306" s="16"/>
      <c r="DN306" s="16"/>
      <c r="DO306" s="16"/>
      <c r="DP306" s="16"/>
      <c r="DQ306" s="16"/>
      <c r="DR306" s="16"/>
      <c r="DS306" s="16"/>
      <c r="DT306" s="16"/>
      <c r="DU306" s="16"/>
      <c r="DV306" s="16"/>
      <c r="DW306" s="16"/>
      <c r="DX306" s="16"/>
    </row>
    <row r="307" spans="1:128" x14ac:dyDescent="0.3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6"/>
      <c r="CF307" s="16"/>
      <c r="CG307" s="16"/>
      <c r="CH307" s="16"/>
      <c r="CI307" s="16"/>
      <c r="CJ307" s="16"/>
      <c r="CK307" s="16"/>
      <c r="CL307" s="16"/>
      <c r="CM307" s="16"/>
      <c r="CN307" s="16"/>
      <c r="CO307" s="16"/>
      <c r="CP307" s="16"/>
      <c r="CQ307" s="16"/>
      <c r="CR307" s="16"/>
      <c r="CS307" s="16"/>
      <c r="CT307" s="16"/>
      <c r="CU307" s="16"/>
      <c r="CV307" s="16"/>
      <c r="CW307" s="16"/>
      <c r="CX307" s="16"/>
      <c r="CY307" s="16"/>
      <c r="CZ307" s="16"/>
      <c r="DA307" s="16"/>
      <c r="DB307" s="16"/>
      <c r="DC307" s="16"/>
      <c r="DD307" s="16"/>
      <c r="DE307" s="16"/>
      <c r="DF307" s="16"/>
      <c r="DG307" s="16"/>
      <c r="DH307" s="16"/>
      <c r="DI307" s="16"/>
      <c r="DJ307" s="16"/>
      <c r="DK307" s="16"/>
      <c r="DL307" s="16"/>
      <c r="DM307" s="16"/>
      <c r="DN307" s="16"/>
      <c r="DO307" s="16"/>
      <c r="DP307" s="16"/>
      <c r="DQ307" s="16"/>
      <c r="DR307" s="16"/>
      <c r="DS307" s="16"/>
      <c r="DT307" s="16"/>
      <c r="DU307" s="16"/>
      <c r="DV307" s="16"/>
      <c r="DW307" s="16"/>
      <c r="DX307" s="16"/>
    </row>
    <row r="308" spans="1:128" x14ac:dyDescent="0.3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6"/>
      <c r="CF308" s="16"/>
      <c r="CG308" s="16"/>
      <c r="CH308" s="16"/>
      <c r="CI308" s="16"/>
      <c r="CJ308" s="16"/>
      <c r="CK308" s="16"/>
      <c r="CL308" s="16"/>
      <c r="CM308" s="16"/>
      <c r="CN308" s="16"/>
      <c r="CO308" s="16"/>
      <c r="CP308" s="16"/>
      <c r="CQ308" s="16"/>
      <c r="CR308" s="16"/>
      <c r="CS308" s="16"/>
      <c r="CT308" s="16"/>
      <c r="CU308" s="16"/>
      <c r="CV308" s="16"/>
      <c r="CW308" s="16"/>
      <c r="CX308" s="16"/>
      <c r="CY308" s="16"/>
      <c r="CZ308" s="16"/>
      <c r="DA308" s="16"/>
      <c r="DB308" s="16"/>
      <c r="DC308" s="16"/>
      <c r="DD308" s="16"/>
      <c r="DE308" s="16"/>
      <c r="DF308" s="16"/>
      <c r="DG308" s="16"/>
      <c r="DH308" s="16"/>
      <c r="DI308" s="16"/>
      <c r="DJ308" s="16"/>
      <c r="DK308" s="16"/>
      <c r="DL308" s="16"/>
      <c r="DM308" s="16"/>
      <c r="DN308" s="16"/>
      <c r="DO308" s="16"/>
      <c r="DP308" s="16"/>
      <c r="DQ308" s="16"/>
      <c r="DR308" s="16"/>
      <c r="DS308" s="16"/>
      <c r="DT308" s="16"/>
      <c r="DU308" s="16"/>
      <c r="DV308" s="16"/>
      <c r="DW308" s="16"/>
      <c r="DX308" s="16"/>
    </row>
    <row r="309" spans="1:128" x14ac:dyDescent="0.3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6"/>
      <c r="CF309" s="16"/>
      <c r="CG309" s="16"/>
      <c r="CH309" s="16"/>
      <c r="CI309" s="16"/>
      <c r="CJ309" s="16"/>
      <c r="CK309" s="16"/>
      <c r="CL309" s="16"/>
      <c r="CM309" s="16"/>
      <c r="CN309" s="16"/>
      <c r="CO309" s="16"/>
      <c r="CP309" s="16"/>
      <c r="CQ309" s="16"/>
      <c r="CR309" s="16"/>
      <c r="CS309" s="16"/>
      <c r="CT309" s="16"/>
      <c r="CU309" s="16"/>
      <c r="CV309" s="16"/>
      <c r="CW309" s="16"/>
      <c r="CX309" s="16"/>
      <c r="CY309" s="16"/>
      <c r="CZ309" s="16"/>
      <c r="DA309" s="16"/>
      <c r="DB309" s="16"/>
      <c r="DC309" s="16"/>
      <c r="DD309" s="16"/>
      <c r="DE309" s="16"/>
      <c r="DF309" s="16"/>
      <c r="DG309" s="16"/>
      <c r="DH309" s="16"/>
      <c r="DI309" s="16"/>
      <c r="DJ309" s="16"/>
      <c r="DK309" s="16"/>
      <c r="DL309" s="16"/>
      <c r="DM309" s="16"/>
      <c r="DN309" s="16"/>
      <c r="DO309" s="16"/>
      <c r="DP309" s="16"/>
      <c r="DQ309" s="16"/>
      <c r="DR309" s="16"/>
      <c r="DS309" s="16"/>
      <c r="DT309" s="16"/>
      <c r="DU309" s="16"/>
      <c r="DV309" s="16"/>
      <c r="DW309" s="16"/>
      <c r="DX309" s="16"/>
    </row>
    <row r="310" spans="1:128" x14ac:dyDescent="0.3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  <c r="DJ310" s="16"/>
      <c r="DK310" s="16"/>
      <c r="DL310" s="16"/>
      <c r="DM310" s="16"/>
      <c r="DN310" s="16"/>
      <c r="DO310" s="16"/>
      <c r="DP310" s="16"/>
      <c r="DQ310" s="16"/>
      <c r="DR310" s="16"/>
      <c r="DS310" s="16"/>
      <c r="DT310" s="16"/>
      <c r="DU310" s="16"/>
      <c r="DV310" s="16"/>
      <c r="DW310" s="16"/>
      <c r="DX310" s="16"/>
    </row>
    <row r="311" spans="1:128" x14ac:dyDescent="0.3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  <c r="DK311" s="16"/>
      <c r="DL311" s="16"/>
      <c r="DM311" s="16"/>
      <c r="DN311" s="16"/>
      <c r="DO311" s="16"/>
      <c r="DP311" s="16"/>
      <c r="DQ311" s="16"/>
      <c r="DR311" s="16"/>
      <c r="DS311" s="16"/>
      <c r="DT311" s="16"/>
      <c r="DU311" s="16"/>
      <c r="DV311" s="16"/>
      <c r="DW311" s="16"/>
      <c r="DX311" s="16"/>
    </row>
    <row r="312" spans="1:128" x14ac:dyDescent="0.3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6"/>
      <c r="CW312" s="16"/>
      <c r="CX312" s="16"/>
      <c r="CY312" s="16"/>
      <c r="CZ312" s="16"/>
      <c r="DA312" s="16"/>
      <c r="DB312" s="16"/>
      <c r="DC312" s="16"/>
      <c r="DD312" s="16"/>
      <c r="DE312" s="16"/>
      <c r="DF312" s="16"/>
      <c r="DG312" s="16"/>
      <c r="DH312" s="16"/>
      <c r="DI312" s="16"/>
      <c r="DJ312" s="16"/>
      <c r="DK312" s="16"/>
      <c r="DL312" s="16"/>
      <c r="DM312" s="16"/>
      <c r="DN312" s="16"/>
      <c r="DO312" s="16"/>
      <c r="DP312" s="16"/>
      <c r="DQ312" s="16"/>
      <c r="DR312" s="16"/>
      <c r="DS312" s="16"/>
      <c r="DT312" s="16"/>
      <c r="DU312" s="16"/>
      <c r="DV312" s="16"/>
      <c r="DW312" s="16"/>
      <c r="DX312" s="16"/>
    </row>
    <row r="313" spans="1:128" x14ac:dyDescent="0.3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  <c r="DJ313" s="16"/>
      <c r="DK313" s="16"/>
      <c r="DL313" s="16"/>
      <c r="DM313" s="16"/>
      <c r="DN313" s="16"/>
      <c r="DO313" s="16"/>
      <c r="DP313" s="16"/>
      <c r="DQ313" s="16"/>
      <c r="DR313" s="16"/>
      <c r="DS313" s="16"/>
      <c r="DT313" s="16"/>
      <c r="DU313" s="16"/>
      <c r="DV313" s="16"/>
      <c r="DW313" s="16"/>
      <c r="DX313" s="16"/>
    </row>
    <row r="314" spans="1:128" x14ac:dyDescent="0.3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6"/>
      <c r="CW314" s="16"/>
      <c r="CX314" s="16"/>
      <c r="CY314" s="16"/>
      <c r="CZ314" s="16"/>
      <c r="DA314" s="16"/>
      <c r="DB314" s="16"/>
      <c r="DC314" s="16"/>
      <c r="DD314" s="16"/>
      <c r="DE314" s="16"/>
      <c r="DF314" s="16"/>
      <c r="DG314" s="16"/>
      <c r="DH314" s="16"/>
      <c r="DI314" s="16"/>
      <c r="DJ314" s="16"/>
      <c r="DK314" s="16"/>
      <c r="DL314" s="16"/>
      <c r="DM314" s="16"/>
      <c r="DN314" s="16"/>
      <c r="DO314" s="16"/>
      <c r="DP314" s="16"/>
      <c r="DQ314" s="16"/>
      <c r="DR314" s="16"/>
      <c r="DS314" s="16"/>
      <c r="DT314" s="16"/>
      <c r="DU314" s="16"/>
      <c r="DV314" s="16"/>
      <c r="DW314" s="16"/>
      <c r="DX314" s="16"/>
    </row>
    <row r="315" spans="1:128" x14ac:dyDescent="0.3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  <c r="DJ315" s="16"/>
      <c r="DK315" s="16"/>
      <c r="DL315" s="16"/>
      <c r="DM315" s="16"/>
      <c r="DN315" s="16"/>
      <c r="DO315" s="16"/>
      <c r="DP315" s="16"/>
      <c r="DQ315" s="16"/>
      <c r="DR315" s="16"/>
      <c r="DS315" s="16"/>
      <c r="DT315" s="16"/>
      <c r="DU315" s="16"/>
      <c r="DV315" s="16"/>
      <c r="DW315" s="16"/>
      <c r="DX315" s="16"/>
    </row>
    <row r="316" spans="1:128" x14ac:dyDescent="0.3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  <c r="DJ316" s="16"/>
      <c r="DK316" s="16"/>
      <c r="DL316" s="16"/>
      <c r="DM316" s="16"/>
      <c r="DN316" s="16"/>
      <c r="DO316" s="16"/>
      <c r="DP316" s="16"/>
      <c r="DQ316" s="16"/>
      <c r="DR316" s="16"/>
      <c r="DS316" s="16"/>
      <c r="DT316" s="16"/>
      <c r="DU316" s="16"/>
      <c r="DV316" s="16"/>
      <c r="DW316" s="16"/>
      <c r="DX316" s="16"/>
    </row>
    <row r="317" spans="1:128" x14ac:dyDescent="0.3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6"/>
      <c r="CF317" s="16"/>
      <c r="CG317" s="16"/>
      <c r="CH317" s="16"/>
      <c r="CI317" s="16"/>
      <c r="CJ317" s="16"/>
      <c r="CK317" s="16"/>
      <c r="CL317" s="16"/>
      <c r="CM317" s="16"/>
      <c r="CN317" s="16"/>
      <c r="CO317" s="16"/>
      <c r="CP317" s="16"/>
      <c r="CQ317" s="16"/>
      <c r="CR317" s="16"/>
      <c r="CS317" s="16"/>
      <c r="CT317" s="16"/>
      <c r="CU317" s="16"/>
      <c r="CV317" s="16"/>
      <c r="CW317" s="16"/>
      <c r="CX317" s="16"/>
      <c r="CY317" s="16"/>
      <c r="CZ317" s="16"/>
      <c r="DA317" s="16"/>
      <c r="DB317" s="16"/>
      <c r="DC317" s="16"/>
      <c r="DD317" s="16"/>
      <c r="DE317" s="16"/>
      <c r="DF317" s="16"/>
      <c r="DG317" s="16"/>
      <c r="DH317" s="16"/>
      <c r="DI317" s="16"/>
      <c r="DJ317" s="16"/>
      <c r="DK317" s="16"/>
      <c r="DL317" s="16"/>
      <c r="DM317" s="16"/>
      <c r="DN317" s="16"/>
      <c r="DO317" s="16"/>
      <c r="DP317" s="16"/>
      <c r="DQ317" s="16"/>
      <c r="DR317" s="16"/>
      <c r="DS317" s="16"/>
      <c r="DT317" s="16"/>
      <c r="DU317" s="16"/>
      <c r="DV317" s="16"/>
      <c r="DW317" s="16"/>
      <c r="DX317" s="16"/>
    </row>
    <row r="318" spans="1:128" x14ac:dyDescent="0.3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  <c r="DJ318" s="16"/>
      <c r="DK318" s="16"/>
      <c r="DL318" s="16"/>
      <c r="DM318" s="16"/>
      <c r="DN318" s="16"/>
      <c r="DO318" s="16"/>
      <c r="DP318" s="16"/>
      <c r="DQ318" s="16"/>
      <c r="DR318" s="16"/>
      <c r="DS318" s="16"/>
      <c r="DT318" s="16"/>
      <c r="DU318" s="16"/>
      <c r="DV318" s="16"/>
      <c r="DW318" s="16"/>
      <c r="DX318" s="16"/>
    </row>
    <row r="319" spans="1:128" x14ac:dyDescent="0.3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6"/>
      <c r="AP319" s="16"/>
      <c r="AQ319" s="16"/>
      <c r="AR319" s="16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  <c r="DK319" s="16"/>
      <c r="DL319" s="16"/>
      <c r="DM319" s="16"/>
      <c r="DN319" s="16"/>
      <c r="DO319" s="16"/>
      <c r="DP319" s="16"/>
      <c r="DQ319" s="16"/>
      <c r="DR319" s="16"/>
      <c r="DS319" s="16"/>
      <c r="DT319" s="16"/>
      <c r="DU319" s="16"/>
      <c r="DV319" s="16"/>
      <c r="DW319" s="16"/>
      <c r="DX319" s="16"/>
    </row>
    <row r="320" spans="1:128" x14ac:dyDescent="0.3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6"/>
      <c r="AP320" s="16"/>
      <c r="AQ320" s="16"/>
      <c r="AR320" s="16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  <c r="DM320" s="16"/>
      <c r="DN320" s="16"/>
      <c r="DO320" s="16"/>
      <c r="DP320" s="16"/>
      <c r="DQ320" s="16"/>
      <c r="DR320" s="16"/>
      <c r="DS320" s="16"/>
      <c r="DT320" s="16"/>
      <c r="DU320" s="16"/>
      <c r="DV320" s="16"/>
      <c r="DW320" s="16"/>
      <c r="DX320" s="16"/>
    </row>
    <row r="321" spans="1:128" x14ac:dyDescent="0.3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6"/>
      <c r="CW321" s="16"/>
      <c r="CX321" s="16"/>
      <c r="CY321" s="16"/>
      <c r="CZ321" s="16"/>
      <c r="DA321" s="16"/>
      <c r="DB321" s="16"/>
      <c r="DC321" s="16"/>
      <c r="DD321" s="16"/>
      <c r="DE321" s="16"/>
      <c r="DF321" s="16"/>
      <c r="DG321" s="16"/>
      <c r="DH321" s="16"/>
      <c r="DI321" s="16"/>
      <c r="DJ321" s="16"/>
      <c r="DK321" s="16"/>
      <c r="DL321" s="16"/>
      <c r="DM321" s="16"/>
      <c r="DN321" s="16"/>
      <c r="DO321" s="16"/>
      <c r="DP321" s="16"/>
      <c r="DQ321" s="16"/>
      <c r="DR321" s="16"/>
      <c r="DS321" s="16"/>
      <c r="DT321" s="16"/>
      <c r="DU321" s="16"/>
      <c r="DV321" s="16"/>
      <c r="DW321" s="16"/>
      <c r="DX321" s="16"/>
    </row>
    <row r="322" spans="1:128" x14ac:dyDescent="0.3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/>
      <c r="BU322" s="16"/>
      <c r="BV322" s="16"/>
      <c r="BW322" s="16"/>
      <c r="BX322" s="16"/>
      <c r="BY322" s="16"/>
      <c r="BZ322" s="16"/>
      <c r="CA322" s="16"/>
      <c r="CB322" s="16"/>
      <c r="CC322" s="16"/>
      <c r="CD322" s="16"/>
      <c r="CE322" s="16"/>
      <c r="CF322" s="16"/>
      <c r="CG322" s="16"/>
      <c r="CH322" s="16"/>
      <c r="CI322" s="16"/>
      <c r="CJ322" s="16"/>
      <c r="CK322" s="16"/>
      <c r="CL322" s="16"/>
      <c r="CM322" s="16"/>
      <c r="CN322" s="16"/>
      <c r="CO322" s="16"/>
      <c r="CP322" s="16"/>
      <c r="CQ322" s="16"/>
      <c r="CR322" s="16"/>
      <c r="CS322" s="16"/>
      <c r="CT322" s="16"/>
      <c r="CU322" s="16"/>
      <c r="CV322" s="16"/>
      <c r="CW322" s="16"/>
      <c r="CX322" s="16"/>
      <c r="CY322" s="16"/>
      <c r="CZ322" s="16"/>
      <c r="DA322" s="16"/>
      <c r="DB322" s="16"/>
      <c r="DC322" s="16"/>
      <c r="DD322" s="16"/>
      <c r="DE322" s="16"/>
      <c r="DF322" s="16"/>
      <c r="DG322" s="16"/>
      <c r="DH322" s="16"/>
      <c r="DI322" s="16"/>
      <c r="DJ322" s="16"/>
      <c r="DK322" s="16"/>
      <c r="DL322" s="16"/>
      <c r="DM322" s="16"/>
      <c r="DN322" s="16"/>
      <c r="DO322" s="16"/>
      <c r="DP322" s="16"/>
      <c r="DQ322" s="16"/>
      <c r="DR322" s="16"/>
      <c r="DS322" s="16"/>
      <c r="DT322" s="16"/>
      <c r="DU322" s="16"/>
      <c r="DV322" s="16"/>
      <c r="DW322" s="16"/>
      <c r="DX322" s="16"/>
    </row>
    <row r="323" spans="1:128" x14ac:dyDescent="0.3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6"/>
      <c r="BN323" s="16"/>
      <c r="BO323" s="16"/>
      <c r="BP323" s="16"/>
      <c r="BQ323" s="16"/>
      <c r="BR323" s="16"/>
      <c r="BS323" s="16"/>
      <c r="BT323" s="16"/>
      <c r="BU323" s="16"/>
      <c r="BV323" s="16"/>
      <c r="BW323" s="16"/>
      <c r="BX323" s="16"/>
      <c r="BY323" s="16"/>
      <c r="BZ323" s="16"/>
      <c r="CA323" s="16"/>
      <c r="CB323" s="16"/>
      <c r="CC323" s="16"/>
      <c r="CD323" s="16"/>
      <c r="CE323" s="16"/>
      <c r="CF323" s="16"/>
      <c r="CG323" s="16"/>
      <c r="CH323" s="16"/>
      <c r="CI323" s="16"/>
      <c r="CJ323" s="16"/>
      <c r="CK323" s="16"/>
      <c r="CL323" s="16"/>
      <c r="CM323" s="16"/>
      <c r="CN323" s="16"/>
      <c r="CO323" s="16"/>
      <c r="CP323" s="16"/>
      <c r="CQ323" s="16"/>
      <c r="CR323" s="16"/>
      <c r="CS323" s="16"/>
      <c r="CT323" s="16"/>
      <c r="CU323" s="16"/>
      <c r="CV323" s="16"/>
      <c r="CW323" s="16"/>
      <c r="CX323" s="16"/>
      <c r="CY323" s="16"/>
      <c r="CZ323" s="16"/>
      <c r="DA323" s="16"/>
      <c r="DB323" s="16"/>
      <c r="DC323" s="16"/>
      <c r="DD323" s="16"/>
      <c r="DE323" s="16"/>
      <c r="DF323" s="16"/>
      <c r="DG323" s="16"/>
      <c r="DH323" s="16"/>
      <c r="DI323" s="16"/>
      <c r="DJ323" s="16"/>
      <c r="DK323" s="16"/>
      <c r="DL323" s="16"/>
      <c r="DM323" s="16"/>
      <c r="DN323" s="16"/>
      <c r="DO323" s="16"/>
      <c r="DP323" s="16"/>
      <c r="DQ323" s="16"/>
      <c r="DR323" s="16"/>
      <c r="DS323" s="16"/>
      <c r="DT323" s="16"/>
      <c r="DU323" s="16"/>
      <c r="DV323" s="16"/>
      <c r="DW323" s="16"/>
      <c r="DX323" s="16"/>
    </row>
    <row r="324" spans="1:128" x14ac:dyDescent="0.3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/>
      <c r="BU324" s="16"/>
      <c r="BV324" s="16"/>
      <c r="BW324" s="16"/>
      <c r="BX324" s="16"/>
      <c r="BY324" s="16"/>
      <c r="BZ324" s="16"/>
      <c r="CA324" s="16"/>
      <c r="CB324" s="16"/>
      <c r="CC324" s="16"/>
      <c r="CD324" s="16"/>
      <c r="CE324" s="16"/>
      <c r="CF324" s="16"/>
      <c r="CG324" s="16"/>
      <c r="CH324" s="16"/>
      <c r="CI324" s="16"/>
      <c r="CJ324" s="16"/>
      <c r="CK324" s="16"/>
      <c r="CL324" s="16"/>
      <c r="CM324" s="16"/>
      <c r="CN324" s="16"/>
      <c r="CO324" s="16"/>
      <c r="CP324" s="16"/>
      <c r="CQ324" s="16"/>
      <c r="CR324" s="16"/>
      <c r="CS324" s="16"/>
      <c r="CT324" s="16"/>
      <c r="CU324" s="16"/>
      <c r="CV324" s="16"/>
      <c r="CW324" s="16"/>
      <c r="CX324" s="16"/>
      <c r="CY324" s="16"/>
      <c r="CZ324" s="16"/>
      <c r="DA324" s="16"/>
      <c r="DB324" s="16"/>
      <c r="DC324" s="16"/>
      <c r="DD324" s="16"/>
      <c r="DE324" s="16"/>
      <c r="DF324" s="16"/>
      <c r="DG324" s="16"/>
      <c r="DH324" s="16"/>
      <c r="DI324" s="16"/>
      <c r="DJ324" s="16"/>
      <c r="DK324" s="16"/>
      <c r="DL324" s="16"/>
      <c r="DM324" s="16"/>
      <c r="DN324" s="16"/>
      <c r="DO324" s="16"/>
      <c r="DP324" s="16"/>
      <c r="DQ324" s="16"/>
      <c r="DR324" s="16"/>
      <c r="DS324" s="16"/>
      <c r="DT324" s="16"/>
      <c r="DU324" s="16"/>
      <c r="DV324" s="16"/>
      <c r="DW324" s="16"/>
      <c r="DX324" s="16"/>
    </row>
    <row r="325" spans="1:128" x14ac:dyDescent="0.3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/>
      <c r="BU325" s="16"/>
      <c r="BV325" s="16"/>
      <c r="BW325" s="16"/>
      <c r="BX325" s="16"/>
      <c r="BY325" s="16"/>
      <c r="BZ325" s="16"/>
      <c r="CA325" s="16"/>
      <c r="CB325" s="16"/>
      <c r="CC325" s="16"/>
      <c r="CD325" s="16"/>
      <c r="CE325" s="16"/>
      <c r="CF325" s="16"/>
      <c r="CG325" s="16"/>
      <c r="CH325" s="16"/>
      <c r="CI325" s="16"/>
      <c r="CJ325" s="16"/>
      <c r="CK325" s="16"/>
      <c r="CL325" s="16"/>
      <c r="CM325" s="16"/>
      <c r="CN325" s="16"/>
      <c r="CO325" s="16"/>
      <c r="CP325" s="16"/>
      <c r="CQ325" s="16"/>
      <c r="CR325" s="16"/>
      <c r="CS325" s="16"/>
      <c r="CT325" s="16"/>
      <c r="CU325" s="16"/>
      <c r="CV325" s="16"/>
      <c r="CW325" s="16"/>
      <c r="CX325" s="16"/>
      <c r="CY325" s="16"/>
      <c r="CZ325" s="16"/>
      <c r="DA325" s="16"/>
      <c r="DB325" s="16"/>
      <c r="DC325" s="16"/>
      <c r="DD325" s="16"/>
      <c r="DE325" s="16"/>
      <c r="DF325" s="16"/>
      <c r="DG325" s="16"/>
      <c r="DH325" s="16"/>
      <c r="DI325" s="16"/>
      <c r="DJ325" s="16"/>
      <c r="DK325" s="16"/>
      <c r="DL325" s="16"/>
      <c r="DM325" s="16"/>
      <c r="DN325" s="16"/>
      <c r="DO325" s="16"/>
      <c r="DP325" s="16"/>
      <c r="DQ325" s="16"/>
      <c r="DR325" s="16"/>
      <c r="DS325" s="16"/>
      <c r="DT325" s="16"/>
      <c r="DU325" s="16"/>
      <c r="DV325" s="16"/>
      <c r="DW325" s="16"/>
      <c r="DX325" s="16"/>
    </row>
    <row r="326" spans="1:128" x14ac:dyDescent="0.3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  <c r="DJ326" s="16"/>
      <c r="DK326" s="16"/>
      <c r="DL326" s="16"/>
      <c r="DM326" s="16"/>
      <c r="DN326" s="16"/>
      <c r="DO326" s="16"/>
      <c r="DP326" s="16"/>
      <c r="DQ326" s="16"/>
      <c r="DR326" s="16"/>
      <c r="DS326" s="16"/>
      <c r="DT326" s="16"/>
      <c r="DU326" s="16"/>
      <c r="DV326" s="16"/>
      <c r="DW326" s="16"/>
      <c r="DX326" s="16"/>
    </row>
    <row r="327" spans="1:128" x14ac:dyDescent="0.3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6"/>
      <c r="AP327" s="16"/>
      <c r="AQ327" s="16"/>
      <c r="AR327" s="16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16"/>
      <c r="BE327" s="16"/>
      <c r="BF327" s="16"/>
      <c r="BG327" s="16"/>
      <c r="BH327" s="16"/>
      <c r="BI327" s="16"/>
      <c r="BJ327" s="16"/>
      <c r="BK327" s="16"/>
      <c r="BL327" s="16"/>
      <c r="BM327" s="16"/>
      <c r="BN327" s="16"/>
      <c r="BO327" s="16"/>
      <c r="BP327" s="16"/>
      <c r="BQ327" s="16"/>
      <c r="BR327" s="16"/>
      <c r="BS327" s="16"/>
      <c r="BT327" s="16"/>
      <c r="BU327" s="16"/>
      <c r="BV327" s="16"/>
      <c r="BW327" s="16"/>
      <c r="BX327" s="16"/>
      <c r="BY327" s="16"/>
      <c r="BZ327" s="16"/>
      <c r="CA327" s="16"/>
      <c r="CB327" s="16"/>
      <c r="CC327" s="16"/>
      <c r="CD327" s="16"/>
      <c r="CE327" s="16"/>
      <c r="CF327" s="16"/>
      <c r="CG327" s="16"/>
      <c r="CH327" s="16"/>
      <c r="CI327" s="16"/>
      <c r="CJ327" s="16"/>
      <c r="CK327" s="16"/>
      <c r="CL327" s="16"/>
      <c r="CM327" s="16"/>
      <c r="CN327" s="16"/>
      <c r="CO327" s="16"/>
      <c r="CP327" s="16"/>
      <c r="CQ327" s="16"/>
      <c r="CR327" s="16"/>
      <c r="CS327" s="16"/>
      <c r="CT327" s="16"/>
      <c r="CU327" s="16"/>
      <c r="CV327" s="16"/>
      <c r="CW327" s="16"/>
      <c r="CX327" s="16"/>
      <c r="CY327" s="16"/>
      <c r="CZ327" s="16"/>
      <c r="DA327" s="16"/>
      <c r="DB327" s="16"/>
      <c r="DC327" s="16"/>
      <c r="DD327" s="16"/>
      <c r="DE327" s="16"/>
      <c r="DF327" s="16"/>
      <c r="DG327" s="16"/>
      <c r="DH327" s="16"/>
      <c r="DI327" s="16"/>
      <c r="DJ327" s="16"/>
      <c r="DK327" s="16"/>
      <c r="DL327" s="16"/>
      <c r="DM327" s="16"/>
      <c r="DN327" s="16"/>
      <c r="DO327" s="16"/>
      <c r="DP327" s="16"/>
      <c r="DQ327" s="16"/>
      <c r="DR327" s="16"/>
      <c r="DS327" s="16"/>
      <c r="DT327" s="16"/>
      <c r="DU327" s="16"/>
      <c r="DV327" s="16"/>
      <c r="DW327" s="16"/>
      <c r="DX327" s="16"/>
    </row>
    <row r="328" spans="1:128" x14ac:dyDescent="0.3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6"/>
      <c r="AP328" s="16"/>
      <c r="AQ328" s="16"/>
      <c r="AR328" s="16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  <c r="DK328" s="16"/>
      <c r="DL328" s="16"/>
      <c r="DM328" s="16"/>
      <c r="DN328" s="16"/>
      <c r="DO328" s="16"/>
      <c r="DP328" s="16"/>
      <c r="DQ328" s="16"/>
      <c r="DR328" s="16"/>
      <c r="DS328" s="16"/>
      <c r="DT328" s="16"/>
      <c r="DU328" s="16"/>
      <c r="DV328" s="16"/>
      <c r="DW328" s="16"/>
      <c r="DX328" s="16"/>
    </row>
    <row r="329" spans="1:128" x14ac:dyDescent="0.3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16"/>
      <c r="BE329" s="16"/>
      <c r="BF329" s="16"/>
      <c r="BG329" s="16"/>
      <c r="BH329" s="16"/>
      <c r="BI329" s="16"/>
      <c r="BJ329" s="16"/>
      <c r="BK329" s="16"/>
      <c r="BL329" s="16"/>
      <c r="BM329" s="16"/>
      <c r="BN329" s="16"/>
      <c r="BO329" s="16"/>
      <c r="BP329" s="16"/>
      <c r="BQ329" s="16"/>
      <c r="BR329" s="16"/>
      <c r="BS329" s="16"/>
      <c r="BT329" s="16"/>
      <c r="BU329" s="16"/>
      <c r="BV329" s="16"/>
      <c r="BW329" s="16"/>
      <c r="BX329" s="16"/>
      <c r="BY329" s="16"/>
      <c r="BZ329" s="16"/>
      <c r="CA329" s="16"/>
      <c r="CB329" s="16"/>
      <c r="CC329" s="16"/>
      <c r="CD329" s="16"/>
      <c r="CE329" s="16"/>
      <c r="CF329" s="16"/>
      <c r="CG329" s="16"/>
      <c r="CH329" s="16"/>
      <c r="CI329" s="16"/>
      <c r="CJ329" s="16"/>
      <c r="CK329" s="16"/>
      <c r="CL329" s="16"/>
      <c r="CM329" s="16"/>
      <c r="CN329" s="16"/>
      <c r="CO329" s="16"/>
      <c r="CP329" s="16"/>
      <c r="CQ329" s="16"/>
      <c r="CR329" s="16"/>
      <c r="CS329" s="16"/>
      <c r="CT329" s="16"/>
      <c r="CU329" s="16"/>
      <c r="CV329" s="16"/>
      <c r="CW329" s="16"/>
      <c r="CX329" s="16"/>
      <c r="CY329" s="16"/>
      <c r="CZ329" s="16"/>
      <c r="DA329" s="16"/>
      <c r="DB329" s="16"/>
      <c r="DC329" s="16"/>
      <c r="DD329" s="16"/>
      <c r="DE329" s="16"/>
      <c r="DF329" s="16"/>
      <c r="DG329" s="16"/>
      <c r="DH329" s="16"/>
      <c r="DI329" s="16"/>
      <c r="DJ329" s="16"/>
      <c r="DK329" s="16"/>
      <c r="DL329" s="16"/>
      <c r="DM329" s="16"/>
      <c r="DN329" s="16"/>
      <c r="DO329" s="16"/>
      <c r="DP329" s="16"/>
      <c r="DQ329" s="16"/>
      <c r="DR329" s="16"/>
      <c r="DS329" s="16"/>
      <c r="DT329" s="16"/>
      <c r="DU329" s="16"/>
      <c r="DV329" s="16"/>
      <c r="DW329" s="16"/>
      <c r="DX329" s="16"/>
    </row>
    <row r="330" spans="1:128" x14ac:dyDescent="0.3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6"/>
      <c r="CF330" s="16"/>
      <c r="CG330" s="16"/>
      <c r="CH330" s="16"/>
      <c r="CI330" s="16"/>
      <c r="CJ330" s="16"/>
      <c r="CK330" s="16"/>
      <c r="CL330" s="16"/>
      <c r="CM330" s="16"/>
      <c r="CN330" s="16"/>
      <c r="CO330" s="16"/>
      <c r="CP330" s="16"/>
      <c r="CQ330" s="16"/>
      <c r="CR330" s="16"/>
      <c r="CS330" s="16"/>
      <c r="CT330" s="16"/>
      <c r="CU330" s="16"/>
      <c r="CV330" s="16"/>
      <c r="CW330" s="16"/>
      <c r="CX330" s="16"/>
      <c r="CY330" s="16"/>
      <c r="CZ330" s="16"/>
      <c r="DA330" s="16"/>
      <c r="DB330" s="16"/>
      <c r="DC330" s="16"/>
      <c r="DD330" s="16"/>
      <c r="DE330" s="16"/>
      <c r="DF330" s="16"/>
      <c r="DG330" s="16"/>
      <c r="DH330" s="16"/>
      <c r="DI330" s="16"/>
      <c r="DJ330" s="16"/>
      <c r="DK330" s="16"/>
      <c r="DL330" s="16"/>
      <c r="DM330" s="16"/>
      <c r="DN330" s="16"/>
      <c r="DO330" s="16"/>
      <c r="DP330" s="16"/>
      <c r="DQ330" s="16"/>
      <c r="DR330" s="16"/>
      <c r="DS330" s="16"/>
      <c r="DT330" s="16"/>
      <c r="DU330" s="16"/>
      <c r="DV330" s="16"/>
      <c r="DW330" s="16"/>
      <c r="DX330" s="16"/>
    </row>
    <row r="331" spans="1:128" x14ac:dyDescent="0.3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6"/>
      <c r="CF331" s="16"/>
      <c r="CG331" s="16"/>
      <c r="CH331" s="16"/>
      <c r="CI331" s="16"/>
      <c r="CJ331" s="16"/>
      <c r="CK331" s="16"/>
      <c r="CL331" s="16"/>
      <c r="CM331" s="16"/>
      <c r="CN331" s="16"/>
      <c r="CO331" s="16"/>
      <c r="CP331" s="16"/>
      <c r="CQ331" s="16"/>
      <c r="CR331" s="16"/>
      <c r="CS331" s="16"/>
      <c r="CT331" s="16"/>
      <c r="CU331" s="16"/>
      <c r="CV331" s="16"/>
      <c r="CW331" s="16"/>
      <c r="CX331" s="16"/>
      <c r="CY331" s="16"/>
      <c r="CZ331" s="16"/>
      <c r="DA331" s="16"/>
      <c r="DB331" s="16"/>
      <c r="DC331" s="16"/>
      <c r="DD331" s="16"/>
      <c r="DE331" s="16"/>
      <c r="DF331" s="16"/>
      <c r="DG331" s="16"/>
      <c r="DH331" s="16"/>
      <c r="DI331" s="16"/>
      <c r="DJ331" s="16"/>
      <c r="DK331" s="16"/>
      <c r="DL331" s="16"/>
      <c r="DM331" s="16"/>
      <c r="DN331" s="16"/>
      <c r="DO331" s="16"/>
      <c r="DP331" s="16"/>
      <c r="DQ331" s="16"/>
      <c r="DR331" s="16"/>
      <c r="DS331" s="16"/>
      <c r="DT331" s="16"/>
      <c r="DU331" s="16"/>
      <c r="DV331" s="16"/>
      <c r="DW331" s="16"/>
      <c r="DX331" s="16"/>
    </row>
    <row r="332" spans="1:128" x14ac:dyDescent="0.3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16"/>
      <c r="DM332" s="16"/>
      <c r="DN332" s="16"/>
      <c r="DO332" s="16"/>
      <c r="DP332" s="16"/>
      <c r="DQ332" s="16"/>
      <c r="DR332" s="16"/>
      <c r="DS332" s="16"/>
      <c r="DT332" s="16"/>
      <c r="DU332" s="16"/>
      <c r="DV332" s="16"/>
      <c r="DW332" s="16"/>
      <c r="DX332" s="16"/>
    </row>
    <row r="333" spans="1:128" x14ac:dyDescent="0.3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  <c r="DK333" s="16"/>
      <c r="DL333" s="16"/>
      <c r="DM333" s="16"/>
      <c r="DN333" s="16"/>
      <c r="DO333" s="16"/>
      <c r="DP333" s="16"/>
      <c r="DQ333" s="16"/>
      <c r="DR333" s="16"/>
      <c r="DS333" s="16"/>
      <c r="DT333" s="16"/>
      <c r="DU333" s="16"/>
      <c r="DV333" s="16"/>
      <c r="DW333" s="16"/>
      <c r="DX333" s="16"/>
    </row>
    <row r="334" spans="1:128" x14ac:dyDescent="0.3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  <c r="DJ334" s="16"/>
      <c r="DK334" s="16"/>
      <c r="DL334" s="16"/>
      <c r="DM334" s="16"/>
      <c r="DN334" s="16"/>
      <c r="DO334" s="16"/>
      <c r="DP334" s="16"/>
      <c r="DQ334" s="16"/>
      <c r="DR334" s="16"/>
      <c r="DS334" s="16"/>
      <c r="DT334" s="16"/>
      <c r="DU334" s="16"/>
      <c r="DV334" s="16"/>
      <c r="DW334" s="16"/>
      <c r="DX334" s="16"/>
    </row>
    <row r="335" spans="1:128" x14ac:dyDescent="0.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6"/>
      <c r="BN335" s="16"/>
      <c r="BO335" s="16"/>
      <c r="BP335" s="16"/>
      <c r="BQ335" s="16"/>
      <c r="BR335" s="16"/>
      <c r="BS335" s="16"/>
      <c r="BT335" s="16"/>
      <c r="BU335" s="16"/>
      <c r="BV335" s="16"/>
      <c r="BW335" s="16"/>
      <c r="BX335" s="16"/>
      <c r="BY335" s="16"/>
      <c r="BZ335" s="16"/>
      <c r="CA335" s="16"/>
      <c r="CB335" s="16"/>
      <c r="CC335" s="16"/>
      <c r="CD335" s="16"/>
      <c r="CE335" s="16"/>
      <c r="CF335" s="16"/>
      <c r="CG335" s="16"/>
      <c r="CH335" s="16"/>
      <c r="CI335" s="16"/>
      <c r="CJ335" s="16"/>
      <c r="CK335" s="16"/>
      <c r="CL335" s="16"/>
      <c r="CM335" s="16"/>
      <c r="CN335" s="16"/>
      <c r="CO335" s="16"/>
      <c r="CP335" s="16"/>
      <c r="CQ335" s="16"/>
      <c r="CR335" s="16"/>
      <c r="CS335" s="16"/>
      <c r="CT335" s="16"/>
      <c r="CU335" s="16"/>
      <c r="CV335" s="16"/>
      <c r="CW335" s="16"/>
      <c r="CX335" s="16"/>
      <c r="CY335" s="16"/>
      <c r="CZ335" s="16"/>
      <c r="DA335" s="16"/>
      <c r="DB335" s="16"/>
      <c r="DC335" s="16"/>
      <c r="DD335" s="16"/>
      <c r="DE335" s="16"/>
      <c r="DF335" s="16"/>
      <c r="DG335" s="16"/>
      <c r="DH335" s="16"/>
      <c r="DI335" s="16"/>
      <c r="DJ335" s="16"/>
      <c r="DK335" s="16"/>
      <c r="DL335" s="16"/>
      <c r="DM335" s="16"/>
      <c r="DN335" s="16"/>
      <c r="DO335" s="16"/>
      <c r="DP335" s="16"/>
      <c r="DQ335" s="16"/>
      <c r="DR335" s="16"/>
      <c r="DS335" s="16"/>
      <c r="DT335" s="16"/>
      <c r="DU335" s="16"/>
      <c r="DV335" s="16"/>
      <c r="DW335" s="16"/>
      <c r="DX335" s="16"/>
    </row>
    <row r="546" spans="11:158" x14ac:dyDescent="0.35"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  <c r="DC546" s="16"/>
      <c r="DD546" s="16"/>
      <c r="DE546" s="16"/>
      <c r="DF546" s="16"/>
      <c r="DG546" s="16"/>
      <c r="DH546" s="16"/>
      <c r="DI546" s="16"/>
      <c r="DJ546" s="16"/>
      <c r="DK546" s="16"/>
      <c r="DL546" s="16"/>
      <c r="DM546" s="16"/>
      <c r="DN546" s="16"/>
      <c r="DO546" s="16"/>
      <c r="DP546" s="16"/>
      <c r="DQ546" s="16"/>
      <c r="DR546" s="16"/>
      <c r="DS546" s="16"/>
      <c r="DT546" s="16"/>
      <c r="DU546" s="16"/>
      <c r="DV546" s="16"/>
      <c r="DW546" s="16"/>
      <c r="DX546" s="16"/>
      <c r="DY546" s="16"/>
      <c r="DZ546" s="16"/>
      <c r="EA546" s="16"/>
      <c r="EB546" s="16"/>
      <c r="EC546" s="16"/>
      <c r="ED546" s="16"/>
      <c r="EE546" s="16"/>
      <c r="EF546" s="16"/>
      <c r="EG546" s="16"/>
      <c r="EH546" s="16"/>
      <c r="EI546" s="16"/>
      <c r="EJ546" s="16"/>
      <c r="EK546" s="16"/>
      <c r="EL546" s="16"/>
      <c r="EM546" s="16"/>
      <c r="EN546" s="16"/>
      <c r="EO546" s="16"/>
      <c r="EP546" s="16"/>
      <c r="EQ546" s="16"/>
      <c r="ER546" s="16"/>
      <c r="ES546" s="16"/>
      <c r="ET546" s="16"/>
      <c r="EU546" s="16"/>
      <c r="EV546" s="16"/>
      <c r="EW546" s="16"/>
      <c r="EX546" s="16"/>
      <c r="EY546" s="16"/>
      <c r="EZ546" s="16"/>
      <c r="FA546" s="16"/>
      <c r="FB546" s="16"/>
    </row>
    <row r="547" spans="11:158" x14ac:dyDescent="0.35"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  <c r="DA547" s="16"/>
      <c r="DB547" s="16"/>
      <c r="DC547" s="16"/>
      <c r="DD547" s="16"/>
      <c r="DE547" s="16"/>
      <c r="DF547" s="16"/>
      <c r="DG547" s="16"/>
      <c r="DH547" s="16"/>
      <c r="DI547" s="16"/>
      <c r="DJ547" s="16"/>
      <c r="DK547" s="16"/>
      <c r="DL547" s="16"/>
      <c r="DM547" s="16"/>
      <c r="DN547" s="16"/>
      <c r="DO547" s="16"/>
      <c r="DP547" s="16"/>
      <c r="DQ547" s="16"/>
      <c r="DR547" s="16"/>
      <c r="DS547" s="16"/>
      <c r="DT547" s="16"/>
      <c r="DU547" s="16"/>
      <c r="DV547" s="16"/>
      <c r="DW547" s="16"/>
      <c r="DX547" s="16"/>
      <c r="DY547" s="16"/>
      <c r="DZ547" s="16"/>
      <c r="EA547" s="16"/>
      <c r="EB547" s="16"/>
      <c r="EC547" s="16"/>
      <c r="ED547" s="16"/>
      <c r="EE547" s="16"/>
      <c r="EF547" s="16"/>
      <c r="EG547" s="16"/>
      <c r="EH547" s="16"/>
      <c r="EI547" s="16"/>
      <c r="EJ547" s="16"/>
      <c r="EK547" s="16"/>
      <c r="EL547" s="16"/>
      <c r="EM547" s="16"/>
      <c r="EN547" s="16"/>
      <c r="EO547" s="16"/>
      <c r="EP547" s="16"/>
      <c r="EQ547" s="16"/>
      <c r="ER547" s="16"/>
      <c r="ES547" s="16"/>
      <c r="ET547" s="16"/>
      <c r="EU547" s="16"/>
      <c r="EV547" s="16"/>
      <c r="EW547" s="16"/>
      <c r="EX547" s="16"/>
      <c r="EY547" s="16"/>
      <c r="EZ547" s="16"/>
      <c r="FA547" s="16"/>
      <c r="FB547" s="16"/>
    </row>
    <row r="548" spans="11:158" x14ac:dyDescent="0.35"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  <c r="DC548" s="16"/>
      <c r="DD548" s="16"/>
      <c r="DE548" s="16"/>
      <c r="DF548" s="16"/>
      <c r="DG548" s="16"/>
      <c r="DH548" s="16"/>
      <c r="DI548" s="16"/>
      <c r="DJ548" s="16"/>
      <c r="DK548" s="16"/>
      <c r="DL548" s="16"/>
      <c r="DM548" s="16"/>
      <c r="DN548" s="16"/>
      <c r="DO548" s="16"/>
      <c r="DP548" s="16"/>
      <c r="DQ548" s="16"/>
      <c r="DR548" s="16"/>
      <c r="DS548" s="16"/>
      <c r="DT548" s="16"/>
      <c r="DU548" s="16"/>
      <c r="DV548" s="16"/>
      <c r="DW548" s="16"/>
      <c r="DX548" s="16"/>
      <c r="DY548" s="16"/>
      <c r="DZ548" s="16"/>
      <c r="EA548" s="16"/>
      <c r="EB548" s="16"/>
      <c r="EC548" s="16"/>
      <c r="ED548" s="16"/>
      <c r="EE548" s="16"/>
      <c r="EF548" s="16"/>
      <c r="EG548" s="16"/>
      <c r="EH548" s="16"/>
      <c r="EI548" s="16"/>
      <c r="EJ548" s="16"/>
      <c r="EK548" s="16"/>
      <c r="EL548" s="16"/>
      <c r="EM548" s="16"/>
      <c r="EN548" s="16"/>
      <c r="EO548" s="16"/>
      <c r="EP548" s="16"/>
      <c r="EQ548" s="16"/>
      <c r="ER548" s="16"/>
      <c r="ES548" s="16"/>
      <c r="ET548" s="16"/>
      <c r="EU548" s="16"/>
      <c r="EV548" s="16"/>
      <c r="EW548" s="16"/>
      <c r="EX548" s="16"/>
      <c r="EY548" s="16"/>
      <c r="EZ548" s="16"/>
      <c r="FA548" s="16"/>
      <c r="FB548" s="16"/>
    </row>
    <row r="549" spans="11:158" x14ac:dyDescent="0.35"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  <c r="DA549" s="16"/>
      <c r="DB549" s="16"/>
      <c r="DC549" s="16"/>
      <c r="DD549" s="16"/>
      <c r="DE549" s="16"/>
      <c r="DF549" s="16"/>
      <c r="DG549" s="16"/>
      <c r="DH549" s="16"/>
      <c r="DI549" s="16"/>
      <c r="DJ549" s="16"/>
      <c r="DK549" s="16"/>
      <c r="DL549" s="16"/>
      <c r="DM549" s="16"/>
      <c r="DN549" s="16"/>
      <c r="DO549" s="16"/>
      <c r="DP549" s="16"/>
      <c r="DQ549" s="16"/>
      <c r="DR549" s="16"/>
      <c r="DS549" s="16"/>
      <c r="DT549" s="16"/>
      <c r="DU549" s="16"/>
      <c r="DV549" s="16"/>
      <c r="DW549" s="16"/>
      <c r="DX549" s="16"/>
      <c r="DY549" s="16"/>
      <c r="DZ549" s="16"/>
      <c r="EA549" s="16"/>
      <c r="EB549" s="16"/>
      <c r="EC549" s="16"/>
      <c r="ED549" s="16"/>
      <c r="EE549" s="16"/>
      <c r="EF549" s="16"/>
      <c r="EG549" s="16"/>
      <c r="EH549" s="16"/>
      <c r="EI549" s="16"/>
      <c r="EJ549" s="16"/>
      <c r="EK549" s="16"/>
      <c r="EL549" s="16"/>
      <c r="EM549" s="16"/>
      <c r="EN549" s="16"/>
      <c r="EO549" s="16"/>
      <c r="EP549" s="16"/>
      <c r="EQ549" s="16"/>
      <c r="ER549" s="16"/>
      <c r="ES549" s="16"/>
      <c r="ET549" s="16"/>
      <c r="EU549" s="16"/>
      <c r="EV549" s="16"/>
      <c r="EW549" s="16"/>
      <c r="EX549" s="16"/>
      <c r="EY549" s="16"/>
      <c r="EZ549" s="16"/>
      <c r="FA549" s="16"/>
      <c r="FB549" s="16"/>
    </row>
    <row r="550" spans="11:158" x14ac:dyDescent="0.35"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  <c r="CY550" s="16"/>
      <c r="CZ550" s="16"/>
      <c r="DA550" s="16"/>
      <c r="DB550" s="16"/>
      <c r="DC550" s="16"/>
      <c r="DD550" s="16"/>
      <c r="DE550" s="16"/>
      <c r="DF550" s="16"/>
      <c r="DG550" s="16"/>
      <c r="DH550" s="16"/>
      <c r="DI550" s="16"/>
      <c r="DJ550" s="16"/>
      <c r="DK550" s="16"/>
      <c r="DL550" s="16"/>
      <c r="DM550" s="16"/>
      <c r="DN550" s="16"/>
      <c r="DO550" s="16"/>
      <c r="DP550" s="16"/>
      <c r="DQ550" s="16"/>
      <c r="DR550" s="16"/>
      <c r="DS550" s="16"/>
      <c r="DT550" s="16"/>
      <c r="DU550" s="16"/>
      <c r="DV550" s="16"/>
      <c r="DW550" s="16"/>
      <c r="DX550" s="16"/>
      <c r="DY550" s="16"/>
      <c r="DZ550" s="16"/>
      <c r="EA550" s="16"/>
      <c r="EB550" s="16"/>
      <c r="EC550" s="16"/>
      <c r="ED550" s="16"/>
      <c r="EE550" s="16"/>
      <c r="EF550" s="16"/>
      <c r="EG550" s="16"/>
      <c r="EH550" s="16"/>
      <c r="EI550" s="16"/>
      <c r="EJ550" s="16"/>
      <c r="EK550" s="16"/>
      <c r="EL550" s="16"/>
      <c r="EM550" s="16"/>
      <c r="EN550" s="16"/>
      <c r="EO550" s="16"/>
      <c r="EP550" s="16"/>
      <c r="EQ550" s="16"/>
      <c r="ER550" s="16"/>
      <c r="ES550" s="16"/>
      <c r="ET550" s="16"/>
      <c r="EU550" s="16"/>
      <c r="EV550" s="16"/>
      <c r="EW550" s="16"/>
      <c r="EX550" s="16"/>
      <c r="EY550" s="16"/>
      <c r="EZ550" s="16"/>
      <c r="FA550" s="16"/>
      <c r="FB550" s="16"/>
    </row>
    <row r="551" spans="11:158" x14ac:dyDescent="0.35"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  <c r="DA551" s="16"/>
      <c r="DB551" s="16"/>
      <c r="DC551" s="16"/>
      <c r="DD551" s="16"/>
      <c r="DE551" s="16"/>
      <c r="DF551" s="16"/>
      <c r="DG551" s="16"/>
      <c r="DH551" s="16"/>
      <c r="DI551" s="16"/>
      <c r="DJ551" s="16"/>
      <c r="DK551" s="16"/>
      <c r="DL551" s="16"/>
      <c r="DM551" s="16"/>
      <c r="DN551" s="16"/>
      <c r="DO551" s="16"/>
      <c r="DP551" s="16"/>
      <c r="DQ551" s="16"/>
      <c r="DR551" s="16"/>
      <c r="DS551" s="16"/>
      <c r="DT551" s="16"/>
      <c r="DU551" s="16"/>
      <c r="DV551" s="16"/>
      <c r="DW551" s="16"/>
      <c r="DX551" s="16"/>
      <c r="DY551" s="16"/>
      <c r="DZ551" s="16"/>
      <c r="EA551" s="16"/>
      <c r="EB551" s="16"/>
      <c r="EC551" s="16"/>
      <c r="ED551" s="16"/>
      <c r="EE551" s="16"/>
      <c r="EF551" s="16"/>
      <c r="EG551" s="16"/>
      <c r="EH551" s="16"/>
      <c r="EI551" s="16"/>
      <c r="EJ551" s="16"/>
      <c r="EK551" s="16"/>
      <c r="EL551" s="16"/>
      <c r="EM551" s="16"/>
      <c r="EN551" s="16"/>
      <c r="EO551" s="16"/>
      <c r="EP551" s="16"/>
      <c r="EQ551" s="16"/>
      <c r="ER551" s="16"/>
      <c r="ES551" s="16"/>
      <c r="ET551" s="16"/>
      <c r="EU551" s="16"/>
      <c r="EV551" s="16"/>
      <c r="EW551" s="16"/>
      <c r="EX551" s="16"/>
      <c r="EY551" s="16"/>
      <c r="EZ551" s="16"/>
      <c r="FA551" s="16"/>
      <c r="FB551" s="16"/>
    </row>
    <row r="552" spans="11:158" x14ac:dyDescent="0.35"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  <c r="CY552" s="16"/>
      <c r="CZ552" s="16"/>
      <c r="DA552" s="16"/>
      <c r="DB552" s="16"/>
      <c r="DC552" s="16"/>
      <c r="DD552" s="16"/>
      <c r="DE552" s="16"/>
      <c r="DF552" s="16"/>
      <c r="DG552" s="16"/>
      <c r="DH552" s="16"/>
      <c r="DI552" s="16"/>
      <c r="DJ552" s="16"/>
      <c r="DK552" s="16"/>
      <c r="DL552" s="16"/>
      <c r="DM552" s="16"/>
      <c r="DN552" s="16"/>
      <c r="DO552" s="16"/>
      <c r="DP552" s="16"/>
      <c r="DQ552" s="16"/>
      <c r="DR552" s="16"/>
      <c r="DS552" s="16"/>
      <c r="DT552" s="16"/>
      <c r="DU552" s="16"/>
      <c r="DV552" s="16"/>
      <c r="DW552" s="16"/>
      <c r="DX552" s="16"/>
      <c r="DY552" s="16"/>
      <c r="DZ552" s="16"/>
      <c r="EA552" s="16"/>
      <c r="EB552" s="16"/>
      <c r="EC552" s="16"/>
      <c r="ED552" s="16"/>
      <c r="EE552" s="16"/>
      <c r="EF552" s="16"/>
      <c r="EG552" s="16"/>
      <c r="EH552" s="16"/>
      <c r="EI552" s="16"/>
      <c r="EJ552" s="16"/>
      <c r="EK552" s="16"/>
      <c r="EL552" s="16"/>
      <c r="EM552" s="16"/>
      <c r="EN552" s="16"/>
      <c r="EO552" s="16"/>
      <c r="EP552" s="16"/>
      <c r="EQ552" s="16"/>
      <c r="ER552" s="16"/>
      <c r="ES552" s="16"/>
      <c r="ET552" s="16"/>
      <c r="EU552" s="16"/>
      <c r="EV552" s="16"/>
      <c r="EW552" s="16"/>
      <c r="EX552" s="16"/>
      <c r="EY552" s="16"/>
      <c r="EZ552" s="16"/>
      <c r="FA552" s="16"/>
      <c r="FB552" s="16"/>
    </row>
    <row r="553" spans="11:158" x14ac:dyDescent="0.35"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6"/>
      <c r="CX553" s="16"/>
      <c r="CY553" s="16"/>
      <c r="CZ553" s="16"/>
      <c r="DA553" s="16"/>
      <c r="DB553" s="16"/>
      <c r="DC553" s="16"/>
      <c r="DD553" s="16"/>
      <c r="DE553" s="16"/>
      <c r="DF553" s="16"/>
      <c r="DG553" s="16"/>
      <c r="DH553" s="16"/>
      <c r="DI553" s="16"/>
      <c r="DJ553" s="16"/>
      <c r="DK553" s="16"/>
      <c r="DL553" s="16"/>
      <c r="DM553" s="16"/>
      <c r="DN553" s="16"/>
      <c r="DO553" s="16"/>
      <c r="DP553" s="16"/>
      <c r="DQ553" s="16"/>
      <c r="DR553" s="16"/>
      <c r="DS553" s="16"/>
      <c r="DT553" s="16"/>
      <c r="DU553" s="16"/>
      <c r="DV553" s="16"/>
      <c r="DW553" s="16"/>
      <c r="DX553" s="16"/>
      <c r="DY553" s="16"/>
      <c r="DZ553" s="16"/>
      <c r="EA553" s="16"/>
      <c r="EB553" s="16"/>
      <c r="EC553" s="16"/>
      <c r="ED553" s="16"/>
      <c r="EE553" s="16"/>
      <c r="EF553" s="16"/>
      <c r="EG553" s="16"/>
      <c r="EH553" s="16"/>
      <c r="EI553" s="16"/>
      <c r="EJ553" s="16"/>
      <c r="EK553" s="16"/>
      <c r="EL553" s="16"/>
      <c r="EM553" s="16"/>
      <c r="EN553" s="16"/>
      <c r="EO553" s="16"/>
      <c r="EP553" s="16"/>
      <c r="EQ553" s="16"/>
      <c r="ER553" s="16"/>
      <c r="ES553" s="16"/>
      <c r="ET553" s="16"/>
      <c r="EU553" s="16"/>
      <c r="EV553" s="16"/>
      <c r="EW553" s="16"/>
      <c r="EX553" s="16"/>
      <c r="EY553" s="16"/>
      <c r="EZ553" s="16"/>
      <c r="FA553" s="16"/>
      <c r="FB553" s="16"/>
    </row>
    <row r="554" spans="11:158" x14ac:dyDescent="0.35"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  <c r="DC554" s="16"/>
      <c r="DD554" s="16"/>
      <c r="DE554" s="16"/>
      <c r="DF554" s="16"/>
      <c r="DG554" s="16"/>
      <c r="DH554" s="16"/>
      <c r="DI554" s="16"/>
      <c r="DJ554" s="16"/>
      <c r="DK554" s="16"/>
      <c r="DL554" s="16"/>
      <c r="DM554" s="16"/>
      <c r="DN554" s="16"/>
      <c r="DO554" s="16"/>
      <c r="DP554" s="16"/>
      <c r="DQ554" s="16"/>
      <c r="DR554" s="16"/>
      <c r="DS554" s="16"/>
      <c r="DT554" s="16"/>
      <c r="DU554" s="16"/>
      <c r="DV554" s="16"/>
      <c r="DW554" s="16"/>
      <c r="DX554" s="16"/>
      <c r="DY554" s="16"/>
      <c r="DZ554" s="16"/>
      <c r="EA554" s="16"/>
      <c r="EB554" s="16"/>
      <c r="EC554" s="16"/>
      <c r="ED554" s="16"/>
      <c r="EE554" s="16"/>
      <c r="EF554" s="16"/>
      <c r="EG554" s="16"/>
      <c r="EH554" s="16"/>
      <c r="EI554" s="16"/>
      <c r="EJ554" s="16"/>
      <c r="EK554" s="16"/>
      <c r="EL554" s="16"/>
      <c r="EM554" s="16"/>
      <c r="EN554" s="16"/>
      <c r="EO554" s="16"/>
      <c r="EP554" s="16"/>
      <c r="EQ554" s="16"/>
      <c r="ER554" s="16"/>
      <c r="ES554" s="16"/>
      <c r="ET554" s="16"/>
      <c r="EU554" s="16"/>
      <c r="EV554" s="16"/>
      <c r="EW554" s="16"/>
      <c r="EX554" s="16"/>
      <c r="EY554" s="16"/>
      <c r="EZ554" s="16"/>
      <c r="FA554" s="16"/>
      <c r="FB554" s="16"/>
    </row>
    <row r="555" spans="11:158" x14ac:dyDescent="0.35"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  <c r="DC555" s="16"/>
      <c r="DD555" s="16"/>
      <c r="DE555" s="16"/>
      <c r="DF555" s="16"/>
      <c r="DG555" s="16"/>
      <c r="DH555" s="16"/>
      <c r="DI555" s="16"/>
      <c r="DJ555" s="16"/>
      <c r="DK555" s="16"/>
      <c r="DL555" s="16"/>
      <c r="DM555" s="16"/>
      <c r="DN555" s="16"/>
      <c r="DO555" s="16"/>
      <c r="DP555" s="16"/>
      <c r="DQ555" s="16"/>
      <c r="DR555" s="16"/>
      <c r="DS555" s="16"/>
      <c r="DT555" s="16"/>
      <c r="DU555" s="16"/>
      <c r="DV555" s="16"/>
      <c r="DW555" s="16"/>
      <c r="DX555" s="16"/>
      <c r="DY555" s="16"/>
      <c r="DZ555" s="16"/>
      <c r="EA555" s="16"/>
      <c r="EB555" s="16"/>
      <c r="EC555" s="16"/>
      <c r="ED555" s="16"/>
      <c r="EE555" s="16"/>
      <c r="EF555" s="16"/>
      <c r="EG555" s="16"/>
      <c r="EH555" s="16"/>
      <c r="EI555" s="16"/>
      <c r="EJ555" s="16"/>
      <c r="EK555" s="16"/>
      <c r="EL555" s="16"/>
      <c r="EM555" s="16"/>
      <c r="EN555" s="16"/>
      <c r="EO555" s="16"/>
      <c r="EP555" s="16"/>
      <c r="EQ555" s="16"/>
      <c r="ER555" s="16"/>
      <c r="ES555" s="16"/>
      <c r="ET555" s="16"/>
      <c r="EU555" s="16"/>
      <c r="EV555" s="16"/>
      <c r="EW555" s="16"/>
      <c r="EX555" s="16"/>
      <c r="EY555" s="16"/>
      <c r="EZ555" s="16"/>
      <c r="FA555" s="16"/>
      <c r="FB555" s="16"/>
    </row>
    <row r="556" spans="11:158" x14ac:dyDescent="0.35"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  <c r="CY556" s="16"/>
      <c r="CZ556" s="16"/>
      <c r="DA556" s="16"/>
      <c r="DB556" s="16"/>
      <c r="DC556" s="16"/>
      <c r="DD556" s="16"/>
      <c r="DE556" s="16"/>
      <c r="DF556" s="16"/>
      <c r="DG556" s="16"/>
      <c r="DH556" s="16"/>
      <c r="DI556" s="16"/>
      <c r="DJ556" s="16"/>
      <c r="DK556" s="16"/>
      <c r="DL556" s="16"/>
      <c r="DM556" s="16"/>
      <c r="DN556" s="16"/>
      <c r="DO556" s="16"/>
      <c r="DP556" s="16"/>
      <c r="DQ556" s="16"/>
      <c r="DR556" s="16"/>
      <c r="DS556" s="16"/>
      <c r="DT556" s="16"/>
      <c r="DU556" s="16"/>
      <c r="DV556" s="16"/>
      <c r="DW556" s="16"/>
      <c r="DX556" s="16"/>
      <c r="DY556" s="16"/>
      <c r="DZ556" s="16"/>
      <c r="EA556" s="16"/>
      <c r="EB556" s="16"/>
      <c r="EC556" s="16"/>
      <c r="ED556" s="16"/>
      <c r="EE556" s="16"/>
      <c r="EF556" s="16"/>
      <c r="EG556" s="16"/>
      <c r="EH556" s="16"/>
      <c r="EI556" s="16"/>
      <c r="EJ556" s="16"/>
      <c r="EK556" s="16"/>
      <c r="EL556" s="16"/>
      <c r="EM556" s="16"/>
      <c r="EN556" s="16"/>
      <c r="EO556" s="16"/>
      <c r="EP556" s="16"/>
      <c r="EQ556" s="16"/>
      <c r="ER556" s="16"/>
      <c r="ES556" s="16"/>
      <c r="ET556" s="16"/>
      <c r="EU556" s="16"/>
      <c r="EV556" s="16"/>
      <c r="EW556" s="16"/>
      <c r="EX556" s="16"/>
      <c r="EY556" s="16"/>
      <c r="EZ556" s="16"/>
      <c r="FA556" s="16"/>
      <c r="FB556" s="16"/>
    </row>
    <row r="557" spans="11:158" x14ac:dyDescent="0.35"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  <c r="DA557" s="16"/>
      <c r="DB557" s="16"/>
      <c r="DC557" s="16"/>
      <c r="DD557" s="16"/>
      <c r="DE557" s="16"/>
      <c r="DF557" s="16"/>
      <c r="DG557" s="16"/>
      <c r="DH557" s="16"/>
      <c r="DI557" s="16"/>
      <c r="DJ557" s="16"/>
      <c r="DK557" s="16"/>
      <c r="DL557" s="16"/>
      <c r="DM557" s="16"/>
      <c r="DN557" s="16"/>
      <c r="DO557" s="16"/>
      <c r="DP557" s="16"/>
      <c r="DQ557" s="16"/>
      <c r="DR557" s="16"/>
      <c r="DS557" s="16"/>
      <c r="DT557" s="16"/>
      <c r="DU557" s="16"/>
      <c r="DV557" s="16"/>
      <c r="DW557" s="16"/>
      <c r="DX557" s="16"/>
      <c r="DY557" s="16"/>
      <c r="DZ557" s="16"/>
      <c r="EA557" s="16"/>
      <c r="EB557" s="16"/>
      <c r="EC557" s="16"/>
      <c r="ED557" s="16"/>
      <c r="EE557" s="16"/>
      <c r="EF557" s="16"/>
      <c r="EG557" s="16"/>
      <c r="EH557" s="16"/>
      <c r="EI557" s="16"/>
      <c r="EJ557" s="16"/>
      <c r="EK557" s="16"/>
      <c r="EL557" s="16"/>
      <c r="EM557" s="16"/>
      <c r="EN557" s="16"/>
      <c r="EO557" s="16"/>
      <c r="EP557" s="16"/>
      <c r="EQ557" s="16"/>
      <c r="ER557" s="16"/>
      <c r="ES557" s="16"/>
      <c r="ET557" s="16"/>
      <c r="EU557" s="16"/>
      <c r="EV557" s="16"/>
      <c r="EW557" s="16"/>
      <c r="EX557" s="16"/>
      <c r="EY557" s="16"/>
      <c r="EZ557" s="16"/>
      <c r="FA557" s="16"/>
      <c r="FB557" s="16"/>
    </row>
    <row r="558" spans="11:158" x14ac:dyDescent="0.35"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  <c r="DC558" s="16"/>
      <c r="DD558" s="16"/>
      <c r="DE558" s="16"/>
      <c r="DF558" s="16"/>
      <c r="DG558" s="16"/>
      <c r="DH558" s="16"/>
      <c r="DI558" s="16"/>
      <c r="DJ558" s="16"/>
      <c r="DK558" s="16"/>
      <c r="DL558" s="16"/>
      <c r="DM558" s="16"/>
      <c r="DN558" s="16"/>
      <c r="DO558" s="16"/>
      <c r="DP558" s="16"/>
      <c r="DQ558" s="16"/>
      <c r="DR558" s="16"/>
      <c r="DS558" s="16"/>
      <c r="DT558" s="16"/>
      <c r="DU558" s="16"/>
      <c r="DV558" s="16"/>
      <c r="DW558" s="16"/>
      <c r="DX558" s="16"/>
      <c r="DY558" s="16"/>
      <c r="DZ558" s="16"/>
      <c r="EA558" s="16"/>
      <c r="EB558" s="16"/>
      <c r="EC558" s="16"/>
      <c r="ED558" s="16"/>
      <c r="EE558" s="16"/>
      <c r="EF558" s="16"/>
      <c r="EG558" s="16"/>
      <c r="EH558" s="16"/>
      <c r="EI558" s="16"/>
      <c r="EJ558" s="16"/>
      <c r="EK558" s="16"/>
      <c r="EL558" s="16"/>
      <c r="EM558" s="16"/>
      <c r="EN558" s="16"/>
      <c r="EO558" s="16"/>
      <c r="EP558" s="16"/>
      <c r="EQ558" s="16"/>
      <c r="ER558" s="16"/>
      <c r="ES558" s="16"/>
      <c r="ET558" s="16"/>
      <c r="EU558" s="16"/>
      <c r="EV558" s="16"/>
      <c r="EW558" s="16"/>
      <c r="EX558" s="16"/>
      <c r="EY558" s="16"/>
      <c r="EZ558" s="16"/>
      <c r="FA558" s="16"/>
      <c r="FB558" s="16"/>
    </row>
    <row r="559" spans="11:158" x14ac:dyDescent="0.35"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  <c r="DC559" s="16"/>
      <c r="DD559" s="16"/>
      <c r="DE559" s="16"/>
      <c r="DF559" s="16"/>
      <c r="DG559" s="16"/>
      <c r="DH559" s="16"/>
      <c r="DI559" s="16"/>
      <c r="DJ559" s="16"/>
      <c r="DK559" s="16"/>
      <c r="DL559" s="16"/>
      <c r="DM559" s="16"/>
      <c r="DN559" s="16"/>
      <c r="DO559" s="16"/>
      <c r="DP559" s="16"/>
      <c r="DQ559" s="16"/>
      <c r="DR559" s="16"/>
      <c r="DS559" s="16"/>
      <c r="DT559" s="16"/>
      <c r="DU559" s="16"/>
      <c r="DV559" s="16"/>
      <c r="DW559" s="16"/>
      <c r="DX559" s="16"/>
      <c r="DY559" s="16"/>
      <c r="DZ559" s="16"/>
      <c r="EA559" s="16"/>
      <c r="EB559" s="16"/>
      <c r="EC559" s="16"/>
      <c r="ED559" s="16"/>
      <c r="EE559" s="16"/>
      <c r="EF559" s="16"/>
      <c r="EG559" s="16"/>
      <c r="EH559" s="16"/>
      <c r="EI559" s="16"/>
      <c r="EJ559" s="16"/>
      <c r="EK559" s="16"/>
      <c r="EL559" s="16"/>
      <c r="EM559" s="16"/>
      <c r="EN559" s="16"/>
      <c r="EO559" s="16"/>
      <c r="EP559" s="16"/>
      <c r="EQ559" s="16"/>
      <c r="ER559" s="16"/>
      <c r="ES559" s="16"/>
      <c r="ET559" s="16"/>
      <c r="EU559" s="16"/>
      <c r="EV559" s="16"/>
      <c r="EW559" s="16"/>
      <c r="EX559" s="16"/>
      <c r="EY559" s="16"/>
      <c r="EZ559" s="16"/>
      <c r="FA559" s="16"/>
      <c r="FB559" s="16"/>
    </row>
    <row r="560" spans="11:158" x14ac:dyDescent="0.35"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  <c r="DA560" s="16"/>
      <c r="DB560" s="16"/>
      <c r="DC560" s="16"/>
      <c r="DD560" s="16"/>
      <c r="DE560" s="16"/>
      <c r="DF560" s="16"/>
      <c r="DG560" s="16"/>
      <c r="DH560" s="16"/>
      <c r="DI560" s="16"/>
      <c r="DJ560" s="16"/>
      <c r="DK560" s="16"/>
      <c r="DL560" s="16"/>
      <c r="DM560" s="16"/>
      <c r="DN560" s="16"/>
      <c r="DO560" s="16"/>
      <c r="DP560" s="16"/>
      <c r="DQ560" s="16"/>
      <c r="DR560" s="16"/>
      <c r="DS560" s="16"/>
      <c r="DT560" s="16"/>
      <c r="DU560" s="16"/>
      <c r="DV560" s="16"/>
      <c r="DW560" s="16"/>
      <c r="DX560" s="16"/>
      <c r="DY560" s="16"/>
      <c r="DZ560" s="16"/>
      <c r="EA560" s="16"/>
      <c r="EB560" s="16"/>
      <c r="EC560" s="16"/>
      <c r="ED560" s="16"/>
      <c r="EE560" s="16"/>
      <c r="EF560" s="16"/>
      <c r="EG560" s="16"/>
      <c r="EH560" s="16"/>
      <c r="EI560" s="16"/>
      <c r="EJ560" s="16"/>
      <c r="EK560" s="16"/>
      <c r="EL560" s="16"/>
      <c r="EM560" s="16"/>
      <c r="EN560" s="16"/>
      <c r="EO560" s="16"/>
      <c r="EP560" s="16"/>
      <c r="EQ560" s="16"/>
      <c r="ER560" s="16"/>
      <c r="ES560" s="16"/>
      <c r="ET560" s="16"/>
      <c r="EU560" s="16"/>
      <c r="EV560" s="16"/>
      <c r="EW560" s="16"/>
      <c r="EX560" s="16"/>
      <c r="EY560" s="16"/>
      <c r="EZ560" s="16"/>
      <c r="FA560" s="16"/>
      <c r="FB560" s="16"/>
    </row>
    <row r="561" spans="11:158" x14ac:dyDescent="0.35"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6"/>
      <c r="CF561" s="16"/>
      <c r="CG561" s="16"/>
      <c r="CH561" s="16"/>
      <c r="CI561" s="16"/>
      <c r="CJ561" s="16"/>
      <c r="CK561" s="16"/>
      <c r="CL561" s="16"/>
      <c r="CM561" s="16"/>
      <c r="CN561" s="16"/>
      <c r="CO561" s="16"/>
      <c r="CP561" s="16"/>
      <c r="CQ561" s="16"/>
      <c r="CR561" s="16"/>
      <c r="CS561" s="16"/>
      <c r="CT561" s="16"/>
      <c r="CU561" s="16"/>
      <c r="CV561" s="16"/>
      <c r="CW561" s="16"/>
      <c r="CX561" s="16"/>
      <c r="CY561" s="16"/>
      <c r="CZ561" s="16"/>
      <c r="DA561" s="16"/>
      <c r="DB561" s="16"/>
      <c r="DC561" s="16"/>
      <c r="DD561" s="16"/>
      <c r="DE561" s="16"/>
      <c r="DF561" s="16"/>
      <c r="DG561" s="16"/>
      <c r="DH561" s="16"/>
      <c r="DI561" s="16"/>
      <c r="DJ561" s="16"/>
      <c r="DK561" s="16"/>
      <c r="DL561" s="16"/>
      <c r="DM561" s="16"/>
      <c r="DN561" s="16"/>
      <c r="DO561" s="16"/>
      <c r="DP561" s="16"/>
      <c r="DQ561" s="16"/>
      <c r="DR561" s="16"/>
      <c r="DS561" s="16"/>
      <c r="DT561" s="16"/>
      <c r="DU561" s="16"/>
      <c r="DV561" s="16"/>
      <c r="DW561" s="16"/>
      <c r="DX561" s="16"/>
      <c r="DY561" s="16"/>
      <c r="DZ561" s="16"/>
      <c r="EA561" s="16"/>
      <c r="EB561" s="16"/>
      <c r="EC561" s="16"/>
      <c r="ED561" s="16"/>
      <c r="EE561" s="16"/>
      <c r="EF561" s="16"/>
      <c r="EG561" s="16"/>
      <c r="EH561" s="16"/>
      <c r="EI561" s="16"/>
      <c r="EJ561" s="16"/>
      <c r="EK561" s="16"/>
      <c r="EL561" s="16"/>
      <c r="EM561" s="16"/>
      <c r="EN561" s="16"/>
      <c r="EO561" s="16"/>
      <c r="EP561" s="16"/>
      <c r="EQ561" s="16"/>
      <c r="ER561" s="16"/>
      <c r="ES561" s="16"/>
      <c r="ET561" s="16"/>
      <c r="EU561" s="16"/>
      <c r="EV561" s="16"/>
      <c r="EW561" s="16"/>
      <c r="EX561" s="16"/>
      <c r="EY561" s="16"/>
      <c r="EZ561" s="16"/>
      <c r="FA561" s="16"/>
      <c r="FB561" s="16"/>
    </row>
    <row r="562" spans="11:158" x14ac:dyDescent="0.35"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6"/>
      <c r="BN562" s="16"/>
      <c r="BO562" s="16"/>
      <c r="BP562" s="16"/>
      <c r="BQ562" s="16"/>
      <c r="BR562" s="16"/>
      <c r="BS562" s="16"/>
      <c r="BT562" s="16"/>
      <c r="BU562" s="16"/>
      <c r="BV562" s="16"/>
      <c r="BW562" s="16"/>
      <c r="BX562" s="16"/>
      <c r="BY562" s="16"/>
      <c r="BZ562" s="16"/>
      <c r="CA562" s="16"/>
      <c r="CB562" s="16"/>
      <c r="CC562" s="16"/>
      <c r="CD562" s="16"/>
      <c r="CE562" s="16"/>
      <c r="CF562" s="16"/>
      <c r="CG562" s="16"/>
      <c r="CH562" s="16"/>
      <c r="CI562" s="16"/>
      <c r="CJ562" s="16"/>
      <c r="CK562" s="16"/>
      <c r="CL562" s="16"/>
      <c r="CM562" s="16"/>
      <c r="CN562" s="16"/>
      <c r="CO562" s="16"/>
      <c r="CP562" s="16"/>
      <c r="CQ562" s="16"/>
      <c r="CR562" s="16"/>
      <c r="CS562" s="16"/>
      <c r="CT562" s="16"/>
      <c r="CU562" s="16"/>
      <c r="CV562" s="16"/>
      <c r="CW562" s="16"/>
      <c r="CX562" s="16"/>
      <c r="CY562" s="16"/>
      <c r="CZ562" s="16"/>
      <c r="DA562" s="16"/>
      <c r="DB562" s="16"/>
      <c r="DC562" s="16"/>
      <c r="DD562" s="16"/>
      <c r="DE562" s="16"/>
      <c r="DF562" s="16"/>
      <c r="DG562" s="16"/>
      <c r="DH562" s="16"/>
      <c r="DI562" s="16"/>
      <c r="DJ562" s="16"/>
      <c r="DK562" s="16"/>
      <c r="DL562" s="16"/>
      <c r="DM562" s="16"/>
      <c r="DN562" s="16"/>
      <c r="DO562" s="16"/>
      <c r="DP562" s="16"/>
      <c r="DQ562" s="16"/>
      <c r="DR562" s="16"/>
      <c r="DS562" s="16"/>
      <c r="DT562" s="16"/>
      <c r="DU562" s="16"/>
      <c r="DV562" s="16"/>
      <c r="DW562" s="16"/>
      <c r="DX562" s="16"/>
      <c r="DY562" s="16"/>
      <c r="DZ562" s="16"/>
      <c r="EA562" s="16"/>
      <c r="EB562" s="16"/>
      <c r="EC562" s="16"/>
      <c r="ED562" s="16"/>
      <c r="EE562" s="16"/>
      <c r="EF562" s="16"/>
      <c r="EG562" s="16"/>
      <c r="EH562" s="16"/>
      <c r="EI562" s="16"/>
      <c r="EJ562" s="16"/>
      <c r="EK562" s="16"/>
      <c r="EL562" s="16"/>
      <c r="EM562" s="16"/>
      <c r="EN562" s="16"/>
      <c r="EO562" s="16"/>
      <c r="EP562" s="16"/>
      <c r="EQ562" s="16"/>
      <c r="ER562" s="16"/>
      <c r="ES562" s="16"/>
      <c r="ET562" s="16"/>
      <c r="EU562" s="16"/>
      <c r="EV562" s="16"/>
      <c r="EW562" s="16"/>
      <c r="EX562" s="16"/>
      <c r="EY562" s="16"/>
      <c r="EZ562" s="16"/>
      <c r="FA562" s="16"/>
      <c r="FB562" s="16"/>
    </row>
    <row r="563" spans="11:158" x14ac:dyDescent="0.35"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6"/>
      <c r="CF563" s="16"/>
      <c r="CG563" s="16"/>
      <c r="CH563" s="16"/>
      <c r="CI563" s="16"/>
      <c r="CJ563" s="16"/>
      <c r="CK563" s="16"/>
      <c r="CL563" s="16"/>
      <c r="CM563" s="16"/>
      <c r="CN563" s="16"/>
      <c r="CO563" s="16"/>
      <c r="CP563" s="16"/>
      <c r="CQ563" s="16"/>
      <c r="CR563" s="16"/>
      <c r="CS563" s="16"/>
      <c r="CT563" s="16"/>
      <c r="CU563" s="16"/>
      <c r="CV563" s="16"/>
      <c r="CW563" s="16"/>
      <c r="CX563" s="16"/>
      <c r="CY563" s="16"/>
      <c r="CZ563" s="16"/>
      <c r="DA563" s="16"/>
      <c r="DB563" s="16"/>
      <c r="DC563" s="16"/>
      <c r="DD563" s="16"/>
      <c r="DE563" s="16"/>
      <c r="DF563" s="16"/>
      <c r="DG563" s="16"/>
      <c r="DH563" s="16"/>
      <c r="DI563" s="16"/>
      <c r="DJ563" s="16"/>
      <c r="DK563" s="16"/>
      <c r="DL563" s="16"/>
      <c r="DM563" s="16"/>
      <c r="DN563" s="16"/>
      <c r="DO563" s="16"/>
      <c r="DP563" s="16"/>
      <c r="DQ563" s="16"/>
      <c r="DR563" s="16"/>
      <c r="DS563" s="16"/>
      <c r="DT563" s="16"/>
      <c r="DU563" s="16"/>
      <c r="DV563" s="16"/>
      <c r="DW563" s="16"/>
      <c r="DX563" s="16"/>
      <c r="DY563" s="16"/>
      <c r="DZ563" s="16"/>
      <c r="EA563" s="16"/>
      <c r="EB563" s="16"/>
      <c r="EC563" s="16"/>
      <c r="ED563" s="16"/>
      <c r="EE563" s="16"/>
      <c r="EF563" s="16"/>
      <c r="EG563" s="16"/>
      <c r="EH563" s="16"/>
      <c r="EI563" s="16"/>
      <c r="EJ563" s="16"/>
      <c r="EK563" s="16"/>
      <c r="EL563" s="16"/>
      <c r="EM563" s="16"/>
      <c r="EN563" s="16"/>
      <c r="EO563" s="16"/>
      <c r="EP563" s="16"/>
      <c r="EQ563" s="16"/>
      <c r="ER563" s="16"/>
      <c r="ES563" s="16"/>
      <c r="ET563" s="16"/>
      <c r="EU563" s="16"/>
      <c r="EV563" s="16"/>
      <c r="EW563" s="16"/>
      <c r="EX563" s="16"/>
      <c r="EY563" s="16"/>
      <c r="EZ563" s="16"/>
      <c r="FA563" s="16"/>
      <c r="FB563" s="16"/>
    </row>
    <row r="564" spans="11:158" x14ac:dyDescent="0.35"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6"/>
      <c r="CF564" s="16"/>
      <c r="CG564" s="16"/>
      <c r="CH564" s="16"/>
      <c r="CI564" s="16"/>
      <c r="CJ564" s="16"/>
      <c r="CK564" s="16"/>
      <c r="CL564" s="16"/>
      <c r="CM564" s="16"/>
      <c r="CN564" s="16"/>
      <c r="CO564" s="16"/>
      <c r="CP564" s="16"/>
      <c r="CQ564" s="16"/>
      <c r="CR564" s="16"/>
      <c r="CS564" s="16"/>
      <c r="CT564" s="16"/>
      <c r="CU564" s="16"/>
      <c r="CV564" s="16"/>
      <c r="CW564" s="16"/>
      <c r="CX564" s="16"/>
      <c r="CY564" s="16"/>
      <c r="CZ564" s="16"/>
      <c r="DA564" s="16"/>
      <c r="DB564" s="16"/>
      <c r="DC564" s="16"/>
      <c r="DD564" s="16"/>
      <c r="DE564" s="16"/>
      <c r="DF564" s="16"/>
      <c r="DG564" s="16"/>
      <c r="DH564" s="16"/>
      <c r="DI564" s="16"/>
      <c r="DJ564" s="16"/>
      <c r="DK564" s="16"/>
      <c r="DL564" s="16"/>
      <c r="DM564" s="16"/>
      <c r="DN564" s="16"/>
      <c r="DO564" s="16"/>
      <c r="DP564" s="16"/>
      <c r="DQ564" s="16"/>
      <c r="DR564" s="16"/>
      <c r="DS564" s="16"/>
      <c r="DT564" s="16"/>
      <c r="DU564" s="16"/>
      <c r="DV564" s="16"/>
      <c r="DW564" s="16"/>
      <c r="DX564" s="16"/>
      <c r="DY564" s="16"/>
      <c r="DZ564" s="16"/>
      <c r="EA564" s="16"/>
      <c r="EB564" s="16"/>
      <c r="EC564" s="16"/>
      <c r="ED564" s="16"/>
      <c r="EE564" s="16"/>
      <c r="EF564" s="16"/>
      <c r="EG564" s="16"/>
      <c r="EH564" s="16"/>
      <c r="EI564" s="16"/>
      <c r="EJ564" s="16"/>
      <c r="EK564" s="16"/>
      <c r="EL564" s="16"/>
      <c r="EM564" s="16"/>
      <c r="EN564" s="16"/>
      <c r="EO564" s="16"/>
      <c r="EP564" s="16"/>
      <c r="EQ564" s="16"/>
      <c r="ER564" s="16"/>
      <c r="ES564" s="16"/>
      <c r="ET564" s="16"/>
      <c r="EU564" s="16"/>
      <c r="EV564" s="16"/>
      <c r="EW564" s="16"/>
      <c r="EX564" s="16"/>
      <c r="EY564" s="16"/>
      <c r="EZ564" s="16"/>
      <c r="FA564" s="16"/>
      <c r="FB564" s="16"/>
    </row>
    <row r="565" spans="11:158" x14ac:dyDescent="0.35"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6"/>
      <c r="CF565" s="16"/>
      <c r="CG565" s="16"/>
      <c r="CH565" s="16"/>
      <c r="CI565" s="16"/>
      <c r="CJ565" s="16"/>
      <c r="CK565" s="16"/>
      <c r="CL565" s="16"/>
      <c r="CM565" s="16"/>
      <c r="CN565" s="16"/>
      <c r="CO565" s="16"/>
      <c r="CP565" s="16"/>
      <c r="CQ565" s="16"/>
      <c r="CR565" s="16"/>
      <c r="CS565" s="16"/>
      <c r="CT565" s="16"/>
      <c r="CU565" s="16"/>
      <c r="CV565" s="16"/>
      <c r="CW565" s="16"/>
      <c r="CX565" s="16"/>
      <c r="CY565" s="16"/>
      <c r="CZ565" s="16"/>
      <c r="DA565" s="16"/>
      <c r="DB565" s="16"/>
      <c r="DC565" s="16"/>
      <c r="DD565" s="16"/>
      <c r="DE565" s="16"/>
      <c r="DF565" s="16"/>
      <c r="DG565" s="16"/>
      <c r="DH565" s="16"/>
      <c r="DI565" s="16"/>
      <c r="DJ565" s="16"/>
      <c r="DK565" s="16"/>
      <c r="DL565" s="16"/>
      <c r="DM565" s="16"/>
      <c r="DN565" s="16"/>
      <c r="DO565" s="16"/>
      <c r="DP565" s="16"/>
      <c r="DQ565" s="16"/>
      <c r="DR565" s="16"/>
      <c r="DS565" s="16"/>
      <c r="DT565" s="16"/>
      <c r="DU565" s="16"/>
      <c r="DV565" s="16"/>
      <c r="DW565" s="16"/>
      <c r="DX565" s="16"/>
      <c r="DY565" s="16"/>
      <c r="DZ565" s="16"/>
      <c r="EA565" s="16"/>
      <c r="EB565" s="16"/>
      <c r="EC565" s="16"/>
      <c r="ED565" s="16"/>
      <c r="EE565" s="16"/>
      <c r="EF565" s="16"/>
      <c r="EG565" s="16"/>
      <c r="EH565" s="16"/>
      <c r="EI565" s="16"/>
      <c r="EJ565" s="16"/>
      <c r="EK565" s="16"/>
      <c r="EL565" s="16"/>
      <c r="EM565" s="16"/>
      <c r="EN565" s="16"/>
      <c r="EO565" s="16"/>
      <c r="EP565" s="16"/>
      <c r="EQ565" s="16"/>
      <c r="ER565" s="16"/>
      <c r="ES565" s="16"/>
      <c r="ET565" s="16"/>
      <c r="EU565" s="16"/>
      <c r="EV565" s="16"/>
      <c r="EW565" s="16"/>
      <c r="EX565" s="16"/>
      <c r="EY565" s="16"/>
      <c r="EZ565" s="16"/>
      <c r="FA565" s="16"/>
      <c r="FB565" s="16"/>
    </row>
    <row r="566" spans="11:158" x14ac:dyDescent="0.35"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6"/>
      <c r="BN566" s="16"/>
      <c r="BO566" s="16"/>
      <c r="BP566" s="16"/>
      <c r="BQ566" s="16"/>
      <c r="BR566" s="16"/>
      <c r="BS566" s="16"/>
      <c r="BT566" s="16"/>
      <c r="BU566" s="16"/>
      <c r="BV566" s="16"/>
      <c r="BW566" s="16"/>
      <c r="BX566" s="16"/>
      <c r="BY566" s="16"/>
      <c r="BZ566" s="16"/>
      <c r="CA566" s="16"/>
      <c r="CB566" s="16"/>
      <c r="CC566" s="16"/>
      <c r="CD566" s="16"/>
      <c r="CE566" s="16"/>
      <c r="CF566" s="16"/>
      <c r="CG566" s="16"/>
      <c r="CH566" s="16"/>
      <c r="CI566" s="16"/>
      <c r="CJ566" s="16"/>
      <c r="CK566" s="16"/>
      <c r="CL566" s="16"/>
      <c r="CM566" s="16"/>
      <c r="CN566" s="16"/>
      <c r="CO566" s="16"/>
      <c r="CP566" s="16"/>
      <c r="CQ566" s="16"/>
      <c r="CR566" s="16"/>
      <c r="CS566" s="16"/>
      <c r="CT566" s="16"/>
      <c r="CU566" s="16"/>
      <c r="CV566" s="16"/>
      <c r="CW566" s="16"/>
      <c r="CX566" s="16"/>
      <c r="CY566" s="16"/>
      <c r="CZ566" s="16"/>
      <c r="DA566" s="16"/>
      <c r="DB566" s="16"/>
      <c r="DC566" s="16"/>
      <c r="DD566" s="16"/>
      <c r="DE566" s="16"/>
      <c r="DF566" s="16"/>
      <c r="DG566" s="16"/>
      <c r="DH566" s="16"/>
      <c r="DI566" s="16"/>
      <c r="DJ566" s="16"/>
      <c r="DK566" s="16"/>
      <c r="DL566" s="16"/>
      <c r="DM566" s="16"/>
      <c r="DN566" s="16"/>
      <c r="DO566" s="16"/>
      <c r="DP566" s="16"/>
      <c r="DQ566" s="16"/>
      <c r="DR566" s="16"/>
      <c r="DS566" s="16"/>
      <c r="DT566" s="16"/>
      <c r="DU566" s="16"/>
      <c r="DV566" s="16"/>
      <c r="DW566" s="16"/>
      <c r="DX566" s="16"/>
      <c r="DY566" s="16"/>
      <c r="DZ566" s="16"/>
      <c r="EA566" s="16"/>
      <c r="EB566" s="16"/>
      <c r="EC566" s="16"/>
      <c r="ED566" s="16"/>
      <c r="EE566" s="16"/>
      <c r="EF566" s="16"/>
      <c r="EG566" s="16"/>
      <c r="EH566" s="16"/>
      <c r="EI566" s="16"/>
      <c r="EJ566" s="16"/>
      <c r="EK566" s="16"/>
      <c r="EL566" s="16"/>
      <c r="EM566" s="16"/>
      <c r="EN566" s="16"/>
      <c r="EO566" s="16"/>
      <c r="EP566" s="16"/>
      <c r="EQ566" s="16"/>
      <c r="ER566" s="16"/>
      <c r="ES566" s="16"/>
      <c r="ET566" s="16"/>
      <c r="EU566" s="16"/>
      <c r="EV566" s="16"/>
      <c r="EW566" s="16"/>
      <c r="EX566" s="16"/>
      <c r="EY566" s="16"/>
      <c r="EZ566" s="16"/>
      <c r="FA566" s="16"/>
      <c r="FB566" s="16"/>
    </row>
    <row r="567" spans="11:158" x14ac:dyDescent="0.35"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6"/>
      <c r="BN567" s="16"/>
      <c r="BO567" s="16"/>
      <c r="BP567" s="16"/>
      <c r="BQ567" s="16"/>
      <c r="BR567" s="16"/>
      <c r="BS567" s="16"/>
      <c r="BT567" s="16"/>
      <c r="BU567" s="16"/>
      <c r="BV567" s="16"/>
      <c r="BW567" s="16"/>
      <c r="BX567" s="16"/>
      <c r="BY567" s="16"/>
      <c r="BZ567" s="16"/>
      <c r="CA567" s="16"/>
      <c r="CB567" s="16"/>
      <c r="CC567" s="16"/>
      <c r="CD567" s="16"/>
      <c r="CE567" s="16"/>
      <c r="CF567" s="16"/>
      <c r="CG567" s="16"/>
      <c r="CH567" s="16"/>
      <c r="CI567" s="16"/>
      <c r="CJ567" s="16"/>
      <c r="CK567" s="16"/>
      <c r="CL567" s="16"/>
      <c r="CM567" s="16"/>
      <c r="CN567" s="16"/>
      <c r="CO567" s="16"/>
      <c r="CP567" s="16"/>
      <c r="CQ567" s="16"/>
      <c r="CR567" s="16"/>
      <c r="CS567" s="16"/>
      <c r="CT567" s="16"/>
      <c r="CU567" s="16"/>
      <c r="CV567" s="16"/>
      <c r="CW567" s="16"/>
      <c r="CX567" s="16"/>
      <c r="CY567" s="16"/>
      <c r="CZ567" s="16"/>
      <c r="DA567" s="16"/>
      <c r="DB567" s="16"/>
      <c r="DC567" s="16"/>
      <c r="DD567" s="16"/>
      <c r="DE567" s="16"/>
      <c r="DF567" s="16"/>
      <c r="DG567" s="16"/>
      <c r="DH567" s="16"/>
      <c r="DI567" s="16"/>
      <c r="DJ567" s="16"/>
      <c r="DK567" s="16"/>
      <c r="DL567" s="16"/>
      <c r="DM567" s="16"/>
      <c r="DN567" s="16"/>
      <c r="DO567" s="16"/>
      <c r="DP567" s="16"/>
      <c r="DQ567" s="16"/>
      <c r="DR567" s="16"/>
      <c r="DS567" s="16"/>
      <c r="DT567" s="16"/>
      <c r="DU567" s="16"/>
      <c r="DV567" s="16"/>
      <c r="DW567" s="16"/>
      <c r="DX567" s="16"/>
      <c r="DY567" s="16"/>
      <c r="DZ567" s="16"/>
      <c r="EA567" s="16"/>
      <c r="EB567" s="16"/>
      <c r="EC567" s="16"/>
      <c r="ED567" s="16"/>
      <c r="EE567" s="16"/>
      <c r="EF567" s="16"/>
      <c r="EG567" s="16"/>
      <c r="EH567" s="16"/>
      <c r="EI567" s="16"/>
      <c r="EJ567" s="16"/>
      <c r="EK567" s="16"/>
      <c r="EL567" s="16"/>
      <c r="EM567" s="16"/>
      <c r="EN567" s="16"/>
      <c r="EO567" s="16"/>
      <c r="EP567" s="16"/>
      <c r="EQ567" s="16"/>
      <c r="ER567" s="16"/>
      <c r="ES567" s="16"/>
      <c r="ET567" s="16"/>
      <c r="EU567" s="16"/>
      <c r="EV567" s="16"/>
      <c r="EW567" s="16"/>
      <c r="EX567" s="16"/>
      <c r="EY567" s="16"/>
      <c r="EZ567" s="16"/>
      <c r="FA567" s="16"/>
      <c r="FB567" s="16"/>
    </row>
    <row r="568" spans="11:158" x14ac:dyDescent="0.35"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6"/>
      <c r="CF568" s="16"/>
      <c r="CG568" s="16"/>
      <c r="CH568" s="16"/>
      <c r="CI568" s="16"/>
      <c r="CJ568" s="16"/>
      <c r="CK568" s="16"/>
      <c r="CL568" s="16"/>
      <c r="CM568" s="16"/>
      <c r="CN568" s="16"/>
      <c r="CO568" s="16"/>
      <c r="CP568" s="16"/>
      <c r="CQ568" s="16"/>
      <c r="CR568" s="16"/>
      <c r="CS568" s="16"/>
      <c r="CT568" s="16"/>
      <c r="CU568" s="16"/>
      <c r="CV568" s="16"/>
      <c r="CW568" s="16"/>
      <c r="CX568" s="16"/>
      <c r="CY568" s="16"/>
      <c r="CZ568" s="16"/>
      <c r="DA568" s="16"/>
      <c r="DB568" s="16"/>
      <c r="DC568" s="16"/>
      <c r="DD568" s="16"/>
      <c r="DE568" s="16"/>
      <c r="DF568" s="16"/>
      <c r="DG568" s="16"/>
      <c r="DH568" s="16"/>
      <c r="DI568" s="16"/>
      <c r="DJ568" s="16"/>
      <c r="DK568" s="16"/>
      <c r="DL568" s="16"/>
      <c r="DM568" s="16"/>
      <c r="DN568" s="16"/>
      <c r="DO568" s="16"/>
      <c r="DP568" s="16"/>
      <c r="DQ568" s="16"/>
      <c r="DR568" s="16"/>
      <c r="DS568" s="16"/>
      <c r="DT568" s="16"/>
      <c r="DU568" s="16"/>
      <c r="DV568" s="16"/>
      <c r="DW568" s="16"/>
      <c r="DX568" s="16"/>
      <c r="DY568" s="16"/>
      <c r="DZ568" s="16"/>
      <c r="EA568" s="16"/>
      <c r="EB568" s="16"/>
      <c r="EC568" s="16"/>
      <c r="ED568" s="16"/>
      <c r="EE568" s="16"/>
      <c r="EF568" s="16"/>
      <c r="EG568" s="16"/>
      <c r="EH568" s="16"/>
      <c r="EI568" s="16"/>
      <c r="EJ568" s="16"/>
      <c r="EK568" s="16"/>
      <c r="EL568" s="16"/>
      <c r="EM568" s="16"/>
      <c r="EN568" s="16"/>
      <c r="EO568" s="16"/>
      <c r="EP568" s="16"/>
      <c r="EQ568" s="16"/>
      <c r="ER568" s="16"/>
      <c r="ES568" s="16"/>
      <c r="ET568" s="16"/>
      <c r="EU568" s="16"/>
      <c r="EV568" s="16"/>
      <c r="EW568" s="16"/>
      <c r="EX568" s="16"/>
      <c r="EY568" s="16"/>
      <c r="EZ568" s="16"/>
      <c r="FA568" s="16"/>
      <c r="FB568" s="16"/>
    </row>
    <row r="569" spans="11:158" x14ac:dyDescent="0.35"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6"/>
      <c r="CF569" s="16"/>
      <c r="CG569" s="16"/>
      <c r="CH569" s="16"/>
      <c r="CI569" s="16"/>
      <c r="CJ569" s="16"/>
      <c r="CK569" s="16"/>
      <c r="CL569" s="16"/>
      <c r="CM569" s="16"/>
      <c r="CN569" s="16"/>
      <c r="CO569" s="16"/>
      <c r="CP569" s="16"/>
      <c r="CQ569" s="16"/>
      <c r="CR569" s="16"/>
      <c r="CS569" s="16"/>
      <c r="CT569" s="16"/>
      <c r="CU569" s="16"/>
      <c r="CV569" s="16"/>
      <c r="CW569" s="16"/>
      <c r="CX569" s="16"/>
      <c r="CY569" s="16"/>
      <c r="CZ569" s="16"/>
      <c r="DA569" s="16"/>
      <c r="DB569" s="16"/>
      <c r="DC569" s="16"/>
      <c r="DD569" s="16"/>
      <c r="DE569" s="16"/>
      <c r="DF569" s="16"/>
      <c r="DG569" s="16"/>
      <c r="DH569" s="16"/>
      <c r="DI569" s="16"/>
      <c r="DJ569" s="16"/>
      <c r="DK569" s="16"/>
      <c r="DL569" s="16"/>
      <c r="DM569" s="16"/>
      <c r="DN569" s="16"/>
      <c r="DO569" s="16"/>
      <c r="DP569" s="16"/>
      <c r="DQ569" s="16"/>
      <c r="DR569" s="16"/>
      <c r="DS569" s="16"/>
      <c r="DT569" s="16"/>
      <c r="DU569" s="16"/>
      <c r="DV569" s="16"/>
      <c r="DW569" s="16"/>
      <c r="DX569" s="16"/>
      <c r="DY569" s="16"/>
      <c r="DZ569" s="16"/>
      <c r="EA569" s="16"/>
      <c r="EB569" s="16"/>
      <c r="EC569" s="16"/>
      <c r="ED569" s="16"/>
      <c r="EE569" s="16"/>
      <c r="EF569" s="16"/>
      <c r="EG569" s="16"/>
      <c r="EH569" s="16"/>
      <c r="EI569" s="16"/>
      <c r="EJ569" s="16"/>
      <c r="EK569" s="16"/>
      <c r="EL569" s="16"/>
      <c r="EM569" s="16"/>
      <c r="EN569" s="16"/>
      <c r="EO569" s="16"/>
      <c r="EP569" s="16"/>
      <c r="EQ569" s="16"/>
      <c r="ER569" s="16"/>
      <c r="ES569" s="16"/>
      <c r="ET569" s="16"/>
      <c r="EU569" s="16"/>
      <c r="EV569" s="16"/>
      <c r="EW569" s="16"/>
      <c r="EX569" s="16"/>
      <c r="EY569" s="16"/>
      <c r="EZ569" s="16"/>
      <c r="FA569" s="16"/>
      <c r="FB569" s="16"/>
    </row>
    <row r="570" spans="11:158" x14ac:dyDescent="0.35"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6"/>
      <c r="CF570" s="16"/>
      <c r="CG570" s="16"/>
      <c r="CH570" s="16"/>
      <c r="CI570" s="16"/>
      <c r="CJ570" s="16"/>
      <c r="CK570" s="16"/>
      <c r="CL570" s="16"/>
      <c r="CM570" s="16"/>
      <c r="CN570" s="16"/>
      <c r="CO570" s="16"/>
      <c r="CP570" s="16"/>
      <c r="CQ570" s="16"/>
      <c r="CR570" s="16"/>
      <c r="CS570" s="16"/>
      <c r="CT570" s="16"/>
      <c r="CU570" s="16"/>
      <c r="CV570" s="16"/>
      <c r="CW570" s="16"/>
      <c r="CX570" s="16"/>
      <c r="CY570" s="16"/>
      <c r="CZ570" s="16"/>
      <c r="DA570" s="16"/>
      <c r="DB570" s="16"/>
      <c r="DC570" s="16"/>
      <c r="DD570" s="16"/>
      <c r="DE570" s="16"/>
      <c r="DF570" s="16"/>
      <c r="DG570" s="16"/>
      <c r="DH570" s="16"/>
      <c r="DI570" s="16"/>
      <c r="DJ570" s="16"/>
      <c r="DK570" s="16"/>
      <c r="DL570" s="16"/>
      <c r="DM570" s="16"/>
      <c r="DN570" s="16"/>
      <c r="DO570" s="16"/>
      <c r="DP570" s="16"/>
      <c r="DQ570" s="16"/>
      <c r="DR570" s="16"/>
      <c r="DS570" s="16"/>
      <c r="DT570" s="16"/>
      <c r="DU570" s="16"/>
      <c r="DV570" s="16"/>
      <c r="DW570" s="16"/>
      <c r="DX570" s="16"/>
      <c r="DY570" s="16"/>
      <c r="DZ570" s="16"/>
      <c r="EA570" s="16"/>
      <c r="EB570" s="16"/>
      <c r="EC570" s="16"/>
      <c r="ED570" s="16"/>
      <c r="EE570" s="16"/>
      <c r="EF570" s="16"/>
      <c r="EG570" s="16"/>
      <c r="EH570" s="16"/>
      <c r="EI570" s="16"/>
      <c r="EJ570" s="16"/>
      <c r="EK570" s="16"/>
      <c r="EL570" s="16"/>
      <c r="EM570" s="16"/>
      <c r="EN570" s="16"/>
      <c r="EO570" s="16"/>
      <c r="EP570" s="16"/>
      <c r="EQ570" s="16"/>
      <c r="ER570" s="16"/>
      <c r="ES570" s="16"/>
      <c r="ET570" s="16"/>
      <c r="EU570" s="16"/>
      <c r="EV570" s="16"/>
      <c r="EW570" s="16"/>
      <c r="EX570" s="16"/>
      <c r="EY570" s="16"/>
      <c r="EZ570" s="16"/>
      <c r="FA570" s="16"/>
      <c r="FB570" s="16"/>
    </row>
    <row r="571" spans="11:158" x14ac:dyDescent="0.35"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6"/>
      <c r="CF571" s="16"/>
      <c r="CG571" s="16"/>
      <c r="CH571" s="16"/>
      <c r="CI571" s="16"/>
      <c r="CJ571" s="16"/>
      <c r="CK571" s="16"/>
      <c r="CL571" s="16"/>
      <c r="CM571" s="16"/>
      <c r="CN571" s="16"/>
      <c r="CO571" s="16"/>
      <c r="CP571" s="16"/>
      <c r="CQ571" s="16"/>
      <c r="CR571" s="16"/>
      <c r="CS571" s="16"/>
      <c r="CT571" s="16"/>
      <c r="CU571" s="16"/>
      <c r="CV571" s="16"/>
      <c r="CW571" s="16"/>
      <c r="CX571" s="16"/>
      <c r="CY571" s="16"/>
      <c r="CZ571" s="16"/>
      <c r="DA571" s="16"/>
      <c r="DB571" s="16"/>
      <c r="DC571" s="16"/>
      <c r="DD571" s="16"/>
      <c r="DE571" s="16"/>
      <c r="DF571" s="16"/>
      <c r="DG571" s="16"/>
      <c r="DH571" s="16"/>
      <c r="DI571" s="16"/>
      <c r="DJ571" s="16"/>
      <c r="DK571" s="16"/>
      <c r="DL571" s="16"/>
      <c r="DM571" s="16"/>
      <c r="DN571" s="16"/>
      <c r="DO571" s="16"/>
      <c r="DP571" s="16"/>
      <c r="DQ571" s="16"/>
      <c r="DR571" s="16"/>
      <c r="DS571" s="16"/>
      <c r="DT571" s="16"/>
      <c r="DU571" s="16"/>
      <c r="DV571" s="16"/>
      <c r="DW571" s="16"/>
      <c r="DX571" s="16"/>
      <c r="DY571" s="16"/>
      <c r="DZ571" s="16"/>
      <c r="EA571" s="16"/>
      <c r="EB571" s="16"/>
      <c r="EC571" s="16"/>
      <c r="ED571" s="16"/>
      <c r="EE571" s="16"/>
      <c r="EF571" s="16"/>
      <c r="EG571" s="16"/>
      <c r="EH571" s="16"/>
      <c r="EI571" s="16"/>
      <c r="EJ571" s="16"/>
      <c r="EK571" s="16"/>
      <c r="EL571" s="16"/>
      <c r="EM571" s="16"/>
      <c r="EN571" s="16"/>
      <c r="EO571" s="16"/>
      <c r="EP571" s="16"/>
      <c r="EQ571" s="16"/>
      <c r="ER571" s="16"/>
      <c r="ES571" s="16"/>
      <c r="ET571" s="16"/>
      <c r="EU571" s="16"/>
      <c r="EV571" s="16"/>
      <c r="EW571" s="16"/>
      <c r="EX571" s="16"/>
      <c r="EY571" s="16"/>
      <c r="EZ571" s="16"/>
      <c r="FA571" s="16"/>
      <c r="FB571" s="16"/>
    </row>
    <row r="572" spans="11:158" x14ac:dyDescent="0.35"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6"/>
      <c r="CF572" s="16"/>
      <c r="CG572" s="16"/>
      <c r="CH572" s="16"/>
      <c r="CI572" s="16"/>
      <c r="CJ572" s="16"/>
      <c r="CK572" s="16"/>
      <c r="CL572" s="16"/>
      <c r="CM572" s="16"/>
      <c r="CN572" s="16"/>
      <c r="CO572" s="16"/>
      <c r="CP572" s="16"/>
      <c r="CQ572" s="16"/>
      <c r="CR572" s="16"/>
      <c r="CS572" s="16"/>
      <c r="CT572" s="16"/>
      <c r="CU572" s="16"/>
      <c r="CV572" s="16"/>
      <c r="CW572" s="16"/>
      <c r="CX572" s="16"/>
      <c r="CY572" s="16"/>
      <c r="CZ572" s="16"/>
      <c r="DA572" s="16"/>
      <c r="DB572" s="16"/>
      <c r="DC572" s="16"/>
      <c r="DD572" s="16"/>
      <c r="DE572" s="16"/>
      <c r="DF572" s="16"/>
      <c r="DG572" s="16"/>
      <c r="DH572" s="16"/>
      <c r="DI572" s="16"/>
      <c r="DJ572" s="16"/>
      <c r="DK572" s="16"/>
      <c r="DL572" s="16"/>
      <c r="DM572" s="16"/>
      <c r="DN572" s="16"/>
      <c r="DO572" s="16"/>
      <c r="DP572" s="16"/>
      <c r="DQ572" s="16"/>
      <c r="DR572" s="16"/>
      <c r="DS572" s="16"/>
      <c r="DT572" s="16"/>
      <c r="DU572" s="16"/>
      <c r="DV572" s="16"/>
      <c r="DW572" s="16"/>
      <c r="DX572" s="16"/>
      <c r="DY572" s="16"/>
      <c r="DZ572" s="16"/>
      <c r="EA572" s="16"/>
      <c r="EB572" s="16"/>
      <c r="EC572" s="16"/>
      <c r="ED572" s="16"/>
      <c r="EE572" s="16"/>
      <c r="EF572" s="16"/>
      <c r="EG572" s="16"/>
      <c r="EH572" s="16"/>
      <c r="EI572" s="16"/>
      <c r="EJ572" s="16"/>
      <c r="EK572" s="16"/>
      <c r="EL572" s="16"/>
      <c r="EM572" s="16"/>
      <c r="EN572" s="16"/>
      <c r="EO572" s="16"/>
      <c r="EP572" s="16"/>
      <c r="EQ572" s="16"/>
      <c r="ER572" s="16"/>
      <c r="ES572" s="16"/>
      <c r="ET572" s="16"/>
      <c r="EU572" s="16"/>
      <c r="EV572" s="16"/>
      <c r="EW572" s="16"/>
      <c r="EX572" s="16"/>
      <c r="EY572" s="16"/>
      <c r="EZ572" s="16"/>
      <c r="FA572" s="16"/>
      <c r="FB572" s="16"/>
    </row>
    <row r="573" spans="11:158" x14ac:dyDescent="0.35"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6"/>
      <c r="CF573" s="16"/>
      <c r="CG573" s="16"/>
      <c r="CH573" s="16"/>
      <c r="CI573" s="16"/>
      <c r="CJ573" s="16"/>
      <c r="CK573" s="16"/>
      <c r="CL573" s="16"/>
      <c r="CM573" s="16"/>
      <c r="CN573" s="16"/>
      <c r="CO573" s="16"/>
      <c r="CP573" s="16"/>
      <c r="CQ573" s="16"/>
      <c r="CR573" s="16"/>
      <c r="CS573" s="16"/>
      <c r="CT573" s="16"/>
      <c r="CU573" s="16"/>
      <c r="CV573" s="16"/>
      <c r="CW573" s="16"/>
      <c r="CX573" s="16"/>
      <c r="CY573" s="16"/>
      <c r="CZ573" s="16"/>
      <c r="DA573" s="16"/>
      <c r="DB573" s="16"/>
      <c r="DC573" s="16"/>
      <c r="DD573" s="16"/>
      <c r="DE573" s="16"/>
      <c r="DF573" s="16"/>
      <c r="DG573" s="16"/>
      <c r="DH573" s="16"/>
      <c r="DI573" s="16"/>
      <c r="DJ573" s="16"/>
      <c r="DK573" s="16"/>
      <c r="DL573" s="16"/>
      <c r="DM573" s="16"/>
      <c r="DN573" s="16"/>
      <c r="DO573" s="16"/>
      <c r="DP573" s="16"/>
      <c r="DQ573" s="16"/>
      <c r="DR573" s="16"/>
      <c r="DS573" s="16"/>
      <c r="DT573" s="16"/>
      <c r="DU573" s="16"/>
      <c r="DV573" s="16"/>
      <c r="DW573" s="16"/>
      <c r="DX573" s="16"/>
      <c r="DY573" s="16"/>
      <c r="DZ573" s="16"/>
      <c r="EA573" s="16"/>
      <c r="EB573" s="16"/>
      <c r="EC573" s="16"/>
      <c r="ED573" s="16"/>
      <c r="EE573" s="16"/>
      <c r="EF573" s="16"/>
      <c r="EG573" s="16"/>
      <c r="EH573" s="16"/>
      <c r="EI573" s="16"/>
      <c r="EJ573" s="16"/>
      <c r="EK573" s="16"/>
      <c r="EL573" s="16"/>
      <c r="EM573" s="16"/>
      <c r="EN573" s="16"/>
      <c r="EO573" s="16"/>
      <c r="EP573" s="16"/>
      <c r="EQ573" s="16"/>
      <c r="ER573" s="16"/>
      <c r="ES573" s="16"/>
      <c r="ET573" s="16"/>
      <c r="EU573" s="16"/>
      <c r="EV573" s="16"/>
      <c r="EW573" s="16"/>
      <c r="EX573" s="16"/>
      <c r="EY573" s="16"/>
      <c r="EZ573" s="16"/>
      <c r="FA573" s="16"/>
      <c r="FB573" s="16"/>
    </row>
    <row r="574" spans="11:158" x14ac:dyDescent="0.35"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6"/>
      <c r="CF574" s="16"/>
      <c r="CG574" s="16"/>
      <c r="CH574" s="16"/>
      <c r="CI574" s="16"/>
      <c r="CJ574" s="16"/>
      <c r="CK574" s="16"/>
      <c r="CL574" s="16"/>
      <c r="CM574" s="16"/>
      <c r="CN574" s="16"/>
      <c r="CO574" s="16"/>
      <c r="CP574" s="16"/>
      <c r="CQ574" s="16"/>
      <c r="CR574" s="16"/>
      <c r="CS574" s="16"/>
      <c r="CT574" s="16"/>
      <c r="CU574" s="16"/>
      <c r="CV574" s="16"/>
      <c r="CW574" s="16"/>
      <c r="CX574" s="16"/>
      <c r="CY574" s="16"/>
      <c r="CZ574" s="16"/>
      <c r="DA574" s="16"/>
      <c r="DB574" s="16"/>
      <c r="DC574" s="16"/>
      <c r="DD574" s="16"/>
      <c r="DE574" s="16"/>
      <c r="DF574" s="16"/>
      <c r="DG574" s="16"/>
      <c r="DH574" s="16"/>
      <c r="DI574" s="16"/>
      <c r="DJ574" s="16"/>
      <c r="DK574" s="16"/>
      <c r="DL574" s="16"/>
      <c r="DM574" s="16"/>
      <c r="DN574" s="16"/>
      <c r="DO574" s="16"/>
      <c r="DP574" s="16"/>
      <c r="DQ574" s="16"/>
      <c r="DR574" s="16"/>
      <c r="DS574" s="16"/>
      <c r="DT574" s="16"/>
      <c r="DU574" s="16"/>
      <c r="DV574" s="16"/>
      <c r="DW574" s="16"/>
      <c r="DX574" s="16"/>
      <c r="DY574" s="16"/>
      <c r="DZ574" s="16"/>
      <c r="EA574" s="16"/>
      <c r="EB574" s="16"/>
      <c r="EC574" s="16"/>
      <c r="ED574" s="16"/>
      <c r="EE574" s="16"/>
      <c r="EF574" s="16"/>
      <c r="EG574" s="16"/>
      <c r="EH574" s="16"/>
      <c r="EI574" s="16"/>
      <c r="EJ574" s="16"/>
      <c r="EK574" s="16"/>
      <c r="EL574" s="16"/>
      <c r="EM574" s="16"/>
      <c r="EN574" s="16"/>
      <c r="EO574" s="16"/>
      <c r="EP574" s="16"/>
      <c r="EQ574" s="16"/>
      <c r="ER574" s="16"/>
      <c r="ES574" s="16"/>
      <c r="ET574" s="16"/>
      <c r="EU574" s="16"/>
      <c r="EV574" s="16"/>
      <c r="EW574" s="16"/>
      <c r="EX574" s="16"/>
      <c r="EY574" s="16"/>
      <c r="EZ574" s="16"/>
      <c r="FA574" s="16"/>
      <c r="FB574" s="16"/>
    </row>
    <row r="575" spans="11:158" x14ac:dyDescent="0.35"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6"/>
      <c r="CF575" s="16"/>
      <c r="CG575" s="16"/>
      <c r="CH575" s="16"/>
      <c r="CI575" s="16"/>
      <c r="CJ575" s="16"/>
      <c r="CK575" s="16"/>
      <c r="CL575" s="16"/>
      <c r="CM575" s="16"/>
      <c r="CN575" s="16"/>
      <c r="CO575" s="16"/>
      <c r="CP575" s="16"/>
      <c r="CQ575" s="16"/>
      <c r="CR575" s="16"/>
      <c r="CS575" s="16"/>
      <c r="CT575" s="16"/>
      <c r="CU575" s="16"/>
      <c r="CV575" s="16"/>
      <c r="CW575" s="16"/>
      <c r="CX575" s="16"/>
      <c r="CY575" s="16"/>
      <c r="CZ575" s="16"/>
      <c r="DA575" s="16"/>
      <c r="DB575" s="16"/>
      <c r="DC575" s="16"/>
      <c r="DD575" s="16"/>
      <c r="DE575" s="16"/>
      <c r="DF575" s="16"/>
      <c r="DG575" s="16"/>
      <c r="DH575" s="16"/>
      <c r="DI575" s="16"/>
      <c r="DJ575" s="16"/>
      <c r="DK575" s="16"/>
      <c r="DL575" s="16"/>
      <c r="DM575" s="16"/>
      <c r="DN575" s="16"/>
      <c r="DO575" s="16"/>
      <c r="DP575" s="16"/>
      <c r="DQ575" s="16"/>
      <c r="DR575" s="16"/>
      <c r="DS575" s="16"/>
      <c r="DT575" s="16"/>
      <c r="DU575" s="16"/>
      <c r="DV575" s="16"/>
      <c r="DW575" s="16"/>
      <c r="DX575" s="16"/>
      <c r="DY575" s="16"/>
      <c r="DZ575" s="16"/>
      <c r="EA575" s="16"/>
      <c r="EB575" s="16"/>
      <c r="EC575" s="16"/>
      <c r="ED575" s="16"/>
      <c r="EE575" s="16"/>
      <c r="EF575" s="16"/>
      <c r="EG575" s="16"/>
      <c r="EH575" s="16"/>
      <c r="EI575" s="16"/>
      <c r="EJ575" s="16"/>
      <c r="EK575" s="16"/>
      <c r="EL575" s="16"/>
      <c r="EM575" s="16"/>
      <c r="EN575" s="16"/>
      <c r="EO575" s="16"/>
      <c r="EP575" s="16"/>
      <c r="EQ575" s="16"/>
      <c r="ER575" s="16"/>
      <c r="ES575" s="16"/>
      <c r="ET575" s="16"/>
      <c r="EU575" s="16"/>
      <c r="EV575" s="16"/>
      <c r="EW575" s="16"/>
      <c r="EX575" s="16"/>
      <c r="EY575" s="16"/>
      <c r="EZ575" s="16"/>
      <c r="FA575" s="16"/>
      <c r="FB575" s="16"/>
    </row>
    <row r="576" spans="11:158" x14ac:dyDescent="0.35"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6"/>
      <c r="CF576" s="16"/>
      <c r="CG576" s="16"/>
      <c r="CH576" s="16"/>
      <c r="CI576" s="16"/>
      <c r="CJ576" s="16"/>
      <c r="CK576" s="16"/>
      <c r="CL576" s="16"/>
      <c r="CM576" s="16"/>
      <c r="CN576" s="16"/>
      <c r="CO576" s="16"/>
      <c r="CP576" s="16"/>
      <c r="CQ576" s="16"/>
      <c r="CR576" s="16"/>
      <c r="CS576" s="16"/>
      <c r="CT576" s="16"/>
      <c r="CU576" s="16"/>
      <c r="CV576" s="16"/>
      <c r="CW576" s="16"/>
      <c r="CX576" s="16"/>
      <c r="CY576" s="16"/>
      <c r="CZ576" s="16"/>
      <c r="DA576" s="16"/>
      <c r="DB576" s="16"/>
      <c r="DC576" s="16"/>
      <c r="DD576" s="16"/>
      <c r="DE576" s="16"/>
      <c r="DF576" s="16"/>
      <c r="DG576" s="16"/>
      <c r="DH576" s="16"/>
      <c r="DI576" s="16"/>
      <c r="DJ576" s="16"/>
      <c r="DK576" s="16"/>
      <c r="DL576" s="16"/>
      <c r="DM576" s="16"/>
      <c r="DN576" s="16"/>
      <c r="DO576" s="16"/>
      <c r="DP576" s="16"/>
      <c r="DQ576" s="16"/>
      <c r="DR576" s="16"/>
      <c r="DS576" s="16"/>
      <c r="DT576" s="16"/>
      <c r="DU576" s="16"/>
      <c r="DV576" s="16"/>
      <c r="DW576" s="16"/>
      <c r="DX576" s="16"/>
      <c r="DY576" s="16"/>
      <c r="DZ576" s="16"/>
      <c r="EA576" s="16"/>
      <c r="EB576" s="16"/>
      <c r="EC576" s="16"/>
      <c r="ED576" s="16"/>
      <c r="EE576" s="16"/>
      <c r="EF576" s="16"/>
      <c r="EG576" s="16"/>
      <c r="EH576" s="16"/>
      <c r="EI576" s="16"/>
      <c r="EJ576" s="16"/>
      <c r="EK576" s="16"/>
      <c r="EL576" s="16"/>
      <c r="EM576" s="16"/>
      <c r="EN576" s="16"/>
      <c r="EO576" s="16"/>
      <c r="EP576" s="16"/>
      <c r="EQ576" s="16"/>
      <c r="ER576" s="16"/>
      <c r="ES576" s="16"/>
      <c r="ET576" s="16"/>
      <c r="EU576" s="16"/>
      <c r="EV576" s="16"/>
      <c r="EW576" s="16"/>
      <c r="EX576" s="16"/>
      <c r="EY576" s="16"/>
      <c r="EZ576" s="16"/>
      <c r="FA576" s="16"/>
      <c r="FB576" s="16"/>
    </row>
    <row r="577" spans="11:158" x14ac:dyDescent="0.35"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6"/>
      <c r="CF577" s="16"/>
      <c r="CG577" s="16"/>
      <c r="CH577" s="16"/>
      <c r="CI577" s="16"/>
      <c r="CJ577" s="16"/>
      <c r="CK577" s="16"/>
      <c r="CL577" s="16"/>
      <c r="CM577" s="16"/>
      <c r="CN577" s="16"/>
      <c r="CO577" s="16"/>
      <c r="CP577" s="16"/>
      <c r="CQ577" s="16"/>
      <c r="CR577" s="16"/>
      <c r="CS577" s="16"/>
      <c r="CT577" s="16"/>
      <c r="CU577" s="16"/>
      <c r="CV577" s="16"/>
      <c r="CW577" s="16"/>
      <c r="CX577" s="16"/>
      <c r="CY577" s="16"/>
      <c r="CZ577" s="16"/>
      <c r="DA577" s="16"/>
      <c r="DB577" s="16"/>
      <c r="DC577" s="16"/>
      <c r="DD577" s="16"/>
      <c r="DE577" s="16"/>
      <c r="DF577" s="16"/>
      <c r="DG577" s="16"/>
      <c r="DH577" s="16"/>
      <c r="DI577" s="16"/>
      <c r="DJ577" s="16"/>
      <c r="DK577" s="16"/>
      <c r="DL577" s="16"/>
      <c r="DM577" s="16"/>
      <c r="DN577" s="16"/>
      <c r="DO577" s="16"/>
      <c r="DP577" s="16"/>
      <c r="DQ577" s="16"/>
      <c r="DR577" s="16"/>
      <c r="DS577" s="16"/>
      <c r="DT577" s="16"/>
      <c r="DU577" s="16"/>
      <c r="DV577" s="16"/>
      <c r="DW577" s="16"/>
      <c r="DX577" s="16"/>
      <c r="DY577" s="16"/>
      <c r="DZ577" s="16"/>
      <c r="EA577" s="16"/>
      <c r="EB577" s="16"/>
      <c r="EC577" s="16"/>
      <c r="ED577" s="16"/>
      <c r="EE577" s="16"/>
      <c r="EF577" s="16"/>
      <c r="EG577" s="16"/>
      <c r="EH577" s="16"/>
      <c r="EI577" s="16"/>
      <c r="EJ577" s="16"/>
      <c r="EK577" s="16"/>
      <c r="EL577" s="16"/>
      <c r="EM577" s="16"/>
      <c r="EN577" s="16"/>
      <c r="EO577" s="16"/>
      <c r="EP577" s="16"/>
      <c r="EQ577" s="16"/>
      <c r="ER577" s="16"/>
      <c r="ES577" s="16"/>
      <c r="ET577" s="16"/>
      <c r="EU577" s="16"/>
      <c r="EV577" s="16"/>
      <c r="EW577" s="16"/>
      <c r="EX577" s="16"/>
      <c r="EY577" s="16"/>
      <c r="EZ577" s="16"/>
      <c r="FA577" s="16"/>
      <c r="FB577" s="16"/>
    </row>
    <row r="578" spans="11:158" x14ac:dyDescent="0.35"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  <c r="DC578" s="16"/>
      <c r="DD578" s="16"/>
      <c r="DE578" s="16"/>
      <c r="DF578" s="16"/>
      <c r="DG578" s="16"/>
      <c r="DH578" s="16"/>
      <c r="DI578" s="16"/>
      <c r="DJ578" s="16"/>
      <c r="DK578" s="16"/>
      <c r="DL578" s="16"/>
      <c r="DM578" s="16"/>
      <c r="DN578" s="16"/>
      <c r="DO578" s="16"/>
      <c r="DP578" s="16"/>
      <c r="DQ578" s="16"/>
      <c r="DR578" s="16"/>
      <c r="DS578" s="16"/>
      <c r="DT578" s="16"/>
      <c r="DU578" s="16"/>
      <c r="DV578" s="16"/>
      <c r="DW578" s="16"/>
      <c r="DX578" s="16"/>
      <c r="DY578" s="16"/>
      <c r="DZ578" s="16"/>
      <c r="EA578" s="16"/>
      <c r="EB578" s="16"/>
      <c r="EC578" s="16"/>
      <c r="ED578" s="16"/>
      <c r="EE578" s="16"/>
      <c r="EF578" s="16"/>
      <c r="EG578" s="16"/>
      <c r="EH578" s="16"/>
      <c r="EI578" s="16"/>
      <c r="EJ578" s="16"/>
      <c r="EK578" s="16"/>
      <c r="EL578" s="16"/>
      <c r="EM578" s="16"/>
      <c r="EN578" s="16"/>
      <c r="EO578" s="16"/>
      <c r="EP578" s="16"/>
      <c r="EQ578" s="16"/>
      <c r="ER578" s="16"/>
      <c r="ES578" s="16"/>
      <c r="ET578" s="16"/>
      <c r="EU578" s="16"/>
      <c r="EV578" s="16"/>
      <c r="EW578" s="16"/>
      <c r="EX578" s="16"/>
      <c r="EY578" s="16"/>
      <c r="EZ578" s="16"/>
      <c r="FA578" s="16"/>
      <c r="FB578" s="16"/>
    </row>
    <row r="579" spans="11:158" x14ac:dyDescent="0.35"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6"/>
      <c r="CF579" s="16"/>
      <c r="CG579" s="16"/>
      <c r="CH579" s="16"/>
      <c r="CI579" s="16"/>
      <c r="CJ579" s="16"/>
      <c r="CK579" s="16"/>
      <c r="CL579" s="16"/>
      <c r="CM579" s="16"/>
      <c r="CN579" s="16"/>
      <c r="CO579" s="16"/>
      <c r="CP579" s="16"/>
      <c r="CQ579" s="16"/>
      <c r="CR579" s="16"/>
      <c r="CS579" s="16"/>
      <c r="CT579" s="16"/>
      <c r="CU579" s="16"/>
      <c r="CV579" s="16"/>
      <c r="CW579" s="16"/>
      <c r="CX579" s="16"/>
      <c r="CY579" s="16"/>
      <c r="CZ579" s="16"/>
      <c r="DA579" s="16"/>
      <c r="DB579" s="16"/>
      <c r="DC579" s="16"/>
      <c r="DD579" s="16"/>
      <c r="DE579" s="16"/>
      <c r="DF579" s="16"/>
      <c r="DG579" s="16"/>
      <c r="DH579" s="16"/>
      <c r="DI579" s="16"/>
      <c r="DJ579" s="16"/>
      <c r="DK579" s="16"/>
      <c r="DL579" s="16"/>
      <c r="DM579" s="16"/>
      <c r="DN579" s="16"/>
      <c r="DO579" s="16"/>
      <c r="DP579" s="16"/>
      <c r="DQ579" s="16"/>
      <c r="DR579" s="16"/>
      <c r="DS579" s="16"/>
      <c r="DT579" s="16"/>
      <c r="DU579" s="16"/>
      <c r="DV579" s="16"/>
      <c r="DW579" s="16"/>
      <c r="DX579" s="16"/>
      <c r="DY579" s="16"/>
      <c r="DZ579" s="16"/>
      <c r="EA579" s="16"/>
      <c r="EB579" s="16"/>
      <c r="EC579" s="16"/>
      <c r="ED579" s="16"/>
      <c r="EE579" s="16"/>
      <c r="EF579" s="16"/>
      <c r="EG579" s="16"/>
      <c r="EH579" s="16"/>
      <c r="EI579" s="16"/>
      <c r="EJ579" s="16"/>
      <c r="EK579" s="16"/>
      <c r="EL579" s="16"/>
      <c r="EM579" s="16"/>
      <c r="EN579" s="16"/>
      <c r="EO579" s="16"/>
      <c r="EP579" s="16"/>
      <c r="EQ579" s="16"/>
      <c r="ER579" s="16"/>
      <c r="ES579" s="16"/>
      <c r="ET579" s="16"/>
      <c r="EU579" s="16"/>
      <c r="EV579" s="16"/>
      <c r="EW579" s="16"/>
      <c r="EX579" s="16"/>
      <c r="EY579" s="16"/>
      <c r="EZ579" s="16"/>
      <c r="FA579" s="16"/>
      <c r="FB579" s="16"/>
    </row>
    <row r="580" spans="11:158" x14ac:dyDescent="0.35"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6"/>
      <c r="CF580" s="16"/>
      <c r="CG580" s="16"/>
      <c r="CH580" s="16"/>
      <c r="CI580" s="16"/>
      <c r="CJ580" s="16"/>
      <c r="CK580" s="16"/>
      <c r="CL580" s="16"/>
      <c r="CM580" s="16"/>
      <c r="CN580" s="16"/>
      <c r="CO580" s="16"/>
      <c r="CP580" s="16"/>
      <c r="CQ580" s="16"/>
      <c r="CR580" s="16"/>
      <c r="CS580" s="16"/>
      <c r="CT580" s="16"/>
      <c r="CU580" s="16"/>
      <c r="CV580" s="16"/>
      <c r="CW580" s="16"/>
      <c r="CX580" s="16"/>
      <c r="CY580" s="16"/>
      <c r="CZ580" s="16"/>
      <c r="DA580" s="16"/>
      <c r="DB580" s="16"/>
      <c r="DC580" s="16"/>
      <c r="DD580" s="16"/>
      <c r="DE580" s="16"/>
      <c r="DF580" s="16"/>
      <c r="DG580" s="16"/>
      <c r="DH580" s="16"/>
      <c r="DI580" s="16"/>
      <c r="DJ580" s="16"/>
      <c r="DK580" s="16"/>
      <c r="DL580" s="16"/>
      <c r="DM580" s="16"/>
      <c r="DN580" s="16"/>
      <c r="DO580" s="16"/>
      <c r="DP580" s="16"/>
      <c r="DQ580" s="16"/>
      <c r="DR580" s="16"/>
      <c r="DS580" s="16"/>
      <c r="DT580" s="16"/>
      <c r="DU580" s="16"/>
      <c r="DV580" s="16"/>
      <c r="DW580" s="16"/>
      <c r="DX580" s="16"/>
      <c r="DY580" s="16"/>
      <c r="DZ580" s="16"/>
      <c r="EA580" s="16"/>
      <c r="EB580" s="16"/>
      <c r="EC580" s="16"/>
      <c r="ED580" s="16"/>
      <c r="EE580" s="16"/>
      <c r="EF580" s="16"/>
      <c r="EG580" s="16"/>
      <c r="EH580" s="16"/>
      <c r="EI580" s="16"/>
      <c r="EJ580" s="16"/>
      <c r="EK580" s="16"/>
      <c r="EL580" s="16"/>
      <c r="EM580" s="16"/>
      <c r="EN580" s="16"/>
      <c r="EO580" s="16"/>
      <c r="EP580" s="16"/>
      <c r="EQ580" s="16"/>
      <c r="ER580" s="16"/>
      <c r="ES580" s="16"/>
      <c r="ET580" s="16"/>
      <c r="EU580" s="16"/>
      <c r="EV580" s="16"/>
      <c r="EW580" s="16"/>
      <c r="EX580" s="16"/>
      <c r="EY580" s="16"/>
      <c r="EZ580" s="16"/>
      <c r="FA580" s="16"/>
      <c r="FB580" s="16"/>
    </row>
    <row r="581" spans="11:158" x14ac:dyDescent="0.35"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6"/>
      <c r="CF581" s="16"/>
      <c r="CG581" s="16"/>
      <c r="CH581" s="16"/>
      <c r="CI581" s="16"/>
      <c r="CJ581" s="16"/>
      <c r="CK581" s="16"/>
      <c r="CL581" s="16"/>
      <c r="CM581" s="16"/>
      <c r="CN581" s="16"/>
      <c r="CO581" s="16"/>
      <c r="CP581" s="16"/>
      <c r="CQ581" s="16"/>
      <c r="CR581" s="16"/>
      <c r="CS581" s="16"/>
      <c r="CT581" s="16"/>
      <c r="CU581" s="16"/>
      <c r="CV581" s="16"/>
      <c r="CW581" s="16"/>
      <c r="CX581" s="16"/>
      <c r="CY581" s="16"/>
      <c r="CZ581" s="16"/>
      <c r="DA581" s="16"/>
      <c r="DB581" s="16"/>
      <c r="DC581" s="16"/>
      <c r="DD581" s="16"/>
      <c r="DE581" s="16"/>
      <c r="DF581" s="16"/>
      <c r="DG581" s="16"/>
      <c r="DH581" s="16"/>
      <c r="DI581" s="16"/>
      <c r="DJ581" s="16"/>
      <c r="DK581" s="16"/>
      <c r="DL581" s="16"/>
      <c r="DM581" s="16"/>
      <c r="DN581" s="16"/>
      <c r="DO581" s="16"/>
      <c r="DP581" s="16"/>
      <c r="DQ581" s="16"/>
      <c r="DR581" s="16"/>
      <c r="DS581" s="16"/>
      <c r="DT581" s="16"/>
      <c r="DU581" s="16"/>
      <c r="DV581" s="16"/>
      <c r="DW581" s="16"/>
      <c r="DX581" s="16"/>
      <c r="DY581" s="16"/>
      <c r="DZ581" s="16"/>
      <c r="EA581" s="16"/>
      <c r="EB581" s="16"/>
      <c r="EC581" s="16"/>
      <c r="ED581" s="16"/>
      <c r="EE581" s="16"/>
      <c r="EF581" s="16"/>
      <c r="EG581" s="16"/>
      <c r="EH581" s="16"/>
      <c r="EI581" s="16"/>
      <c r="EJ581" s="16"/>
      <c r="EK581" s="16"/>
      <c r="EL581" s="16"/>
      <c r="EM581" s="16"/>
      <c r="EN581" s="16"/>
      <c r="EO581" s="16"/>
      <c r="EP581" s="16"/>
      <c r="EQ581" s="16"/>
      <c r="ER581" s="16"/>
      <c r="ES581" s="16"/>
      <c r="ET581" s="16"/>
      <c r="EU581" s="16"/>
      <c r="EV581" s="16"/>
      <c r="EW581" s="16"/>
      <c r="EX581" s="16"/>
      <c r="EY581" s="16"/>
      <c r="EZ581" s="16"/>
      <c r="FA581" s="16"/>
      <c r="FB581" s="16"/>
    </row>
    <row r="582" spans="11:158" x14ac:dyDescent="0.35"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6"/>
      <c r="CF582" s="16"/>
      <c r="CG582" s="16"/>
      <c r="CH582" s="16"/>
      <c r="CI582" s="16"/>
      <c r="CJ582" s="16"/>
      <c r="CK582" s="16"/>
      <c r="CL582" s="16"/>
      <c r="CM582" s="16"/>
      <c r="CN582" s="16"/>
      <c r="CO582" s="16"/>
      <c r="CP582" s="16"/>
      <c r="CQ582" s="16"/>
      <c r="CR582" s="16"/>
      <c r="CS582" s="16"/>
      <c r="CT582" s="16"/>
      <c r="CU582" s="16"/>
      <c r="CV582" s="16"/>
      <c r="CW582" s="16"/>
      <c r="CX582" s="16"/>
      <c r="CY582" s="16"/>
      <c r="CZ582" s="16"/>
      <c r="DA582" s="16"/>
      <c r="DB582" s="16"/>
      <c r="DC582" s="16"/>
      <c r="DD582" s="16"/>
      <c r="DE582" s="16"/>
      <c r="DF582" s="16"/>
      <c r="DG582" s="16"/>
      <c r="DH582" s="16"/>
      <c r="DI582" s="16"/>
      <c r="DJ582" s="16"/>
      <c r="DK582" s="16"/>
      <c r="DL582" s="16"/>
      <c r="DM582" s="16"/>
      <c r="DN582" s="16"/>
      <c r="DO582" s="16"/>
      <c r="DP582" s="16"/>
      <c r="DQ582" s="16"/>
      <c r="DR582" s="16"/>
      <c r="DS582" s="16"/>
      <c r="DT582" s="16"/>
      <c r="DU582" s="16"/>
      <c r="DV582" s="16"/>
      <c r="DW582" s="16"/>
      <c r="DX582" s="16"/>
      <c r="DY582" s="16"/>
      <c r="DZ582" s="16"/>
      <c r="EA582" s="16"/>
      <c r="EB582" s="16"/>
      <c r="EC582" s="16"/>
      <c r="ED582" s="16"/>
      <c r="EE582" s="16"/>
      <c r="EF582" s="16"/>
      <c r="EG582" s="16"/>
      <c r="EH582" s="16"/>
      <c r="EI582" s="16"/>
      <c r="EJ582" s="16"/>
      <c r="EK582" s="16"/>
      <c r="EL582" s="16"/>
      <c r="EM582" s="16"/>
      <c r="EN582" s="16"/>
      <c r="EO582" s="16"/>
      <c r="EP582" s="16"/>
      <c r="EQ582" s="16"/>
      <c r="ER582" s="16"/>
      <c r="ES582" s="16"/>
      <c r="ET582" s="16"/>
      <c r="EU582" s="16"/>
      <c r="EV582" s="16"/>
      <c r="EW582" s="16"/>
      <c r="EX582" s="16"/>
      <c r="EY582" s="16"/>
      <c r="EZ582" s="16"/>
      <c r="FA582" s="16"/>
      <c r="FB582" s="16"/>
    </row>
    <row r="583" spans="11:158" x14ac:dyDescent="0.35"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6"/>
      <c r="CF583" s="16"/>
      <c r="CG583" s="16"/>
      <c r="CH583" s="16"/>
      <c r="CI583" s="16"/>
      <c r="CJ583" s="16"/>
      <c r="CK583" s="16"/>
      <c r="CL583" s="16"/>
      <c r="CM583" s="16"/>
      <c r="CN583" s="16"/>
      <c r="CO583" s="16"/>
      <c r="CP583" s="16"/>
      <c r="CQ583" s="16"/>
      <c r="CR583" s="16"/>
      <c r="CS583" s="16"/>
      <c r="CT583" s="16"/>
      <c r="CU583" s="16"/>
      <c r="CV583" s="16"/>
      <c r="CW583" s="16"/>
      <c r="CX583" s="16"/>
      <c r="CY583" s="16"/>
      <c r="CZ583" s="16"/>
      <c r="DA583" s="16"/>
      <c r="DB583" s="16"/>
      <c r="DC583" s="16"/>
      <c r="DD583" s="16"/>
      <c r="DE583" s="16"/>
      <c r="DF583" s="16"/>
      <c r="DG583" s="16"/>
      <c r="DH583" s="16"/>
      <c r="DI583" s="16"/>
      <c r="DJ583" s="16"/>
      <c r="DK583" s="16"/>
      <c r="DL583" s="16"/>
      <c r="DM583" s="16"/>
      <c r="DN583" s="16"/>
      <c r="DO583" s="16"/>
      <c r="DP583" s="16"/>
      <c r="DQ583" s="16"/>
      <c r="DR583" s="16"/>
      <c r="DS583" s="16"/>
      <c r="DT583" s="16"/>
      <c r="DU583" s="16"/>
      <c r="DV583" s="16"/>
      <c r="DW583" s="16"/>
      <c r="DX583" s="16"/>
      <c r="DY583" s="16"/>
      <c r="DZ583" s="16"/>
      <c r="EA583" s="16"/>
      <c r="EB583" s="16"/>
      <c r="EC583" s="16"/>
      <c r="ED583" s="16"/>
      <c r="EE583" s="16"/>
      <c r="EF583" s="16"/>
      <c r="EG583" s="16"/>
      <c r="EH583" s="16"/>
      <c r="EI583" s="16"/>
      <c r="EJ583" s="16"/>
      <c r="EK583" s="16"/>
      <c r="EL583" s="16"/>
      <c r="EM583" s="16"/>
      <c r="EN583" s="16"/>
      <c r="EO583" s="16"/>
      <c r="EP583" s="16"/>
      <c r="EQ583" s="16"/>
      <c r="ER583" s="16"/>
      <c r="ES583" s="16"/>
      <c r="ET583" s="16"/>
      <c r="EU583" s="16"/>
      <c r="EV583" s="16"/>
      <c r="EW583" s="16"/>
      <c r="EX583" s="16"/>
      <c r="EY583" s="16"/>
      <c r="EZ583" s="16"/>
      <c r="FA583" s="16"/>
      <c r="FB583" s="16"/>
    </row>
    <row r="584" spans="11:158" x14ac:dyDescent="0.35"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6"/>
      <c r="CX584" s="16"/>
      <c r="CY584" s="16"/>
      <c r="CZ584" s="16"/>
      <c r="DA584" s="16"/>
      <c r="DB584" s="16"/>
      <c r="DC584" s="16"/>
      <c r="DD584" s="16"/>
      <c r="DE584" s="16"/>
      <c r="DF584" s="16"/>
      <c r="DG584" s="16"/>
      <c r="DH584" s="16"/>
      <c r="DI584" s="16"/>
      <c r="DJ584" s="16"/>
      <c r="DK584" s="16"/>
      <c r="DL584" s="16"/>
      <c r="DM584" s="16"/>
      <c r="DN584" s="16"/>
      <c r="DO584" s="16"/>
      <c r="DP584" s="16"/>
      <c r="DQ584" s="16"/>
      <c r="DR584" s="16"/>
      <c r="DS584" s="16"/>
      <c r="DT584" s="16"/>
      <c r="DU584" s="16"/>
      <c r="DV584" s="16"/>
      <c r="DW584" s="16"/>
      <c r="DX584" s="16"/>
      <c r="DY584" s="16"/>
      <c r="DZ584" s="16"/>
      <c r="EA584" s="16"/>
      <c r="EB584" s="16"/>
      <c r="EC584" s="16"/>
      <c r="ED584" s="16"/>
      <c r="EE584" s="16"/>
      <c r="EF584" s="16"/>
      <c r="EG584" s="16"/>
      <c r="EH584" s="16"/>
      <c r="EI584" s="16"/>
      <c r="EJ584" s="16"/>
      <c r="EK584" s="16"/>
      <c r="EL584" s="16"/>
      <c r="EM584" s="16"/>
      <c r="EN584" s="16"/>
      <c r="EO584" s="16"/>
      <c r="EP584" s="16"/>
      <c r="EQ584" s="16"/>
      <c r="ER584" s="16"/>
      <c r="ES584" s="16"/>
      <c r="ET584" s="16"/>
      <c r="EU584" s="16"/>
      <c r="EV584" s="16"/>
      <c r="EW584" s="16"/>
      <c r="EX584" s="16"/>
      <c r="EY584" s="16"/>
      <c r="EZ584" s="16"/>
      <c r="FA584" s="16"/>
      <c r="FB584" s="16"/>
    </row>
    <row r="585" spans="11:158" x14ac:dyDescent="0.35"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6"/>
      <c r="CF585" s="16"/>
      <c r="CG585" s="16"/>
      <c r="CH585" s="16"/>
      <c r="CI585" s="16"/>
      <c r="CJ585" s="16"/>
      <c r="CK585" s="16"/>
      <c r="CL585" s="16"/>
      <c r="CM585" s="16"/>
      <c r="CN585" s="16"/>
      <c r="CO585" s="16"/>
      <c r="CP585" s="16"/>
      <c r="CQ585" s="16"/>
      <c r="CR585" s="16"/>
      <c r="CS585" s="16"/>
      <c r="CT585" s="16"/>
      <c r="CU585" s="16"/>
      <c r="CV585" s="16"/>
      <c r="CW585" s="16"/>
      <c r="CX585" s="16"/>
      <c r="CY585" s="16"/>
      <c r="CZ585" s="16"/>
      <c r="DA585" s="16"/>
      <c r="DB585" s="16"/>
      <c r="DC585" s="16"/>
      <c r="DD585" s="16"/>
      <c r="DE585" s="16"/>
      <c r="DF585" s="16"/>
      <c r="DG585" s="16"/>
      <c r="DH585" s="16"/>
      <c r="DI585" s="16"/>
      <c r="DJ585" s="16"/>
      <c r="DK585" s="16"/>
      <c r="DL585" s="16"/>
      <c r="DM585" s="16"/>
      <c r="DN585" s="16"/>
      <c r="DO585" s="16"/>
      <c r="DP585" s="16"/>
      <c r="DQ585" s="16"/>
      <c r="DR585" s="16"/>
      <c r="DS585" s="16"/>
      <c r="DT585" s="16"/>
      <c r="DU585" s="16"/>
      <c r="DV585" s="16"/>
      <c r="DW585" s="16"/>
      <c r="DX585" s="16"/>
      <c r="DY585" s="16"/>
      <c r="DZ585" s="16"/>
      <c r="EA585" s="16"/>
      <c r="EB585" s="16"/>
      <c r="EC585" s="16"/>
      <c r="ED585" s="16"/>
      <c r="EE585" s="16"/>
      <c r="EF585" s="16"/>
      <c r="EG585" s="16"/>
      <c r="EH585" s="16"/>
      <c r="EI585" s="16"/>
      <c r="EJ585" s="16"/>
      <c r="EK585" s="16"/>
      <c r="EL585" s="16"/>
      <c r="EM585" s="16"/>
      <c r="EN585" s="16"/>
      <c r="EO585" s="16"/>
      <c r="EP585" s="16"/>
      <c r="EQ585" s="16"/>
      <c r="ER585" s="16"/>
      <c r="ES585" s="16"/>
      <c r="ET585" s="16"/>
      <c r="EU585" s="16"/>
      <c r="EV585" s="16"/>
      <c r="EW585" s="16"/>
      <c r="EX585" s="16"/>
      <c r="EY585" s="16"/>
      <c r="EZ585" s="16"/>
      <c r="FA585" s="16"/>
      <c r="FB585" s="16"/>
    </row>
    <row r="586" spans="11:158" x14ac:dyDescent="0.35"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  <c r="BQ586" s="16"/>
      <c r="BR586" s="16"/>
      <c r="BS586" s="16"/>
      <c r="BT586" s="16"/>
      <c r="BU586" s="16"/>
      <c r="BV586" s="16"/>
      <c r="BW586" s="16"/>
      <c r="BX586" s="16"/>
      <c r="BY586" s="16"/>
      <c r="BZ586" s="16"/>
      <c r="CA586" s="16"/>
      <c r="CB586" s="16"/>
      <c r="CC586" s="16"/>
      <c r="CD586" s="16"/>
      <c r="CE586" s="16"/>
      <c r="CF586" s="16"/>
      <c r="CG586" s="16"/>
      <c r="CH586" s="16"/>
      <c r="CI586" s="16"/>
      <c r="CJ586" s="16"/>
      <c r="CK586" s="16"/>
      <c r="CL586" s="16"/>
      <c r="CM586" s="16"/>
      <c r="CN586" s="16"/>
      <c r="CO586" s="16"/>
      <c r="CP586" s="16"/>
      <c r="CQ586" s="16"/>
      <c r="CR586" s="16"/>
      <c r="CS586" s="16"/>
      <c r="CT586" s="16"/>
      <c r="CU586" s="16"/>
      <c r="CV586" s="16"/>
      <c r="CW586" s="16"/>
      <c r="CX586" s="16"/>
      <c r="CY586" s="16"/>
      <c r="CZ586" s="16"/>
      <c r="DA586" s="16"/>
      <c r="DB586" s="16"/>
      <c r="DC586" s="16"/>
      <c r="DD586" s="16"/>
      <c r="DE586" s="16"/>
      <c r="DF586" s="16"/>
      <c r="DG586" s="16"/>
      <c r="DH586" s="16"/>
      <c r="DI586" s="16"/>
      <c r="DJ586" s="16"/>
      <c r="DK586" s="16"/>
      <c r="DL586" s="16"/>
      <c r="DM586" s="16"/>
      <c r="DN586" s="16"/>
      <c r="DO586" s="16"/>
      <c r="DP586" s="16"/>
      <c r="DQ586" s="16"/>
      <c r="DR586" s="16"/>
      <c r="DS586" s="16"/>
      <c r="DT586" s="16"/>
      <c r="DU586" s="16"/>
      <c r="DV586" s="16"/>
      <c r="DW586" s="16"/>
      <c r="DX586" s="16"/>
      <c r="DY586" s="16"/>
      <c r="DZ586" s="16"/>
      <c r="EA586" s="16"/>
      <c r="EB586" s="16"/>
      <c r="EC586" s="16"/>
      <c r="ED586" s="16"/>
      <c r="EE586" s="16"/>
      <c r="EF586" s="16"/>
      <c r="EG586" s="16"/>
      <c r="EH586" s="16"/>
      <c r="EI586" s="16"/>
      <c r="EJ586" s="16"/>
      <c r="EK586" s="16"/>
      <c r="EL586" s="16"/>
      <c r="EM586" s="16"/>
      <c r="EN586" s="16"/>
      <c r="EO586" s="16"/>
      <c r="EP586" s="16"/>
      <c r="EQ586" s="16"/>
      <c r="ER586" s="16"/>
      <c r="ES586" s="16"/>
      <c r="ET586" s="16"/>
      <c r="EU586" s="16"/>
      <c r="EV586" s="16"/>
      <c r="EW586" s="16"/>
      <c r="EX586" s="16"/>
      <c r="EY586" s="16"/>
      <c r="EZ586" s="16"/>
      <c r="FA586" s="16"/>
      <c r="FB586" s="16"/>
    </row>
    <row r="587" spans="11:158" x14ac:dyDescent="0.35"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6"/>
      <c r="BN587" s="16"/>
      <c r="BO587" s="16"/>
      <c r="BP587" s="16"/>
      <c r="BQ587" s="16"/>
      <c r="BR587" s="16"/>
      <c r="BS587" s="16"/>
      <c r="BT587" s="16"/>
      <c r="BU587" s="16"/>
      <c r="BV587" s="16"/>
      <c r="BW587" s="16"/>
      <c r="BX587" s="16"/>
      <c r="BY587" s="16"/>
      <c r="BZ587" s="16"/>
      <c r="CA587" s="16"/>
      <c r="CB587" s="16"/>
      <c r="CC587" s="16"/>
      <c r="CD587" s="16"/>
      <c r="CE587" s="16"/>
      <c r="CF587" s="16"/>
      <c r="CG587" s="16"/>
      <c r="CH587" s="16"/>
      <c r="CI587" s="16"/>
      <c r="CJ587" s="16"/>
      <c r="CK587" s="16"/>
      <c r="CL587" s="16"/>
      <c r="CM587" s="16"/>
      <c r="CN587" s="16"/>
      <c r="CO587" s="16"/>
      <c r="CP587" s="16"/>
      <c r="CQ587" s="16"/>
      <c r="CR587" s="16"/>
      <c r="CS587" s="16"/>
      <c r="CT587" s="16"/>
      <c r="CU587" s="16"/>
      <c r="CV587" s="16"/>
      <c r="CW587" s="16"/>
      <c r="CX587" s="16"/>
      <c r="CY587" s="16"/>
      <c r="CZ587" s="16"/>
      <c r="DA587" s="16"/>
      <c r="DB587" s="16"/>
      <c r="DC587" s="16"/>
      <c r="DD587" s="16"/>
      <c r="DE587" s="16"/>
      <c r="DF587" s="16"/>
      <c r="DG587" s="16"/>
      <c r="DH587" s="16"/>
      <c r="DI587" s="16"/>
      <c r="DJ587" s="16"/>
      <c r="DK587" s="16"/>
      <c r="DL587" s="16"/>
      <c r="DM587" s="16"/>
      <c r="DN587" s="16"/>
      <c r="DO587" s="16"/>
      <c r="DP587" s="16"/>
      <c r="DQ587" s="16"/>
      <c r="DR587" s="16"/>
      <c r="DS587" s="16"/>
      <c r="DT587" s="16"/>
      <c r="DU587" s="16"/>
      <c r="DV587" s="16"/>
      <c r="DW587" s="16"/>
      <c r="DX587" s="16"/>
      <c r="DY587" s="16"/>
      <c r="DZ587" s="16"/>
      <c r="EA587" s="16"/>
      <c r="EB587" s="16"/>
      <c r="EC587" s="16"/>
      <c r="ED587" s="16"/>
      <c r="EE587" s="16"/>
      <c r="EF587" s="16"/>
      <c r="EG587" s="16"/>
      <c r="EH587" s="16"/>
      <c r="EI587" s="16"/>
      <c r="EJ587" s="16"/>
      <c r="EK587" s="16"/>
      <c r="EL587" s="16"/>
      <c r="EM587" s="16"/>
      <c r="EN587" s="16"/>
      <c r="EO587" s="16"/>
      <c r="EP587" s="16"/>
      <c r="EQ587" s="16"/>
      <c r="ER587" s="16"/>
      <c r="ES587" s="16"/>
      <c r="ET587" s="16"/>
      <c r="EU587" s="16"/>
      <c r="EV587" s="16"/>
      <c r="EW587" s="16"/>
      <c r="EX587" s="16"/>
      <c r="EY587" s="16"/>
      <c r="EZ587" s="16"/>
      <c r="FA587" s="16"/>
      <c r="FB587" s="16"/>
    </row>
    <row r="588" spans="11:158" x14ac:dyDescent="0.35"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6"/>
      <c r="BN588" s="16"/>
      <c r="BO588" s="16"/>
      <c r="BP588" s="16"/>
      <c r="BQ588" s="16"/>
      <c r="BR588" s="16"/>
      <c r="BS588" s="16"/>
      <c r="BT588" s="16"/>
      <c r="BU588" s="16"/>
      <c r="BV588" s="16"/>
      <c r="BW588" s="16"/>
      <c r="BX588" s="16"/>
      <c r="BY588" s="16"/>
      <c r="BZ588" s="16"/>
      <c r="CA588" s="16"/>
      <c r="CB588" s="16"/>
      <c r="CC588" s="16"/>
      <c r="CD588" s="16"/>
      <c r="CE588" s="16"/>
      <c r="CF588" s="16"/>
      <c r="CG588" s="16"/>
      <c r="CH588" s="16"/>
      <c r="CI588" s="16"/>
      <c r="CJ588" s="16"/>
      <c r="CK588" s="16"/>
      <c r="CL588" s="16"/>
      <c r="CM588" s="16"/>
      <c r="CN588" s="16"/>
      <c r="CO588" s="16"/>
      <c r="CP588" s="16"/>
      <c r="CQ588" s="16"/>
      <c r="CR588" s="16"/>
      <c r="CS588" s="16"/>
      <c r="CT588" s="16"/>
      <c r="CU588" s="16"/>
      <c r="CV588" s="16"/>
      <c r="CW588" s="16"/>
      <c r="CX588" s="16"/>
      <c r="CY588" s="16"/>
      <c r="CZ588" s="16"/>
      <c r="DA588" s="16"/>
      <c r="DB588" s="16"/>
      <c r="DC588" s="16"/>
      <c r="DD588" s="16"/>
      <c r="DE588" s="16"/>
      <c r="DF588" s="16"/>
      <c r="DG588" s="16"/>
      <c r="DH588" s="16"/>
      <c r="DI588" s="16"/>
      <c r="DJ588" s="16"/>
      <c r="DK588" s="16"/>
      <c r="DL588" s="16"/>
      <c r="DM588" s="16"/>
      <c r="DN588" s="16"/>
      <c r="DO588" s="16"/>
      <c r="DP588" s="16"/>
      <c r="DQ588" s="16"/>
      <c r="DR588" s="16"/>
      <c r="DS588" s="16"/>
      <c r="DT588" s="16"/>
      <c r="DU588" s="16"/>
      <c r="DV588" s="16"/>
      <c r="DW588" s="16"/>
      <c r="DX588" s="16"/>
      <c r="DY588" s="16"/>
      <c r="DZ588" s="16"/>
      <c r="EA588" s="16"/>
      <c r="EB588" s="16"/>
      <c r="EC588" s="16"/>
      <c r="ED588" s="16"/>
      <c r="EE588" s="16"/>
      <c r="EF588" s="16"/>
      <c r="EG588" s="16"/>
      <c r="EH588" s="16"/>
      <c r="EI588" s="16"/>
      <c r="EJ588" s="16"/>
      <c r="EK588" s="16"/>
      <c r="EL588" s="16"/>
      <c r="EM588" s="16"/>
      <c r="EN588" s="16"/>
      <c r="EO588" s="16"/>
      <c r="EP588" s="16"/>
      <c r="EQ588" s="16"/>
      <c r="ER588" s="16"/>
      <c r="ES588" s="16"/>
      <c r="ET588" s="16"/>
      <c r="EU588" s="16"/>
      <c r="EV588" s="16"/>
      <c r="EW588" s="16"/>
      <c r="EX588" s="16"/>
      <c r="EY588" s="16"/>
      <c r="EZ588" s="16"/>
      <c r="FA588" s="16"/>
      <c r="FB588" s="16"/>
    </row>
    <row r="589" spans="11:158" x14ac:dyDescent="0.35"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6"/>
      <c r="BN589" s="16"/>
      <c r="BO589" s="16"/>
      <c r="BP589" s="16"/>
      <c r="BQ589" s="16"/>
      <c r="BR589" s="16"/>
      <c r="BS589" s="16"/>
      <c r="BT589" s="16"/>
      <c r="BU589" s="16"/>
      <c r="BV589" s="16"/>
      <c r="BW589" s="16"/>
      <c r="BX589" s="16"/>
      <c r="BY589" s="16"/>
      <c r="BZ589" s="16"/>
      <c r="CA589" s="16"/>
      <c r="CB589" s="16"/>
      <c r="CC589" s="16"/>
      <c r="CD589" s="16"/>
      <c r="CE589" s="16"/>
      <c r="CF589" s="16"/>
      <c r="CG589" s="16"/>
      <c r="CH589" s="16"/>
      <c r="CI589" s="16"/>
      <c r="CJ589" s="16"/>
      <c r="CK589" s="16"/>
      <c r="CL589" s="16"/>
      <c r="CM589" s="16"/>
      <c r="CN589" s="16"/>
      <c r="CO589" s="16"/>
      <c r="CP589" s="16"/>
      <c r="CQ589" s="16"/>
      <c r="CR589" s="16"/>
      <c r="CS589" s="16"/>
      <c r="CT589" s="16"/>
      <c r="CU589" s="16"/>
      <c r="CV589" s="16"/>
      <c r="CW589" s="16"/>
      <c r="CX589" s="16"/>
      <c r="CY589" s="16"/>
      <c r="CZ589" s="16"/>
      <c r="DA589" s="16"/>
      <c r="DB589" s="16"/>
      <c r="DC589" s="16"/>
      <c r="DD589" s="16"/>
      <c r="DE589" s="16"/>
      <c r="DF589" s="16"/>
      <c r="DG589" s="16"/>
      <c r="DH589" s="16"/>
      <c r="DI589" s="16"/>
      <c r="DJ589" s="16"/>
      <c r="DK589" s="16"/>
      <c r="DL589" s="16"/>
      <c r="DM589" s="16"/>
      <c r="DN589" s="16"/>
      <c r="DO589" s="16"/>
      <c r="DP589" s="16"/>
      <c r="DQ589" s="16"/>
      <c r="DR589" s="16"/>
      <c r="DS589" s="16"/>
      <c r="DT589" s="16"/>
      <c r="DU589" s="16"/>
      <c r="DV589" s="16"/>
      <c r="DW589" s="16"/>
      <c r="DX589" s="16"/>
      <c r="DY589" s="16"/>
      <c r="DZ589" s="16"/>
      <c r="EA589" s="16"/>
      <c r="EB589" s="16"/>
      <c r="EC589" s="16"/>
      <c r="ED589" s="16"/>
      <c r="EE589" s="16"/>
      <c r="EF589" s="16"/>
      <c r="EG589" s="16"/>
      <c r="EH589" s="16"/>
      <c r="EI589" s="16"/>
      <c r="EJ589" s="16"/>
      <c r="EK589" s="16"/>
      <c r="EL589" s="16"/>
      <c r="EM589" s="16"/>
      <c r="EN589" s="16"/>
      <c r="EO589" s="16"/>
      <c r="EP589" s="16"/>
      <c r="EQ589" s="16"/>
      <c r="ER589" s="16"/>
      <c r="ES589" s="16"/>
      <c r="ET589" s="16"/>
      <c r="EU589" s="16"/>
      <c r="EV589" s="16"/>
      <c r="EW589" s="16"/>
      <c r="EX589" s="16"/>
      <c r="EY589" s="16"/>
      <c r="EZ589" s="16"/>
      <c r="FA589" s="16"/>
      <c r="FB589" s="16"/>
    </row>
    <row r="590" spans="11:158" x14ac:dyDescent="0.35"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6"/>
      <c r="BN590" s="16"/>
      <c r="BO590" s="16"/>
      <c r="BP590" s="16"/>
      <c r="BQ590" s="16"/>
      <c r="BR590" s="16"/>
      <c r="BS590" s="16"/>
      <c r="BT590" s="16"/>
      <c r="BU590" s="16"/>
      <c r="BV590" s="16"/>
      <c r="BW590" s="16"/>
      <c r="BX590" s="16"/>
      <c r="BY590" s="16"/>
      <c r="BZ590" s="16"/>
      <c r="CA590" s="16"/>
      <c r="CB590" s="16"/>
      <c r="CC590" s="16"/>
      <c r="CD590" s="16"/>
      <c r="CE590" s="16"/>
      <c r="CF590" s="16"/>
      <c r="CG590" s="16"/>
      <c r="CH590" s="16"/>
      <c r="CI590" s="16"/>
      <c r="CJ590" s="16"/>
      <c r="CK590" s="16"/>
      <c r="CL590" s="16"/>
      <c r="CM590" s="16"/>
      <c r="CN590" s="16"/>
      <c r="CO590" s="16"/>
      <c r="CP590" s="16"/>
      <c r="CQ590" s="16"/>
      <c r="CR590" s="16"/>
      <c r="CS590" s="16"/>
      <c r="CT590" s="16"/>
      <c r="CU590" s="16"/>
      <c r="CV590" s="16"/>
      <c r="CW590" s="16"/>
      <c r="CX590" s="16"/>
      <c r="CY590" s="16"/>
      <c r="CZ590" s="16"/>
      <c r="DA590" s="16"/>
      <c r="DB590" s="16"/>
      <c r="DC590" s="16"/>
      <c r="DD590" s="16"/>
      <c r="DE590" s="16"/>
      <c r="DF590" s="16"/>
      <c r="DG590" s="16"/>
      <c r="DH590" s="16"/>
      <c r="DI590" s="16"/>
      <c r="DJ590" s="16"/>
      <c r="DK590" s="16"/>
      <c r="DL590" s="16"/>
      <c r="DM590" s="16"/>
      <c r="DN590" s="16"/>
      <c r="DO590" s="16"/>
      <c r="DP590" s="16"/>
      <c r="DQ590" s="16"/>
      <c r="DR590" s="16"/>
      <c r="DS590" s="16"/>
      <c r="DT590" s="16"/>
      <c r="DU590" s="16"/>
      <c r="DV590" s="16"/>
      <c r="DW590" s="16"/>
      <c r="DX590" s="16"/>
      <c r="DY590" s="16"/>
      <c r="DZ590" s="16"/>
      <c r="EA590" s="16"/>
      <c r="EB590" s="16"/>
      <c r="EC590" s="16"/>
      <c r="ED590" s="16"/>
      <c r="EE590" s="16"/>
      <c r="EF590" s="16"/>
      <c r="EG590" s="16"/>
      <c r="EH590" s="16"/>
      <c r="EI590" s="16"/>
      <c r="EJ590" s="16"/>
      <c r="EK590" s="16"/>
      <c r="EL590" s="16"/>
      <c r="EM590" s="16"/>
      <c r="EN590" s="16"/>
      <c r="EO590" s="16"/>
      <c r="EP590" s="16"/>
      <c r="EQ590" s="16"/>
      <c r="ER590" s="16"/>
      <c r="ES590" s="16"/>
      <c r="ET590" s="16"/>
      <c r="EU590" s="16"/>
      <c r="EV590" s="16"/>
      <c r="EW590" s="16"/>
      <c r="EX590" s="16"/>
      <c r="EY590" s="16"/>
      <c r="EZ590" s="16"/>
      <c r="FA590" s="16"/>
      <c r="FB590" s="16"/>
    </row>
    <row r="591" spans="11:158" x14ac:dyDescent="0.35"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6"/>
      <c r="BN591" s="16"/>
      <c r="BO591" s="16"/>
      <c r="BP591" s="16"/>
      <c r="BQ591" s="16"/>
      <c r="BR591" s="16"/>
      <c r="BS591" s="16"/>
      <c r="BT591" s="16"/>
      <c r="BU591" s="16"/>
      <c r="BV591" s="16"/>
      <c r="BW591" s="16"/>
      <c r="BX591" s="16"/>
      <c r="BY591" s="16"/>
      <c r="BZ591" s="16"/>
      <c r="CA591" s="16"/>
      <c r="CB591" s="16"/>
      <c r="CC591" s="16"/>
      <c r="CD591" s="16"/>
      <c r="CE591" s="16"/>
      <c r="CF591" s="16"/>
      <c r="CG591" s="16"/>
      <c r="CH591" s="16"/>
      <c r="CI591" s="16"/>
      <c r="CJ591" s="16"/>
      <c r="CK591" s="16"/>
      <c r="CL591" s="16"/>
      <c r="CM591" s="16"/>
      <c r="CN591" s="16"/>
      <c r="CO591" s="16"/>
      <c r="CP591" s="16"/>
      <c r="CQ591" s="16"/>
      <c r="CR591" s="16"/>
      <c r="CS591" s="16"/>
      <c r="CT591" s="16"/>
      <c r="CU591" s="16"/>
      <c r="CV591" s="16"/>
      <c r="CW591" s="16"/>
      <c r="CX591" s="16"/>
      <c r="CY591" s="16"/>
      <c r="CZ591" s="16"/>
      <c r="DA591" s="16"/>
      <c r="DB591" s="16"/>
      <c r="DC591" s="16"/>
      <c r="DD591" s="16"/>
      <c r="DE591" s="16"/>
      <c r="DF591" s="16"/>
      <c r="DG591" s="16"/>
      <c r="DH591" s="16"/>
      <c r="DI591" s="16"/>
      <c r="DJ591" s="16"/>
      <c r="DK591" s="16"/>
      <c r="DL591" s="16"/>
      <c r="DM591" s="16"/>
      <c r="DN591" s="16"/>
      <c r="DO591" s="16"/>
      <c r="DP591" s="16"/>
      <c r="DQ591" s="16"/>
      <c r="DR591" s="16"/>
      <c r="DS591" s="16"/>
      <c r="DT591" s="16"/>
      <c r="DU591" s="16"/>
      <c r="DV591" s="16"/>
      <c r="DW591" s="16"/>
      <c r="DX591" s="16"/>
      <c r="DY591" s="16"/>
      <c r="DZ591" s="16"/>
      <c r="EA591" s="16"/>
      <c r="EB591" s="16"/>
      <c r="EC591" s="16"/>
      <c r="ED591" s="16"/>
      <c r="EE591" s="16"/>
      <c r="EF591" s="16"/>
      <c r="EG591" s="16"/>
      <c r="EH591" s="16"/>
      <c r="EI591" s="16"/>
      <c r="EJ591" s="16"/>
      <c r="EK591" s="16"/>
      <c r="EL591" s="16"/>
      <c r="EM591" s="16"/>
      <c r="EN591" s="16"/>
      <c r="EO591" s="16"/>
      <c r="EP591" s="16"/>
      <c r="EQ591" s="16"/>
      <c r="ER591" s="16"/>
      <c r="ES591" s="16"/>
      <c r="ET591" s="16"/>
      <c r="EU591" s="16"/>
      <c r="EV591" s="16"/>
      <c r="EW591" s="16"/>
      <c r="EX591" s="16"/>
      <c r="EY591" s="16"/>
      <c r="EZ591" s="16"/>
      <c r="FA591" s="16"/>
      <c r="FB591" s="16"/>
    </row>
    <row r="592" spans="11:158" x14ac:dyDescent="0.35"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6"/>
      <c r="CF592" s="16"/>
      <c r="CG592" s="16"/>
      <c r="CH592" s="16"/>
      <c r="CI592" s="16"/>
      <c r="CJ592" s="16"/>
      <c r="CK592" s="16"/>
      <c r="CL592" s="16"/>
      <c r="CM592" s="16"/>
      <c r="CN592" s="16"/>
      <c r="CO592" s="16"/>
      <c r="CP592" s="16"/>
      <c r="CQ592" s="16"/>
      <c r="CR592" s="16"/>
      <c r="CS592" s="16"/>
      <c r="CT592" s="16"/>
      <c r="CU592" s="16"/>
      <c r="CV592" s="16"/>
      <c r="CW592" s="16"/>
      <c r="CX592" s="16"/>
      <c r="CY592" s="16"/>
      <c r="CZ592" s="16"/>
      <c r="DA592" s="16"/>
      <c r="DB592" s="16"/>
      <c r="DC592" s="16"/>
      <c r="DD592" s="16"/>
      <c r="DE592" s="16"/>
      <c r="DF592" s="16"/>
      <c r="DG592" s="16"/>
      <c r="DH592" s="16"/>
      <c r="DI592" s="16"/>
      <c r="DJ592" s="16"/>
      <c r="DK592" s="16"/>
      <c r="DL592" s="16"/>
      <c r="DM592" s="16"/>
      <c r="DN592" s="16"/>
      <c r="DO592" s="16"/>
      <c r="DP592" s="16"/>
      <c r="DQ592" s="16"/>
      <c r="DR592" s="16"/>
      <c r="DS592" s="16"/>
      <c r="DT592" s="16"/>
      <c r="DU592" s="16"/>
      <c r="DV592" s="16"/>
      <c r="DW592" s="16"/>
      <c r="DX592" s="16"/>
      <c r="DY592" s="16"/>
      <c r="DZ592" s="16"/>
      <c r="EA592" s="16"/>
      <c r="EB592" s="16"/>
      <c r="EC592" s="16"/>
      <c r="ED592" s="16"/>
      <c r="EE592" s="16"/>
      <c r="EF592" s="16"/>
      <c r="EG592" s="16"/>
      <c r="EH592" s="16"/>
      <c r="EI592" s="16"/>
      <c r="EJ592" s="16"/>
      <c r="EK592" s="16"/>
      <c r="EL592" s="16"/>
      <c r="EM592" s="16"/>
      <c r="EN592" s="16"/>
      <c r="EO592" s="16"/>
      <c r="EP592" s="16"/>
      <c r="EQ592" s="16"/>
      <c r="ER592" s="16"/>
      <c r="ES592" s="16"/>
      <c r="ET592" s="16"/>
      <c r="EU592" s="16"/>
      <c r="EV592" s="16"/>
      <c r="EW592" s="16"/>
      <c r="EX592" s="16"/>
      <c r="EY592" s="16"/>
      <c r="EZ592" s="16"/>
      <c r="FA592" s="16"/>
      <c r="FB592" s="16"/>
    </row>
    <row r="593" spans="11:158" x14ac:dyDescent="0.35"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6"/>
      <c r="CF593" s="16"/>
      <c r="CG593" s="16"/>
      <c r="CH593" s="16"/>
      <c r="CI593" s="16"/>
      <c r="CJ593" s="16"/>
      <c r="CK593" s="16"/>
      <c r="CL593" s="16"/>
      <c r="CM593" s="16"/>
      <c r="CN593" s="16"/>
      <c r="CO593" s="16"/>
      <c r="CP593" s="16"/>
      <c r="CQ593" s="16"/>
      <c r="CR593" s="16"/>
      <c r="CS593" s="16"/>
      <c r="CT593" s="16"/>
      <c r="CU593" s="16"/>
      <c r="CV593" s="16"/>
      <c r="CW593" s="16"/>
      <c r="CX593" s="16"/>
      <c r="CY593" s="16"/>
      <c r="CZ593" s="16"/>
      <c r="DA593" s="16"/>
      <c r="DB593" s="16"/>
      <c r="DC593" s="16"/>
      <c r="DD593" s="16"/>
      <c r="DE593" s="16"/>
      <c r="DF593" s="16"/>
      <c r="DG593" s="16"/>
      <c r="DH593" s="16"/>
      <c r="DI593" s="16"/>
      <c r="DJ593" s="16"/>
      <c r="DK593" s="16"/>
      <c r="DL593" s="16"/>
      <c r="DM593" s="16"/>
      <c r="DN593" s="16"/>
      <c r="DO593" s="16"/>
      <c r="DP593" s="16"/>
      <c r="DQ593" s="16"/>
      <c r="DR593" s="16"/>
      <c r="DS593" s="16"/>
      <c r="DT593" s="16"/>
      <c r="DU593" s="16"/>
      <c r="DV593" s="16"/>
      <c r="DW593" s="16"/>
      <c r="DX593" s="16"/>
      <c r="DY593" s="16"/>
      <c r="DZ593" s="16"/>
      <c r="EA593" s="16"/>
      <c r="EB593" s="16"/>
      <c r="EC593" s="16"/>
      <c r="ED593" s="16"/>
      <c r="EE593" s="16"/>
      <c r="EF593" s="16"/>
      <c r="EG593" s="16"/>
      <c r="EH593" s="16"/>
      <c r="EI593" s="16"/>
      <c r="EJ593" s="16"/>
      <c r="EK593" s="16"/>
      <c r="EL593" s="16"/>
      <c r="EM593" s="16"/>
      <c r="EN593" s="16"/>
      <c r="EO593" s="16"/>
      <c r="EP593" s="16"/>
      <c r="EQ593" s="16"/>
      <c r="ER593" s="16"/>
      <c r="ES593" s="16"/>
      <c r="ET593" s="16"/>
      <c r="EU593" s="16"/>
      <c r="EV593" s="16"/>
      <c r="EW593" s="16"/>
      <c r="EX593" s="16"/>
      <c r="EY593" s="16"/>
      <c r="EZ593" s="16"/>
      <c r="FA593" s="16"/>
      <c r="FB593" s="16"/>
    </row>
    <row r="594" spans="11:158" x14ac:dyDescent="0.35"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  <c r="CY594" s="16"/>
      <c r="CZ594" s="16"/>
      <c r="DA594" s="16"/>
      <c r="DB594" s="16"/>
      <c r="DC594" s="16"/>
      <c r="DD594" s="16"/>
      <c r="DE594" s="16"/>
      <c r="DF594" s="16"/>
      <c r="DG594" s="16"/>
      <c r="DH594" s="16"/>
      <c r="DI594" s="16"/>
      <c r="DJ594" s="16"/>
      <c r="DK594" s="16"/>
      <c r="DL594" s="16"/>
      <c r="DM594" s="16"/>
      <c r="DN594" s="16"/>
      <c r="DO594" s="16"/>
      <c r="DP594" s="16"/>
      <c r="DQ594" s="16"/>
      <c r="DR594" s="16"/>
      <c r="DS594" s="16"/>
      <c r="DT594" s="16"/>
      <c r="DU594" s="16"/>
      <c r="DV594" s="16"/>
      <c r="DW594" s="16"/>
      <c r="DX594" s="16"/>
      <c r="DY594" s="16"/>
      <c r="DZ594" s="16"/>
      <c r="EA594" s="16"/>
      <c r="EB594" s="16"/>
      <c r="EC594" s="16"/>
      <c r="ED594" s="16"/>
      <c r="EE594" s="16"/>
      <c r="EF594" s="16"/>
      <c r="EG594" s="16"/>
      <c r="EH594" s="16"/>
      <c r="EI594" s="16"/>
      <c r="EJ594" s="16"/>
      <c r="EK594" s="16"/>
      <c r="EL594" s="16"/>
      <c r="EM594" s="16"/>
      <c r="EN594" s="16"/>
      <c r="EO594" s="16"/>
      <c r="EP594" s="16"/>
      <c r="EQ594" s="16"/>
      <c r="ER594" s="16"/>
      <c r="ES594" s="16"/>
      <c r="ET594" s="16"/>
      <c r="EU594" s="16"/>
      <c r="EV594" s="16"/>
      <c r="EW594" s="16"/>
      <c r="EX594" s="16"/>
      <c r="EY594" s="16"/>
      <c r="EZ594" s="16"/>
      <c r="FA594" s="16"/>
      <c r="FB594" s="16"/>
    </row>
    <row r="595" spans="11:158" x14ac:dyDescent="0.35"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  <c r="CY595" s="16"/>
      <c r="CZ595" s="16"/>
      <c r="DA595" s="16"/>
      <c r="DB595" s="16"/>
      <c r="DC595" s="16"/>
      <c r="DD595" s="16"/>
      <c r="DE595" s="16"/>
      <c r="DF595" s="16"/>
      <c r="DG595" s="16"/>
      <c r="DH595" s="16"/>
      <c r="DI595" s="16"/>
      <c r="DJ595" s="16"/>
      <c r="DK595" s="16"/>
      <c r="DL595" s="16"/>
      <c r="DM595" s="16"/>
      <c r="DN595" s="16"/>
      <c r="DO595" s="16"/>
      <c r="DP595" s="16"/>
      <c r="DQ595" s="16"/>
      <c r="DR595" s="16"/>
      <c r="DS595" s="16"/>
      <c r="DT595" s="16"/>
      <c r="DU595" s="16"/>
      <c r="DV595" s="16"/>
      <c r="DW595" s="16"/>
      <c r="DX595" s="16"/>
      <c r="DY595" s="16"/>
      <c r="DZ595" s="16"/>
      <c r="EA595" s="16"/>
      <c r="EB595" s="16"/>
      <c r="EC595" s="16"/>
      <c r="ED595" s="16"/>
      <c r="EE595" s="16"/>
      <c r="EF595" s="16"/>
      <c r="EG595" s="16"/>
      <c r="EH595" s="16"/>
      <c r="EI595" s="16"/>
      <c r="EJ595" s="16"/>
      <c r="EK595" s="16"/>
      <c r="EL595" s="16"/>
      <c r="EM595" s="16"/>
      <c r="EN595" s="16"/>
      <c r="EO595" s="16"/>
      <c r="EP595" s="16"/>
      <c r="EQ595" s="16"/>
      <c r="ER595" s="16"/>
      <c r="ES595" s="16"/>
      <c r="ET595" s="16"/>
      <c r="EU595" s="16"/>
      <c r="EV595" s="16"/>
      <c r="EW595" s="16"/>
      <c r="EX595" s="16"/>
      <c r="EY595" s="16"/>
      <c r="EZ595" s="16"/>
      <c r="FA595" s="16"/>
      <c r="FB595" s="16"/>
    </row>
    <row r="596" spans="11:158" x14ac:dyDescent="0.35"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  <c r="DC596" s="16"/>
      <c r="DD596" s="16"/>
      <c r="DE596" s="16"/>
      <c r="DF596" s="16"/>
      <c r="DG596" s="16"/>
      <c r="DH596" s="16"/>
      <c r="DI596" s="16"/>
      <c r="DJ596" s="16"/>
      <c r="DK596" s="16"/>
      <c r="DL596" s="16"/>
      <c r="DM596" s="16"/>
      <c r="DN596" s="16"/>
      <c r="DO596" s="16"/>
      <c r="DP596" s="16"/>
      <c r="DQ596" s="16"/>
      <c r="DR596" s="16"/>
      <c r="DS596" s="16"/>
      <c r="DT596" s="16"/>
      <c r="DU596" s="16"/>
      <c r="DV596" s="16"/>
      <c r="DW596" s="16"/>
      <c r="DX596" s="16"/>
      <c r="DY596" s="16"/>
      <c r="DZ596" s="16"/>
      <c r="EA596" s="16"/>
      <c r="EB596" s="16"/>
      <c r="EC596" s="16"/>
      <c r="ED596" s="16"/>
      <c r="EE596" s="16"/>
      <c r="EF596" s="16"/>
      <c r="EG596" s="16"/>
      <c r="EH596" s="16"/>
      <c r="EI596" s="16"/>
      <c r="EJ596" s="16"/>
      <c r="EK596" s="16"/>
      <c r="EL596" s="16"/>
      <c r="EM596" s="16"/>
      <c r="EN596" s="16"/>
      <c r="EO596" s="16"/>
      <c r="EP596" s="16"/>
      <c r="EQ596" s="16"/>
      <c r="ER596" s="16"/>
      <c r="ES596" s="16"/>
      <c r="ET596" s="16"/>
      <c r="EU596" s="16"/>
      <c r="EV596" s="16"/>
      <c r="EW596" s="16"/>
      <c r="EX596" s="16"/>
      <c r="EY596" s="16"/>
      <c r="EZ596" s="16"/>
      <c r="FA596" s="16"/>
      <c r="FB596" s="16"/>
    </row>
    <row r="597" spans="11:158" x14ac:dyDescent="0.35"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  <c r="CY597" s="16"/>
      <c r="CZ597" s="16"/>
      <c r="DA597" s="16"/>
      <c r="DB597" s="16"/>
      <c r="DC597" s="16"/>
      <c r="DD597" s="16"/>
      <c r="DE597" s="16"/>
      <c r="DF597" s="16"/>
      <c r="DG597" s="16"/>
      <c r="DH597" s="16"/>
      <c r="DI597" s="16"/>
      <c r="DJ597" s="16"/>
      <c r="DK597" s="16"/>
      <c r="DL597" s="16"/>
      <c r="DM597" s="16"/>
      <c r="DN597" s="16"/>
      <c r="DO597" s="16"/>
      <c r="DP597" s="16"/>
      <c r="DQ597" s="16"/>
      <c r="DR597" s="16"/>
      <c r="DS597" s="16"/>
      <c r="DT597" s="16"/>
      <c r="DU597" s="16"/>
      <c r="DV597" s="16"/>
      <c r="DW597" s="16"/>
      <c r="DX597" s="16"/>
      <c r="DY597" s="16"/>
      <c r="DZ597" s="16"/>
      <c r="EA597" s="16"/>
      <c r="EB597" s="16"/>
      <c r="EC597" s="16"/>
      <c r="ED597" s="16"/>
      <c r="EE597" s="16"/>
      <c r="EF597" s="16"/>
      <c r="EG597" s="16"/>
      <c r="EH597" s="16"/>
      <c r="EI597" s="16"/>
      <c r="EJ597" s="16"/>
      <c r="EK597" s="16"/>
      <c r="EL597" s="16"/>
      <c r="EM597" s="16"/>
      <c r="EN597" s="16"/>
      <c r="EO597" s="16"/>
      <c r="EP597" s="16"/>
      <c r="EQ597" s="16"/>
      <c r="ER597" s="16"/>
      <c r="ES597" s="16"/>
      <c r="ET597" s="16"/>
      <c r="EU597" s="16"/>
      <c r="EV597" s="16"/>
      <c r="EW597" s="16"/>
      <c r="EX597" s="16"/>
      <c r="EY597" s="16"/>
      <c r="EZ597" s="16"/>
      <c r="FA597" s="16"/>
      <c r="FB597" s="16"/>
    </row>
    <row r="598" spans="11:158" x14ac:dyDescent="0.35"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  <c r="CY598" s="16"/>
      <c r="CZ598" s="16"/>
      <c r="DA598" s="16"/>
      <c r="DB598" s="16"/>
      <c r="DC598" s="16"/>
      <c r="DD598" s="16"/>
      <c r="DE598" s="16"/>
      <c r="DF598" s="16"/>
      <c r="DG598" s="16"/>
      <c r="DH598" s="16"/>
      <c r="DI598" s="16"/>
      <c r="DJ598" s="16"/>
      <c r="DK598" s="16"/>
      <c r="DL598" s="16"/>
      <c r="DM598" s="16"/>
      <c r="DN598" s="16"/>
      <c r="DO598" s="16"/>
      <c r="DP598" s="16"/>
      <c r="DQ598" s="16"/>
      <c r="DR598" s="16"/>
      <c r="DS598" s="16"/>
      <c r="DT598" s="16"/>
      <c r="DU598" s="16"/>
      <c r="DV598" s="16"/>
      <c r="DW598" s="16"/>
      <c r="DX598" s="16"/>
      <c r="DY598" s="16"/>
      <c r="DZ598" s="16"/>
      <c r="EA598" s="16"/>
      <c r="EB598" s="16"/>
      <c r="EC598" s="16"/>
      <c r="ED598" s="16"/>
      <c r="EE598" s="16"/>
      <c r="EF598" s="16"/>
      <c r="EG598" s="16"/>
      <c r="EH598" s="16"/>
      <c r="EI598" s="16"/>
      <c r="EJ598" s="16"/>
      <c r="EK598" s="16"/>
      <c r="EL598" s="16"/>
      <c r="EM598" s="16"/>
      <c r="EN598" s="16"/>
      <c r="EO598" s="16"/>
      <c r="EP598" s="16"/>
      <c r="EQ598" s="16"/>
      <c r="ER598" s="16"/>
      <c r="ES598" s="16"/>
      <c r="ET598" s="16"/>
      <c r="EU598" s="16"/>
      <c r="EV598" s="16"/>
      <c r="EW598" s="16"/>
      <c r="EX598" s="16"/>
      <c r="EY598" s="16"/>
      <c r="EZ598" s="16"/>
      <c r="FA598" s="16"/>
      <c r="FB598" s="16"/>
    </row>
    <row r="599" spans="11:158" x14ac:dyDescent="0.35"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6"/>
      <c r="CX599" s="16"/>
      <c r="CY599" s="16"/>
      <c r="CZ599" s="16"/>
      <c r="DA599" s="16"/>
      <c r="DB599" s="16"/>
      <c r="DC599" s="16"/>
      <c r="DD599" s="16"/>
      <c r="DE599" s="16"/>
      <c r="DF599" s="16"/>
      <c r="DG599" s="16"/>
      <c r="DH599" s="16"/>
      <c r="DI599" s="16"/>
      <c r="DJ599" s="16"/>
      <c r="DK599" s="16"/>
      <c r="DL599" s="16"/>
      <c r="DM599" s="16"/>
      <c r="DN599" s="16"/>
      <c r="DO599" s="16"/>
      <c r="DP599" s="16"/>
      <c r="DQ599" s="16"/>
      <c r="DR599" s="16"/>
      <c r="DS599" s="16"/>
      <c r="DT599" s="16"/>
      <c r="DU599" s="16"/>
      <c r="DV599" s="16"/>
      <c r="DW599" s="16"/>
      <c r="DX599" s="16"/>
      <c r="DY599" s="16"/>
      <c r="DZ599" s="16"/>
      <c r="EA599" s="16"/>
      <c r="EB599" s="16"/>
      <c r="EC599" s="16"/>
      <c r="ED599" s="16"/>
      <c r="EE599" s="16"/>
      <c r="EF599" s="16"/>
      <c r="EG599" s="16"/>
      <c r="EH599" s="16"/>
      <c r="EI599" s="16"/>
      <c r="EJ599" s="16"/>
      <c r="EK599" s="16"/>
      <c r="EL599" s="16"/>
      <c r="EM599" s="16"/>
      <c r="EN599" s="16"/>
      <c r="EO599" s="16"/>
      <c r="EP599" s="16"/>
      <c r="EQ599" s="16"/>
      <c r="ER599" s="16"/>
      <c r="ES599" s="16"/>
      <c r="ET599" s="16"/>
      <c r="EU599" s="16"/>
      <c r="EV599" s="16"/>
      <c r="EW599" s="16"/>
      <c r="EX599" s="16"/>
      <c r="EY599" s="16"/>
      <c r="EZ599" s="16"/>
      <c r="FA599" s="16"/>
      <c r="FB599" s="16"/>
    </row>
    <row r="600" spans="11:158" x14ac:dyDescent="0.35"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  <c r="CY600" s="16"/>
      <c r="CZ600" s="16"/>
      <c r="DA600" s="16"/>
      <c r="DB600" s="16"/>
      <c r="DC600" s="16"/>
      <c r="DD600" s="16"/>
      <c r="DE600" s="16"/>
      <c r="DF600" s="16"/>
      <c r="DG600" s="16"/>
      <c r="DH600" s="16"/>
      <c r="DI600" s="16"/>
      <c r="DJ600" s="16"/>
      <c r="DK600" s="16"/>
      <c r="DL600" s="16"/>
      <c r="DM600" s="16"/>
      <c r="DN600" s="16"/>
      <c r="DO600" s="16"/>
      <c r="DP600" s="16"/>
      <c r="DQ600" s="16"/>
      <c r="DR600" s="16"/>
      <c r="DS600" s="16"/>
      <c r="DT600" s="16"/>
      <c r="DU600" s="16"/>
      <c r="DV600" s="16"/>
      <c r="DW600" s="16"/>
      <c r="DX600" s="16"/>
      <c r="DY600" s="16"/>
      <c r="DZ600" s="16"/>
      <c r="EA600" s="16"/>
      <c r="EB600" s="16"/>
      <c r="EC600" s="16"/>
      <c r="ED600" s="16"/>
      <c r="EE600" s="16"/>
      <c r="EF600" s="16"/>
      <c r="EG600" s="16"/>
      <c r="EH600" s="16"/>
      <c r="EI600" s="16"/>
      <c r="EJ600" s="16"/>
      <c r="EK600" s="16"/>
      <c r="EL600" s="16"/>
      <c r="EM600" s="16"/>
      <c r="EN600" s="16"/>
      <c r="EO600" s="16"/>
      <c r="EP600" s="16"/>
      <c r="EQ600" s="16"/>
      <c r="ER600" s="16"/>
      <c r="ES600" s="16"/>
      <c r="ET600" s="16"/>
      <c r="EU600" s="16"/>
      <c r="EV600" s="16"/>
      <c r="EW600" s="16"/>
      <c r="EX600" s="16"/>
      <c r="EY600" s="16"/>
      <c r="EZ600" s="16"/>
      <c r="FA600" s="16"/>
      <c r="FB600" s="16"/>
    </row>
    <row r="601" spans="11:158" x14ac:dyDescent="0.35"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6"/>
      <c r="CX601" s="16"/>
      <c r="CY601" s="16"/>
      <c r="CZ601" s="16"/>
      <c r="DA601" s="16"/>
      <c r="DB601" s="16"/>
      <c r="DC601" s="16"/>
      <c r="DD601" s="16"/>
      <c r="DE601" s="16"/>
      <c r="DF601" s="16"/>
      <c r="DG601" s="16"/>
      <c r="DH601" s="16"/>
      <c r="DI601" s="16"/>
      <c r="DJ601" s="16"/>
      <c r="DK601" s="16"/>
      <c r="DL601" s="16"/>
      <c r="DM601" s="16"/>
      <c r="DN601" s="16"/>
      <c r="DO601" s="16"/>
      <c r="DP601" s="16"/>
      <c r="DQ601" s="16"/>
      <c r="DR601" s="16"/>
      <c r="DS601" s="16"/>
      <c r="DT601" s="16"/>
      <c r="DU601" s="16"/>
      <c r="DV601" s="16"/>
      <c r="DW601" s="16"/>
      <c r="DX601" s="16"/>
      <c r="DY601" s="16"/>
      <c r="DZ601" s="16"/>
      <c r="EA601" s="16"/>
      <c r="EB601" s="16"/>
      <c r="EC601" s="16"/>
      <c r="ED601" s="16"/>
      <c r="EE601" s="16"/>
      <c r="EF601" s="16"/>
      <c r="EG601" s="16"/>
      <c r="EH601" s="16"/>
      <c r="EI601" s="16"/>
      <c r="EJ601" s="16"/>
      <c r="EK601" s="16"/>
      <c r="EL601" s="16"/>
      <c r="EM601" s="16"/>
      <c r="EN601" s="16"/>
      <c r="EO601" s="16"/>
      <c r="EP601" s="16"/>
      <c r="EQ601" s="16"/>
      <c r="ER601" s="16"/>
      <c r="ES601" s="16"/>
      <c r="ET601" s="16"/>
      <c r="EU601" s="16"/>
      <c r="EV601" s="16"/>
      <c r="EW601" s="16"/>
      <c r="EX601" s="16"/>
      <c r="EY601" s="16"/>
      <c r="EZ601" s="16"/>
      <c r="FA601" s="16"/>
      <c r="FB601" s="16"/>
    </row>
    <row r="602" spans="11:158" x14ac:dyDescent="0.35"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  <c r="CY602" s="16"/>
      <c r="CZ602" s="16"/>
      <c r="DA602" s="16"/>
      <c r="DB602" s="16"/>
      <c r="DC602" s="16"/>
      <c r="DD602" s="16"/>
      <c r="DE602" s="16"/>
      <c r="DF602" s="16"/>
      <c r="DG602" s="16"/>
      <c r="DH602" s="16"/>
      <c r="DI602" s="16"/>
      <c r="DJ602" s="16"/>
      <c r="DK602" s="16"/>
      <c r="DL602" s="16"/>
      <c r="DM602" s="16"/>
      <c r="DN602" s="16"/>
      <c r="DO602" s="16"/>
      <c r="DP602" s="16"/>
      <c r="DQ602" s="16"/>
      <c r="DR602" s="16"/>
      <c r="DS602" s="16"/>
      <c r="DT602" s="16"/>
      <c r="DU602" s="16"/>
      <c r="DV602" s="16"/>
      <c r="DW602" s="16"/>
      <c r="DX602" s="16"/>
      <c r="DY602" s="16"/>
      <c r="DZ602" s="16"/>
      <c r="EA602" s="16"/>
      <c r="EB602" s="16"/>
      <c r="EC602" s="16"/>
      <c r="ED602" s="16"/>
      <c r="EE602" s="16"/>
      <c r="EF602" s="16"/>
      <c r="EG602" s="16"/>
      <c r="EH602" s="16"/>
      <c r="EI602" s="16"/>
      <c r="EJ602" s="16"/>
      <c r="EK602" s="16"/>
      <c r="EL602" s="16"/>
      <c r="EM602" s="16"/>
      <c r="EN602" s="16"/>
      <c r="EO602" s="16"/>
      <c r="EP602" s="16"/>
      <c r="EQ602" s="16"/>
      <c r="ER602" s="16"/>
      <c r="ES602" s="16"/>
      <c r="ET602" s="16"/>
      <c r="EU602" s="16"/>
      <c r="EV602" s="16"/>
      <c r="EW602" s="16"/>
      <c r="EX602" s="16"/>
      <c r="EY602" s="16"/>
      <c r="EZ602" s="16"/>
      <c r="FA602" s="16"/>
      <c r="FB602" s="16"/>
    </row>
    <row r="603" spans="11:158" x14ac:dyDescent="0.35"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  <c r="CY603" s="16"/>
      <c r="CZ603" s="16"/>
      <c r="DA603" s="16"/>
      <c r="DB603" s="16"/>
      <c r="DC603" s="16"/>
      <c r="DD603" s="16"/>
      <c r="DE603" s="16"/>
      <c r="DF603" s="16"/>
      <c r="DG603" s="16"/>
      <c r="DH603" s="16"/>
      <c r="DI603" s="16"/>
      <c r="DJ603" s="16"/>
      <c r="DK603" s="16"/>
      <c r="DL603" s="16"/>
      <c r="DM603" s="16"/>
      <c r="DN603" s="16"/>
      <c r="DO603" s="16"/>
      <c r="DP603" s="16"/>
      <c r="DQ603" s="16"/>
      <c r="DR603" s="16"/>
      <c r="DS603" s="16"/>
      <c r="DT603" s="16"/>
      <c r="DU603" s="16"/>
      <c r="DV603" s="16"/>
      <c r="DW603" s="16"/>
      <c r="DX603" s="16"/>
      <c r="DY603" s="16"/>
      <c r="DZ603" s="16"/>
      <c r="EA603" s="16"/>
      <c r="EB603" s="16"/>
      <c r="EC603" s="16"/>
      <c r="ED603" s="16"/>
      <c r="EE603" s="16"/>
      <c r="EF603" s="16"/>
      <c r="EG603" s="16"/>
      <c r="EH603" s="16"/>
      <c r="EI603" s="16"/>
      <c r="EJ603" s="16"/>
      <c r="EK603" s="16"/>
      <c r="EL603" s="16"/>
      <c r="EM603" s="16"/>
      <c r="EN603" s="16"/>
      <c r="EO603" s="16"/>
      <c r="EP603" s="16"/>
      <c r="EQ603" s="16"/>
      <c r="ER603" s="16"/>
      <c r="ES603" s="16"/>
      <c r="ET603" s="16"/>
      <c r="EU603" s="16"/>
      <c r="EV603" s="16"/>
      <c r="EW603" s="16"/>
      <c r="EX603" s="16"/>
      <c r="EY603" s="16"/>
      <c r="EZ603" s="16"/>
      <c r="FA603" s="16"/>
      <c r="FB603" s="16"/>
    </row>
    <row r="604" spans="11:158" x14ac:dyDescent="0.35"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6"/>
      <c r="CX604" s="16"/>
      <c r="CY604" s="16"/>
      <c r="CZ604" s="16"/>
      <c r="DA604" s="16"/>
      <c r="DB604" s="16"/>
      <c r="DC604" s="16"/>
      <c r="DD604" s="16"/>
      <c r="DE604" s="16"/>
      <c r="DF604" s="16"/>
      <c r="DG604" s="16"/>
      <c r="DH604" s="16"/>
      <c r="DI604" s="16"/>
      <c r="DJ604" s="16"/>
      <c r="DK604" s="16"/>
      <c r="DL604" s="16"/>
      <c r="DM604" s="16"/>
      <c r="DN604" s="16"/>
      <c r="DO604" s="16"/>
      <c r="DP604" s="16"/>
      <c r="DQ604" s="16"/>
      <c r="DR604" s="16"/>
      <c r="DS604" s="16"/>
      <c r="DT604" s="16"/>
      <c r="DU604" s="16"/>
      <c r="DV604" s="16"/>
      <c r="DW604" s="16"/>
      <c r="DX604" s="16"/>
      <c r="DY604" s="16"/>
      <c r="DZ604" s="16"/>
      <c r="EA604" s="16"/>
      <c r="EB604" s="16"/>
      <c r="EC604" s="16"/>
      <c r="ED604" s="16"/>
      <c r="EE604" s="16"/>
      <c r="EF604" s="16"/>
      <c r="EG604" s="16"/>
      <c r="EH604" s="16"/>
      <c r="EI604" s="16"/>
      <c r="EJ604" s="16"/>
      <c r="EK604" s="16"/>
      <c r="EL604" s="16"/>
      <c r="EM604" s="16"/>
      <c r="EN604" s="16"/>
      <c r="EO604" s="16"/>
      <c r="EP604" s="16"/>
      <c r="EQ604" s="16"/>
      <c r="ER604" s="16"/>
      <c r="ES604" s="16"/>
      <c r="ET604" s="16"/>
      <c r="EU604" s="16"/>
      <c r="EV604" s="16"/>
      <c r="EW604" s="16"/>
      <c r="EX604" s="16"/>
      <c r="EY604" s="16"/>
      <c r="EZ604" s="16"/>
      <c r="FA604" s="16"/>
      <c r="FB604" s="16"/>
    </row>
    <row r="605" spans="11:158" x14ac:dyDescent="0.35"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  <c r="DA605" s="16"/>
      <c r="DB605" s="16"/>
      <c r="DC605" s="16"/>
      <c r="DD605" s="16"/>
      <c r="DE605" s="16"/>
      <c r="DF605" s="16"/>
      <c r="DG605" s="16"/>
      <c r="DH605" s="16"/>
      <c r="DI605" s="16"/>
      <c r="DJ605" s="16"/>
      <c r="DK605" s="16"/>
      <c r="DL605" s="16"/>
      <c r="DM605" s="16"/>
      <c r="DN605" s="16"/>
      <c r="DO605" s="16"/>
      <c r="DP605" s="16"/>
      <c r="DQ605" s="16"/>
      <c r="DR605" s="16"/>
      <c r="DS605" s="16"/>
      <c r="DT605" s="16"/>
      <c r="DU605" s="16"/>
      <c r="DV605" s="16"/>
      <c r="DW605" s="16"/>
      <c r="DX605" s="16"/>
      <c r="DY605" s="16"/>
      <c r="DZ605" s="16"/>
      <c r="EA605" s="16"/>
      <c r="EB605" s="16"/>
      <c r="EC605" s="16"/>
      <c r="ED605" s="16"/>
      <c r="EE605" s="16"/>
      <c r="EF605" s="16"/>
      <c r="EG605" s="16"/>
      <c r="EH605" s="16"/>
      <c r="EI605" s="16"/>
      <c r="EJ605" s="16"/>
      <c r="EK605" s="16"/>
      <c r="EL605" s="16"/>
      <c r="EM605" s="16"/>
      <c r="EN605" s="16"/>
      <c r="EO605" s="16"/>
      <c r="EP605" s="16"/>
      <c r="EQ605" s="16"/>
      <c r="ER605" s="16"/>
      <c r="ES605" s="16"/>
      <c r="ET605" s="16"/>
      <c r="EU605" s="16"/>
      <c r="EV605" s="16"/>
      <c r="EW605" s="16"/>
      <c r="EX605" s="16"/>
      <c r="EY605" s="16"/>
      <c r="EZ605" s="16"/>
      <c r="FA605" s="16"/>
      <c r="FB605" s="16"/>
    </row>
    <row r="606" spans="11:158" x14ac:dyDescent="0.35"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6"/>
      <c r="CX606" s="16"/>
      <c r="CY606" s="16"/>
      <c r="CZ606" s="16"/>
      <c r="DA606" s="16"/>
      <c r="DB606" s="16"/>
      <c r="DC606" s="16"/>
      <c r="DD606" s="16"/>
      <c r="DE606" s="16"/>
      <c r="DF606" s="16"/>
      <c r="DG606" s="16"/>
      <c r="DH606" s="16"/>
      <c r="DI606" s="16"/>
      <c r="DJ606" s="16"/>
      <c r="DK606" s="16"/>
      <c r="DL606" s="16"/>
      <c r="DM606" s="16"/>
      <c r="DN606" s="16"/>
      <c r="DO606" s="16"/>
      <c r="DP606" s="16"/>
      <c r="DQ606" s="16"/>
      <c r="DR606" s="16"/>
      <c r="DS606" s="16"/>
      <c r="DT606" s="16"/>
      <c r="DU606" s="16"/>
      <c r="DV606" s="16"/>
      <c r="DW606" s="16"/>
      <c r="DX606" s="16"/>
      <c r="DY606" s="16"/>
      <c r="DZ606" s="16"/>
      <c r="EA606" s="16"/>
      <c r="EB606" s="16"/>
      <c r="EC606" s="16"/>
      <c r="ED606" s="16"/>
      <c r="EE606" s="16"/>
      <c r="EF606" s="16"/>
      <c r="EG606" s="16"/>
      <c r="EH606" s="16"/>
      <c r="EI606" s="16"/>
      <c r="EJ606" s="16"/>
      <c r="EK606" s="16"/>
      <c r="EL606" s="16"/>
      <c r="EM606" s="16"/>
      <c r="EN606" s="16"/>
      <c r="EO606" s="16"/>
      <c r="EP606" s="16"/>
      <c r="EQ606" s="16"/>
      <c r="ER606" s="16"/>
      <c r="ES606" s="16"/>
      <c r="ET606" s="16"/>
      <c r="EU606" s="16"/>
      <c r="EV606" s="16"/>
      <c r="EW606" s="16"/>
      <c r="EX606" s="16"/>
      <c r="EY606" s="16"/>
      <c r="EZ606" s="16"/>
      <c r="FA606" s="16"/>
      <c r="FB606" s="16"/>
    </row>
    <row r="607" spans="11:158" x14ac:dyDescent="0.35"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  <c r="CW607" s="16"/>
      <c r="CX607" s="16"/>
      <c r="CY607" s="16"/>
      <c r="CZ607" s="16"/>
      <c r="DA607" s="16"/>
      <c r="DB607" s="16"/>
      <c r="DC607" s="16"/>
      <c r="DD607" s="16"/>
      <c r="DE607" s="16"/>
      <c r="DF607" s="16"/>
      <c r="DG607" s="16"/>
      <c r="DH607" s="16"/>
      <c r="DI607" s="16"/>
      <c r="DJ607" s="16"/>
      <c r="DK607" s="16"/>
      <c r="DL607" s="16"/>
      <c r="DM607" s="16"/>
      <c r="DN607" s="16"/>
      <c r="DO607" s="16"/>
      <c r="DP607" s="16"/>
      <c r="DQ607" s="16"/>
      <c r="DR607" s="16"/>
      <c r="DS607" s="16"/>
      <c r="DT607" s="16"/>
      <c r="DU607" s="16"/>
      <c r="DV607" s="16"/>
      <c r="DW607" s="16"/>
      <c r="DX607" s="16"/>
      <c r="DY607" s="16"/>
      <c r="DZ607" s="16"/>
      <c r="EA607" s="16"/>
      <c r="EB607" s="16"/>
      <c r="EC607" s="16"/>
      <c r="ED607" s="16"/>
      <c r="EE607" s="16"/>
      <c r="EF607" s="16"/>
      <c r="EG607" s="16"/>
      <c r="EH607" s="16"/>
      <c r="EI607" s="16"/>
      <c r="EJ607" s="16"/>
      <c r="EK607" s="16"/>
      <c r="EL607" s="16"/>
      <c r="EM607" s="16"/>
      <c r="EN607" s="16"/>
      <c r="EO607" s="16"/>
      <c r="EP607" s="16"/>
      <c r="EQ607" s="16"/>
      <c r="ER607" s="16"/>
      <c r="ES607" s="16"/>
      <c r="ET607" s="16"/>
      <c r="EU607" s="16"/>
      <c r="EV607" s="16"/>
      <c r="EW607" s="16"/>
      <c r="EX607" s="16"/>
      <c r="EY607" s="16"/>
      <c r="EZ607" s="16"/>
      <c r="FA607" s="16"/>
      <c r="FB607" s="16"/>
    </row>
    <row r="608" spans="11:158" x14ac:dyDescent="0.35"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  <c r="DA608" s="16"/>
      <c r="DB608" s="16"/>
      <c r="DC608" s="16"/>
      <c r="DD608" s="16"/>
      <c r="DE608" s="16"/>
      <c r="DF608" s="16"/>
      <c r="DG608" s="16"/>
      <c r="DH608" s="16"/>
      <c r="DI608" s="16"/>
      <c r="DJ608" s="16"/>
      <c r="DK608" s="16"/>
      <c r="DL608" s="16"/>
      <c r="DM608" s="16"/>
      <c r="DN608" s="16"/>
      <c r="DO608" s="16"/>
      <c r="DP608" s="16"/>
      <c r="DQ608" s="16"/>
      <c r="DR608" s="16"/>
      <c r="DS608" s="16"/>
      <c r="DT608" s="16"/>
      <c r="DU608" s="16"/>
      <c r="DV608" s="16"/>
      <c r="DW608" s="16"/>
      <c r="DX608" s="16"/>
      <c r="DY608" s="16"/>
      <c r="DZ608" s="16"/>
      <c r="EA608" s="16"/>
      <c r="EB608" s="16"/>
      <c r="EC608" s="16"/>
      <c r="ED608" s="16"/>
      <c r="EE608" s="16"/>
      <c r="EF608" s="16"/>
      <c r="EG608" s="16"/>
      <c r="EH608" s="16"/>
      <c r="EI608" s="16"/>
      <c r="EJ608" s="16"/>
      <c r="EK608" s="16"/>
      <c r="EL608" s="16"/>
      <c r="EM608" s="16"/>
      <c r="EN608" s="16"/>
      <c r="EO608" s="16"/>
      <c r="EP608" s="16"/>
      <c r="EQ608" s="16"/>
      <c r="ER608" s="16"/>
      <c r="ES608" s="16"/>
      <c r="ET608" s="16"/>
      <c r="EU608" s="16"/>
      <c r="EV608" s="16"/>
      <c r="EW608" s="16"/>
      <c r="EX608" s="16"/>
      <c r="EY608" s="16"/>
      <c r="EZ608" s="16"/>
      <c r="FA608" s="16"/>
      <c r="FB608" s="16"/>
    </row>
    <row r="609" spans="11:158" x14ac:dyDescent="0.35"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  <c r="CY609" s="16"/>
      <c r="CZ609" s="16"/>
      <c r="DA609" s="16"/>
      <c r="DB609" s="16"/>
      <c r="DC609" s="16"/>
      <c r="DD609" s="16"/>
      <c r="DE609" s="16"/>
      <c r="DF609" s="16"/>
      <c r="DG609" s="16"/>
      <c r="DH609" s="16"/>
      <c r="DI609" s="16"/>
      <c r="DJ609" s="16"/>
      <c r="DK609" s="16"/>
      <c r="DL609" s="16"/>
      <c r="DM609" s="16"/>
      <c r="DN609" s="16"/>
      <c r="DO609" s="16"/>
      <c r="DP609" s="16"/>
      <c r="DQ609" s="16"/>
      <c r="DR609" s="16"/>
      <c r="DS609" s="16"/>
      <c r="DT609" s="16"/>
      <c r="DU609" s="16"/>
      <c r="DV609" s="16"/>
      <c r="DW609" s="16"/>
      <c r="DX609" s="16"/>
      <c r="DY609" s="16"/>
      <c r="DZ609" s="16"/>
      <c r="EA609" s="16"/>
      <c r="EB609" s="16"/>
      <c r="EC609" s="16"/>
      <c r="ED609" s="16"/>
      <c r="EE609" s="16"/>
      <c r="EF609" s="16"/>
      <c r="EG609" s="16"/>
      <c r="EH609" s="16"/>
      <c r="EI609" s="16"/>
      <c r="EJ609" s="16"/>
      <c r="EK609" s="16"/>
      <c r="EL609" s="16"/>
      <c r="EM609" s="16"/>
      <c r="EN609" s="16"/>
      <c r="EO609" s="16"/>
      <c r="EP609" s="16"/>
      <c r="EQ609" s="16"/>
      <c r="ER609" s="16"/>
      <c r="ES609" s="16"/>
      <c r="ET609" s="16"/>
      <c r="EU609" s="16"/>
      <c r="EV609" s="16"/>
      <c r="EW609" s="16"/>
      <c r="EX609" s="16"/>
      <c r="EY609" s="16"/>
      <c r="EZ609" s="16"/>
      <c r="FA609" s="16"/>
      <c r="FB609" s="16"/>
    </row>
    <row r="610" spans="11:158" x14ac:dyDescent="0.35"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6"/>
      <c r="CX610" s="16"/>
      <c r="CY610" s="16"/>
      <c r="CZ610" s="16"/>
      <c r="DA610" s="16"/>
      <c r="DB610" s="16"/>
      <c r="DC610" s="16"/>
      <c r="DD610" s="16"/>
      <c r="DE610" s="16"/>
      <c r="DF610" s="16"/>
      <c r="DG610" s="16"/>
      <c r="DH610" s="16"/>
      <c r="DI610" s="16"/>
      <c r="DJ610" s="16"/>
      <c r="DK610" s="16"/>
      <c r="DL610" s="16"/>
      <c r="DM610" s="16"/>
      <c r="DN610" s="16"/>
      <c r="DO610" s="16"/>
      <c r="DP610" s="16"/>
      <c r="DQ610" s="16"/>
      <c r="DR610" s="16"/>
      <c r="DS610" s="16"/>
      <c r="DT610" s="16"/>
      <c r="DU610" s="16"/>
      <c r="DV610" s="16"/>
      <c r="DW610" s="16"/>
      <c r="DX610" s="16"/>
      <c r="DY610" s="16"/>
      <c r="DZ610" s="16"/>
      <c r="EA610" s="16"/>
      <c r="EB610" s="16"/>
      <c r="EC610" s="16"/>
      <c r="ED610" s="16"/>
      <c r="EE610" s="16"/>
      <c r="EF610" s="16"/>
      <c r="EG610" s="16"/>
      <c r="EH610" s="16"/>
      <c r="EI610" s="16"/>
      <c r="EJ610" s="16"/>
      <c r="EK610" s="16"/>
      <c r="EL610" s="16"/>
      <c r="EM610" s="16"/>
      <c r="EN610" s="16"/>
      <c r="EO610" s="16"/>
      <c r="EP610" s="16"/>
      <c r="EQ610" s="16"/>
      <c r="ER610" s="16"/>
      <c r="ES610" s="16"/>
      <c r="ET610" s="16"/>
      <c r="EU610" s="16"/>
      <c r="EV610" s="16"/>
      <c r="EW610" s="16"/>
      <c r="EX610" s="16"/>
      <c r="EY610" s="16"/>
      <c r="EZ610" s="16"/>
      <c r="FA610" s="16"/>
      <c r="FB610" s="16"/>
    </row>
    <row r="611" spans="11:158" x14ac:dyDescent="0.35"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  <c r="CY611" s="16"/>
      <c r="CZ611" s="16"/>
      <c r="DA611" s="16"/>
      <c r="DB611" s="16"/>
      <c r="DC611" s="16"/>
      <c r="DD611" s="16"/>
      <c r="DE611" s="16"/>
      <c r="DF611" s="16"/>
      <c r="DG611" s="16"/>
      <c r="DH611" s="16"/>
      <c r="DI611" s="16"/>
      <c r="DJ611" s="16"/>
      <c r="DK611" s="16"/>
      <c r="DL611" s="16"/>
      <c r="DM611" s="16"/>
      <c r="DN611" s="16"/>
      <c r="DO611" s="16"/>
      <c r="DP611" s="16"/>
      <c r="DQ611" s="16"/>
      <c r="DR611" s="16"/>
      <c r="DS611" s="16"/>
      <c r="DT611" s="16"/>
      <c r="DU611" s="16"/>
      <c r="DV611" s="16"/>
      <c r="DW611" s="16"/>
      <c r="DX611" s="16"/>
      <c r="DY611" s="16"/>
      <c r="DZ611" s="16"/>
      <c r="EA611" s="16"/>
      <c r="EB611" s="16"/>
      <c r="EC611" s="16"/>
      <c r="ED611" s="16"/>
      <c r="EE611" s="16"/>
      <c r="EF611" s="16"/>
      <c r="EG611" s="16"/>
      <c r="EH611" s="16"/>
      <c r="EI611" s="16"/>
      <c r="EJ611" s="16"/>
      <c r="EK611" s="16"/>
      <c r="EL611" s="16"/>
      <c r="EM611" s="16"/>
      <c r="EN611" s="16"/>
      <c r="EO611" s="16"/>
      <c r="EP611" s="16"/>
      <c r="EQ611" s="16"/>
      <c r="ER611" s="16"/>
      <c r="ES611" s="16"/>
      <c r="ET611" s="16"/>
      <c r="EU611" s="16"/>
      <c r="EV611" s="16"/>
      <c r="EW611" s="16"/>
      <c r="EX611" s="16"/>
      <c r="EY611" s="16"/>
      <c r="EZ611" s="16"/>
      <c r="FA611" s="16"/>
      <c r="FB611" s="16"/>
    </row>
    <row r="612" spans="11:158" x14ac:dyDescent="0.35"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  <c r="CY612" s="16"/>
      <c r="CZ612" s="16"/>
      <c r="DA612" s="16"/>
      <c r="DB612" s="16"/>
      <c r="DC612" s="16"/>
      <c r="DD612" s="16"/>
      <c r="DE612" s="16"/>
      <c r="DF612" s="16"/>
      <c r="DG612" s="16"/>
      <c r="DH612" s="16"/>
      <c r="DI612" s="16"/>
      <c r="DJ612" s="16"/>
      <c r="DK612" s="16"/>
      <c r="DL612" s="16"/>
      <c r="DM612" s="16"/>
      <c r="DN612" s="16"/>
      <c r="DO612" s="16"/>
      <c r="DP612" s="16"/>
      <c r="DQ612" s="16"/>
      <c r="DR612" s="16"/>
      <c r="DS612" s="16"/>
      <c r="DT612" s="16"/>
      <c r="DU612" s="16"/>
      <c r="DV612" s="16"/>
      <c r="DW612" s="16"/>
      <c r="DX612" s="16"/>
      <c r="DY612" s="16"/>
      <c r="DZ612" s="16"/>
      <c r="EA612" s="16"/>
      <c r="EB612" s="16"/>
      <c r="EC612" s="16"/>
      <c r="ED612" s="16"/>
      <c r="EE612" s="16"/>
      <c r="EF612" s="16"/>
      <c r="EG612" s="16"/>
      <c r="EH612" s="16"/>
      <c r="EI612" s="16"/>
      <c r="EJ612" s="16"/>
      <c r="EK612" s="16"/>
      <c r="EL612" s="16"/>
      <c r="EM612" s="16"/>
      <c r="EN612" s="16"/>
      <c r="EO612" s="16"/>
      <c r="EP612" s="16"/>
      <c r="EQ612" s="16"/>
      <c r="ER612" s="16"/>
      <c r="ES612" s="16"/>
      <c r="ET612" s="16"/>
      <c r="EU612" s="16"/>
      <c r="EV612" s="16"/>
      <c r="EW612" s="16"/>
      <c r="EX612" s="16"/>
      <c r="EY612" s="16"/>
      <c r="EZ612" s="16"/>
      <c r="FA612" s="16"/>
      <c r="FB612" s="16"/>
    </row>
    <row r="613" spans="11:158" x14ac:dyDescent="0.35"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6"/>
      <c r="CF613" s="16"/>
      <c r="CG613" s="16"/>
      <c r="CH613" s="16"/>
      <c r="CI613" s="16"/>
      <c r="CJ613" s="16"/>
      <c r="CK613" s="16"/>
      <c r="CL613" s="16"/>
      <c r="CM613" s="16"/>
      <c r="CN613" s="16"/>
      <c r="CO613" s="16"/>
      <c r="CP613" s="16"/>
      <c r="CQ613" s="16"/>
      <c r="CR613" s="16"/>
      <c r="CS613" s="16"/>
      <c r="CT613" s="16"/>
      <c r="CU613" s="16"/>
      <c r="CV613" s="16"/>
      <c r="CW613" s="16"/>
      <c r="CX613" s="16"/>
      <c r="CY613" s="16"/>
      <c r="CZ613" s="16"/>
      <c r="DA613" s="16"/>
      <c r="DB613" s="16"/>
      <c r="DC613" s="16"/>
      <c r="DD613" s="16"/>
      <c r="DE613" s="16"/>
      <c r="DF613" s="16"/>
      <c r="DG613" s="16"/>
      <c r="DH613" s="16"/>
      <c r="DI613" s="16"/>
      <c r="DJ613" s="16"/>
      <c r="DK613" s="16"/>
      <c r="DL613" s="16"/>
      <c r="DM613" s="16"/>
      <c r="DN613" s="16"/>
      <c r="DO613" s="16"/>
      <c r="DP613" s="16"/>
      <c r="DQ613" s="16"/>
      <c r="DR613" s="16"/>
      <c r="DS613" s="16"/>
      <c r="DT613" s="16"/>
      <c r="DU613" s="16"/>
      <c r="DV613" s="16"/>
      <c r="DW613" s="16"/>
      <c r="DX613" s="16"/>
      <c r="DY613" s="16"/>
      <c r="DZ613" s="16"/>
      <c r="EA613" s="16"/>
      <c r="EB613" s="16"/>
      <c r="EC613" s="16"/>
      <c r="ED613" s="16"/>
      <c r="EE613" s="16"/>
      <c r="EF613" s="16"/>
      <c r="EG613" s="16"/>
      <c r="EH613" s="16"/>
      <c r="EI613" s="16"/>
      <c r="EJ613" s="16"/>
      <c r="EK613" s="16"/>
      <c r="EL613" s="16"/>
      <c r="EM613" s="16"/>
      <c r="EN613" s="16"/>
      <c r="EO613" s="16"/>
      <c r="EP613" s="16"/>
      <c r="EQ613" s="16"/>
      <c r="ER613" s="16"/>
      <c r="ES613" s="16"/>
      <c r="ET613" s="16"/>
      <c r="EU613" s="16"/>
      <c r="EV613" s="16"/>
      <c r="EW613" s="16"/>
      <c r="EX613" s="16"/>
      <c r="EY613" s="16"/>
      <c r="EZ613" s="16"/>
      <c r="FA613" s="16"/>
      <c r="FB613" s="16"/>
    </row>
    <row r="614" spans="11:158" x14ac:dyDescent="0.35"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6"/>
      <c r="CX614" s="16"/>
      <c r="CY614" s="16"/>
      <c r="CZ614" s="16"/>
      <c r="DA614" s="16"/>
      <c r="DB614" s="16"/>
      <c r="DC614" s="16"/>
      <c r="DD614" s="16"/>
      <c r="DE614" s="16"/>
      <c r="DF614" s="16"/>
      <c r="DG614" s="16"/>
      <c r="DH614" s="16"/>
      <c r="DI614" s="16"/>
      <c r="DJ614" s="16"/>
      <c r="DK614" s="16"/>
      <c r="DL614" s="16"/>
      <c r="DM614" s="16"/>
      <c r="DN614" s="16"/>
      <c r="DO614" s="16"/>
      <c r="DP614" s="16"/>
      <c r="DQ614" s="16"/>
      <c r="DR614" s="16"/>
      <c r="DS614" s="16"/>
      <c r="DT614" s="16"/>
      <c r="DU614" s="16"/>
      <c r="DV614" s="16"/>
      <c r="DW614" s="16"/>
      <c r="DX614" s="16"/>
      <c r="DY614" s="16"/>
      <c r="DZ614" s="16"/>
      <c r="EA614" s="16"/>
      <c r="EB614" s="16"/>
      <c r="EC614" s="16"/>
      <c r="ED614" s="16"/>
      <c r="EE614" s="16"/>
      <c r="EF614" s="16"/>
      <c r="EG614" s="16"/>
      <c r="EH614" s="16"/>
      <c r="EI614" s="16"/>
      <c r="EJ614" s="16"/>
      <c r="EK614" s="16"/>
      <c r="EL614" s="16"/>
      <c r="EM614" s="16"/>
      <c r="EN614" s="16"/>
      <c r="EO614" s="16"/>
      <c r="EP614" s="16"/>
      <c r="EQ614" s="16"/>
      <c r="ER614" s="16"/>
      <c r="ES614" s="16"/>
      <c r="ET614" s="16"/>
      <c r="EU614" s="16"/>
      <c r="EV614" s="16"/>
      <c r="EW614" s="16"/>
      <c r="EX614" s="16"/>
      <c r="EY614" s="16"/>
      <c r="EZ614" s="16"/>
      <c r="FA614" s="16"/>
      <c r="FB614" s="16"/>
    </row>
    <row r="615" spans="11:158" x14ac:dyDescent="0.35"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6"/>
      <c r="CX615" s="16"/>
      <c r="CY615" s="16"/>
      <c r="CZ615" s="16"/>
      <c r="DA615" s="16"/>
      <c r="DB615" s="16"/>
      <c r="DC615" s="16"/>
      <c r="DD615" s="16"/>
      <c r="DE615" s="16"/>
      <c r="DF615" s="16"/>
      <c r="DG615" s="16"/>
      <c r="DH615" s="16"/>
      <c r="DI615" s="16"/>
      <c r="DJ615" s="16"/>
      <c r="DK615" s="16"/>
      <c r="DL615" s="16"/>
      <c r="DM615" s="16"/>
      <c r="DN615" s="16"/>
      <c r="DO615" s="16"/>
      <c r="DP615" s="16"/>
      <c r="DQ615" s="16"/>
      <c r="DR615" s="16"/>
      <c r="DS615" s="16"/>
      <c r="DT615" s="16"/>
      <c r="DU615" s="16"/>
      <c r="DV615" s="16"/>
      <c r="DW615" s="16"/>
      <c r="DX615" s="16"/>
      <c r="DY615" s="16"/>
      <c r="DZ615" s="16"/>
      <c r="EA615" s="16"/>
      <c r="EB615" s="16"/>
      <c r="EC615" s="16"/>
      <c r="ED615" s="16"/>
      <c r="EE615" s="16"/>
      <c r="EF615" s="16"/>
      <c r="EG615" s="16"/>
      <c r="EH615" s="16"/>
      <c r="EI615" s="16"/>
      <c r="EJ615" s="16"/>
      <c r="EK615" s="16"/>
      <c r="EL615" s="16"/>
      <c r="EM615" s="16"/>
      <c r="EN615" s="16"/>
      <c r="EO615" s="16"/>
      <c r="EP615" s="16"/>
      <c r="EQ615" s="16"/>
      <c r="ER615" s="16"/>
      <c r="ES615" s="16"/>
      <c r="ET615" s="16"/>
      <c r="EU615" s="16"/>
      <c r="EV615" s="16"/>
      <c r="EW615" s="16"/>
      <c r="EX615" s="16"/>
      <c r="EY615" s="16"/>
      <c r="EZ615" s="16"/>
      <c r="FA615" s="16"/>
      <c r="FB615" s="16"/>
    </row>
    <row r="616" spans="11:158" x14ac:dyDescent="0.35"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6"/>
      <c r="CX616" s="16"/>
      <c r="CY616" s="16"/>
      <c r="CZ616" s="16"/>
      <c r="DA616" s="16"/>
      <c r="DB616" s="16"/>
      <c r="DC616" s="16"/>
      <c r="DD616" s="16"/>
      <c r="DE616" s="16"/>
      <c r="DF616" s="16"/>
      <c r="DG616" s="16"/>
      <c r="DH616" s="16"/>
      <c r="DI616" s="16"/>
      <c r="DJ616" s="16"/>
      <c r="DK616" s="16"/>
      <c r="DL616" s="16"/>
      <c r="DM616" s="16"/>
      <c r="DN616" s="16"/>
      <c r="DO616" s="16"/>
      <c r="DP616" s="16"/>
      <c r="DQ616" s="16"/>
      <c r="DR616" s="16"/>
      <c r="DS616" s="16"/>
      <c r="DT616" s="16"/>
      <c r="DU616" s="16"/>
      <c r="DV616" s="16"/>
      <c r="DW616" s="16"/>
      <c r="DX616" s="16"/>
      <c r="DY616" s="16"/>
      <c r="DZ616" s="16"/>
      <c r="EA616" s="16"/>
      <c r="EB616" s="16"/>
      <c r="EC616" s="16"/>
      <c r="ED616" s="16"/>
      <c r="EE616" s="16"/>
      <c r="EF616" s="16"/>
      <c r="EG616" s="16"/>
      <c r="EH616" s="16"/>
      <c r="EI616" s="16"/>
      <c r="EJ616" s="16"/>
      <c r="EK616" s="16"/>
      <c r="EL616" s="16"/>
      <c r="EM616" s="16"/>
      <c r="EN616" s="16"/>
      <c r="EO616" s="16"/>
      <c r="EP616" s="16"/>
      <c r="EQ616" s="16"/>
      <c r="ER616" s="16"/>
      <c r="ES616" s="16"/>
      <c r="ET616" s="16"/>
      <c r="EU616" s="16"/>
      <c r="EV616" s="16"/>
      <c r="EW616" s="16"/>
      <c r="EX616" s="16"/>
      <c r="EY616" s="16"/>
      <c r="EZ616" s="16"/>
      <c r="FA616" s="16"/>
      <c r="FB616" s="16"/>
    </row>
    <row r="617" spans="11:158" x14ac:dyDescent="0.35"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6"/>
      <c r="CF617" s="16"/>
      <c r="CG617" s="16"/>
      <c r="CH617" s="16"/>
      <c r="CI617" s="16"/>
      <c r="CJ617" s="16"/>
      <c r="CK617" s="16"/>
      <c r="CL617" s="16"/>
      <c r="CM617" s="16"/>
      <c r="CN617" s="16"/>
      <c r="CO617" s="16"/>
      <c r="CP617" s="16"/>
      <c r="CQ617" s="16"/>
      <c r="CR617" s="16"/>
      <c r="CS617" s="16"/>
      <c r="CT617" s="16"/>
      <c r="CU617" s="16"/>
      <c r="CV617" s="16"/>
      <c r="CW617" s="16"/>
      <c r="CX617" s="16"/>
      <c r="CY617" s="16"/>
      <c r="CZ617" s="16"/>
      <c r="DA617" s="16"/>
      <c r="DB617" s="16"/>
      <c r="DC617" s="16"/>
      <c r="DD617" s="16"/>
      <c r="DE617" s="16"/>
      <c r="DF617" s="16"/>
      <c r="DG617" s="16"/>
      <c r="DH617" s="16"/>
      <c r="DI617" s="16"/>
      <c r="DJ617" s="16"/>
      <c r="DK617" s="16"/>
      <c r="DL617" s="16"/>
      <c r="DM617" s="16"/>
      <c r="DN617" s="16"/>
      <c r="DO617" s="16"/>
      <c r="DP617" s="16"/>
      <c r="DQ617" s="16"/>
      <c r="DR617" s="16"/>
      <c r="DS617" s="16"/>
      <c r="DT617" s="16"/>
      <c r="DU617" s="16"/>
      <c r="DV617" s="16"/>
      <c r="DW617" s="16"/>
      <c r="DX617" s="16"/>
      <c r="DY617" s="16"/>
      <c r="DZ617" s="16"/>
      <c r="EA617" s="16"/>
      <c r="EB617" s="16"/>
      <c r="EC617" s="16"/>
      <c r="ED617" s="16"/>
      <c r="EE617" s="16"/>
      <c r="EF617" s="16"/>
      <c r="EG617" s="16"/>
      <c r="EH617" s="16"/>
      <c r="EI617" s="16"/>
      <c r="EJ617" s="16"/>
      <c r="EK617" s="16"/>
      <c r="EL617" s="16"/>
      <c r="EM617" s="16"/>
      <c r="EN617" s="16"/>
      <c r="EO617" s="16"/>
      <c r="EP617" s="16"/>
      <c r="EQ617" s="16"/>
      <c r="ER617" s="16"/>
      <c r="ES617" s="16"/>
      <c r="ET617" s="16"/>
      <c r="EU617" s="16"/>
      <c r="EV617" s="16"/>
      <c r="EW617" s="16"/>
      <c r="EX617" s="16"/>
      <c r="EY617" s="16"/>
      <c r="EZ617" s="16"/>
      <c r="FA617" s="16"/>
      <c r="FB617" s="16"/>
    </row>
    <row r="618" spans="11:158" x14ac:dyDescent="0.35"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6"/>
      <c r="CF618" s="16"/>
      <c r="CG618" s="16"/>
      <c r="CH618" s="16"/>
      <c r="CI618" s="16"/>
      <c r="CJ618" s="16"/>
      <c r="CK618" s="16"/>
      <c r="CL618" s="16"/>
      <c r="CM618" s="16"/>
      <c r="CN618" s="16"/>
      <c r="CO618" s="16"/>
      <c r="CP618" s="16"/>
      <c r="CQ618" s="16"/>
      <c r="CR618" s="16"/>
      <c r="CS618" s="16"/>
      <c r="CT618" s="16"/>
      <c r="CU618" s="16"/>
      <c r="CV618" s="16"/>
      <c r="CW618" s="16"/>
      <c r="CX618" s="16"/>
      <c r="CY618" s="16"/>
      <c r="CZ618" s="16"/>
      <c r="DA618" s="16"/>
      <c r="DB618" s="16"/>
      <c r="DC618" s="16"/>
      <c r="DD618" s="16"/>
      <c r="DE618" s="16"/>
      <c r="DF618" s="16"/>
      <c r="DG618" s="16"/>
      <c r="DH618" s="16"/>
      <c r="DI618" s="16"/>
      <c r="DJ618" s="16"/>
      <c r="DK618" s="16"/>
      <c r="DL618" s="16"/>
      <c r="DM618" s="16"/>
      <c r="DN618" s="16"/>
      <c r="DO618" s="16"/>
      <c r="DP618" s="16"/>
      <c r="DQ618" s="16"/>
      <c r="DR618" s="16"/>
      <c r="DS618" s="16"/>
      <c r="DT618" s="16"/>
      <c r="DU618" s="16"/>
      <c r="DV618" s="16"/>
      <c r="DW618" s="16"/>
      <c r="DX618" s="16"/>
      <c r="DY618" s="16"/>
      <c r="DZ618" s="16"/>
      <c r="EA618" s="16"/>
      <c r="EB618" s="16"/>
      <c r="EC618" s="16"/>
      <c r="ED618" s="16"/>
      <c r="EE618" s="16"/>
      <c r="EF618" s="16"/>
      <c r="EG618" s="16"/>
      <c r="EH618" s="16"/>
      <c r="EI618" s="16"/>
      <c r="EJ618" s="16"/>
      <c r="EK618" s="16"/>
      <c r="EL618" s="16"/>
      <c r="EM618" s="16"/>
      <c r="EN618" s="16"/>
      <c r="EO618" s="16"/>
      <c r="EP618" s="16"/>
      <c r="EQ618" s="16"/>
      <c r="ER618" s="16"/>
      <c r="ES618" s="16"/>
      <c r="ET618" s="16"/>
      <c r="EU618" s="16"/>
      <c r="EV618" s="16"/>
      <c r="EW618" s="16"/>
      <c r="EX618" s="16"/>
      <c r="EY618" s="16"/>
      <c r="EZ618" s="16"/>
      <c r="FA618" s="16"/>
      <c r="FB618" s="16"/>
    </row>
    <row r="619" spans="11:158" x14ac:dyDescent="0.35"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6"/>
      <c r="CF619" s="16"/>
      <c r="CG619" s="16"/>
      <c r="CH619" s="16"/>
      <c r="CI619" s="16"/>
      <c r="CJ619" s="16"/>
      <c r="CK619" s="16"/>
      <c r="CL619" s="16"/>
      <c r="CM619" s="16"/>
      <c r="CN619" s="16"/>
      <c r="CO619" s="16"/>
      <c r="CP619" s="16"/>
      <c r="CQ619" s="16"/>
      <c r="CR619" s="16"/>
      <c r="CS619" s="16"/>
      <c r="CT619" s="16"/>
      <c r="CU619" s="16"/>
      <c r="CV619" s="16"/>
      <c r="CW619" s="16"/>
      <c r="CX619" s="16"/>
      <c r="CY619" s="16"/>
      <c r="CZ619" s="16"/>
      <c r="DA619" s="16"/>
      <c r="DB619" s="16"/>
      <c r="DC619" s="16"/>
      <c r="DD619" s="16"/>
      <c r="DE619" s="16"/>
      <c r="DF619" s="16"/>
      <c r="DG619" s="16"/>
      <c r="DH619" s="16"/>
      <c r="DI619" s="16"/>
      <c r="DJ619" s="16"/>
      <c r="DK619" s="16"/>
      <c r="DL619" s="16"/>
      <c r="DM619" s="16"/>
      <c r="DN619" s="16"/>
      <c r="DO619" s="16"/>
      <c r="DP619" s="16"/>
      <c r="DQ619" s="16"/>
      <c r="DR619" s="16"/>
      <c r="DS619" s="16"/>
      <c r="DT619" s="16"/>
      <c r="DU619" s="16"/>
      <c r="DV619" s="16"/>
      <c r="DW619" s="16"/>
      <c r="DX619" s="16"/>
      <c r="DY619" s="16"/>
      <c r="DZ619" s="16"/>
      <c r="EA619" s="16"/>
      <c r="EB619" s="16"/>
      <c r="EC619" s="16"/>
      <c r="ED619" s="16"/>
      <c r="EE619" s="16"/>
      <c r="EF619" s="16"/>
      <c r="EG619" s="16"/>
      <c r="EH619" s="16"/>
      <c r="EI619" s="16"/>
      <c r="EJ619" s="16"/>
      <c r="EK619" s="16"/>
      <c r="EL619" s="16"/>
      <c r="EM619" s="16"/>
      <c r="EN619" s="16"/>
      <c r="EO619" s="16"/>
      <c r="EP619" s="16"/>
      <c r="EQ619" s="16"/>
      <c r="ER619" s="16"/>
      <c r="ES619" s="16"/>
      <c r="ET619" s="16"/>
      <c r="EU619" s="16"/>
      <c r="EV619" s="16"/>
      <c r="EW619" s="16"/>
      <c r="EX619" s="16"/>
      <c r="EY619" s="16"/>
      <c r="EZ619" s="16"/>
      <c r="FA619" s="16"/>
      <c r="FB619" s="16"/>
    </row>
    <row r="620" spans="11:158" x14ac:dyDescent="0.35"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6"/>
      <c r="CF620" s="16"/>
      <c r="CG620" s="16"/>
      <c r="CH620" s="16"/>
      <c r="CI620" s="16"/>
      <c r="CJ620" s="16"/>
      <c r="CK620" s="16"/>
      <c r="CL620" s="16"/>
      <c r="CM620" s="16"/>
      <c r="CN620" s="16"/>
      <c r="CO620" s="16"/>
      <c r="CP620" s="16"/>
      <c r="CQ620" s="16"/>
      <c r="CR620" s="16"/>
      <c r="CS620" s="16"/>
      <c r="CT620" s="16"/>
      <c r="CU620" s="16"/>
      <c r="CV620" s="16"/>
      <c r="CW620" s="16"/>
      <c r="CX620" s="16"/>
      <c r="CY620" s="16"/>
      <c r="CZ620" s="16"/>
      <c r="DA620" s="16"/>
      <c r="DB620" s="16"/>
      <c r="DC620" s="16"/>
      <c r="DD620" s="16"/>
      <c r="DE620" s="16"/>
      <c r="DF620" s="16"/>
      <c r="DG620" s="16"/>
      <c r="DH620" s="16"/>
      <c r="DI620" s="16"/>
      <c r="DJ620" s="16"/>
      <c r="DK620" s="16"/>
      <c r="DL620" s="16"/>
      <c r="DM620" s="16"/>
      <c r="DN620" s="16"/>
      <c r="DO620" s="16"/>
      <c r="DP620" s="16"/>
      <c r="DQ620" s="16"/>
      <c r="DR620" s="16"/>
      <c r="DS620" s="16"/>
      <c r="DT620" s="16"/>
      <c r="DU620" s="16"/>
      <c r="DV620" s="16"/>
      <c r="DW620" s="16"/>
      <c r="DX620" s="16"/>
      <c r="DY620" s="16"/>
      <c r="DZ620" s="16"/>
      <c r="EA620" s="16"/>
      <c r="EB620" s="16"/>
      <c r="EC620" s="16"/>
      <c r="ED620" s="16"/>
      <c r="EE620" s="16"/>
      <c r="EF620" s="16"/>
      <c r="EG620" s="16"/>
      <c r="EH620" s="16"/>
      <c r="EI620" s="16"/>
      <c r="EJ620" s="16"/>
      <c r="EK620" s="16"/>
      <c r="EL620" s="16"/>
      <c r="EM620" s="16"/>
      <c r="EN620" s="16"/>
      <c r="EO620" s="16"/>
      <c r="EP620" s="16"/>
      <c r="EQ620" s="16"/>
      <c r="ER620" s="16"/>
      <c r="ES620" s="16"/>
      <c r="ET620" s="16"/>
      <c r="EU620" s="16"/>
      <c r="EV620" s="16"/>
      <c r="EW620" s="16"/>
      <c r="EX620" s="16"/>
      <c r="EY620" s="16"/>
      <c r="EZ620" s="16"/>
      <c r="FA620" s="16"/>
      <c r="FB620" s="16"/>
    </row>
    <row r="621" spans="11:158" x14ac:dyDescent="0.35"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6"/>
      <c r="CX621" s="16"/>
      <c r="CY621" s="16"/>
      <c r="CZ621" s="16"/>
      <c r="DA621" s="16"/>
      <c r="DB621" s="16"/>
      <c r="DC621" s="16"/>
      <c r="DD621" s="16"/>
      <c r="DE621" s="16"/>
      <c r="DF621" s="16"/>
      <c r="DG621" s="16"/>
      <c r="DH621" s="16"/>
      <c r="DI621" s="16"/>
      <c r="DJ621" s="16"/>
      <c r="DK621" s="16"/>
      <c r="DL621" s="16"/>
      <c r="DM621" s="16"/>
      <c r="DN621" s="16"/>
      <c r="DO621" s="16"/>
      <c r="DP621" s="16"/>
      <c r="DQ621" s="16"/>
      <c r="DR621" s="16"/>
      <c r="DS621" s="16"/>
      <c r="DT621" s="16"/>
      <c r="DU621" s="16"/>
      <c r="DV621" s="16"/>
      <c r="DW621" s="16"/>
      <c r="DX621" s="16"/>
      <c r="DY621" s="16"/>
      <c r="DZ621" s="16"/>
      <c r="EA621" s="16"/>
      <c r="EB621" s="16"/>
      <c r="EC621" s="16"/>
      <c r="ED621" s="16"/>
      <c r="EE621" s="16"/>
      <c r="EF621" s="16"/>
      <c r="EG621" s="16"/>
      <c r="EH621" s="16"/>
      <c r="EI621" s="16"/>
      <c r="EJ621" s="16"/>
      <c r="EK621" s="16"/>
      <c r="EL621" s="16"/>
      <c r="EM621" s="16"/>
      <c r="EN621" s="16"/>
      <c r="EO621" s="16"/>
      <c r="EP621" s="16"/>
      <c r="EQ621" s="16"/>
      <c r="ER621" s="16"/>
      <c r="ES621" s="16"/>
      <c r="ET621" s="16"/>
      <c r="EU621" s="16"/>
      <c r="EV621" s="16"/>
      <c r="EW621" s="16"/>
      <c r="EX621" s="16"/>
      <c r="EY621" s="16"/>
      <c r="EZ621" s="16"/>
      <c r="FA621" s="16"/>
      <c r="FB621" s="16"/>
    </row>
    <row r="622" spans="11:158" x14ac:dyDescent="0.35"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6"/>
      <c r="CF622" s="16"/>
      <c r="CG622" s="16"/>
      <c r="CH622" s="16"/>
      <c r="CI622" s="16"/>
      <c r="CJ622" s="16"/>
      <c r="CK622" s="16"/>
      <c r="CL622" s="16"/>
      <c r="CM622" s="16"/>
      <c r="CN622" s="16"/>
      <c r="CO622" s="16"/>
      <c r="CP622" s="16"/>
      <c r="CQ622" s="16"/>
      <c r="CR622" s="16"/>
      <c r="CS622" s="16"/>
      <c r="CT622" s="16"/>
      <c r="CU622" s="16"/>
      <c r="CV622" s="16"/>
      <c r="CW622" s="16"/>
      <c r="CX622" s="16"/>
      <c r="CY622" s="16"/>
      <c r="CZ622" s="16"/>
      <c r="DA622" s="16"/>
      <c r="DB622" s="16"/>
      <c r="DC622" s="16"/>
      <c r="DD622" s="16"/>
      <c r="DE622" s="16"/>
      <c r="DF622" s="16"/>
      <c r="DG622" s="16"/>
      <c r="DH622" s="16"/>
      <c r="DI622" s="16"/>
      <c r="DJ622" s="16"/>
      <c r="DK622" s="16"/>
      <c r="DL622" s="16"/>
      <c r="DM622" s="16"/>
      <c r="DN622" s="16"/>
      <c r="DO622" s="16"/>
      <c r="DP622" s="16"/>
      <c r="DQ622" s="16"/>
      <c r="DR622" s="16"/>
      <c r="DS622" s="16"/>
      <c r="DT622" s="16"/>
      <c r="DU622" s="16"/>
      <c r="DV622" s="16"/>
      <c r="DW622" s="16"/>
      <c r="DX622" s="16"/>
      <c r="DY622" s="16"/>
      <c r="DZ622" s="16"/>
      <c r="EA622" s="16"/>
      <c r="EB622" s="16"/>
      <c r="EC622" s="16"/>
      <c r="ED622" s="16"/>
      <c r="EE622" s="16"/>
      <c r="EF622" s="16"/>
      <c r="EG622" s="16"/>
      <c r="EH622" s="16"/>
      <c r="EI622" s="16"/>
      <c r="EJ622" s="16"/>
      <c r="EK622" s="16"/>
      <c r="EL622" s="16"/>
      <c r="EM622" s="16"/>
      <c r="EN622" s="16"/>
      <c r="EO622" s="16"/>
      <c r="EP622" s="16"/>
      <c r="EQ622" s="16"/>
      <c r="ER622" s="16"/>
      <c r="ES622" s="16"/>
      <c r="ET622" s="16"/>
      <c r="EU622" s="16"/>
      <c r="EV622" s="16"/>
      <c r="EW622" s="16"/>
      <c r="EX622" s="16"/>
      <c r="EY622" s="16"/>
      <c r="EZ622" s="16"/>
      <c r="FA622" s="16"/>
      <c r="FB622" s="16"/>
    </row>
    <row r="623" spans="11:158" x14ac:dyDescent="0.35"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  <c r="CY623" s="16"/>
      <c r="CZ623" s="16"/>
      <c r="DA623" s="16"/>
      <c r="DB623" s="16"/>
      <c r="DC623" s="16"/>
      <c r="DD623" s="16"/>
      <c r="DE623" s="16"/>
      <c r="DF623" s="16"/>
      <c r="DG623" s="16"/>
      <c r="DH623" s="16"/>
      <c r="DI623" s="16"/>
      <c r="DJ623" s="16"/>
      <c r="DK623" s="16"/>
      <c r="DL623" s="16"/>
      <c r="DM623" s="16"/>
      <c r="DN623" s="16"/>
      <c r="DO623" s="16"/>
      <c r="DP623" s="16"/>
      <c r="DQ623" s="16"/>
      <c r="DR623" s="16"/>
      <c r="DS623" s="16"/>
      <c r="DT623" s="16"/>
      <c r="DU623" s="16"/>
      <c r="DV623" s="16"/>
      <c r="DW623" s="16"/>
      <c r="DX623" s="16"/>
      <c r="DY623" s="16"/>
      <c r="DZ623" s="16"/>
      <c r="EA623" s="16"/>
      <c r="EB623" s="16"/>
      <c r="EC623" s="16"/>
      <c r="ED623" s="16"/>
      <c r="EE623" s="16"/>
      <c r="EF623" s="16"/>
      <c r="EG623" s="16"/>
      <c r="EH623" s="16"/>
      <c r="EI623" s="16"/>
      <c r="EJ623" s="16"/>
      <c r="EK623" s="16"/>
      <c r="EL623" s="16"/>
      <c r="EM623" s="16"/>
      <c r="EN623" s="16"/>
      <c r="EO623" s="16"/>
      <c r="EP623" s="16"/>
      <c r="EQ623" s="16"/>
      <c r="ER623" s="16"/>
      <c r="ES623" s="16"/>
      <c r="ET623" s="16"/>
      <c r="EU623" s="16"/>
      <c r="EV623" s="16"/>
      <c r="EW623" s="16"/>
      <c r="EX623" s="16"/>
      <c r="EY623" s="16"/>
      <c r="EZ623" s="16"/>
      <c r="FA623" s="16"/>
      <c r="FB623" s="16"/>
    </row>
    <row r="624" spans="11:158" x14ac:dyDescent="0.35"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6"/>
      <c r="CF624" s="16"/>
      <c r="CG624" s="16"/>
      <c r="CH624" s="16"/>
      <c r="CI624" s="16"/>
      <c r="CJ624" s="16"/>
      <c r="CK624" s="16"/>
      <c r="CL624" s="16"/>
      <c r="CM624" s="16"/>
      <c r="CN624" s="16"/>
      <c r="CO624" s="16"/>
      <c r="CP624" s="16"/>
      <c r="CQ624" s="16"/>
      <c r="CR624" s="16"/>
      <c r="CS624" s="16"/>
      <c r="CT624" s="16"/>
      <c r="CU624" s="16"/>
      <c r="CV624" s="16"/>
      <c r="CW624" s="16"/>
      <c r="CX624" s="16"/>
      <c r="CY624" s="16"/>
      <c r="CZ624" s="16"/>
      <c r="DA624" s="16"/>
      <c r="DB624" s="16"/>
      <c r="DC624" s="16"/>
      <c r="DD624" s="16"/>
      <c r="DE624" s="16"/>
      <c r="DF624" s="16"/>
      <c r="DG624" s="16"/>
      <c r="DH624" s="16"/>
      <c r="DI624" s="16"/>
      <c r="DJ624" s="16"/>
      <c r="DK624" s="16"/>
      <c r="DL624" s="16"/>
      <c r="DM624" s="16"/>
      <c r="DN624" s="16"/>
      <c r="DO624" s="16"/>
      <c r="DP624" s="16"/>
      <c r="DQ624" s="16"/>
      <c r="DR624" s="16"/>
      <c r="DS624" s="16"/>
      <c r="DT624" s="16"/>
      <c r="DU624" s="16"/>
      <c r="DV624" s="16"/>
      <c r="DW624" s="16"/>
      <c r="DX624" s="16"/>
      <c r="DY624" s="16"/>
      <c r="DZ624" s="16"/>
      <c r="EA624" s="16"/>
      <c r="EB624" s="16"/>
      <c r="EC624" s="16"/>
      <c r="ED624" s="16"/>
      <c r="EE624" s="16"/>
      <c r="EF624" s="16"/>
      <c r="EG624" s="16"/>
      <c r="EH624" s="16"/>
      <c r="EI624" s="16"/>
      <c r="EJ624" s="16"/>
      <c r="EK624" s="16"/>
      <c r="EL624" s="16"/>
      <c r="EM624" s="16"/>
      <c r="EN624" s="16"/>
      <c r="EO624" s="16"/>
      <c r="EP624" s="16"/>
      <c r="EQ624" s="16"/>
      <c r="ER624" s="16"/>
      <c r="ES624" s="16"/>
      <c r="ET624" s="16"/>
      <c r="EU624" s="16"/>
      <c r="EV624" s="16"/>
      <c r="EW624" s="16"/>
      <c r="EX624" s="16"/>
      <c r="EY624" s="16"/>
      <c r="EZ624" s="16"/>
      <c r="FA624" s="16"/>
      <c r="FB624" s="16"/>
    </row>
    <row r="625" spans="11:158" x14ac:dyDescent="0.35"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6"/>
      <c r="CF625" s="16"/>
      <c r="CG625" s="16"/>
      <c r="CH625" s="16"/>
      <c r="CI625" s="16"/>
      <c r="CJ625" s="16"/>
      <c r="CK625" s="16"/>
      <c r="CL625" s="16"/>
      <c r="CM625" s="16"/>
      <c r="CN625" s="16"/>
      <c r="CO625" s="16"/>
      <c r="CP625" s="16"/>
      <c r="CQ625" s="16"/>
      <c r="CR625" s="16"/>
      <c r="CS625" s="16"/>
      <c r="CT625" s="16"/>
      <c r="CU625" s="16"/>
      <c r="CV625" s="16"/>
      <c r="CW625" s="16"/>
      <c r="CX625" s="16"/>
      <c r="CY625" s="16"/>
      <c r="CZ625" s="16"/>
      <c r="DA625" s="16"/>
      <c r="DB625" s="16"/>
      <c r="DC625" s="16"/>
      <c r="DD625" s="16"/>
      <c r="DE625" s="16"/>
      <c r="DF625" s="16"/>
      <c r="DG625" s="16"/>
      <c r="DH625" s="16"/>
      <c r="DI625" s="16"/>
      <c r="DJ625" s="16"/>
      <c r="DK625" s="16"/>
      <c r="DL625" s="16"/>
      <c r="DM625" s="16"/>
      <c r="DN625" s="16"/>
      <c r="DO625" s="16"/>
      <c r="DP625" s="16"/>
      <c r="DQ625" s="16"/>
      <c r="DR625" s="16"/>
      <c r="DS625" s="16"/>
      <c r="DT625" s="16"/>
      <c r="DU625" s="16"/>
      <c r="DV625" s="16"/>
      <c r="DW625" s="16"/>
      <c r="DX625" s="16"/>
      <c r="DY625" s="16"/>
      <c r="DZ625" s="16"/>
      <c r="EA625" s="16"/>
      <c r="EB625" s="16"/>
      <c r="EC625" s="16"/>
      <c r="ED625" s="16"/>
      <c r="EE625" s="16"/>
      <c r="EF625" s="16"/>
      <c r="EG625" s="16"/>
      <c r="EH625" s="16"/>
      <c r="EI625" s="16"/>
      <c r="EJ625" s="16"/>
      <c r="EK625" s="16"/>
      <c r="EL625" s="16"/>
      <c r="EM625" s="16"/>
      <c r="EN625" s="16"/>
      <c r="EO625" s="16"/>
      <c r="EP625" s="16"/>
      <c r="EQ625" s="16"/>
      <c r="ER625" s="16"/>
      <c r="ES625" s="16"/>
      <c r="ET625" s="16"/>
      <c r="EU625" s="16"/>
      <c r="EV625" s="16"/>
      <c r="EW625" s="16"/>
      <c r="EX625" s="16"/>
      <c r="EY625" s="16"/>
      <c r="EZ625" s="16"/>
      <c r="FA625" s="16"/>
      <c r="FB625" s="16"/>
    </row>
    <row r="626" spans="11:158" x14ac:dyDescent="0.35"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6"/>
      <c r="CX626" s="16"/>
      <c r="CY626" s="16"/>
      <c r="CZ626" s="16"/>
      <c r="DA626" s="16"/>
      <c r="DB626" s="16"/>
      <c r="DC626" s="16"/>
      <c r="DD626" s="16"/>
      <c r="DE626" s="16"/>
      <c r="DF626" s="16"/>
      <c r="DG626" s="16"/>
      <c r="DH626" s="16"/>
      <c r="DI626" s="16"/>
      <c r="DJ626" s="16"/>
      <c r="DK626" s="16"/>
      <c r="DL626" s="16"/>
      <c r="DM626" s="16"/>
      <c r="DN626" s="16"/>
      <c r="DO626" s="16"/>
      <c r="DP626" s="16"/>
      <c r="DQ626" s="16"/>
      <c r="DR626" s="16"/>
      <c r="DS626" s="16"/>
      <c r="DT626" s="16"/>
      <c r="DU626" s="16"/>
      <c r="DV626" s="16"/>
      <c r="DW626" s="16"/>
      <c r="DX626" s="16"/>
      <c r="DY626" s="16"/>
      <c r="DZ626" s="16"/>
      <c r="EA626" s="16"/>
      <c r="EB626" s="16"/>
      <c r="EC626" s="16"/>
      <c r="ED626" s="16"/>
      <c r="EE626" s="16"/>
      <c r="EF626" s="16"/>
      <c r="EG626" s="16"/>
      <c r="EH626" s="16"/>
      <c r="EI626" s="16"/>
      <c r="EJ626" s="16"/>
      <c r="EK626" s="16"/>
      <c r="EL626" s="16"/>
      <c r="EM626" s="16"/>
      <c r="EN626" s="16"/>
      <c r="EO626" s="16"/>
      <c r="EP626" s="16"/>
      <c r="EQ626" s="16"/>
      <c r="ER626" s="16"/>
      <c r="ES626" s="16"/>
      <c r="ET626" s="16"/>
      <c r="EU626" s="16"/>
      <c r="EV626" s="16"/>
      <c r="EW626" s="16"/>
      <c r="EX626" s="16"/>
      <c r="EY626" s="16"/>
      <c r="EZ626" s="16"/>
      <c r="FA626" s="16"/>
      <c r="FB626" s="16"/>
    </row>
    <row r="627" spans="11:158" x14ac:dyDescent="0.35"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6"/>
      <c r="CF627" s="16"/>
      <c r="CG627" s="16"/>
      <c r="CH627" s="16"/>
      <c r="CI627" s="16"/>
      <c r="CJ627" s="16"/>
      <c r="CK627" s="16"/>
      <c r="CL627" s="16"/>
      <c r="CM627" s="16"/>
      <c r="CN627" s="16"/>
      <c r="CO627" s="16"/>
      <c r="CP627" s="16"/>
      <c r="CQ627" s="16"/>
      <c r="CR627" s="16"/>
      <c r="CS627" s="16"/>
      <c r="CT627" s="16"/>
      <c r="CU627" s="16"/>
      <c r="CV627" s="16"/>
      <c r="CW627" s="16"/>
      <c r="CX627" s="16"/>
      <c r="CY627" s="16"/>
      <c r="CZ627" s="16"/>
      <c r="DA627" s="16"/>
      <c r="DB627" s="16"/>
      <c r="DC627" s="16"/>
      <c r="DD627" s="16"/>
      <c r="DE627" s="16"/>
      <c r="DF627" s="16"/>
      <c r="DG627" s="16"/>
      <c r="DH627" s="16"/>
      <c r="DI627" s="16"/>
      <c r="DJ627" s="16"/>
      <c r="DK627" s="16"/>
      <c r="DL627" s="16"/>
      <c r="DM627" s="16"/>
      <c r="DN627" s="16"/>
      <c r="DO627" s="16"/>
      <c r="DP627" s="16"/>
      <c r="DQ627" s="16"/>
      <c r="DR627" s="16"/>
      <c r="DS627" s="16"/>
      <c r="DT627" s="16"/>
      <c r="DU627" s="16"/>
      <c r="DV627" s="16"/>
      <c r="DW627" s="16"/>
      <c r="DX627" s="16"/>
      <c r="DY627" s="16"/>
      <c r="DZ627" s="16"/>
      <c r="EA627" s="16"/>
      <c r="EB627" s="16"/>
      <c r="EC627" s="16"/>
      <c r="ED627" s="16"/>
      <c r="EE627" s="16"/>
      <c r="EF627" s="16"/>
      <c r="EG627" s="16"/>
      <c r="EH627" s="16"/>
      <c r="EI627" s="16"/>
      <c r="EJ627" s="16"/>
      <c r="EK627" s="16"/>
      <c r="EL627" s="16"/>
      <c r="EM627" s="16"/>
      <c r="EN627" s="16"/>
      <c r="EO627" s="16"/>
      <c r="EP627" s="16"/>
      <c r="EQ627" s="16"/>
      <c r="ER627" s="16"/>
      <c r="ES627" s="16"/>
      <c r="ET627" s="16"/>
      <c r="EU627" s="16"/>
      <c r="EV627" s="16"/>
      <c r="EW627" s="16"/>
      <c r="EX627" s="16"/>
      <c r="EY627" s="16"/>
      <c r="EZ627" s="16"/>
      <c r="FA627" s="16"/>
      <c r="FB627" s="16"/>
    </row>
    <row r="628" spans="11:158" x14ac:dyDescent="0.35"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6"/>
      <c r="CE628" s="16"/>
      <c r="CF628" s="16"/>
      <c r="CG628" s="16"/>
      <c r="CH628" s="16"/>
      <c r="CI628" s="16"/>
      <c r="CJ628" s="16"/>
      <c r="CK628" s="16"/>
      <c r="CL628" s="16"/>
      <c r="CM628" s="16"/>
      <c r="CN628" s="16"/>
      <c r="CO628" s="16"/>
      <c r="CP628" s="16"/>
      <c r="CQ628" s="16"/>
      <c r="CR628" s="16"/>
      <c r="CS628" s="16"/>
      <c r="CT628" s="16"/>
      <c r="CU628" s="16"/>
      <c r="CV628" s="16"/>
      <c r="CW628" s="16"/>
      <c r="CX628" s="16"/>
      <c r="CY628" s="16"/>
      <c r="CZ628" s="16"/>
      <c r="DA628" s="16"/>
      <c r="DB628" s="16"/>
      <c r="DC628" s="16"/>
      <c r="DD628" s="16"/>
      <c r="DE628" s="16"/>
      <c r="DF628" s="16"/>
      <c r="DG628" s="16"/>
      <c r="DH628" s="16"/>
      <c r="DI628" s="16"/>
      <c r="DJ628" s="16"/>
      <c r="DK628" s="16"/>
      <c r="DL628" s="16"/>
      <c r="DM628" s="16"/>
      <c r="DN628" s="16"/>
      <c r="DO628" s="16"/>
      <c r="DP628" s="16"/>
      <c r="DQ628" s="16"/>
      <c r="DR628" s="16"/>
      <c r="DS628" s="16"/>
      <c r="DT628" s="16"/>
      <c r="DU628" s="16"/>
      <c r="DV628" s="16"/>
      <c r="DW628" s="16"/>
      <c r="DX628" s="16"/>
      <c r="DY628" s="16"/>
      <c r="DZ628" s="16"/>
      <c r="EA628" s="16"/>
      <c r="EB628" s="16"/>
      <c r="EC628" s="16"/>
      <c r="ED628" s="16"/>
      <c r="EE628" s="16"/>
      <c r="EF628" s="16"/>
      <c r="EG628" s="16"/>
      <c r="EH628" s="16"/>
      <c r="EI628" s="16"/>
      <c r="EJ628" s="16"/>
      <c r="EK628" s="16"/>
      <c r="EL628" s="16"/>
      <c r="EM628" s="16"/>
      <c r="EN628" s="16"/>
      <c r="EO628" s="16"/>
      <c r="EP628" s="16"/>
      <c r="EQ628" s="16"/>
      <c r="ER628" s="16"/>
      <c r="ES628" s="16"/>
      <c r="ET628" s="16"/>
      <c r="EU628" s="16"/>
      <c r="EV628" s="16"/>
      <c r="EW628" s="16"/>
      <c r="EX628" s="16"/>
      <c r="EY628" s="16"/>
      <c r="EZ628" s="16"/>
      <c r="FA628" s="16"/>
      <c r="FB628" s="16"/>
    </row>
    <row r="629" spans="11:158" x14ac:dyDescent="0.35"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6"/>
      <c r="CX629" s="16"/>
      <c r="CY629" s="16"/>
      <c r="CZ629" s="16"/>
      <c r="DA629" s="16"/>
      <c r="DB629" s="16"/>
      <c r="DC629" s="16"/>
      <c r="DD629" s="16"/>
      <c r="DE629" s="16"/>
      <c r="DF629" s="16"/>
      <c r="DG629" s="16"/>
      <c r="DH629" s="16"/>
      <c r="DI629" s="16"/>
      <c r="DJ629" s="16"/>
      <c r="DK629" s="16"/>
      <c r="DL629" s="16"/>
      <c r="DM629" s="16"/>
      <c r="DN629" s="16"/>
      <c r="DO629" s="16"/>
      <c r="DP629" s="16"/>
      <c r="DQ629" s="16"/>
      <c r="DR629" s="16"/>
      <c r="DS629" s="16"/>
      <c r="DT629" s="16"/>
      <c r="DU629" s="16"/>
      <c r="DV629" s="16"/>
      <c r="DW629" s="16"/>
      <c r="DX629" s="16"/>
      <c r="DY629" s="16"/>
      <c r="DZ629" s="16"/>
      <c r="EA629" s="16"/>
      <c r="EB629" s="16"/>
      <c r="EC629" s="16"/>
      <c r="ED629" s="16"/>
      <c r="EE629" s="16"/>
      <c r="EF629" s="16"/>
      <c r="EG629" s="16"/>
      <c r="EH629" s="16"/>
      <c r="EI629" s="16"/>
      <c r="EJ629" s="16"/>
      <c r="EK629" s="16"/>
      <c r="EL629" s="16"/>
      <c r="EM629" s="16"/>
      <c r="EN629" s="16"/>
      <c r="EO629" s="16"/>
      <c r="EP629" s="16"/>
      <c r="EQ629" s="16"/>
      <c r="ER629" s="16"/>
      <c r="ES629" s="16"/>
      <c r="ET629" s="16"/>
      <c r="EU629" s="16"/>
      <c r="EV629" s="16"/>
      <c r="EW629" s="16"/>
      <c r="EX629" s="16"/>
      <c r="EY629" s="16"/>
      <c r="EZ629" s="16"/>
      <c r="FA629" s="16"/>
      <c r="FB629" s="16"/>
    </row>
    <row r="630" spans="11:158" x14ac:dyDescent="0.35"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6"/>
      <c r="CE630" s="16"/>
      <c r="CF630" s="16"/>
      <c r="CG630" s="16"/>
      <c r="CH630" s="16"/>
      <c r="CI630" s="16"/>
      <c r="CJ630" s="16"/>
      <c r="CK630" s="16"/>
      <c r="CL630" s="16"/>
      <c r="CM630" s="16"/>
      <c r="CN630" s="16"/>
      <c r="CO630" s="16"/>
      <c r="CP630" s="16"/>
      <c r="CQ630" s="16"/>
      <c r="CR630" s="16"/>
      <c r="CS630" s="16"/>
      <c r="CT630" s="16"/>
      <c r="CU630" s="16"/>
      <c r="CV630" s="16"/>
      <c r="CW630" s="16"/>
      <c r="CX630" s="16"/>
      <c r="CY630" s="16"/>
      <c r="CZ630" s="16"/>
      <c r="DA630" s="16"/>
      <c r="DB630" s="16"/>
      <c r="DC630" s="16"/>
      <c r="DD630" s="16"/>
      <c r="DE630" s="16"/>
      <c r="DF630" s="16"/>
      <c r="DG630" s="16"/>
      <c r="DH630" s="16"/>
      <c r="DI630" s="16"/>
      <c r="DJ630" s="16"/>
      <c r="DK630" s="16"/>
      <c r="DL630" s="16"/>
      <c r="DM630" s="16"/>
      <c r="DN630" s="16"/>
      <c r="DO630" s="16"/>
      <c r="DP630" s="16"/>
      <c r="DQ630" s="16"/>
      <c r="DR630" s="16"/>
      <c r="DS630" s="16"/>
      <c r="DT630" s="16"/>
      <c r="DU630" s="16"/>
      <c r="DV630" s="16"/>
      <c r="DW630" s="16"/>
      <c r="DX630" s="16"/>
      <c r="DY630" s="16"/>
      <c r="DZ630" s="16"/>
      <c r="EA630" s="16"/>
      <c r="EB630" s="16"/>
      <c r="EC630" s="16"/>
      <c r="ED630" s="16"/>
      <c r="EE630" s="16"/>
      <c r="EF630" s="16"/>
      <c r="EG630" s="16"/>
      <c r="EH630" s="16"/>
      <c r="EI630" s="16"/>
      <c r="EJ630" s="16"/>
      <c r="EK630" s="16"/>
      <c r="EL630" s="16"/>
      <c r="EM630" s="16"/>
      <c r="EN630" s="16"/>
      <c r="EO630" s="16"/>
      <c r="EP630" s="16"/>
      <c r="EQ630" s="16"/>
      <c r="ER630" s="16"/>
      <c r="ES630" s="16"/>
      <c r="ET630" s="16"/>
      <c r="EU630" s="16"/>
      <c r="EV630" s="16"/>
      <c r="EW630" s="16"/>
      <c r="EX630" s="16"/>
      <c r="EY630" s="16"/>
      <c r="EZ630" s="16"/>
      <c r="FA630" s="16"/>
      <c r="FB630" s="16"/>
    </row>
    <row r="631" spans="11:158" x14ac:dyDescent="0.35"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6"/>
      <c r="CE631" s="16"/>
      <c r="CF631" s="16"/>
      <c r="CG631" s="16"/>
      <c r="CH631" s="16"/>
      <c r="CI631" s="16"/>
      <c r="CJ631" s="16"/>
      <c r="CK631" s="16"/>
      <c r="CL631" s="16"/>
      <c r="CM631" s="16"/>
      <c r="CN631" s="16"/>
      <c r="CO631" s="16"/>
      <c r="CP631" s="16"/>
      <c r="CQ631" s="16"/>
      <c r="CR631" s="16"/>
      <c r="CS631" s="16"/>
      <c r="CT631" s="16"/>
      <c r="CU631" s="16"/>
      <c r="CV631" s="16"/>
      <c r="CW631" s="16"/>
      <c r="CX631" s="16"/>
      <c r="CY631" s="16"/>
      <c r="CZ631" s="16"/>
      <c r="DA631" s="16"/>
      <c r="DB631" s="16"/>
      <c r="DC631" s="16"/>
      <c r="DD631" s="16"/>
      <c r="DE631" s="16"/>
      <c r="DF631" s="16"/>
      <c r="DG631" s="16"/>
      <c r="DH631" s="16"/>
      <c r="DI631" s="16"/>
      <c r="DJ631" s="16"/>
      <c r="DK631" s="16"/>
      <c r="DL631" s="16"/>
      <c r="DM631" s="16"/>
      <c r="DN631" s="16"/>
      <c r="DO631" s="16"/>
      <c r="DP631" s="16"/>
      <c r="DQ631" s="16"/>
      <c r="DR631" s="16"/>
      <c r="DS631" s="16"/>
      <c r="DT631" s="16"/>
      <c r="DU631" s="16"/>
      <c r="DV631" s="16"/>
      <c r="DW631" s="16"/>
      <c r="DX631" s="16"/>
      <c r="DY631" s="16"/>
      <c r="DZ631" s="16"/>
      <c r="EA631" s="16"/>
      <c r="EB631" s="16"/>
      <c r="EC631" s="16"/>
      <c r="ED631" s="16"/>
      <c r="EE631" s="16"/>
      <c r="EF631" s="16"/>
      <c r="EG631" s="16"/>
      <c r="EH631" s="16"/>
      <c r="EI631" s="16"/>
      <c r="EJ631" s="16"/>
      <c r="EK631" s="16"/>
      <c r="EL631" s="16"/>
      <c r="EM631" s="16"/>
      <c r="EN631" s="16"/>
      <c r="EO631" s="16"/>
      <c r="EP631" s="16"/>
      <c r="EQ631" s="16"/>
      <c r="ER631" s="16"/>
      <c r="ES631" s="16"/>
      <c r="ET631" s="16"/>
      <c r="EU631" s="16"/>
      <c r="EV631" s="16"/>
      <c r="EW631" s="16"/>
      <c r="EX631" s="16"/>
      <c r="EY631" s="16"/>
      <c r="EZ631" s="16"/>
      <c r="FA631" s="16"/>
      <c r="FB631" s="16"/>
    </row>
    <row r="632" spans="11:158" x14ac:dyDescent="0.35"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  <c r="CY632" s="16"/>
      <c r="CZ632" s="16"/>
      <c r="DA632" s="16"/>
      <c r="DB632" s="16"/>
      <c r="DC632" s="16"/>
      <c r="DD632" s="16"/>
      <c r="DE632" s="16"/>
      <c r="DF632" s="16"/>
      <c r="DG632" s="16"/>
      <c r="DH632" s="16"/>
      <c r="DI632" s="16"/>
      <c r="DJ632" s="16"/>
      <c r="DK632" s="16"/>
      <c r="DL632" s="16"/>
      <c r="DM632" s="16"/>
      <c r="DN632" s="16"/>
      <c r="DO632" s="16"/>
      <c r="DP632" s="16"/>
      <c r="DQ632" s="16"/>
      <c r="DR632" s="16"/>
      <c r="DS632" s="16"/>
      <c r="DT632" s="16"/>
      <c r="DU632" s="16"/>
      <c r="DV632" s="16"/>
      <c r="DW632" s="16"/>
      <c r="DX632" s="16"/>
      <c r="DY632" s="16"/>
      <c r="DZ632" s="16"/>
      <c r="EA632" s="16"/>
      <c r="EB632" s="16"/>
      <c r="EC632" s="16"/>
      <c r="ED632" s="16"/>
      <c r="EE632" s="16"/>
      <c r="EF632" s="16"/>
      <c r="EG632" s="16"/>
      <c r="EH632" s="16"/>
      <c r="EI632" s="16"/>
      <c r="EJ632" s="16"/>
      <c r="EK632" s="16"/>
      <c r="EL632" s="16"/>
      <c r="EM632" s="16"/>
      <c r="EN632" s="16"/>
      <c r="EO632" s="16"/>
      <c r="EP632" s="16"/>
      <c r="EQ632" s="16"/>
      <c r="ER632" s="16"/>
      <c r="ES632" s="16"/>
      <c r="ET632" s="16"/>
      <c r="EU632" s="16"/>
      <c r="EV632" s="16"/>
      <c r="EW632" s="16"/>
      <c r="EX632" s="16"/>
      <c r="EY632" s="16"/>
      <c r="EZ632" s="16"/>
      <c r="FA632" s="16"/>
      <c r="FB632" s="16"/>
    </row>
    <row r="633" spans="11:158" x14ac:dyDescent="0.35"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6"/>
      <c r="CF633" s="16"/>
      <c r="CG633" s="16"/>
      <c r="CH633" s="16"/>
      <c r="CI633" s="16"/>
      <c r="CJ633" s="16"/>
      <c r="CK633" s="16"/>
      <c r="CL633" s="16"/>
      <c r="CM633" s="16"/>
      <c r="CN633" s="16"/>
      <c r="CO633" s="16"/>
      <c r="CP633" s="16"/>
      <c r="CQ633" s="16"/>
      <c r="CR633" s="16"/>
      <c r="CS633" s="16"/>
      <c r="CT633" s="16"/>
      <c r="CU633" s="16"/>
      <c r="CV633" s="16"/>
      <c r="CW633" s="16"/>
      <c r="CX633" s="16"/>
      <c r="CY633" s="16"/>
      <c r="CZ633" s="16"/>
      <c r="DA633" s="16"/>
      <c r="DB633" s="16"/>
      <c r="DC633" s="16"/>
      <c r="DD633" s="16"/>
      <c r="DE633" s="16"/>
      <c r="DF633" s="16"/>
      <c r="DG633" s="16"/>
      <c r="DH633" s="16"/>
      <c r="DI633" s="16"/>
      <c r="DJ633" s="16"/>
      <c r="DK633" s="16"/>
      <c r="DL633" s="16"/>
      <c r="DM633" s="16"/>
      <c r="DN633" s="16"/>
      <c r="DO633" s="16"/>
      <c r="DP633" s="16"/>
      <c r="DQ633" s="16"/>
      <c r="DR633" s="16"/>
      <c r="DS633" s="16"/>
      <c r="DT633" s="16"/>
      <c r="DU633" s="16"/>
      <c r="DV633" s="16"/>
      <c r="DW633" s="16"/>
      <c r="DX633" s="16"/>
      <c r="DY633" s="16"/>
      <c r="DZ633" s="16"/>
      <c r="EA633" s="16"/>
      <c r="EB633" s="16"/>
      <c r="EC633" s="16"/>
      <c r="ED633" s="16"/>
      <c r="EE633" s="16"/>
      <c r="EF633" s="16"/>
      <c r="EG633" s="16"/>
      <c r="EH633" s="16"/>
      <c r="EI633" s="16"/>
      <c r="EJ633" s="16"/>
      <c r="EK633" s="16"/>
      <c r="EL633" s="16"/>
      <c r="EM633" s="16"/>
      <c r="EN633" s="16"/>
      <c r="EO633" s="16"/>
      <c r="EP633" s="16"/>
      <c r="EQ633" s="16"/>
      <c r="ER633" s="16"/>
      <c r="ES633" s="16"/>
      <c r="ET633" s="16"/>
      <c r="EU633" s="16"/>
      <c r="EV633" s="16"/>
      <c r="EW633" s="16"/>
      <c r="EX633" s="16"/>
      <c r="EY633" s="16"/>
      <c r="EZ633" s="16"/>
      <c r="FA633" s="16"/>
      <c r="FB633" s="16"/>
    </row>
    <row r="634" spans="11:158" x14ac:dyDescent="0.35"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6"/>
      <c r="CX634" s="16"/>
      <c r="CY634" s="16"/>
      <c r="CZ634" s="16"/>
      <c r="DA634" s="16"/>
      <c r="DB634" s="16"/>
      <c r="DC634" s="16"/>
      <c r="DD634" s="16"/>
      <c r="DE634" s="16"/>
      <c r="DF634" s="16"/>
      <c r="DG634" s="16"/>
      <c r="DH634" s="16"/>
      <c r="DI634" s="16"/>
      <c r="DJ634" s="16"/>
      <c r="DK634" s="16"/>
      <c r="DL634" s="16"/>
      <c r="DM634" s="16"/>
      <c r="DN634" s="16"/>
      <c r="DO634" s="16"/>
      <c r="DP634" s="16"/>
      <c r="DQ634" s="16"/>
      <c r="DR634" s="16"/>
      <c r="DS634" s="16"/>
      <c r="DT634" s="16"/>
      <c r="DU634" s="16"/>
      <c r="DV634" s="16"/>
      <c r="DW634" s="16"/>
      <c r="DX634" s="16"/>
      <c r="DY634" s="16"/>
      <c r="DZ634" s="16"/>
      <c r="EA634" s="16"/>
      <c r="EB634" s="16"/>
      <c r="EC634" s="16"/>
      <c r="ED634" s="16"/>
      <c r="EE634" s="16"/>
      <c r="EF634" s="16"/>
      <c r="EG634" s="16"/>
      <c r="EH634" s="16"/>
      <c r="EI634" s="16"/>
      <c r="EJ634" s="16"/>
      <c r="EK634" s="16"/>
      <c r="EL634" s="16"/>
      <c r="EM634" s="16"/>
      <c r="EN634" s="16"/>
      <c r="EO634" s="16"/>
      <c r="EP634" s="16"/>
      <c r="EQ634" s="16"/>
      <c r="ER634" s="16"/>
      <c r="ES634" s="16"/>
      <c r="ET634" s="16"/>
      <c r="EU634" s="16"/>
      <c r="EV634" s="16"/>
      <c r="EW634" s="16"/>
      <c r="EX634" s="16"/>
      <c r="EY634" s="16"/>
      <c r="EZ634" s="16"/>
      <c r="FA634" s="16"/>
      <c r="FB634" s="16"/>
    </row>
    <row r="635" spans="11:158" x14ac:dyDescent="0.35"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6"/>
      <c r="CF635" s="16"/>
      <c r="CG635" s="16"/>
      <c r="CH635" s="16"/>
      <c r="CI635" s="16"/>
      <c r="CJ635" s="16"/>
      <c r="CK635" s="16"/>
      <c r="CL635" s="16"/>
      <c r="CM635" s="16"/>
      <c r="CN635" s="16"/>
      <c r="CO635" s="16"/>
      <c r="CP635" s="16"/>
      <c r="CQ635" s="16"/>
      <c r="CR635" s="16"/>
      <c r="CS635" s="16"/>
      <c r="CT635" s="16"/>
      <c r="CU635" s="16"/>
      <c r="CV635" s="16"/>
      <c r="CW635" s="16"/>
      <c r="CX635" s="16"/>
      <c r="CY635" s="16"/>
      <c r="CZ635" s="16"/>
      <c r="DA635" s="16"/>
      <c r="DB635" s="16"/>
      <c r="DC635" s="16"/>
      <c r="DD635" s="16"/>
      <c r="DE635" s="16"/>
      <c r="DF635" s="16"/>
      <c r="DG635" s="16"/>
      <c r="DH635" s="16"/>
      <c r="DI635" s="16"/>
      <c r="DJ635" s="16"/>
      <c r="DK635" s="16"/>
      <c r="DL635" s="16"/>
      <c r="DM635" s="16"/>
      <c r="DN635" s="16"/>
      <c r="DO635" s="16"/>
      <c r="DP635" s="16"/>
      <c r="DQ635" s="16"/>
      <c r="DR635" s="16"/>
      <c r="DS635" s="16"/>
      <c r="DT635" s="16"/>
      <c r="DU635" s="16"/>
      <c r="DV635" s="16"/>
      <c r="DW635" s="16"/>
      <c r="DX635" s="16"/>
      <c r="DY635" s="16"/>
      <c r="DZ635" s="16"/>
      <c r="EA635" s="16"/>
      <c r="EB635" s="16"/>
      <c r="EC635" s="16"/>
      <c r="ED635" s="16"/>
      <c r="EE635" s="16"/>
      <c r="EF635" s="16"/>
      <c r="EG635" s="16"/>
      <c r="EH635" s="16"/>
      <c r="EI635" s="16"/>
      <c r="EJ635" s="16"/>
      <c r="EK635" s="16"/>
      <c r="EL635" s="16"/>
      <c r="EM635" s="16"/>
      <c r="EN635" s="16"/>
      <c r="EO635" s="16"/>
      <c r="EP635" s="16"/>
      <c r="EQ635" s="16"/>
      <c r="ER635" s="16"/>
      <c r="ES635" s="16"/>
      <c r="ET635" s="16"/>
      <c r="EU635" s="16"/>
      <c r="EV635" s="16"/>
      <c r="EW635" s="16"/>
      <c r="EX635" s="16"/>
      <c r="EY635" s="16"/>
      <c r="EZ635" s="16"/>
      <c r="FA635" s="16"/>
      <c r="FB635" s="16"/>
    </row>
    <row r="636" spans="11:158" x14ac:dyDescent="0.35"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6"/>
      <c r="CF636" s="16"/>
      <c r="CG636" s="16"/>
      <c r="CH636" s="16"/>
      <c r="CI636" s="16"/>
      <c r="CJ636" s="16"/>
      <c r="CK636" s="16"/>
      <c r="CL636" s="16"/>
      <c r="CM636" s="16"/>
      <c r="CN636" s="16"/>
      <c r="CO636" s="16"/>
      <c r="CP636" s="16"/>
      <c r="CQ636" s="16"/>
      <c r="CR636" s="16"/>
      <c r="CS636" s="16"/>
      <c r="CT636" s="16"/>
      <c r="CU636" s="16"/>
      <c r="CV636" s="16"/>
      <c r="CW636" s="16"/>
      <c r="CX636" s="16"/>
      <c r="CY636" s="16"/>
      <c r="CZ636" s="16"/>
      <c r="DA636" s="16"/>
      <c r="DB636" s="16"/>
      <c r="DC636" s="16"/>
      <c r="DD636" s="16"/>
      <c r="DE636" s="16"/>
      <c r="DF636" s="16"/>
      <c r="DG636" s="16"/>
      <c r="DH636" s="16"/>
      <c r="DI636" s="16"/>
      <c r="DJ636" s="16"/>
      <c r="DK636" s="16"/>
      <c r="DL636" s="16"/>
      <c r="DM636" s="16"/>
      <c r="DN636" s="16"/>
      <c r="DO636" s="16"/>
      <c r="DP636" s="16"/>
      <c r="DQ636" s="16"/>
      <c r="DR636" s="16"/>
      <c r="DS636" s="16"/>
      <c r="DT636" s="16"/>
      <c r="DU636" s="16"/>
      <c r="DV636" s="16"/>
      <c r="DW636" s="16"/>
      <c r="DX636" s="16"/>
      <c r="DY636" s="16"/>
      <c r="DZ636" s="16"/>
      <c r="EA636" s="16"/>
      <c r="EB636" s="16"/>
      <c r="EC636" s="16"/>
      <c r="ED636" s="16"/>
      <c r="EE636" s="16"/>
      <c r="EF636" s="16"/>
      <c r="EG636" s="16"/>
      <c r="EH636" s="16"/>
      <c r="EI636" s="16"/>
      <c r="EJ636" s="16"/>
      <c r="EK636" s="16"/>
      <c r="EL636" s="16"/>
      <c r="EM636" s="16"/>
      <c r="EN636" s="16"/>
      <c r="EO636" s="16"/>
      <c r="EP636" s="16"/>
      <c r="EQ636" s="16"/>
      <c r="ER636" s="16"/>
      <c r="ES636" s="16"/>
      <c r="ET636" s="16"/>
      <c r="EU636" s="16"/>
      <c r="EV636" s="16"/>
      <c r="EW636" s="16"/>
      <c r="EX636" s="16"/>
      <c r="EY636" s="16"/>
      <c r="EZ636" s="16"/>
      <c r="FA636" s="16"/>
      <c r="FB636" s="16"/>
    </row>
    <row r="637" spans="11:158" x14ac:dyDescent="0.35"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6"/>
      <c r="CF637" s="16"/>
      <c r="CG637" s="16"/>
      <c r="CH637" s="16"/>
      <c r="CI637" s="16"/>
      <c r="CJ637" s="16"/>
      <c r="CK637" s="16"/>
      <c r="CL637" s="16"/>
      <c r="CM637" s="16"/>
      <c r="CN637" s="16"/>
      <c r="CO637" s="16"/>
      <c r="CP637" s="16"/>
      <c r="CQ637" s="16"/>
      <c r="CR637" s="16"/>
      <c r="CS637" s="16"/>
      <c r="CT637" s="16"/>
      <c r="CU637" s="16"/>
      <c r="CV637" s="16"/>
      <c r="CW637" s="16"/>
      <c r="CX637" s="16"/>
      <c r="CY637" s="16"/>
      <c r="CZ637" s="16"/>
      <c r="DA637" s="16"/>
      <c r="DB637" s="16"/>
      <c r="DC637" s="16"/>
      <c r="DD637" s="16"/>
      <c r="DE637" s="16"/>
      <c r="DF637" s="16"/>
      <c r="DG637" s="16"/>
      <c r="DH637" s="16"/>
      <c r="DI637" s="16"/>
      <c r="DJ637" s="16"/>
      <c r="DK637" s="16"/>
      <c r="DL637" s="16"/>
      <c r="DM637" s="16"/>
      <c r="DN637" s="16"/>
      <c r="DO637" s="16"/>
      <c r="DP637" s="16"/>
      <c r="DQ637" s="16"/>
      <c r="DR637" s="16"/>
      <c r="DS637" s="16"/>
      <c r="DT637" s="16"/>
      <c r="DU637" s="16"/>
      <c r="DV637" s="16"/>
      <c r="DW637" s="16"/>
      <c r="DX637" s="16"/>
      <c r="DY637" s="16"/>
      <c r="DZ637" s="16"/>
      <c r="EA637" s="16"/>
      <c r="EB637" s="16"/>
      <c r="EC637" s="16"/>
      <c r="ED637" s="16"/>
      <c r="EE637" s="16"/>
      <c r="EF637" s="16"/>
      <c r="EG637" s="16"/>
      <c r="EH637" s="16"/>
      <c r="EI637" s="16"/>
      <c r="EJ637" s="16"/>
      <c r="EK637" s="16"/>
      <c r="EL637" s="16"/>
      <c r="EM637" s="16"/>
      <c r="EN637" s="16"/>
      <c r="EO637" s="16"/>
      <c r="EP637" s="16"/>
      <c r="EQ637" s="16"/>
      <c r="ER637" s="16"/>
      <c r="ES637" s="16"/>
      <c r="ET637" s="16"/>
      <c r="EU637" s="16"/>
      <c r="EV637" s="16"/>
      <c r="EW637" s="16"/>
      <c r="EX637" s="16"/>
      <c r="EY637" s="16"/>
      <c r="EZ637" s="16"/>
      <c r="FA637" s="16"/>
      <c r="FB637" s="16"/>
    </row>
    <row r="638" spans="11:158" x14ac:dyDescent="0.35"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6"/>
      <c r="CX638" s="16"/>
      <c r="CY638" s="16"/>
      <c r="CZ638" s="16"/>
      <c r="DA638" s="16"/>
      <c r="DB638" s="16"/>
      <c r="DC638" s="16"/>
      <c r="DD638" s="16"/>
      <c r="DE638" s="16"/>
      <c r="DF638" s="16"/>
      <c r="DG638" s="16"/>
      <c r="DH638" s="16"/>
      <c r="DI638" s="16"/>
      <c r="DJ638" s="16"/>
      <c r="DK638" s="16"/>
      <c r="DL638" s="16"/>
      <c r="DM638" s="16"/>
      <c r="DN638" s="16"/>
      <c r="DO638" s="16"/>
      <c r="DP638" s="16"/>
      <c r="DQ638" s="16"/>
      <c r="DR638" s="16"/>
      <c r="DS638" s="16"/>
      <c r="DT638" s="16"/>
      <c r="DU638" s="16"/>
      <c r="DV638" s="16"/>
      <c r="DW638" s="16"/>
      <c r="DX638" s="16"/>
      <c r="DY638" s="16"/>
      <c r="DZ638" s="16"/>
      <c r="EA638" s="16"/>
      <c r="EB638" s="16"/>
      <c r="EC638" s="16"/>
      <c r="ED638" s="16"/>
      <c r="EE638" s="16"/>
      <c r="EF638" s="16"/>
      <c r="EG638" s="16"/>
      <c r="EH638" s="16"/>
      <c r="EI638" s="16"/>
      <c r="EJ638" s="16"/>
      <c r="EK638" s="16"/>
      <c r="EL638" s="16"/>
      <c r="EM638" s="16"/>
      <c r="EN638" s="16"/>
      <c r="EO638" s="16"/>
      <c r="EP638" s="16"/>
      <c r="EQ638" s="16"/>
      <c r="ER638" s="16"/>
      <c r="ES638" s="16"/>
      <c r="ET638" s="16"/>
      <c r="EU638" s="16"/>
      <c r="EV638" s="16"/>
      <c r="EW638" s="16"/>
      <c r="EX638" s="16"/>
      <c r="EY638" s="16"/>
      <c r="EZ638" s="16"/>
      <c r="FA638" s="16"/>
      <c r="FB638" s="16"/>
    </row>
    <row r="639" spans="11:158" x14ac:dyDescent="0.35"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6"/>
      <c r="CF639" s="16"/>
      <c r="CG639" s="16"/>
      <c r="CH639" s="16"/>
      <c r="CI639" s="16"/>
      <c r="CJ639" s="16"/>
      <c r="CK639" s="16"/>
      <c r="CL639" s="16"/>
      <c r="CM639" s="16"/>
      <c r="CN639" s="16"/>
      <c r="CO639" s="16"/>
      <c r="CP639" s="16"/>
      <c r="CQ639" s="16"/>
      <c r="CR639" s="16"/>
      <c r="CS639" s="16"/>
      <c r="CT639" s="16"/>
      <c r="CU639" s="16"/>
      <c r="CV639" s="16"/>
      <c r="CW639" s="16"/>
      <c r="CX639" s="16"/>
      <c r="CY639" s="16"/>
      <c r="CZ639" s="16"/>
      <c r="DA639" s="16"/>
      <c r="DB639" s="16"/>
      <c r="DC639" s="16"/>
      <c r="DD639" s="16"/>
      <c r="DE639" s="16"/>
      <c r="DF639" s="16"/>
      <c r="DG639" s="16"/>
      <c r="DH639" s="16"/>
      <c r="DI639" s="16"/>
      <c r="DJ639" s="16"/>
      <c r="DK639" s="16"/>
      <c r="DL639" s="16"/>
      <c r="DM639" s="16"/>
      <c r="DN639" s="16"/>
      <c r="DO639" s="16"/>
      <c r="DP639" s="16"/>
      <c r="DQ639" s="16"/>
      <c r="DR639" s="16"/>
      <c r="DS639" s="16"/>
      <c r="DT639" s="16"/>
      <c r="DU639" s="16"/>
      <c r="DV639" s="16"/>
      <c r="DW639" s="16"/>
      <c r="DX639" s="16"/>
      <c r="DY639" s="16"/>
      <c r="DZ639" s="16"/>
      <c r="EA639" s="16"/>
      <c r="EB639" s="16"/>
      <c r="EC639" s="16"/>
      <c r="ED639" s="16"/>
      <c r="EE639" s="16"/>
      <c r="EF639" s="16"/>
      <c r="EG639" s="16"/>
      <c r="EH639" s="16"/>
      <c r="EI639" s="16"/>
      <c r="EJ639" s="16"/>
      <c r="EK639" s="16"/>
      <c r="EL639" s="16"/>
      <c r="EM639" s="16"/>
      <c r="EN639" s="16"/>
      <c r="EO639" s="16"/>
      <c r="EP639" s="16"/>
      <c r="EQ639" s="16"/>
      <c r="ER639" s="16"/>
      <c r="ES639" s="16"/>
      <c r="ET639" s="16"/>
      <c r="EU639" s="16"/>
      <c r="EV639" s="16"/>
      <c r="EW639" s="16"/>
      <c r="EX639" s="16"/>
      <c r="EY639" s="16"/>
      <c r="EZ639" s="16"/>
      <c r="FA639" s="16"/>
      <c r="FB639" s="16"/>
    </row>
    <row r="640" spans="11:158" x14ac:dyDescent="0.35"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6"/>
      <c r="CF640" s="16"/>
      <c r="CG640" s="16"/>
      <c r="CH640" s="16"/>
      <c r="CI640" s="16"/>
      <c r="CJ640" s="16"/>
      <c r="CK640" s="16"/>
      <c r="CL640" s="16"/>
      <c r="CM640" s="16"/>
      <c r="CN640" s="16"/>
      <c r="CO640" s="16"/>
      <c r="CP640" s="16"/>
      <c r="CQ640" s="16"/>
      <c r="CR640" s="16"/>
      <c r="CS640" s="16"/>
      <c r="CT640" s="16"/>
      <c r="CU640" s="16"/>
      <c r="CV640" s="16"/>
      <c r="CW640" s="16"/>
      <c r="CX640" s="16"/>
      <c r="CY640" s="16"/>
      <c r="CZ640" s="16"/>
      <c r="DA640" s="16"/>
      <c r="DB640" s="16"/>
      <c r="DC640" s="16"/>
      <c r="DD640" s="16"/>
      <c r="DE640" s="16"/>
      <c r="DF640" s="16"/>
      <c r="DG640" s="16"/>
      <c r="DH640" s="16"/>
      <c r="DI640" s="16"/>
      <c r="DJ640" s="16"/>
      <c r="DK640" s="16"/>
      <c r="DL640" s="16"/>
      <c r="DM640" s="16"/>
      <c r="DN640" s="16"/>
      <c r="DO640" s="16"/>
      <c r="DP640" s="16"/>
      <c r="DQ640" s="16"/>
      <c r="DR640" s="16"/>
      <c r="DS640" s="16"/>
      <c r="DT640" s="16"/>
      <c r="DU640" s="16"/>
      <c r="DV640" s="16"/>
      <c r="DW640" s="16"/>
      <c r="DX640" s="16"/>
      <c r="DY640" s="16"/>
      <c r="DZ640" s="16"/>
      <c r="EA640" s="16"/>
      <c r="EB640" s="16"/>
      <c r="EC640" s="16"/>
      <c r="ED640" s="16"/>
      <c r="EE640" s="16"/>
      <c r="EF640" s="16"/>
      <c r="EG640" s="16"/>
      <c r="EH640" s="16"/>
      <c r="EI640" s="16"/>
      <c r="EJ640" s="16"/>
      <c r="EK640" s="16"/>
      <c r="EL640" s="16"/>
      <c r="EM640" s="16"/>
      <c r="EN640" s="16"/>
      <c r="EO640" s="16"/>
      <c r="EP640" s="16"/>
      <c r="EQ640" s="16"/>
      <c r="ER640" s="16"/>
      <c r="ES640" s="16"/>
      <c r="ET640" s="16"/>
      <c r="EU640" s="16"/>
      <c r="EV640" s="16"/>
      <c r="EW640" s="16"/>
      <c r="EX640" s="16"/>
      <c r="EY640" s="16"/>
      <c r="EZ640" s="16"/>
      <c r="FA640" s="16"/>
      <c r="FB640" s="16"/>
    </row>
    <row r="641" spans="11:158" x14ac:dyDescent="0.35"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6"/>
      <c r="CX641" s="16"/>
      <c r="CY641" s="16"/>
      <c r="CZ641" s="16"/>
      <c r="DA641" s="16"/>
      <c r="DB641" s="16"/>
      <c r="DC641" s="16"/>
      <c r="DD641" s="16"/>
      <c r="DE641" s="16"/>
      <c r="DF641" s="16"/>
      <c r="DG641" s="16"/>
      <c r="DH641" s="16"/>
      <c r="DI641" s="16"/>
      <c r="DJ641" s="16"/>
      <c r="DK641" s="16"/>
      <c r="DL641" s="16"/>
      <c r="DM641" s="16"/>
      <c r="DN641" s="16"/>
      <c r="DO641" s="16"/>
      <c r="DP641" s="16"/>
      <c r="DQ641" s="16"/>
      <c r="DR641" s="16"/>
      <c r="DS641" s="16"/>
      <c r="DT641" s="16"/>
      <c r="DU641" s="16"/>
      <c r="DV641" s="16"/>
      <c r="DW641" s="16"/>
      <c r="DX641" s="16"/>
      <c r="DY641" s="16"/>
      <c r="DZ641" s="16"/>
      <c r="EA641" s="16"/>
      <c r="EB641" s="16"/>
      <c r="EC641" s="16"/>
      <c r="ED641" s="16"/>
      <c r="EE641" s="16"/>
      <c r="EF641" s="16"/>
      <c r="EG641" s="16"/>
      <c r="EH641" s="16"/>
      <c r="EI641" s="16"/>
      <c r="EJ641" s="16"/>
      <c r="EK641" s="16"/>
      <c r="EL641" s="16"/>
      <c r="EM641" s="16"/>
      <c r="EN641" s="16"/>
      <c r="EO641" s="16"/>
      <c r="EP641" s="16"/>
      <c r="EQ641" s="16"/>
      <c r="ER641" s="16"/>
      <c r="ES641" s="16"/>
      <c r="ET641" s="16"/>
      <c r="EU641" s="16"/>
      <c r="EV641" s="16"/>
      <c r="EW641" s="16"/>
      <c r="EX641" s="16"/>
      <c r="EY641" s="16"/>
      <c r="EZ641" s="16"/>
      <c r="FA641" s="16"/>
      <c r="FB641" s="16"/>
    </row>
    <row r="642" spans="11:158" x14ac:dyDescent="0.35"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6"/>
      <c r="CF642" s="16"/>
      <c r="CG642" s="16"/>
      <c r="CH642" s="16"/>
      <c r="CI642" s="16"/>
      <c r="CJ642" s="16"/>
      <c r="CK642" s="16"/>
      <c r="CL642" s="16"/>
      <c r="CM642" s="16"/>
      <c r="CN642" s="16"/>
      <c r="CO642" s="16"/>
      <c r="CP642" s="16"/>
      <c r="CQ642" s="16"/>
      <c r="CR642" s="16"/>
      <c r="CS642" s="16"/>
      <c r="CT642" s="16"/>
      <c r="CU642" s="16"/>
      <c r="CV642" s="16"/>
      <c r="CW642" s="16"/>
      <c r="CX642" s="16"/>
      <c r="CY642" s="16"/>
      <c r="CZ642" s="16"/>
      <c r="DA642" s="16"/>
      <c r="DB642" s="16"/>
      <c r="DC642" s="16"/>
      <c r="DD642" s="16"/>
      <c r="DE642" s="16"/>
      <c r="DF642" s="16"/>
      <c r="DG642" s="16"/>
      <c r="DH642" s="16"/>
      <c r="DI642" s="16"/>
      <c r="DJ642" s="16"/>
      <c r="DK642" s="16"/>
      <c r="DL642" s="16"/>
      <c r="DM642" s="16"/>
      <c r="DN642" s="16"/>
      <c r="DO642" s="16"/>
      <c r="DP642" s="16"/>
      <c r="DQ642" s="16"/>
      <c r="DR642" s="16"/>
      <c r="DS642" s="16"/>
      <c r="DT642" s="16"/>
      <c r="DU642" s="16"/>
      <c r="DV642" s="16"/>
      <c r="DW642" s="16"/>
      <c r="DX642" s="16"/>
      <c r="DY642" s="16"/>
      <c r="DZ642" s="16"/>
      <c r="EA642" s="16"/>
      <c r="EB642" s="16"/>
      <c r="EC642" s="16"/>
      <c r="ED642" s="16"/>
      <c r="EE642" s="16"/>
      <c r="EF642" s="16"/>
      <c r="EG642" s="16"/>
      <c r="EH642" s="16"/>
      <c r="EI642" s="16"/>
      <c r="EJ642" s="16"/>
      <c r="EK642" s="16"/>
      <c r="EL642" s="16"/>
      <c r="EM642" s="16"/>
      <c r="EN642" s="16"/>
      <c r="EO642" s="16"/>
      <c r="EP642" s="16"/>
      <c r="EQ642" s="16"/>
      <c r="ER642" s="16"/>
      <c r="ES642" s="16"/>
      <c r="ET642" s="16"/>
      <c r="EU642" s="16"/>
      <c r="EV642" s="16"/>
      <c r="EW642" s="16"/>
      <c r="EX642" s="16"/>
      <c r="EY642" s="16"/>
      <c r="EZ642" s="16"/>
      <c r="FA642" s="16"/>
      <c r="FB642" s="16"/>
    </row>
    <row r="643" spans="11:158" x14ac:dyDescent="0.35"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  <c r="CW643" s="16"/>
      <c r="CX643" s="16"/>
      <c r="CY643" s="16"/>
      <c r="CZ643" s="16"/>
      <c r="DA643" s="16"/>
      <c r="DB643" s="16"/>
      <c r="DC643" s="16"/>
      <c r="DD643" s="16"/>
      <c r="DE643" s="16"/>
      <c r="DF643" s="16"/>
      <c r="DG643" s="16"/>
      <c r="DH643" s="16"/>
      <c r="DI643" s="16"/>
      <c r="DJ643" s="16"/>
      <c r="DK643" s="16"/>
      <c r="DL643" s="16"/>
      <c r="DM643" s="16"/>
      <c r="DN643" s="16"/>
      <c r="DO643" s="16"/>
      <c r="DP643" s="16"/>
      <c r="DQ643" s="16"/>
      <c r="DR643" s="16"/>
      <c r="DS643" s="16"/>
      <c r="DT643" s="16"/>
      <c r="DU643" s="16"/>
      <c r="DV643" s="16"/>
      <c r="DW643" s="16"/>
      <c r="DX643" s="16"/>
      <c r="DY643" s="16"/>
      <c r="DZ643" s="16"/>
      <c r="EA643" s="16"/>
      <c r="EB643" s="16"/>
      <c r="EC643" s="16"/>
      <c r="ED643" s="16"/>
      <c r="EE643" s="16"/>
      <c r="EF643" s="16"/>
      <c r="EG643" s="16"/>
      <c r="EH643" s="16"/>
      <c r="EI643" s="16"/>
      <c r="EJ643" s="16"/>
      <c r="EK643" s="16"/>
      <c r="EL643" s="16"/>
      <c r="EM643" s="16"/>
      <c r="EN643" s="16"/>
      <c r="EO643" s="16"/>
      <c r="EP643" s="16"/>
      <c r="EQ643" s="16"/>
      <c r="ER643" s="16"/>
      <c r="ES643" s="16"/>
      <c r="ET643" s="16"/>
      <c r="EU643" s="16"/>
      <c r="EV643" s="16"/>
      <c r="EW643" s="16"/>
      <c r="EX643" s="16"/>
      <c r="EY643" s="16"/>
      <c r="EZ643" s="16"/>
      <c r="FA643" s="16"/>
      <c r="FB643" s="16"/>
    </row>
    <row r="644" spans="11:158" x14ac:dyDescent="0.35"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6"/>
      <c r="CE644" s="16"/>
      <c r="CF644" s="16"/>
      <c r="CG644" s="16"/>
      <c r="CH644" s="16"/>
      <c r="CI644" s="16"/>
      <c r="CJ644" s="16"/>
      <c r="CK644" s="16"/>
      <c r="CL644" s="16"/>
      <c r="CM644" s="16"/>
      <c r="CN644" s="16"/>
      <c r="CO644" s="16"/>
      <c r="CP644" s="16"/>
      <c r="CQ644" s="16"/>
      <c r="CR644" s="16"/>
      <c r="CS644" s="16"/>
      <c r="CT644" s="16"/>
      <c r="CU644" s="16"/>
      <c r="CV644" s="16"/>
      <c r="CW644" s="16"/>
      <c r="CX644" s="16"/>
      <c r="CY644" s="16"/>
      <c r="CZ644" s="16"/>
      <c r="DA644" s="16"/>
      <c r="DB644" s="16"/>
      <c r="DC644" s="16"/>
      <c r="DD644" s="16"/>
      <c r="DE644" s="16"/>
      <c r="DF644" s="16"/>
      <c r="DG644" s="16"/>
      <c r="DH644" s="16"/>
      <c r="DI644" s="16"/>
      <c r="DJ644" s="16"/>
      <c r="DK644" s="16"/>
      <c r="DL644" s="16"/>
      <c r="DM644" s="16"/>
      <c r="DN644" s="16"/>
      <c r="DO644" s="16"/>
      <c r="DP644" s="16"/>
      <c r="DQ644" s="16"/>
      <c r="DR644" s="16"/>
      <c r="DS644" s="16"/>
      <c r="DT644" s="16"/>
      <c r="DU644" s="16"/>
      <c r="DV644" s="16"/>
      <c r="DW644" s="16"/>
      <c r="DX644" s="16"/>
      <c r="DY644" s="16"/>
      <c r="DZ644" s="16"/>
      <c r="EA644" s="16"/>
      <c r="EB644" s="16"/>
      <c r="EC644" s="16"/>
      <c r="ED644" s="16"/>
      <c r="EE644" s="16"/>
      <c r="EF644" s="16"/>
      <c r="EG644" s="16"/>
      <c r="EH644" s="16"/>
      <c r="EI644" s="16"/>
      <c r="EJ644" s="16"/>
      <c r="EK644" s="16"/>
      <c r="EL644" s="16"/>
      <c r="EM644" s="16"/>
      <c r="EN644" s="16"/>
      <c r="EO644" s="16"/>
      <c r="EP644" s="16"/>
      <c r="EQ644" s="16"/>
      <c r="ER644" s="16"/>
      <c r="ES644" s="16"/>
      <c r="ET644" s="16"/>
      <c r="EU644" s="16"/>
      <c r="EV644" s="16"/>
      <c r="EW644" s="16"/>
      <c r="EX644" s="16"/>
      <c r="EY644" s="16"/>
      <c r="EZ644" s="16"/>
      <c r="FA644" s="16"/>
      <c r="FB644" s="16"/>
    </row>
    <row r="645" spans="11:158" x14ac:dyDescent="0.35"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6"/>
      <c r="CF645" s="16"/>
      <c r="CG645" s="16"/>
      <c r="CH645" s="16"/>
      <c r="CI645" s="16"/>
      <c r="CJ645" s="16"/>
      <c r="CK645" s="16"/>
      <c r="CL645" s="16"/>
      <c r="CM645" s="16"/>
      <c r="CN645" s="16"/>
      <c r="CO645" s="16"/>
      <c r="CP645" s="16"/>
      <c r="CQ645" s="16"/>
      <c r="CR645" s="16"/>
      <c r="CS645" s="16"/>
      <c r="CT645" s="16"/>
      <c r="CU645" s="16"/>
      <c r="CV645" s="16"/>
      <c r="CW645" s="16"/>
      <c r="CX645" s="16"/>
      <c r="CY645" s="16"/>
      <c r="CZ645" s="16"/>
      <c r="DA645" s="16"/>
      <c r="DB645" s="16"/>
      <c r="DC645" s="16"/>
      <c r="DD645" s="16"/>
      <c r="DE645" s="16"/>
      <c r="DF645" s="16"/>
      <c r="DG645" s="16"/>
      <c r="DH645" s="16"/>
      <c r="DI645" s="16"/>
      <c r="DJ645" s="16"/>
      <c r="DK645" s="16"/>
      <c r="DL645" s="16"/>
      <c r="DM645" s="16"/>
      <c r="DN645" s="16"/>
      <c r="DO645" s="16"/>
      <c r="DP645" s="16"/>
      <c r="DQ645" s="16"/>
      <c r="DR645" s="16"/>
      <c r="DS645" s="16"/>
      <c r="DT645" s="16"/>
      <c r="DU645" s="16"/>
      <c r="DV645" s="16"/>
      <c r="DW645" s="16"/>
      <c r="DX645" s="16"/>
      <c r="DY645" s="16"/>
      <c r="DZ645" s="16"/>
      <c r="EA645" s="16"/>
      <c r="EB645" s="16"/>
      <c r="EC645" s="16"/>
      <c r="ED645" s="16"/>
      <c r="EE645" s="16"/>
      <c r="EF645" s="16"/>
      <c r="EG645" s="16"/>
      <c r="EH645" s="16"/>
      <c r="EI645" s="16"/>
      <c r="EJ645" s="16"/>
      <c r="EK645" s="16"/>
      <c r="EL645" s="16"/>
      <c r="EM645" s="16"/>
      <c r="EN645" s="16"/>
      <c r="EO645" s="16"/>
      <c r="EP645" s="16"/>
      <c r="EQ645" s="16"/>
      <c r="ER645" s="16"/>
      <c r="ES645" s="16"/>
      <c r="ET645" s="16"/>
      <c r="EU645" s="16"/>
      <c r="EV645" s="16"/>
      <c r="EW645" s="16"/>
      <c r="EX645" s="16"/>
      <c r="EY645" s="16"/>
      <c r="EZ645" s="16"/>
      <c r="FA645" s="16"/>
      <c r="FB645" s="16"/>
    </row>
    <row r="646" spans="11:158" x14ac:dyDescent="0.35"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6"/>
      <c r="CX646" s="16"/>
      <c r="CY646" s="16"/>
      <c r="CZ646" s="16"/>
      <c r="DA646" s="16"/>
      <c r="DB646" s="16"/>
      <c r="DC646" s="16"/>
      <c r="DD646" s="16"/>
      <c r="DE646" s="16"/>
      <c r="DF646" s="16"/>
      <c r="DG646" s="16"/>
      <c r="DH646" s="16"/>
      <c r="DI646" s="16"/>
      <c r="DJ646" s="16"/>
      <c r="DK646" s="16"/>
      <c r="DL646" s="16"/>
      <c r="DM646" s="16"/>
      <c r="DN646" s="16"/>
      <c r="DO646" s="16"/>
      <c r="DP646" s="16"/>
      <c r="DQ646" s="16"/>
      <c r="DR646" s="16"/>
      <c r="DS646" s="16"/>
      <c r="DT646" s="16"/>
      <c r="DU646" s="16"/>
      <c r="DV646" s="16"/>
      <c r="DW646" s="16"/>
      <c r="DX646" s="16"/>
      <c r="DY646" s="16"/>
      <c r="DZ646" s="16"/>
      <c r="EA646" s="16"/>
      <c r="EB646" s="16"/>
      <c r="EC646" s="16"/>
      <c r="ED646" s="16"/>
      <c r="EE646" s="16"/>
      <c r="EF646" s="16"/>
      <c r="EG646" s="16"/>
      <c r="EH646" s="16"/>
      <c r="EI646" s="16"/>
      <c r="EJ646" s="16"/>
      <c r="EK646" s="16"/>
      <c r="EL646" s="16"/>
      <c r="EM646" s="16"/>
      <c r="EN646" s="16"/>
      <c r="EO646" s="16"/>
      <c r="EP646" s="16"/>
      <c r="EQ646" s="16"/>
      <c r="ER646" s="16"/>
      <c r="ES646" s="16"/>
      <c r="ET646" s="16"/>
      <c r="EU646" s="16"/>
      <c r="EV646" s="16"/>
      <c r="EW646" s="16"/>
      <c r="EX646" s="16"/>
      <c r="EY646" s="16"/>
      <c r="EZ646" s="16"/>
      <c r="FA646" s="16"/>
      <c r="FB646" s="16"/>
    </row>
    <row r="647" spans="11:158" x14ac:dyDescent="0.35"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6"/>
      <c r="CF647" s="16"/>
      <c r="CG647" s="16"/>
      <c r="CH647" s="16"/>
      <c r="CI647" s="16"/>
      <c r="CJ647" s="16"/>
      <c r="CK647" s="16"/>
      <c r="CL647" s="16"/>
      <c r="CM647" s="16"/>
      <c r="CN647" s="16"/>
      <c r="CO647" s="16"/>
      <c r="CP647" s="16"/>
      <c r="CQ647" s="16"/>
      <c r="CR647" s="16"/>
      <c r="CS647" s="16"/>
      <c r="CT647" s="16"/>
      <c r="CU647" s="16"/>
      <c r="CV647" s="16"/>
      <c r="CW647" s="16"/>
      <c r="CX647" s="16"/>
      <c r="CY647" s="16"/>
      <c r="CZ647" s="16"/>
      <c r="DA647" s="16"/>
      <c r="DB647" s="16"/>
      <c r="DC647" s="16"/>
      <c r="DD647" s="16"/>
      <c r="DE647" s="16"/>
      <c r="DF647" s="16"/>
      <c r="DG647" s="16"/>
      <c r="DH647" s="16"/>
      <c r="DI647" s="16"/>
      <c r="DJ647" s="16"/>
      <c r="DK647" s="16"/>
      <c r="DL647" s="16"/>
      <c r="DM647" s="16"/>
      <c r="DN647" s="16"/>
      <c r="DO647" s="16"/>
      <c r="DP647" s="16"/>
      <c r="DQ647" s="16"/>
      <c r="DR647" s="16"/>
      <c r="DS647" s="16"/>
      <c r="DT647" s="16"/>
      <c r="DU647" s="16"/>
      <c r="DV647" s="16"/>
      <c r="DW647" s="16"/>
      <c r="DX647" s="16"/>
      <c r="DY647" s="16"/>
      <c r="DZ647" s="16"/>
      <c r="EA647" s="16"/>
      <c r="EB647" s="16"/>
      <c r="EC647" s="16"/>
      <c r="ED647" s="16"/>
      <c r="EE647" s="16"/>
      <c r="EF647" s="16"/>
      <c r="EG647" s="16"/>
      <c r="EH647" s="16"/>
      <c r="EI647" s="16"/>
      <c r="EJ647" s="16"/>
      <c r="EK647" s="16"/>
      <c r="EL647" s="16"/>
      <c r="EM647" s="16"/>
      <c r="EN647" s="16"/>
      <c r="EO647" s="16"/>
      <c r="EP647" s="16"/>
      <c r="EQ647" s="16"/>
      <c r="ER647" s="16"/>
      <c r="ES647" s="16"/>
      <c r="ET647" s="16"/>
      <c r="EU647" s="16"/>
      <c r="EV647" s="16"/>
      <c r="EW647" s="16"/>
      <c r="EX647" s="16"/>
      <c r="EY647" s="16"/>
      <c r="EZ647" s="16"/>
      <c r="FA647" s="16"/>
      <c r="FB647" s="16"/>
    </row>
    <row r="648" spans="11:158" x14ac:dyDescent="0.35"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6"/>
      <c r="CF648" s="16"/>
      <c r="CG648" s="16"/>
      <c r="CH648" s="16"/>
      <c r="CI648" s="16"/>
      <c r="CJ648" s="16"/>
      <c r="CK648" s="16"/>
      <c r="CL648" s="16"/>
      <c r="CM648" s="16"/>
      <c r="CN648" s="16"/>
      <c r="CO648" s="16"/>
      <c r="CP648" s="16"/>
      <c r="CQ648" s="16"/>
      <c r="CR648" s="16"/>
      <c r="CS648" s="16"/>
      <c r="CT648" s="16"/>
      <c r="CU648" s="16"/>
      <c r="CV648" s="16"/>
      <c r="CW648" s="16"/>
      <c r="CX648" s="16"/>
      <c r="CY648" s="16"/>
      <c r="CZ648" s="16"/>
      <c r="DA648" s="16"/>
      <c r="DB648" s="16"/>
      <c r="DC648" s="16"/>
      <c r="DD648" s="16"/>
      <c r="DE648" s="16"/>
      <c r="DF648" s="16"/>
      <c r="DG648" s="16"/>
      <c r="DH648" s="16"/>
      <c r="DI648" s="16"/>
      <c r="DJ648" s="16"/>
      <c r="DK648" s="16"/>
      <c r="DL648" s="16"/>
      <c r="DM648" s="16"/>
      <c r="DN648" s="16"/>
      <c r="DO648" s="16"/>
      <c r="DP648" s="16"/>
      <c r="DQ648" s="16"/>
      <c r="DR648" s="16"/>
      <c r="DS648" s="16"/>
      <c r="DT648" s="16"/>
      <c r="DU648" s="16"/>
      <c r="DV648" s="16"/>
      <c r="DW648" s="16"/>
      <c r="DX648" s="16"/>
      <c r="DY648" s="16"/>
      <c r="DZ648" s="16"/>
      <c r="EA648" s="16"/>
      <c r="EB648" s="16"/>
      <c r="EC648" s="16"/>
      <c r="ED648" s="16"/>
      <c r="EE648" s="16"/>
      <c r="EF648" s="16"/>
      <c r="EG648" s="16"/>
      <c r="EH648" s="16"/>
      <c r="EI648" s="16"/>
      <c r="EJ648" s="16"/>
      <c r="EK648" s="16"/>
      <c r="EL648" s="16"/>
      <c r="EM648" s="16"/>
      <c r="EN648" s="16"/>
      <c r="EO648" s="16"/>
      <c r="EP648" s="16"/>
      <c r="EQ648" s="16"/>
      <c r="ER648" s="16"/>
      <c r="ES648" s="16"/>
      <c r="ET648" s="16"/>
      <c r="EU648" s="16"/>
      <c r="EV648" s="16"/>
      <c r="EW648" s="16"/>
      <c r="EX648" s="16"/>
      <c r="EY648" s="16"/>
      <c r="EZ648" s="16"/>
      <c r="FA648" s="16"/>
      <c r="FB648" s="16"/>
    </row>
    <row r="649" spans="11:158" x14ac:dyDescent="0.35"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6"/>
      <c r="CX649" s="16"/>
      <c r="CY649" s="16"/>
      <c r="CZ649" s="16"/>
      <c r="DA649" s="16"/>
      <c r="DB649" s="16"/>
      <c r="DC649" s="16"/>
      <c r="DD649" s="16"/>
      <c r="DE649" s="16"/>
      <c r="DF649" s="16"/>
      <c r="DG649" s="16"/>
      <c r="DH649" s="16"/>
      <c r="DI649" s="16"/>
      <c r="DJ649" s="16"/>
      <c r="DK649" s="16"/>
      <c r="DL649" s="16"/>
      <c r="DM649" s="16"/>
      <c r="DN649" s="16"/>
      <c r="DO649" s="16"/>
      <c r="DP649" s="16"/>
      <c r="DQ649" s="16"/>
      <c r="DR649" s="16"/>
      <c r="DS649" s="16"/>
      <c r="DT649" s="16"/>
      <c r="DU649" s="16"/>
      <c r="DV649" s="16"/>
      <c r="DW649" s="16"/>
      <c r="DX649" s="16"/>
      <c r="DY649" s="16"/>
      <c r="DZ649" s="16"/>
      <c r="EA649" s="16"/>
      <c r="EB649" s="16"/>
      <c r="EC649" s="16"/>
      <c r="ED649" s="16"/>
      <c r="EE649" s="16"/>
      <c r="EF649" s="16"/>
      <c r="EG649" s="16"/>
      <c r="EH649" s="16"/>
      <c r="EI649" s="16"/>
      <c r="EJ649" s="16"/>
      <c r="EK649" s="16"/>
      <c r="EL649" s="16"/>
      <c r="EM649" s="16"/>
      <c r="EN649" s="16"/>
      <c r="EO649" s="16"/>
      <c r="EP649" s="16"/>
      <c r="EQ649" s="16"/>
      <c r="ER649" s="16"/>
      <c r="ES649" s="16"/>
      <c r="ET649" s="16"/>
      <c r="EU649" s="16"/>
      <c r="EV649" s="16"/>
      <c r="EW649" s="16"/>
      <c r="EX649" s="16"/>
      <c r="EY649" s="16"/>
      <c r="EZ649" s="16"/>
      <c r="FA649" s="16"/>
      <c r="FB649" s="16"/>
    </row>
    <row r="650" spans="11:158" x14ac:dyDescent="0.35"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6"/>
      <c r="CF650" s="16"/>
      <c r="CG650" s="16"/>
      <c r="CH650" s="16"/>
      <c r="CI650" s="16"/>
      <c r="CJ650" s="16"/>
      <c r="CK650" s="16"/>
      <c r="CL650" s="16"/>
      <c r="CM650" s="16"/>
      <c r="CN650" s="16"/>
      <c r="CO650" s="16"/>
      <c r="CP650" s="16"/>
      <c r="CQ650" s="16"/>
      <c r="CR650" s="16"/>
      <c r="CS650" s="16"/>
      <c r="CT650" s="16"/>
      <c r="CU650" s="16"/>
      <c r="CV650" s="16"/>
      <c r="CW650" s="16"/>
      <c r="CX650" s="16"/>
      <c r="CY650" s="16"/>
      <c r="CZ650" s="16"/>
      <c r="DA650" s="16"/>
      <c r="DB650" s="16"/>
      <c r="DC650" s="16"/>
      <c r="DD650" s="16"/>
      <c r="DE650" s="16"/>
      <c r="DF650" s="16"/>
      <c r="DG650" s="16"/>
      <c r="DH650" s="16"/>
      <c r="DI650" s="16"/>
      <c r="DJ650" s="16"/>
      <c r="DK650" s="16"/>
      <c r="DL650" s="16"/>
      <c r="DM650" s="16"/>
      <c r="DN650" s="16"/>
      <c r="DO650" s="16"/>
      <c r="DP650" s="16"/>
      <c r="DQ650" s="16"/>
      <c r="DR650" s="16"/>
      <c r="DS650" s="16"/>
      <c r="DT650" s="16"/>
      <c r="DU650" s="16"/>
      <c r="DV650" s="16"/>
      <c r="DW650" s="16"/>
      <c r="DX650" s="16"/>
      <c r="DY650" s="16"/>
      <c r="DZ650" s="16"/>
      <c r="EA650" s="16"/>
      <c r="EB650" s="16"/>
      <c r="EC650" s="16"/>
      <c r="ED650" s="16"/>
      <c r="EE650" s="16"/>
      <c r="EF650" s="16"/>
      <c r="EG650" s="16"/>
      <c r="EH650" s="16"/>
      <c r="EI650" s="16"/>
      <c r="EJ650" s="16"/>
      <c r="EK650" s="16"/>
      <c r="EL650" s="16"/>
      <c r="EM650" s="16"/>
      <c r="EN650" s="16"/>
      <c r="EO650" s="16"/>
      <c r="EP650" s="16"/>
      <c r="EQ650" s="16"/>
      <c r="ER650" s="16"/>
      <c r="ES650" s="16"/>
      <c r="ET650" s="16"/>
      <c r="EU650" s="16"/>
      <c r="EV650" s="16"/>
      <c r="EW650" s="16"/>
      <c r="EX650" s="16"/>
      <c r="EY650" s="16"/>
      <c r="EZ650" s="16"/>
      <c r="FA650" s="16"/>
      <c r="FB650" s="16"/>
    </row>
    <row r="651" spans="11:158" x14ac:dyDescent="0.35"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6"/>
      <c r="CF651" s="16"/>
      <c r="CG651" s="16"/>
      <c r="CH651" s="16"/>
      <c r="CI651" s="16"/>
      <c r="CJ651" s="16"/>
      <c r="CK651" s="16"/>
      <c r="CL651" s="16"/>
      <c r="CM651" s="16"/>
      <c r="CN651" s="16"/>
      <c r="CO651" s="16"/>
      <c r="CP651" s="16"/>
      <c r="CQ651" s="16"/>
      <c r="CR651" s="16"/>
      <c r="CS651" s="16"/>
      <c r="CT651" s="16"/>
      <c r="CU651" s="16"/>
      <c r="CV651" s="16"/>
      <c r="CW651" s="16"/>
      <c r="CX651" s="16"/>
      <c r="CY651" s="16"/>
      <c r="CZ651" s="16"/>
      <c r="DA651" s="16"/>
      <c r="DB651" s="16"/>
      <c r="DC651" s="16"/>
      <c r="DD651" s="16"/>
      <c r="DE651" s="16"/>
      <c r="DF651" s="16"/>
      <c r="DG651" s="16"/>
      <c r="DH651" s="16"/>
      <c r="DI651" s="16"/>
      <c r="DJ651" s="16"/>
      <c r="DK651" s="16"/>
      <c r="DL651" s="16"/>
      <c r="DM651" s="16"/>
      <c r="DN651" s="16"/>
      <c r="DO651" s="16"/>
      <c r="DP651" s="16"/>
      <c r="DQ651" s="16"/>
      <c r="DR651" s="16"/>
      <c r="DS651" s="16"/>
      <c r="DT651" s="16"/>
      <c r="DU651" s="16"/>
      <c r="DV651" s="16"/>
      <c r="DW651" s="16"/>
      <c r="DX651" s="16"/>
      <c r="DY651" s="16"/>
      <c r="DZ651" s="16"/>
      <c r="EA651" s="16"/>
      <c r="EB651" s="16"/>
      <c r="EC651" s="16"/>
      <c r="ED651" s="16"/>
      <c r="EE651" s="16"/>
      <c r="EF651" s="16"/>
      <c r="EG651" s="16"/>
      <c r="EH651" s="16"/>
      <c r="EI651" s="16"/>
      <c r="EJ651" s="16"/>
      <c r="EK651" s="16"/>
      <c r="EL651" s="16"/>
      <c r="EM651" s="16"/>
      <c r="EN651" s="16"/>
      <c r="EO651" s="16"/>
      <c r="EP651" s="16"/>
      <c r="EQ651" s="16"/>
      <c r="ER651" s="16"/>
      <c r="ES651" s="16"/>
      <c r="ET651" s="16"/>
      <c r="EU651" s="16"/>
      <c r="EV651" s="16"/>
      <c r="EW651" s="16"/>
      <c r="EX651" s="16"/>
      <c r="EY651" s="16"/>
      <c r="EZ651" s="16"/>
      <c r="FA651" s="16"/>
      <c r="FB651" s="16"/>
    </row>
    <row r="652" spans="11:158" x14ac:dyDescent="0.35"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6"/>
      <c r="CF652" s="16"/>
      <c r="CG652" s="16"/>
      <c r="CH652" s="16"/>
      <c r="CI652" s="16"/>
      <c r="CJ652" s="16"/>
      <c r="CK652" s="16"/>
      <c r="CL652" s="16"/>
      <c r="CM652" s="16"/>
      <c r="CN652" s="16"/>
      <c r="CO652" s="16"/>
      <c r="CP652" s="16"/>
      <c r="CQ652" s="16"/>
      <c r="CR652" s="16"/>
      <c r="CS652" s="16"/>
      <c r="CT652" s="16"/>
      <c r="CU652" s="16"/>
      <c r="CV652" s="16"/>
      <c r="CW652" s="16"/>
      <c r="CX652" s="16"/>
      <c r="CY652" s="16"/>
      <c r="CZ652" s="16"/>
      <c r="DA652" s="16"/>
      <c r="DB652" s="16"/>
      <c r="DC652" s="16"/>
      <c r="DD652" s="16"/>
      <c r="DE652" s="16"/>
      <c r="DF652" s="16"/>
      <c r="DG652" s="16"/>
      <c r="DH652" s="16"/>
      <c r="DI652" s="16"/>
      <c r="DJ652" s="16"/>
      <c r="DK652" s="16"/>
      <c r="DL652" s="16"/>
      <c r="DM652" s="16"/>
      <c r="DN652" s="16"/>
      <c r="DO652" s="16"/>
      <c r="DP652" s="16"/>
      <c r="DQ652" s="16"/>
      <c r="DR652" s="16"/>
      <c r="DS652" s="16"/>
      <c r="DT652" s="16"/>
      <c r="DU652" s="16"/>
      <c r="DV652" s="16"/>
      <c r="DW652" s="16"/>
      <c r="DX652" s="16"/>
      <c r="DY652" s="16"/>
      <c r="DZ652" s="16"/>
      <c r="EA652" s="16"/>
      <c r="EB652" s="16"/>
      <c r="EC652" s="16"/>
      <c r="ED652" s="16"/>
      <c r="EE652" s="16"/>
      <c r="EF652" s="16"/>
      <c r="EG652" s="16"/>
      <c r="EH652" s="16"/>
      <c r="EI652" s="16"/>
      <c r="EJ652" s="16"/>
      <c r="EK652" s="16"/>
      <c r="EL652" s="16"/>
      <c r="EM652" s="16"/>
      <c r="EN652" s="16"/>
      <c r="EO652" s="16"/>
      <c r="EP652" s="16"/>
      <c r="EQ652" s="16"/>
      <c r="ER652" s="16"/>
      <c r="ES652" s="16"/>
      <c r="ET652" s="16"/>
      <c r="EU652" s="16"/>
      <c r="EV652" s="16"/>
      <c r="EW652" s="16"/>
      <c r="EX652" s="16"/>
      <c r="EY652" s="16"/>
      <c r="EZ652" s="16"/>
      <c r="FA652" s="16"/>
      <c r="FB652" s="16"/>
    </row>
    <row r="653" spans="11:158" x14ac:dyDescent="0.35"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6"/>
      <c r="CF653" s="16"/>
      <c r="CG653" s="16"/>
      <c r="CH653" s="16"/>
      <c r="CI653" s="16"/>
      <c r="CJ653" s="16"/>
      <c r="CK653" s="16"/>
      <c r="CL653" s="16"/>
      <c r="CM653" s="16"/>
      <c r="CN653" s="16"/>
      <c r="CO653" s="16"/>
      <c r="CP653" s="16"/>
      <c r="CQ653" s="16"/>
      <c r="CR653" s="16"/>
      <c r="CS653" s="16"/>
      <c r="CT653" s="16"/>
      <c r="CU653" s="16"/>
      <c r="CV653" s="16"/>
      <c r="CW653" s="16"/>
      <c r="CX653" s="16"/>
      <c r="CY653" s="16"/>
      <c r="CZ653" s="16"/>
      <c r="DA653" s="16"/>
      <c r="DB653" s="16"/>
      <c r="DC653" s="16"/>
      <c r="DD653" s="16"/>
      <c r="DE653" s="16"/>
      <c r="DF653" s="16"/>
      <c r="DG653" s="16"/>
      <c r="DH653" s="16"/>
      <c r="DI653" s="16"/>
      <c r="DJ653" s="16"/>
      <c r="DK653" s="16"/>
      <c r="DL653" s="16"/>
      <c r="DM653" s="16"/>
      <c r="DN653" s="16"/>
      <c r="DO653" s="16"/>
      <c r="DP653" s="16"/>
      <c r="DQ653" s="16"/>
      <c r="DR653" s="16"/>
      <c r="DS653" s="16"/>
      <c r="DT653" s="16"/>
      <c r="DU653" s="16"/>
      <c r="DV653" s="16"/>
      <c r="DW653" s="16"/>
      <c r="DX653" s="16"/>
      <c r="DY653" s="16"/>
      <c r="DZ653" s="16"/>
      <c r="EA653" s="16"/>
      <c r="EB653" s="16"/>
      <c r="EC653" s="16"/>
      <c r="ED653" s="16"/>
      <c r="EE653" s="16"/>
      <c r="EF653" s="16"/>
      <c r="EG653" s="16"/>
      <c r="EH653" s="16"/>
      <c r="EI653" s="16"/>
      <c r="EJ653" s="16"/>
      <c r="EK653" s="16"/>
      <c r="EL653" s="16"/>
      <c r="EM653" s="16"/>
      <c r="EN653" s="16"/>
      <c r="EO653" s="16"/>
      <c r="EP653" s="16"/>
      <c r="EQ653" s="16"/>
      <c r="ER653" s="16"/>
      <c r="ES653" s="16"/>
      <c r="ET653" s="16"/>
      <c r="EU653" s="16"/>
      <c r="EV653" s="16"/>
      <c r="EW653" s="16"/>
      <c r="EX653" s="16"/>
      <c r="EY653" s="16"/>
      <c r="EZ653" s="16"/>
      <c r="FA653" s="16"/>
      <c r="FB653" s="16"/>
    </row>
    <row r="654" spans="11:158" x14ac:dyDescent="0.35"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6"/>
      <c r="CF654" s="16"/>
      <c r="CG654" s="16"/>
      <c r="CH654" s="16"/>
      <c r="CI654" s="16"/>
      <c r="CJ654" s="16"/>
      <c r="CK654" s="16"/>
      <c r="CL654" s="16"/>
      <c r="CM654" s="16"/>
      <c r="CN654" s="16"/>
      <c r="CO654" s="16"/>
      <c r="CP654" s="16"/>
      <c r="CQ654" s="16"/>
      <c r="CR654" s="16"/>
      <c r="CS654" s="16"/>
      <c r="CT654" s="16"/>
      <c r="CU654" s="16"/>
      <c r="CV654" s="16"/>
      <c r="CW654" s="16"/>
      <c r="CX654" s="16"/>
      <c r="CY654" s="16"/>
      <c r="CZ654" s="16"/>
      <c r="DA654" s="16"/>
      <c r="DB654" s="16"/>
      <c r="DC654" s="16"/>
      <c r="DD654" s="16"/>
      <c r="DE654" s="16"/>
      <c r="DF654" s="16"/>
      <c r="DG654" s="16"/>
      <c r="DH654" s="16"/>
      <c r="DI654" s="16"/>
      <c r="DJ654" s="16"/>
      <c r="DK654" s="16"/>
      <c r="DL654" s="16"/>
      <c r="DM654" s="16"/>
      <c r="DN654" s="16"/>
      <c r="DO654" s="16"/>
      <c r="DP654" s="16"/>
      <c r="DQ654" s="16"/>
      <c r="DR654" s="16"/>
      <c r="DS654" s="16"/>
      <c r="DT654" s="16"/>
      <c r="DU654" s="16"/>
      <c r="DV654" s="16"/>
      <c r="DW654" s="16"/>
      <c r="DX654" s="16"/>
      <c r="DY654" s="16"/>
      <c r="DZ654" s="16"/>
      <c r="EA654" s="16"/>
      <c r="EB654" s="16"/>
      <c r="EC654" s="16"/>
      <c r="ED654" s="16"/>
      <c r="EE654" s="16"/>
      <c r="EF654" s="16"/>
      <c r="EG654" s="16"/>
      <c r="EH654" s="16"/>
      <c r="EI654" s="16"/>
      <c r="EJ654" s="16"/>
      <c r="EK654" s="16"/>
      <c r="EL654" s="16"/>
      <c r="EM654" s="16"/>
      <c r="EN654" s="16"/>
      <c r="EO654" s="16"/>
      <c r="EP654" s="16"/>
      <c r="EQ654" s="16"/>
      <c r="ER654" s="16"/>
      <c r="ES654" s="16"/>
      <c r="ET654" s="16"/>
      <c r="EU654" s="16"/>
      <c r="EV654" s="16"/>
      <c r="EW654" s="16"/>
      <c r="EX654" s="16"/>
      <c r="EY654" s="16"/>
      <c r="EZ654" s="16"/>
      <c r="FA654" s="16"/>
      <c r="FB654" s="16"/>
    </row>
    <row r="655" spans="11:158" x14ac:dyDescent="0.35"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6"/>
      <c r="CF655" s="16"/>
      <c r="CG655" s="16"/>
      <c r="CH655" s="16"/>
      <c r="CI655" s="16"/>
      <c r="CJ655" s="16"/>
      <c r="CK655" s="16"/>
      <c r="CL655" s="16"/>
      <c r="CM655" s="16"/>
      <c r="CN655" s="16"/>
      <c r="CO655" s="16"/>
      <c r="CP655" s="16"/>
      <c r="CQ655" s="16"/>
      <c r="CR655" s="16"/>
      <c r="CS655" s="16"/>
      <c r="CT655" s="16"/>
      <c r="CU655" s="16"/>
      <c r="CV655" s="16"/>
      <c r="CW655" s="16"/>
      <c r="CX655" s="16"/>
      <c r="CY655" s="16"/>
      <c r="CZ655" s="16"/>
      <c r="DA655" s="16"/>
      <c r="DB655" s="16"/>
      <c r="DC655" s="16"/>
      <c r="DD655" s="16"/>
      <c r="DE655" s="16"/>
      <c r="DF655" s="16"/>
      <c r="DG655" s="16"/>
      <c r="DH655" s="16"/>
      <c r="DI655" s="16"/>
      <c r="DJ655" s="16"/>
      <c r="DK655" s="16"/>
      <c r="DL655" s="16"/>
      <c r="DM655" s="16"/>
      <c r="DN655" s="16"/>
      <c r="DO655" s="16"/>
      <c r="DP655" s="16"/>
      <c r="DQ655" s="16"/>
      <c r="DR655" s="16"/>
      <c r="DS655" s="16"/>
      <c r="DT655" s="16"/>
      <c r="DU655" s="16"/>
      <c r="DV655" s="16"/>
      <c r="DW655" s="16"/>
      <c r="DX655" s="16"/>
      <c r="DY655" s="16"/>
      <c r="DZ655" s="16"/>
      <c r="EA655" s="16"/>
      <c r="EB655" s="16"/>
      <c r="EC655" s="16"/>
      <c r="ED655" s="16"/>
      <c r="EE655" s="16"/>
      <c r="EF655" s="16"/>
      <c r="EG655" s="16"/>
      <c r="EH655" s="16"/>
      <c r="EI655" s="16"/>
      <c r="EJ655" s="16"/>
      <c r="EK655" s="16"/>
      <c r="EL655" s="16"/>
      <c r="EM655" s="16"/>
      <c r="EN655" s="16"/>
      <c r="EO655" s="16"/>
      <c r="EP655" s="16"/>
      <c r="EQ655" s="16"/>
      <c r="ER655" s="16"/>
      <c r="ES655" s="16"/>
      <c r="ET655" s="16"/>
      <c r="EU655" s="16"/>
      <c r="EV655" s="16"/>
      <c r="EW655" s="16"/>
      <c r="EX655" s="16"/>
      <c r="EY655" s="16"/>
      <c r="EZ655" s="16"/>
      <c r="FA655" s="16"/>
      <c r="FB655" s="16"/>
    </row>
    <row r="656" spans="11:158" x14ac:dyDescent="0.35"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16"/>
      <c r="AW656" s="16"/>
      <c r="AX656" s="16"/>
      <c r="AY656" s="16"/>
      <c r="AZ656" s="16"/>
      <c r="BA656" s="16"/>
      <c r="BB656" s="16"/>
      <c r="BC656" s="16"/>
      <c r="BD656" s="16"/>
      <c r="BE656" s="16"/>
      <c r="BF656" s="16"/>
      <c r="BG656" s="16"/>
      <c r="BH656" s="16"/>
      <c r="BI656" s="16"/>
      <c r="BJ656" s="16"/>
      <c r="BK656" s="16"/>
      <c r="BL656" s="16"/>
      <c r="BM656" s="16"/>
      <c r="BN656" s="16"/>
      <c r="BO656" s="16"/>
      <c r="BP656" s="16"/>
      <c r="BQ656" s="16"/>
      <c r="BR656" s="16"/>
      <c r="BS656" s="16"/>
      <c r="BT656" s="16"/>
      <c r="BU656" s="16"/>
      <c r="BV656" s="16"/>
      <c r="BW656" s="16"/>
      <c r="BX656" s="16"/>
      <c r="BY656" s="16"/>
      <c r="BZ656" s="16"/>
      <c r="CA656" s="16"/>
      <c r="CB656" s="16"/>
      <c r="CC656" s="16"/>
      <c r="CD656" s="16"/>
      <c r="CE656" s="16"/>
      <c r="CF656" s="16"/>
      <c r="CG656" s="16"/>
      <c r="CH656" s="16"/>
      <c r="CI656" s="16"/>
      <c r="CJ656" s="16"/>
      <c r="CK656" s="16"/>
      <c r="CL656" s="16"/>
      <c r="CM656" s="16"/>
      <c r="CN656" s="16"/>
      <c r="CO656" s="16"/>
      <c r="CP656" s="16"/>
      <c r="CQ656" s="16"/>
      <c r="CR656" s="16"/>
      <c r="CS656" s="16"/>
      <c r="CT656" s="16"/>
      <c r="CU656" s="16"/>
      <c r="CV656" s="16"/>
      <c r="CW656" s="16"/>
      <c r="CX656" s="16"/>
      <c r="CY656" s="16"/>
      <c r="CZ656" s="16"/>
      <c r="DA656" s="16"/>
      <c r="DB656" s="16"/>
      <c r="DC656" s="16"/>
      <c r="DD656" s="16"/>
      <c r="DE656" s="16"/>
      <c r="DF656" s="16"/>
      <c r="DG656" s="16"/>
      <c r="DH656" s="16"/>
      <c r="DI656" s="16"/>
      <c r="DJ656" s="16"/>
      <c r="DK656" s="16"/>
      <c r="DL656" s="16"/>
      <c r="DM656" s="16"/>
      <c r="DN656" s="16"/>
      <c r="DO656" s="16"/>
      <c r="DP656" s="16"/>
      <c r="DQ656" s="16"/>
      <c r="DR656" s="16"/>
      <c r="DS656" s="16"/>
      <c r="DT656" s="16"/>
      <c r="DU656" s="16"/>
      <c r="DV656" s="16"/>
      <c r="DW656" s="16"/>
      <c r="DX656" s="16"/>
      <c r="DY656" s="16"/>
      <c r="DZ656" s="16"/>
      <c r="EA656" s="16"/>
      <c r="EB656" s="16"/>
      <c r="EC656" s="16"/>
      <c r="ED656" s="16"/>
      <c r="EE656" s="16"/>
      <c r="EF656" s="16"/>
      <c r="EG656" s="16"/>
      <c r="EH656" s="16"/>
      <c r="EI656" s="16"/>
      <c r="EJ656" s="16"/>
      <c r="EK656" s="16"/>
      <c r="EL656" s="16"/>
      <c r="EM656" s="16"/>
      <c r="EN656" s="16"/>
      <c r="EO656" s="16"/>
      <c r="EP656" s="16"/>
      <c r="EQ656" s="16"/>
      <c r="ER656" s="16"/>
      <c r="ES656" s="16"/>
      <c r="ET656" s="16"/>
      <c r="EU656" s="16"/>
      <c r="EV656" s="16"/>
      <c r="EW656" s="16"/>
      <c r="EX656" s="16"/>
      <c r="EY656" s="16"/>
      <c r="EZ656" s="16"/>
      <c r="FA656" s="16"/>
      <c r="FB656" s="16"/>
    </row>
    <row r="657" spans="11:158" x14ac:dyDescent="0.35"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6"/>
      <c r="CF657" s="16"/>
      <c r="CG657" s="16"/>
      <c r="CH657" s="16"/>
      <c r="CI657" s="16"/>
      <c r="CJ657" s="16"/>
      <c r="CK657" s="16"/>
      <c r="CL657" s="16"/>
      <c r="CM657" s="16"/>
      <c r="CN657" s="16"/>
      <c r="CO657" s="16"/>
      <c r="CP657" s="16"/>
      <c r="CQ657" s="16"/>
      <c r="CR657" s="16"/>
      <c r="CS657" s="16"/>
      <c r="CT657" s="16"/>
      <c r="CU657" s="16"/>
      <c r="CV657" s="16"/>
      <c r="CW657" s="16"/>
      <c r="CX657" s="16"/>
      <c r="CY657" s="16"/>
      <c r="CZ657" s="16"/>
      <c r="DA657" s="16"/>
      <c r="DB657" s="16"/>
      <c r="DC657" s="16"/>
      <c r="DD657" s="16"/>
      <c r="DE657" s="16"/>
      <c r="DF657" s="16"/>
      <c r="DG657" s="16"/>
      <c r="DH657" s="16"/>
      <c r="DI657" s="16"/>
      <c r="DJ657" s="16"/>
      <c r="DK657" s="16"/>
      <c r="DL657" s="16"/>
      <c r="DM657" s="16"/>
      <c r="DN657" s="16"/>
      <c r="DO657" s="16"/>
      <c r="DP657" s="16"/>
      <c r="DQ657" s="16"/>
      <c r="DR657" s="16"/>
      <c r="DS657" s="16"/>
      <c r="DT657" s="16"/>
      <c r="DU657" s="16"/>
      <c r="DV657" s="16"/>
      <c r="DW657" s="16"/>
      <c r="DX657" s="16"/>
      <c r="DY657" s="16"/>
      <c r="DZ657" s="16"/>
      <c r="EA657" s="16"/>
      <c r="EB657" s="16"/>
      <c r="EC657" s="16"/>
      <c r="ED657" s="16"/>
      <c r="EE657" s="16"/>
      <c r="EF657" s="16"/>
      <c r="EG657" s="16"/>
      <c r="EH657" s="16"/>
      <c r="EI657" s="16"/>
      <c r="EJ657" s="16"/>
      <c r="EK657" s="16"/>
      <c r="EL657" s="16"/>
      <c r="EM657" s="16"/>
      <c r="EN657" s="16"/>
      <c r="EO657" s="16"/>
      <c r="EP657" s="16"/>
      <c r="EQ657" s="16"/>
      <c r="ER657" s="16"/>
      <c r="ES657" s="16"/>
      <c r="ET657" s="16"/>
      <c r="EU657" s="16"/>
      <c r="EV657" s="16"/>
      <c r="EW657" s="16"/>
      <c r="EX657" s="16"/>
      <c r="EY657" s="16"/>
      <c r="EZ657" s="16"/>
      <c r="FA657" s="16"/>
      <c r="FB657" s="16"/>
    </row>
    <row r="658" spans="11:158" x14ac:dyDescent="0.35"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6"/>
      <c r="CF658" s="16"/>
      <c r="CG658" s="16"/>
      <c r="CH658" s="16"/>
      <c r="CI658" s="16"/>
      <c r="CJ658" s="16"/>
      <c r="CK658" s="16"/>
      <c r="CL658" s="16"/>
      <c r="CM658" s="16"/>
      <c r="CN658" s="16"/>
      <c r="CO658" s="16"/>
      <c r="CP658" s="16"/>
      <c r="CQ658" s="16"/>
      <c r="CR658" s="16"/>
      <c r="CS658" s="16"/>
      <c r="CT658" s="16"/>
      <c r="CU658" s="16"/>
      <c r="CV658" s="16"/>
      <c r="CW658" s="16"/>
      <c r="CX658" s="16"/>
      <c r="CY658" s="16"/>
      <c r="CZ658" s="16"/>
      <c r="DA658" s="16"/>
      <c r="DB658" s="16"/>
      <c r="DC658" s="16"/>
      <c r="DD658" s="16"/>
      <c r="DE658" s="16"/>
      <c r="DF658" s="16"/>
      <c r="DG658" s="16"/>
      <c r="DH658" s="16"/>
      <c r="DI658" s="16"/>
      <c r="DJ658" s="16"/>
      <c r="DK658" s="16"/>
      <c r="DL658" s="16"/>
      <c r="DM658" s="16"/>
      <c r="DN658" s="16"/>
      <c r="DO658" s="16"/>
      <c r="DP658" s="16"/>
      <c r="DQ658" s="16"/>
      <c r="DR658" s="16"/>
      <c r="DS658" s="16"/>
      <c r="DT658" s="16"/>
      <c r="DU658" s="16"/>
      <c r="DV658" s="16"/>
      <c r="DW658" s="16"/>
      <c r="DX658" s="16"/>
      <c r="DY658" s="16"/>
      <c r="DZ658" s="16"/>
      <c r="EA658" s="16"/>
      <c r="EB658" s="16"/>
      <c r="EC658" s="16"/>
      <c r="ED658" s="16"/>
      <c r="EE658" s="16"/>
      <c r="EF658" s="16"/>
      <c r="EG658" s="16"/>
      <c r="EH658" s="16"/>
      <c r="EI658" s="16"/>
      <c r="EJ658" s="16"/>
      <c r="EK658" s="16"/>
      <c r="EL658" s="16"/>
      <c r="EM658" s="16"/>
      <c r="EN658" s="16"/>
      <c r="EO658" s="16"/>
      <c r="EP658" s="16"/>
      <c r="EQ658" s="16"/>
      <c r="ER658" s="16"/>
      <c r="ES658" s="16"/>
      <c r="ET658" s="16"/>
      <c r="EU658" s="16"/>
      <c r="EV658" s="16"/>
      <c r="EW658" s="16"/>
      <c r="EX658" s="16"/>
      <c r="EY658" s="16"/>
      <c r="EZ658" s="16"/>
      <c r="FA658" s="16"/>
      <c r="FB658" s="16"/>
    </row>
    <row r="659" spans="11:158" x14ac:dyDescent="0.35"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6"/>
      <c r="CF659" s="16"/>
      <c r="CG659" s="16"/>
      <c r="CH659" s="16"/>
      <c r="CI659" s="16"/>
      <c r="CJ659" s="16"/>
      <c r="CK659" s="16"/>
      <c r="CL659" s="16"/>
      <c r="CM659" s="16"/>
      <c r="CN659" s="16"/>
      <c r="CO659" s="16"/>
      <c r="CP659" s="16"/>
      <c r="CQ659" s="16"/>
      <c r="CR659" s="16"/>
      <c r="CS659" s="16"/>
      <c r="CT659" s="16"/>
      <c r="CU659" s="16"/>
      <c r="CV659" s="16"/>
      <c r="CW659" s="16"/>
      <c r="CX659" s="16"/>
      <c r="CY659" s="16"/>
      <c r="CZ659" s="16"/>
      <c r="DA659" s="16"/>
      <c r="DB659" s="16"/>
      <c r="DC659" s="16"/>
      <c r="DD659" s="16"/>
      <c r="DE659" s="16"/>
      <c r="DF659" s="16"/>
      <c r="DG659" s="16"/>
      <c r="DH659" s="16"/>
      <c r="DI659" s="16"/>
      <c r="DJ659" s="16"/>
      <c r="DK659" s="16"/>
      <c r="DL659" s="16"/>
      <c r="DM659" s="16"/>
      <c r="DN659" s="16"/>
      <c r="DO659" s="16"/>
      <c r="DP659" s="16"/>
      <c r="DQ659" s="16"/>
      <c r="DR659" s="16"/>
      <c r="DS659" s="16"/>
      <c r="DT659" s="16"/>
      <c r="DU659" s="16"/>
      <c r="DV659" s="16"/>
      <c r="DW659" s="16"/>
      <c r="DX659" s="16"/>
      <c r="DY659" s="16"/>
      <c r="DZ659" s="16"/>
      <c r="EA659" s="16"/>
      <c r="EB659" s="16"/>
      <c r="EC659" s="16"/>
      <c r="ED659" s="16"/>
      <c r="EE659" s="16"/>
      <c r="EF659" s="16"/>
      <c r="EG659" s="16"/>
      <c r="EH659" s="16"/>
      <c r="EI659" s="16"/>
      <c r="EJ659" s="16"/>
      <c r="EK659" s="16"/>
      <c r="EL659" s="16"/>
      <c r="EM659" s="16"/>
      <c r="EN659" s="16"/>
      <c r="EO659" s="16"/>
      <c r="EP659" s="16"/>
      <c r="EQ659" s="16"/>
      <c r="ER659" s="16"/>
      <c r="ES659" s="16"/>
      <c r="ET659" s="16"/>
      <c r="EU659" s="16"/>
      <c r="EV659" s="16"/>
      <c r="EW659" s="16"/>
      <c r="EX659" s="16"/>
      <c r="EY659" s="16"/>
      <c r="EZ659" s="16"/>
      <c r="FA659" s="16"/>
      <c r="FB659" s="16"/>
    </row>
    <row r="660" spans="11:158" x14ac:dyDescent="0.35"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6"/>
      <c r="BN660" s="16"/>
      <c r="BO660" s="16"/>
      <c r="BP660" s="16"/>
      <c r="BQ660" s="16"/>
      <c r="BR660" s="16"/>
      <c r="BS660" s="16"/>
      <c r="BT660" s="16"/>
      <c r="BU660" s="16"/>
      <c r="BV660" s="16"/>
      <c r="BW660" s="16"/>
      <c r="BX660" s="16"/>
      <c r="BY660" s="16"/>
      <c r="BZ660" s="16"/>
      <c r="CA660" s="16"/>
      <c r="CB660" s="16"/>
      <c r="CC660" s="16"/>
      <c r="CD660" s="16"/>
      <c r="CE660" s="16"/>
      <c r="CF660" s="16"/>
      <c r="CG660" s="16"/>
      <c r="CH660" s="16"/>
      <c r="CI660" s="16"/>
      <c r="CJ660" s="16"/>
      <c r="CK660" s="16"/>
      <c r="CL660" s="16"/>
      <c r="CM660" s="16"/>
      <c r="CN660" s="16"/>
      <c r="CO660" s="16"/>
      <c r="CP660" s="16"/>
      <c r="CQ660" s="16"/>
      <c r="CR660" s="16"/>
      <c r="CS660" s="16"/>
      <c r="CT660" s="16"/>
      <c r="CU660" s="16"/>
      <c r="CV660" s="16"/>
      <c r="CW660" s="16"/>
      <c r="CX660" s="16"/>
      <c r="CY660" s="16"/>
      <c r="CZ660" s="16"/>
      <c r="DA660" s="16"/>
      <c r="DB660" s="16"/>
      <c r="DC660" s="16"/>
      <c r="DD660" s="16"/>
      <c r="DE660" s="16"/>
      <c r="DF660" s="16"/>
      <c r="DG660" s="16"/>
      <c r="DH660" s="16"/>
      <c r="DI660" s="16"/>
      <c r="DJ660" s="16"/>
      <c r="DK660" s="16"/>
      <c r="DL660" s="16"/>
      <c r="DM660" s="16"/>
      <c r="DN660" s="16"/>
      <c r="DO660" s="16"/>
      <c r="DP660" s="16"/>
      <c r="DQ660" s="16"/>
      <c r="DR660" s="16"/>
      <c r="DS660" s="16"/>
      <c r="DT660" s="16"/>
      <c r="DU660" s="16"/>
      <c r="DV660" s="16"/>
      <c r="DW660" s="16"/>
      <c r="DX660" s="16"/>
      <c r="DY660" s="16"/>
      <c r="DZ660" s="16"/>
      <c r="EA660" s="16"/>
      <c r="EB660" s="16"/>
      <c r="EC660" s="16"/>
      <c r="ED660" s="16"/>
      <c r="EE660" s="16"/>
      <c r="EF660" s="16"/>
      <c r="EG660" s="16"/>
      <c r="EH660" s="16"/>
      <c r="EI660" s="16"/>
      <c r="EJ660" s="16"/>
      <c r="EK660" s="16"/>
      <c r="EL660" s="16"/>
      <c r="EM660" s="16"/>
      <c r="EN660" s="16"/>
      <c r="EO660" s="16"/>
      <c r="EP660" s="16"/>
      <c r="EQ660" s="16"/>
      <c r="ER660" s="16"/>
      <c r="ES660" s="16"/>
      <c r="ET660" s="16"/>
      <c r="EU660" s="16"/>
      <c r="EV660" s="16"/>
      <c r="EW660" s="16"/>
      <c r="EX660" s="16"/>
      <c r="EY660" s="16"/>
      <c r="EZ660" s="16"/>
      <c r="FA660" s="16"/>
      <c r="FB660" s="16"/>
    </row>
    <row r="661" spans="11:158" x14ac:dyDescent="0.35"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6"/>
      <c r="CF661" s="16"/>
      <c r="CG661" s="16"/>
      <c r="CH661" s="16"/>
      <c r="CI661" s="16"/>
      <c r="CJ661" s="16"/>
      <c r="CK661" s="16"/>
      <c r="CL661" s="16"/>
      <c r="CM661" s="16"/>
      <c r="CN661" s="16"/>
      <c r="CO661" s="16"/>
      <c r="CP661" s="16"/>
      <c r="CQ661" s="16"/>
      <c r="CR661" s="16"/>
      <c r="CS661" s="16"/>
      <c r="CT661" s="16"/>
      <c r="CU661" s="16"/>
      <c r="CV661" s="16"/>
      <c r="CW661" s="16"/>
      <c r="CX661" s="16"/>
      <c r="CY661" s="16"/>
      <c r="CZ661" s="16"/>
      <c r="DA661" s="16"/>
      <c r="DB661" s="16"/>
      <c r="DC661" s="16"/>
      <c r="DD661" s="16"/>
      <c r="DE661" s="16"/>
      <c r="DF661" s="16"/>
      <c r="DG661" s="16"/>
      <c r="DH661" s="16"/>
      <c r="DI661" s="16"/>
      <c r="DJ661" s="16"/>
      <c r="DK661" s="16"/>
      <c r="DL661" s="16"/>
      <c r="DM661" s="16"/>
      <c r="DN661" s="16"/>
      <c r="DO661" s="16"/>
      <c r="DP661" s="16"/>
      <c r="DQ661" s="16"/>
      <c r="DR661" s="16"/>
      <c r="DS661" s="16"/>
      <c r="DT661" s="16"/>
      <c r="DU661" s="16"/>
      <c r="DV661" s="16"/>
      <c r="DW661" s="16"/>
      <c r="DX661" s="16"/>
      <c r="DY661" s="16"/>
      <c r="DZ661" s="16"/>
      <c r="EA661" s="16"/>
      <c r="EB661" s="16"/>
      <c r="EC661" s="16"/>
      <c r="ED661" s="16"/>
      <c r="EE661" s="16"/>
      <c r="EF661" s="16"/>
      <c r="EG661" s="16"/>
      <c r="EH661" s="16"/>
      <c r="EI661" s="16"/>
      <c r="EJ661" s="16"/>
      <c r="EK661" s="16"/>
      <c r="EL661" s="16"/>
      <c r="EM661" s="16"/>
      <c r="EN661" s="16"/>
      <c r="EO661" s="16"/>
      <c r="EP661" s="16"/>
      <c r="EQ661" s="16"/>
      <c r="ER661" s="16"/>
      <c r="ES661" s="16"/>
      <c r="ET661" s="16"/>
      <c r="EU661" s="16"/>
      <c r="EV661" s="16"/>
      <c r="EW661" s="16"/>
      <c r="EX661" s="16"/>
      <c r="EY661" s="16"/>
      <c r="EZ661" s="16"/>
      <c r="FA661" s="16"/>
      <c r="FB661" s="16"/>
    </row>
    <row r="662" spans="11:158" x14ac:dyDescent="0.35"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6"/>
      <c r="CF662" s="16"/>
      <c r="CG662" s="16"/>
      <c r="CH662" s="16"/>
      <c r="CI662" s="16"/>
      <c r="CJ662" s="16"/>
      <c r="CK662" s="16"/>
      <c r="CL662" s="16"/>
      <c r="CM662" s="16"/>
      <c r="CN662" s="16"/>
      <c r="CO662" s="16"/>
      <c r="CP662" s="16"/>
      <c r="CQ662" s="16"/>
      <c r="CR662" s="16"/>
      <c r="CS662" s="16"/>
      <c r="CT662" s="16"/>
      <c r="CU662" s="16"/>
      <c r="CV662" s="16"/>
      <c r="CW662" s="16"/>
      <c r="CX662" s="16"/>
      <c r="CY662" s="16"/>
      <c r="CZ662" s="16"/>
      <c r="DA662" s="16"/>
      <c r="DB662" s="16"/>
      <c r="DC662" s="16"/>
      <c r="DD662" s="16"/>
      <c r="DE662" s="16"/>
      <c r="DF662" s="16"/>
      <c r="DG662" s="16"/>
      <c r="DH662" s="16"/>
      <c r="DI662" s="16"/>
      <c r="DJ662" s="16"/>
      <c r="DK662" s="16"/>
      <c r="DL662" s="16"/>
      <c r="DM662" s="16"/>
      <c r="DN662" s="16"/>
      <c r="DO662" s="16"/>
      <c r="DP662" s="16"/>
      <c r="DQ662" s="16"/>
      <c r="DR662" s="16"/>
      <c r="DS662" s="16"/>
      <c r="DT662" s="16"/>
      <c r="DU662" s="16"/>
      <c r="DV662" s="16"/>
      <c r="DW662" s="16"/>
      <c r="DX662" s="16"/>
      <c r="DY662" s="16"/>
      <c r="DZ662" s="16"/>
      <c r="EA662" s="16"/>
      <c r="EB662" s="16"/>
      <c r="EC662" s="16"/>
      <c r="ED662" s="16"/>
      <c r="EE662" s="16"/>
      <c r="EF662" s="16"/>
      <c r="EG662" s="16"/>
      <c r="EH662" s="16"/>
      <c r="EI662" s="16"/>
      <c r="EJ662" s="16"/>
      <c r="EK662" s="16"/>
      <c r="EL662" s="16"/>
      <c r="EM662" s="16"/>
      <c r="EN662" s="16"/>
      <c r="EO662" s="16"/>
      <c r="EP662" s="16"/>
      <c r="EQ662" s="16"/>
      <c r="ER662" s="16"/>
      <c r="ES662" s="16"/>
      <c r="ET662" s="16"/>
      <c r="EU662" s="16"/>
      <c r="EV662" s="16"/>
      <c r="EW662" s="16"/>
      <c r="EX662" s="16"/>
      <c r="EY662" s="16"/>
      <c r="EZ662" s="16"/>
      <c r="FA662" s="16"/>
      <c r="FB662" s="16"/>
    </row>
    <row r="663" spans="11:158" x14ac:dyDescent="0.35"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6"/>
      <c r="CF663" s="16"/>
      <c r="CG663" s="16"/>
      <c r="CH663" s="16"/>
      <c r="CI663" s="16"/>
      <c r="CJ663" s="16"/>
      <c r="CK663" s="16"/>
      <c r="CL663" s="16"/>
      <c r="CM663" s="16"/>
      <c r="CN663" s="16"/>
      <c r="CO663" s="16"/>
      <c r="CP663" s="16"/>
      <c r="CQ663" s="16"/>
      <c r="CR663" s="16"/>
      <c r="CS663" s="16"/>
      <c r="CT663" s="16"/>
      <c r="CU663" s="16"/>
      <c r="CV663" s="16"/>
      <c r="CW663" s="16"/>
      <c r="CX663" s="16"/>
      <c r="CY663" s="16"/>
      <c r="CZ663" s="16"/>
      <c r="DA663" s="16"/>
      <c r="DB663" s="16"/>
      <c r="DC663" s="16"/>
      <c r="DD663" s="16"/>
      <c r="DE663" s="16"/>
      <c r="DF663" s="16"/>
      <c r="DG663" s="16"/>
      <c r="DH663" s="16"/>
      <c r="DI663" s="16"/>
      <c r="DJ663" s="16"/>
      <c r="DK663" s="16"/>
      <c r="DL663" s="16"/>
      <c r="DM663" s="16"/>
      <c r="DN663" s="16"/>
      <c r="DO663" s="16"/>
      <c r="DP663" s="16"/>
      <c r="DQ663" s="16"/>
      <c r="DR663" s="16"/>
      <c r="DS663" s="16"/>
      <c r="DT663" s="16"/>
      <c r="DU663" s="16"/>
      <c r="DV663" s="16"/>
      <c r="DW663" s="16"/>
      <c r="DX663" s="16"/>
      <c r="DY663" s="16"/>
      <c r="DZ663" s="16"/>
      <c r="EA663" s="16"/>
      <c r="EB663" s="16"/>
      <c r="EC663" s="16"/>
      <c r="ED663" s="16"/>
      <c r="EE663" s="16"/>
      <c r="EF663" s="16"/>
      <c r="EG663" s="16"/>
      <c r="EH663" s="16"/>
      <c r="EI663" s="16"/>
      <c r="EJ663" s="16"/>
      <c r="EK663" s="16"/>
      <c r="EL663" s="16"/>
      <c r="EM663" s="16"/>
      <c r="EN663" s="16"/>
      <c r="EO663" s="16"/>
      <c r="EP663" s="16"/>
      <c r="EQ663" s="16"/>
      <c r="ER663" s="16"/>
      <c r="ES663" s="16"/>
      <c r="ET663" s="16"/>
      <c r="EU663" s="16"/>
      <c r="EV663" s="16"/>
      <c r="EW663" s="16"/>
      <c r="EX663" s="16"/>
      <c r="EY663" s="16"/>
      <c r="EZ663" s="16"/>
      <c r="FA663" s="16"/>
      <c r="FB663" s="16"/>
    </row>
    <row r="664" spans="11:158" x14ac:dyDescent="0.35"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6"/>
      <c r="CF664" s="16"/>
      <c r="CG664" s="16"/>
      <c r="CH664" s="16"/>
      <c r="CI664" s="16"/>
      <c r="CJ664" s="16"/>
      <c r="CK664" s="16"/>
      <c r="CL664" s="16"/>
      <c r="CM664" s="16"/>
      <c r="CN664" s="16"/>
      <c r="CO664" s="16"/>
      <c r="CP664" s="16"/>
      <c r="CQ664" s="16"/>
      <c r="CR664" s="16"/>
      <c r="CS664" s="16"/>
      <c r="CT664" s="16"/>
      <c r="CU664" s="16"/>
      <c r="CV664" s="16"/>
      <c r="CW664" s="16"/>
      <c r="CX664" s="16"/>
      <c r="CY664" s="16"/>
      <c r="CZ664" s="16"/>
      <c r="DA664" s="16"/>
      <c r="DB664" s="16"/>
      <c r="DC664" s="16"/>
      <c r="DD664" s="16"/>
      <c r="DE664" s="16"/>
      <c r="DF664" s="16"/>
      <c r="DG664" s="16"/>
      <c r="DH664" s="16"/>
      <c r="DI664" s="16"/>
      <c r="DJ664" s="16"/>
      <c r="DK664" s="16"/>
      <c r="DL664" s="16"/>
      <c r="DM664" s="16"/>
      <c r="DN664" s="16"/>
      <c r="DO664" s="16"/>
      <c r="DP664" s="16"/>
      <c r="DQ664" s="16"/>
      <c r="DR664" s="16"/>
      <c r="DS664" s="16"/>
      <c r="DT664" s="16"/>
      <c r="DU664" s="16"/>
      <c r="DV664" s="16"/>
      <c r="DW664" s="16"/>
      <c r="DX664" s="16"/>
      <c r="DY664" s="16"/>
      <c r="DZ664" s="16"/>
      <c r="EA664" s="16"/>
      <c r="EB664" s="16"/>
      <c r="EC664" s="16"/>
      <c r="ED664" s="16"/>
      <c r="EE664" s="16"/>
      <c r="EF664" s="16"/>
      <c r="EG664" s="16"/>
      <c r="EH664" s="16"/>
      <c r="EI664" s="16"/>
      <c r="EJ664" s="16"/>
      <c r="EK664" s="16"/>
      <c r="EL664" s="16"/>
      <c r="EM664" s="16"/>
      <c r="EN664" s="16"/>
      <c r="EO664" s="16"/>
      <c r="EP664" s="16"/>
      <c r="EQ664" s="16"/>
      <c r="ER664" s="16"/>
      <c r="ES664" s="16"/>
      <c r="ET664" s="16"/>
      <c r="EU664" s="16"/>
      <c r="EV664" s="16"/>
      <c r="EW664" s="16"/>
      <c r="EX664" s="16"/>
      <c r="EY664" s="16"/>
      <c r="EZ664" s="16"/>
      <c r="FA664" s="16"/>
      <c r="FB664" s="16"/>
    </row>
    <row r="665" spans="11:158" x14ac:dyDescent="0.35"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6"/>
      <c r="BN665" s="16"/>
      <c r="BO665" s="16"/>
      <c r="BP665" s="16"/>
      <c r="BQ665" s="16"/>
      <c r="BR665" s="16"/>
      <c r="BS665" s="16"/>
      <c r="BT665" s="16"/>
      <c r="BU665" s="16"/>
      <c r="BV665" s="16"/>
      <c r="BW665" s="16"/>
      <c r="BX665" s="16"/>
      <c r="BY665" s="16"/>
      <c r="BZ665" s="16"/>
      <c r="CA665" s="16"/>
      <c r="CB665" s="16"/>
      <c r="CC665" s="16"/>
      <c r="CD665" s="16"/>
      <c r="CE665" s="16"/>
      <c r="CF665" s="16"/>
      <c r="CG665" s="16"/>
      <c r="CH665" s="16"/>
      <c r="CI665" s="16"/>
      <c r="CJ665" s="16"/>
      <c r="CK665" s="16"/>
      <c r="CL665" s="16"/>
      <c r="CM665" s="16"/>
      <c r="CN665" s="16"/>
      <c r="CO665" s="16"/>
      <c r="CP665" s="16"/>
      <c r="CQ665" s="16"/>
      <c r="CR665" s="16"/>
      <c r="CS665" s="16"/>
      <c r="CT665" s="16"/>
      <c r="CU665" s="16"/>
      <c r="CV665" s="16"/>
      <c r="CW665" s="16"/>
      <c r="CX665" s="16"/>
      <c r="CY665" s="16"/>
      <c r="CZ665" s="16"/>
      <c r="DA665" s="16"/>
      <c r="DB665" s="16"/>
      <c r="DC665" s="16"/>
      <c r="DD665" s="16"/>
      <c r="DE665" s="16"/>
      <c r="DF665" s="16"/>
      <c r="DG665" s="16"/>
      <c r="DH665" s="16"/>
      <c r="DI665" s="16"/>
      <c r="DJ665" s="16"/>
      <c r="DK665" s="16"/>
      <c r="DL665" s="16"/>
      <c r="DM665" s="16"/>
      <c r="DN665" s="16"/>
      <c r="DO665" s="16"/>
      <c r="DP665" s="16"/>
      <c r="DQ665" s="16"/>
      <c r="DR665" s="16"/>
      <c r="DS665" s="16"/>
      <c r="DT665" s="16"/>
      <c r="DU665" s="16"/>
      <c r="DV665" s="16"/>
      <c r="DW665" s="16"/>
      <c r="DX665" s="16"/>
      <c r="DY665" s="16"/>
      <c r="DZ665" s="16"/>
      <c r="EA665" s="16"/>
      <c r="EB665" s="16"/>
      <c r="EC665" s="16"/>
      <c r="ED665" s="16"/>
      <c r="EE665" s="16"/>
      <c r="EF665" s="16"/>
      <c r="EG665" s="16"/>
      <c r="EH665" s="16"/>
      <c r="EI665" s="16"/>
      <c r="EJ665" s="16"/>
      <c r="EK665" s="16"/>
      <c r="EL665" s="16"/>
      <c r="EM665" s="16"/>
      <c r="EN665" s="16"/>
      <c r="EO665" s="16"/>
      <c r="EP665" s="16"/>
      <c r="EQ665" s="16"/>
      <c r="ER665" s="16"/>
      <c r="ES665" s="16"/>
      <c r="ET665" s="16"/>
      <c r="EU665" s="16"/>
      <c r="EV665" s="16"/>
      <c r="EW665" s="16"/>
      <c r="EX665" s="16"/>
      <c r="EY665" s="16"/>
      <c r="EZ665" s="16"/>
      <c r="FA665" s="16"/>
      <c r="FB665" s="16"/>
    </row>
    <row r="666" spans="11:158" x14ac:dyDescent="0.35"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6"/>
      <c r="CX666" s="16"/>
      <c r="CY666" s="16"/>
      <c r="CZ666" s="16"/>
      <c r="DA666" s="16"/>
      <c r="DB666" s="16"/>
      <c r="DC666" s="16"/>
      <c r="DD666" s="16"/>
      <c r="DE666" s="16"/>
      <c r="DF666" s="16"/>
      <c r="DG666" s="16"/>
      <c r="DH666" s="16"/>
      <c r="DI666" s="16"/>
      <c r="DJ666" s="16"/>
      <c r="DK666" s="16"/>
      <c r="DL666" s="16"/>
      <c r="DM666" s="16"/>
      <c r="DN666" s="16"/>
      <c r="DO666" s="16"/>
      <c r="DP666" s="16"/>
      <c r="DQ666" s="16"/>
      <c r="DR666" s="16"/>
      <c r="DS666" s="16"/>
      <c r="DT666" s="16"/>
      <c r="DU666" s="16"/>
      <c r="DV666" s="16"/>
      <c r="DW666" s="16"/>
      <c r="DX666" s="16"/>
      <c r="DY666" s="16"/>
      <c r="DZ666" s="16"/>
      <c r="EA666" s="16"/>
      <c r="EB666" s="16"/>
      <c r="EC666" s="16"/>
      <c r="ED666" s="16"/>
      <c r="EE666" s="16"/>
      <c r="EF666" s="16"/>
      <c r="EG666" s="16"/>
      <c r="EH666" s="16"/>
      <c r="EI666" s="16"/>
      <c r="EJ666" s="16"/>
      <c r="EK666" s="16"/>
      <c r="EL666" s="16"/>
      <c r="EM666" s="16"/>
      <c r="EN666" s="16"/>
      <c r="EO666" s="16"/>
      <c r="EP666" s="16"/>
      <c r="EQ666" s="16"/>
      <c r="ER666" s="16"/>
      <c r="ES666" s="16"/>
      <c r="ET666" s="16"/>
      <c r="EU666" s="16"/>
      <c r="EV666" s="16"/>
      <c r="EW666" s="16"/>
      <c r="EX666" s="16"/>
      <c r="EY666" s="16"/>
      <c r="EZ666" s="16"/>
      <c r="FA666" s="16"/>
      <c r="FB666" s="16"/>
    </row>
    <row r="667" spans="11:158" x14ac:dyDescent="0.35"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6"/>
      <c r="CF667" s="16"/>
      <c r="CG667" s="16"/>
      <c r="CH667" s="16"/>
      <c r="CI667" s="16"/>
      <c r="CJ667" s="16"/>
      <c r="CK667" s="16"/>
      <c r="CL667" s="16"/>
      <c r="CM667" s="16"/>
      <c r="CN667" s="16"/>
      <c r="CO667" s="16"/>
      <c r="CP667" s="16"/>
      <c r="CQ667" s="16"/>
      <c r="CR667" s="16"/>
      <c r="CS667" s="16"/>
      <c r="CT667" s="16"/>
      <c r="CU667" s="16"/>
      <c r="CV667" s="16"/>
      <c r="CW667" s="16"/>
      <c r="CX667" s="16"/>
      <c r="CY667" s="16"/>
      <c r="CZ667" s="16"/>
      <c r="DA667" s="16"/>
      <c r="DB667" s="16"/>
      <c r="DC667" s="16"/>
      <c r="DD667" s="16"/>
      <c r="DE667" s="16"/>
      <c r="DF667" s="16"/>
      <c r="DG667" s="16"/>
      <c r="DH667" s="16"/>
      <c r="DI667" s="16"/>
      <c r="DJ667" s="16"/>
      <c r="DK667" s="16"/>
      <c r="DL667" s="16"/>
      <c r="DM667" s="16"/>
      <c r="DN667" s="16"/>
      <c r="DO667" s="16"/>
      <c r="DP667" s="16"/>
      <c r="DQ667" s="16"/>
      <c r="DR667" s="16"/>
      <c r="DS667" s="16"/>
      <c r="DT667" s="16"/>
      <c r="DU667" s="16"/>
      <c r="DV667" s="16"/>
      <c r="DW667" s="16"/>
      <c r="DX667" s="16"/>
      <c r="DY667" s="16"/>
      <c r="DZ667" s="16"/>
      <c r="EA667" s="16"/>
      <c r="EB667" s="16"/>
      <c r="EC667" s="16"/>
      <c r="ED667" s="16"/>
      <c r="EE667" s="16"/>
      <c r="EF667" s="16"/>
      <c r="EG667" s="16"/>
      <c r="EH667" s="16"/>
      <c r="EI667" s="16"/>
      <c r="EJ667" s="16"/>
      <c r="EK667" s="16"/>
      <c r="EL667" s="16"/>
      <c r="EM667" s="16"/>
      <c r="EN667" s="16"/>
      <c r="EO667" s="16"/>
      <c r="EP667" s="16"/>
      <c r="EQ667" s="16"/>
      <c r="ER667" s="16"/>
      <c r="ES667" s="16"/>
      <c r="ET667" s="16"/>
      <c r="EU667" s="16"/>
      <c r="EV667" s="16"/>
      <c r="EW667" s="16"/>
      <c r="EX667" s="16"/>
      <c r="EY667" s="16"/>
      <c r="EZ667" s="16"/>
      <c r="FA667" s="16"/>
      <c r="FB667" s="16"/>
    </row>
    <row r="668" spans="11:158" x14ac:dyDescent="0.35"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6"/>
      <c r="CF668" s="16"/>
      <c r="CG668" s="16"/>
      <c r="CH668" s="16"/>
      <c r="CI668" s="16"/>
      <c r="CJ668" s="16"/>
      <c r="CK668" s="16"/>
      <c r="CL668" s="16"/>
      <c r="CM668" s="16"/>
      <c r="CN668" s="16"/>
      <c r="CO668" s="16"/>
      <c r="CP668" s="16"/>
      <c r="CQ668" s="16"/>
      <c r="CR668" s="16"/>
      <c r="CS668" s="16"/>
      <c r="CT668" s="16"/>
      <c r="CU668" s="16"/>
      <c r="CV668" s="16"/>
      <c r="CW668" s="16"/>
      <c r="CX668" s="16"/>
      <c r="CY668" s="16"/>
      <c r="CZ668" s="16"/>
      <c r="DA668" s="16"/>
      <c r="DB668" s="16"/>
      <c r="DC668" s="16"/>
      <c r="DD668" s="16"/>
      <c r="DE668" s="16"/>
      <c r="DF668" s="16"/>
      <c r="DG668" s="16"/>
      <c r="DH668" s="16"/>
      <c r="DI668" s="16"/>
      <c r="DJ668" s="16"/>
      <c r="DK668" s="16"/>
      <c r="DL668" s="16"/>
      <c r="DM668" s="16"/>
      <c r="DN668" s="16"/>
      <c r="DO668" s="16"/>
      <c r="DP668" s="16"/>
      <c r="DQ668" s="16"/>
      <c r="DR668" s="16"/>
      <c r="DS668" s="16"/>
      <c r="DT668" s="16"/>
      <c r="DU668" s="16"/>
      <c r="DV668" s="16"/>
      <c r="DW668" s="16"/>
      <c r="DX668" s="16"/>
      <c r="DY668" s="16"/>
      <c r="DZ668" s="16"/>
      <c r="EA668" s="16"/>
      <c r="EB668" s="16"/>
      <c r="EC668" s="16"/>
      <c r="ED668" s="16"/>
      <c r="EE668" s="16"/>
      <c r="EF668" s="16"/>
      <c r="EG668" s="16"/>
      <c r="EH668" s="16"/>
      <c r="EI668" s="16"/>
      <c r="EJ668" s="16"/>
      <c r="EK668" s="16"/>
      <c r="EL668" s="16"/>
      <c r="EM668" s="16"/>
      <c r="EN668" s="16"/>
      <c r="EO668" s="16"/>
      <c r="EP668" s="16"/>
      <c r="EQ668" s="16"/>
      <c r="ER668" s="16"/>
      <c r="ES668" s="16"/>
      <c r="ET668" s="16"/>
      <c r="EU668" s="16"/>
      <c r="EV668" s="16"/>
      <c r="EW668" s="16"/>
      <c r="EX668" s="16"/>
      <c r="EY668" s="16"/>
      <c r="EZ668" s="16"/>
      <c r="FA668" s="16"/>
      <c r="FB668" s="16"/>
    </row>
    <row r="669" spans="11:158" x14ac:dyDescent="0.35"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6"/>
      <c r="CF669" s="16"/>
      <c r="CG669" s="16"/>
      <c r="CH669" s="16"/>
      <c r="CI669" s="16"/>
      <c r="CJ669" s="16"/>
      <c r="CK669" s="16"/>
      <c r="CL669" s="16"/>
      <c r="CM669" s="16"/>
      <c r="CN669" s="16"/>
      <c r="CO669" s="16"/>
      <c r="CP669" s="16"/>
      <c r="CQ669" s="16"/>
      <c r="CR669" s="16"/>
      <c r="CS669" s="16"/>
      <c r="CT669" s="16"/>
      <c r="CU669" s="16"/>
      <c r="CV669" s="16"/>
      <c r="CW669" s="16"/>
      <c r="CX669" s="16"/>
      <c r="CY669" s="16"/>
      <c r="CZ669" s="16"/>
      <c r="DA669" s="16"/>
      <c r="DB669" s="16"/>
      <c r="DC669" s="16"/>
      <c r="DD669" s="16"/>
      <c r="DE669" s="16"/>
      <c r="DF669" s="16"/>
      <c r="DG669" s="16"/>
      <c r="DH669" s="16"/>
      <c r="DI669" s="16"/>
      <c r="DJ669" s="16"/>
      <c r="DK669" s="16"/>
      <c r="DL669" s="16"/>
      <c r="DM669" s="16"/>
      <c r="DN669" s="16"/>
      <c r="DO669" s="16"/>
      <c r="DP669" s="16"/>
      <c r="DQ669" s="16"/>
      <c r="DR669" s="16"/>
      <c r="DS669" s="16"/>
      <c r="DT669" s="16"/>
      <c r="DU669" s="16"/>
      <c r="DV669" s="16"/>
      <c r="DW669" s="16"/>
      <c r="DX669" s="16"/>
      <c r="DY669" s="16"/>
      <c r="DZ669" s="16"/>
      <c r="EA669" s="16"/>
      <c r="EB669" s="16"/>
      <c r="EC669" s="16"/>
      <c r="ED669" s="16"/>
      <c r="EE669" s="16"/>
      <c r="EF669" s="16"/>
      <c r="EG669" s="16"/>
      <c r="EH669" s="16"/>
      <c r="EI669" s="16"/>
      <c r="EJ669" s="16"/>
      <c r="EK669" s="16"/>
      <c r="EL669" s="16"/>
      <c r="EM669" s="16"/>
      <c r="EN669" s="16"/>
      <c r="EO669" s="16"/>
      <c r="EP669" s="16"/>
      <c r="EQ669" s="16"/>
      <c r="ER669" s="16"/>
      <c r="ES669" s="16"/>
      <c r="ET669" s="16"/>
      <c r="EU669" s="16"/>
      <c r="EV669" s="16"/>
      <c r="EW669" s="16"/>
      <c r="EX669" s="16"/>
      <c r="EY669" s="16"/>
      <c r="EZ669" s="16"/>
      <c r="FA669" s="16"/>
      <c r="FB669" s="16"/>
    </row>
    <row r="670" spans="11:158" x14ac:dyDescent="0.35"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6"/>
      <c r="CF670" s="16"/>
      <c r="CG670" s="16"/>
      <c r="CH670" s="16"/>
      <c r="CI670" s="16"/>
      <c r="CJ670" s="16"/>
      <c r="CK670" s="16"/>
      <c r="CL670" s="16"/>
      <c r="CM670" s="16"/>
      <c r="CN670" s="16"/>
      <c r="CO670" s="16"/>
      <c r="CP670" s="16"/>
      <c r="CQ670" s="16"/>
      <c r="CR670" s="16"/>
      <c r="CS670" s="16"/>
      <c r="CT670" s="16"/>
      <c r="CU670" s="16"/>
      <c r="CV670" s="16"/>
      <c r="CW670" s="16"/>
      <c r="CX670" s="16"/>
      <c r="CY670" s="16"/>
      <c r="CZ670" s="16"/>
      <c r="DA670" s="16"/>
      <c r="DB670" s="16"/>
      <c r="DC670" s="16"/>
      <c r="DD670" s="16"/>
      <c r="DE670" s="16"/>
      <c r="DF670" s="16"/>
      <c r="DG670" s="16"/>
      <c r="DH670" s="16"/>
      <c r="DI670" s="16"/>
      <c r="DJ670" s="16"/>
      <c r="DK670" s="16"/>
      <c r="DL670" s="16"/>
      <c r="DM670" s="16"/>
      <c r="DN670" s="16"/>
      <c r="DO670" s="16"/>
      <c r="DP670" s="16"/>
      <c r="DQ670" s="16"/>
      <c r="DR670" s="16"/>
      <c r="DS670" s="16"/>
      <c r="DT670" s="16"/>
      <c r="DU670" s="16"/>
      <c r="DV670" s="16"/>
      <c r="DW670" s="16"/>
      <c r="DX670" s="16"/>
      <c r="DY670" s="16"/>
      <c r="DZ670" s="16"/>
      <c r="EA670" s="16"/>
      <c r="EB670" s="16"/>
      <c r="EC670" s="16"/>
      <c r="ED670" s="16"/>
      <c r="EE670" s="16"/>
      <c r="EF670" s="16"/>
      <c r="EG670" s="16"/>
      <c r="EH670" s="16"/>
      <c r="EI670" s="16"/>
      <c r="EJ670" s="16"/>
      <c r="EK670" s="16"/>
      <c r="EL670" s="16"/>
      <c r="EM670" s="16"/>
      <c r="EN670" s="16"/>
      <c r="EO670" s="16"/>
      <c r="EP670" s="16"/>
      <c r="EQ670" s="16"/>
      <c r="ER670" s="16"/>
      <c r="ES670" s="16"/>
      <c r="ET670" s="16"/>
      <c r="EU670" s="16"/>
      <c r="EV670" s="16"/>
      <c r="EW670" s="16"/>
      <c r="EX670" s="16"/>
      <c r="EY670" s="16"/>
      <c r="EZ670" s="16"/>
      <c r="FA670" s="16"/>
      <c r="FB670" s="16"/>
    </row>
    <row r="671" spans="11:158" x14ac:dyDescent="0.35"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6"/>
      <c r="CF671" s="16"/>
      <c r="CG671" s="16"/>
      <c r="CH671" s="16"/>
      <c r="CI671" s="16"/>
      <c r="CJ671" s="16"/>
      <c r="CK671" s="16"/>
      <c r="CL671" s="16"/>
      <c r="CM671" s="16"/>
      <c r="CN671" s="16"/>
      <c r="CO671" s="16"/>
      <c r="CP671" s="16"/>
      <c r="CQ671" s="16"/>
      <c r="CR671" s="16"/>
      <c r="CS671" s="16"/>
      <c r="CT671" s="16"/>
      <c r="CU671" s="16"/>
      <c r="CV671" s="16"/>
      <c r="CW671" s="16"/>
      <c r="CX671" s="16"/>
      <c r="CY671" s="16"/>
      <c r="CZ671" s="16"/>
      <c r="DA671" s="16"/>
      <c r="DB671" s="16"/>
      <c r="DC671" s="16"/>
      <c r="DD671" s="16"/>
      <c r="DE671" s="16"/>
      <c r="DF671" s="16"/>
      <c r="DG671" s="16"/>
      <c r="DH671" s="16"/>
      <c r="DI671" s="16"/>
      <c r="DJ671" s="16"/>
      <c r="DK671" s="16"/>
      <c r="DL671" s="16"/>
      <c r="DM671" s="16"/>
      <c r="DN671" s="16"/>
      <c r="DO671" s="16"/>
      <c r="DP671" s="16"/>
      <c r="DQ671" s="16"/>
      <c r="DR671" s="16"/>
      <c r="DS671" s="16"/>
      <c r="DT671" s="16"/>
      <c r="DU671" s="16"/>
      <c r="DV671" s="16"/>
      <c r="DW671" s="16"/>
      <c r="DX671" s="16"/>
      <c r="DY671" s="16"/>
      <c r="DZ671" s="16"/>
      <c r="EA671" s="16"/>
      <c r="EB671" s="16"/>
      <c r="EC671" s="16"/>
      <c r="ED671" s="16"/>
      <c r="EE671" s="16"/>
      <c r="EF671" s="16"/>
      <c r="EG671" s="16"/>
      <c r="EH671" s="16"/>
      <c r="EI671" s="16"/>
      <c r="EJ671" s="16"/>
      <c r="EK671" s="16"/>
      <c r="EL671" s="16"/>
      <c r="EM671" s="16"/>
      <c r="EN671" s="16"/>
      <c r="EO671" s="16"/>
      <c r="EP671" s="16"/>
      <c r="EQ671" s="16"/>
      <c r="ER671" s="16"/>
      <c r="ES671" s="16"/>
      <c r="ET671" s="16"/>
      <c r="EU671" s="16"/>
      <c r="EV671" s="16"/>
      <c r="EW671" s="16"/>
      <c r="EX671" s="16"/>
      <c r="EY671" s="16"/>
      <c r="EZ671" s="16"/>
      <c r="FA671" s="16"/>
      <c r="FB671" s="16"/>
    </row>
    <row r="672" spans="11:158" x14ac:dyDescent="0.35"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6"/>
      <c r="CF672" s="16"/>
      <c r="CG672" s="16"/>
      <c r="CH672" s="16"/>
      <c r="CI672" s="16"/>
      <c r="CJ672" s="16"/>
      <c r="CK672" s="16"/>
      <c r="CL672" s="16"/>
      <c r="CM672" s="16"/>
      <c r="CN672" s="16"/>
      <c r="CO672" s="16"/>
      <c r="CP672" s="16"/>
      <c r="CQ672" s="16"/>
      <c r="CR672" s="16"/>
      <c r="CS672" s="16"/>
      <c r="CT672" s="16"/>
      <c r="CU672" s="16"/>
      <c r="CV672" s="16"/>
      <c r="CW672" s="16"/>
      <c r="CX672" s="16"/>
      <c r="CY672" s="16"/>
      <c r="CZ672" s="16"/>
      <c r="DA672" s="16"/>
      <c r="DB672" s="16"/>
      <c r="DC672" s="16"/>
      <c r="DD672" s="16"/>
      <c r="DE672" s="16"/>
      <c r="DF672" s="16"/>
      <c r="DG672" s="16"/>
      <c r="DH672" s="16"/>
      <c r="DI672" s="16"/>
      <c r="DJ672" s="16"/>
      <c r="DK672" s="16"/>
      <c r="DL672" s="16"/>
      <c r="DM672" s="16"/>
      <c r="DN672" s="16"/>
      <c r="DO672" s="16"/>
      <c r="DP672" s="16"/>
      <c r="DQ672" s="16"/>
      <c r="DR672" s="16"/>
      <c r="DS672" s="16"/>
      <c r="DT672" s="16"/>
      <c r="DU672" s="16"/>
      <c r="DV672" s="16"/>
      <c r="DW672" s="16"/>
      <c r="DX672" s="16"/>
      <c r="DY672" s="16"/>
      <c r="DZ672" s="16"/>
      <c r="EA672" s="16"/>
      <c r="EB672" s="16"/>
      <c r="EC672" s="16"/>
      <c r="ED672" s="16"/>
      <c r="EE672" s="16"/>
      <c r="EF672" s="16"/>
      <c r="EG672" s="16"/>
      <c r="EH672" s="16"/>
      <c r="EI672" s="16"/>
      <c r="EJ672" s="16"/>
      <c r="EK672" s="16"/>
      <c r="EL672" s="16"/>
      <c r="EM672" s="16"/>
      <c r="EN672" s="16"/>
      <c r="EO672" s="16"/>
      <c r="EP672" s="16"/>
      <c r="EQ672" s="16"/>
      <c r="ER672" s="16"/>
      <c r="ES672" s="16"/>
      <c r="ET672" s="16"/>
      <c r="EU672" s="16"/>
      <c r="EV672" s="16"/>
      <c r="EW672" s="16"/>
      <c r="EX672" s="16"/>
      <c r="EY672" s="16"/>
      <c r="EZ672" s="16"/>
      <c r="FA672" s="16"/>
      <c r="FB672" s="16"/>
    </row>
    <row r="673" spans="11:158" x14ac:dyDescent="0.35"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6"/>
      <c r="BN673" s="16"/>
      <c r="BO673" s="16"/>
      <c r="BP673" s="16"/>
      <c r="BQ673" s="16"/>
      <c r="BR673" s="16"/>
      <c r="BS673" s="16"/>
      <c r="BT673" s="16"/>
      <c r="BU673" s="16"/>
      <c r="BV673" s="16"/>
      <c r="BW673" s="16"/>
      <c r="BX673" s="16"/>
      <c r="BY673" s="16"/>
      <c r="BZ673" s="16"/>
      <c r="CA673" s="16"/>
      <c r="CB673" s="16"/>
      <c r="CC673" s="16"/>
      <c r="CD673" s="16"/>
      <c r="CE673" s="16"/>
      <c r="CF673" s="16"/>
      <c r="CG673" s="16"/>
      <c r="CH673" s="16"/>
      <c r="CI673" s="16"/>
      <c r="CJ673" s="16"/>
      <c r="CK673" s="16"/>
      <c r="CL673" s="16"/>
      <c r="CM673" s="16"/>
      <c r="CN673" s="16"/>
      <c r="CO673" s="16"/>
      <c r="CP673" s="16"/>
      <c r="CQ673" s="16"/>
      <c r="CR673" s="16"/>
      <c r="CS673" s="16"/>
      <c r="CT673" s="16"/>
      <c r="CU673" s="16"/>
      <c r="CV673" s="16"/>
      <c r="CW673" s="16"/>
      <c r="CX673" s="16"/>
      <c r="CY673" s="16"/>
      <c r="CZ673" s="16"/>
      <c r="DA673" s="16"/>
      <c r="DB673" s="16"/>
      <c r="DC673" s="16"/>
      <c r="DD673" s="16"/>
      <c r="DE673" s="16"/>
      <c r="DF673" s="16"/>
      <c r="DG673" s="16"/>
      <c r="DH673" s="16"/>
      <c r="DI673" s="16"/>
      <c r="DJ673" s="16"/>
      <c r="DK673" s="16"/>
      <c r="DL673" s="16"/>
      <c r="DM673" s="16"/>
      <c r="DN673" s="16"/>
      <c r="DO673" s="16"/>
      <c r="DP673" s="16"/>
      <c r="DQ673" s="16"/>
      <c r="DR673" s="16"/>
      <c r="DS673" s="16"/>
      <c r="DT673" s="16"/>
      <c r="DU673" s="16"/>
      <c r="DV673" s="16"/>
      <c r="DW673" s="16"/>
      <c r="DX673" s="16"/>
      <c r="DY673" s="16"/>
      <c r="DZ673" s="16"/>
      <c r="EA673" s="16"/>
      <c r="EB673" s="16"/>
      <c r="EC673" s="16"/>
      <c r="ED673" s="16"/>
      <c r="EE673" s="16"/>
      <c r="EF673" s="16"/>
      <c r="EG673" s="16"/>
      <c r="EH673" s="16"/>
      <c r="EI673" s="16"/>
      <c r="EJ673" s="16"/>
      <c r="EK673" s="16"/>
      <c r="EL673" s="16"/>
      <c r="EM673" s="16"/>
      <c r="EN673" s="16"/>
      <c r="EO673" s="16"/>
      <c r="EP673" s="16"/>
      <c r="EQ673" s="16"/>
      <c r="ER673" s="16"/>
      <c r="ES673" s="16"/>
      <c r="ET673" s="16"/>
      <c r="EU673" s="16"/>
      <c r="EV673" s="16"/>
      <c r="EW673" s="16"/>
      <c r="EX673" s="16"/>
      <c r="EY673" s="16"/>
      <c r="EZ673" s="16"/>
      <c r="FA673" s="16"/>
      <c r="FB673" s="16"/>
    </row>
    <row r="674" spans="11:158" x14ac:dyDescent="0.35"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6"/>
      <c r="CE674" s="16"/>
      <c r="CF674" s="16"/>
      <c r="CG674" s="16"/>
      <c r="CH674" s="16"/>
      <c r="CI674" s="16"/>
      <c r="CJ674" s="16"/>
      <c r="CK674" s="16"/>
      <c r="CL674" s="16"/>
      <c r="CM674" s="16"/>
      <c r="CN674" s="16"/>
      <c r="CO674" s="16"/>
      <c r="CP674" s="16"/>
      <c r="CQ674" s="16"/>
      <c r="CR674" s="16"/>
      <c r="CS674" s="16"/>
      <c r="CT674" s="16"/>
      <c r="CU674" s="16"/>
      <c r="CV674" s="16"/>
      <c r="CW674" s="16"/>
      <c r="CX674" s="16"/>
      <c r="CY674" s="16"/>
      <c r="CZ674" s="16"/>
      <c r="DA674" s="16"/>
      <c r="DB674" s="16"/>
      <c r="DC674" s="16"/>
      <c r="DD674" s="16"/>
      <c r="DE674" s="16"/>
      <c r="DF674" s="16"/>
      <c r="DG674" s="16"/>
      <c r="DH674" s="16"/>
      <c r="DI674" s="16"/>
      <c r="DJ674" s="16"/>
      <c r="DK674" s="16"/>
      <c r="DL674" s="16"/>
      <c r="DM674" s="16"/>
      <c r="DN674" s="16"/>
      <c r="DO674" s="16"/>
      <c r="DP674" s="16"/>
      <c r="DQ674" s="16"/>
      <c r="DR674" s="16"/>
      <c r="DS674" s="16"/>
      <c r="DT674" s="16"/>
      <c r="DU674" s="16"/>
      <c r="DV674" s="16"/>
      <c r="DW674" s="16"/>
      <c r="DX674" s="16"/>
      <c r="DY674" s="16"/>
      <c r="DZ674" s="16"/>
      <c r="EA674" s="16"/>
      <c r="EB674" s="16"/>
      <c r="EC674" s="16"/>
      <c r="ED674" s="16"/>
      <c r="EE674" s="16"/>
      <c r="EF674" s="16"/>
      <c r="EG674" s="16"/>
      <c r="EH674" s="16"/>
      <c r="EI674" s="16"/>
      <c r="EJ674" s="16"/>
      <c r="EK674" s="16"/>
      <c r="EL674" s="16"/>
      <c r="EM674" s="16"/>
      <c r="EN674" s="16"/>
      <c r="EO674" s="16"/>
      <c r="EP674" s="16"/>
      <c r="EQ674" s="16"/>
      <c r="ER674" s="16"/>
      <c r="ES674" s="16"/>
      <c r="ET674" s="16"/>
      <c r="EU674" s="16"/>
      <c r="EV674" s="16"/>
      <c r="EW674" s="16"/>
      <c r="EX674" s="16"/>
      <c r="EY674" s="16"/>
      <c r="EZ674" s="16"/>
      <c r="FA674" s="16"/>
      <c r="FB674" s="16"/>
    </row>
    <row r="675" spans="11:158" x14ac:dyDescent="0.35"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6"/>
      <c r="CX675" s="16"/>
      <c r="CY675" s="16"/>
      <c r="CZ675" s="16"/>
      <c r="DA675" s="16"/>
      <c r="DB675" s="16"/>
      <c r="DC675" s="16"/>
      <c r="DD675" s="16"/>
      <c r="DE675" s="16"/>
      <c r="DF675" s="16"/>
      <c r="DG675" s="16"/>
      <c r="DH675" s="16"/>
      <c r="DI675" s="16"/>
      <c r="DJ675" s="16"/>
      <c r="DK675" s="16"/>
      <c r="DL675" s="16"/>
      <c r="DM675" s="16"/>
      <c r="DN675" s="16"/>
      <c r="DO675" s="16"/>
      <c r="DP675" s="16"/>
      <c r="DQ675" s="16"/>
      <c r="DR675" s="16"/>
      <c r="DS675" s="16"/>
      <c r="DT675" s="16"/>
      <c r="DU675" s="16"/>
      <c r="DV675" s="16"/>
      <c r="DW675" s="16"/>
      <c r="DX675" s="16"/>
      <c r="DY675" s="16"/>
      <c r="DZ675" s="16"/>
      <c r="EA675" s="16"/>
      <c r="EB675" s="16"/>
      <c r="EC675" s="16"/>
      <c r="ED675" s="16"/>
      <c r="EE675" s="16"/>
      <c r="EF675" s="16"/>
      <c r="EG675" s="16"/>
      <c r="EH675" s="16"/>
      <c r="EI675" s="16"/>
      <c r="EJ675" s="16"/>
      <c r="EK675" s="16"/>
      <c r="EL675" s="16"/>
      <c r="EM675" s="16"/>
      <c r="EN675" s="16"/>
      <c r="EO675" s="16"/>
      <c r="EP675" s="16"/>
      <c r="EQ675" s="16"/>
      <c r="ER675" s="16"/>
      <c r="ES675" s="16"/>
      <c r="ET675" s="16"/>
      <c r="EU675" s="16"/>
      <c r="EV675" s="16"/>
      <c r="EW675" s="16"/>
      <c r="EX675" s="16"/>
      <c r="EY675" s="16"/>
      <c r="EZ675" s="16"/>
      <c r="FA675" s="16"/>
      <c r="FB675" s="16"/>
    </row>
    <row r="676" spans="11:158" x14ac:dyDescent="0.35"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6"/>
      <c r="CF676" s="16"/>
      <c r="CG676" s="16"/>
      <c r="CH676" s="16"/>
      <c r="CI676" s="16"/>
      <c r="CJ676" s="16"/>
      <c r="CK676" s="16"/>
      <c r="CL676" s="16"/>
      <c r="CM676" s="16"/>
      <c r="CN676" s="16"/>
      <c r="CO676" s="16"/>
      <c r="CP676" s="16"/>
      <c r="CQ676" s="16"/>
      <c r="CR676" s="16"/>
      <c r="CS676" s="16"/>
      <c r="CT676" s="16"/>
      <c r="CU676" s="16"/>
      <c r="CV676" s="16"/>
      <c r="CW676" s="16"/>
      <c r="CX676" s="16"/>
      <c r="CY676" s="16"/>
      <c r="CZ676" s="16"/>
      <c r="DA676" s="16"/>
      <c r="DB676" s="16"/>
      <c r="DC676" s="16"/>
      <c r="DD676" s="16"/>
      <c r="DE676" s="16"/>
      <c r="DF676" s="16"/>
      <c r="DG676" s="16"/>
      <c r="DH676" s="16"/>
      <c r="DI676" s="16"/>
      <c r="DJ676" s="16"/>
      <c r="DK676" s="16"/>
      <c r="DL676" s="16"/>
      <c r="DM676" s="16"/>
      <c r="DN676" s="16"/>
      <c r="DO676" s="16"/>
      <c r="DP676" s="16"/>
      <c r="DQ676" s="16"/>
      <c r="DR676" s="16"/>
      <c r="DS676" s="16"/>
      <c r="DT676" s="16"/>
      <c r="DU676" s="16"/>
      <c r="DV676" s="16"/>
      <c r="DW676" s="16"/>
      <c r="DX676" s="16"/>
      <c r="DY676" s="16"/>
      <c r="DZ676" s="16"/>
      <c r="EA676" s="16"/>
      <c r="EB676" s="16"/>
      <c r="EC676" s="16"/>
      <c r="ED676" s="16"/>
      <c r="EE676" s="16"/>
      <c r="EF676" s="16"/>
      <c r="EG676" s="16"/>
      <c r="EH676" s="16"/>
      <c r="EI676" s="16"/>
      <c r="EJ676" s="16"/>
      <c r="EK676" s="16"/>
      <c r="EL676" s="16"/>
      <c r="EM676" s="16"/>
      <c r="EN676" s="16"/>
      <c r="EO676" s="16"/>
      <c r="EP676" s="16"/>
      <c r="EQ676" s="16"/>
      <c r="ER676" s="16"/>
      <c r="ES676" s="16"/>
      <c r="ET676" s="16"/>
      <c r="EU676" s="16"/>
      <c r="EV676" s="16"/>
      <c r="EW676" s="16"/>
      <c r="EX676" s="16"/>
      <c r="EY676" s="16"/>
      <c r="EZ676" s="16"/>
      <c r="FA676" s="16"/>
      <c r="FB676" s="16"/>
    </row>
    <row r="677" spans="11:158" x14ac:dyDescent="0.35"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6"/>
      <c r="CE677" s="16"/>
      <c r="CF677" s="16"/>
      <c r="CG677" s="16"/>
      <c r="CH677" s="16"/>
      <c r="CI677" s="16"/>
      <c r="CJ677" s="16"/>
      <c r="CK677" s="16"/>
      <c r="CL677" s="16"/>
      <c r="CM677" s="16"/>
      <c r="CN677" s="16"/>
      <c r="CO677" s="16"/>
      <c r="CP677" s="16"/>
      <c r="CQ677" s="16"/>
      <c r="CR677" s="16"/>
      <c r="CS677" s="16"/>
      <c r="CT677" s="16"/>
      <c r="CU677" s="16"/>
      <c r="CV677" s="16"/>
      <c r="CW677" s="16"/>
      <c r="CX677" s="16"/>
      <c r="CY677" s="16"/>
      <c r="CZ677" s="16"/>
      <c r="DA677" s="16"/>
      <c r="DB677" s="16"/>
      <c r="DC677" s="16"/>
      <c r="DD677" s="16"/>
      <c r="DE677" s="16"/>
      <c r="DF677" s="16"/>
      <c r="DG677" s="16"/>
      <c r="DH677" s="16"/>
      <c r="DI677" s="16"/>
      <c r="DJ677" s="16"/>
      <c r="DK677" s="16"/>
      <c r="DL677" s="16"/>
      <c r="DM677" s="16"/>
      <c r="DN677" s="16"/>
      <c r="DO677" s="16"/>
      <c r="DP677" s="16"/>
      <c r="DQ677" s="16"/>
      <c r="DR677" s="16"/>
      <c r="DS677" s="16"/>
      <c r="DT677" s="16"/>
      <c r="DU677" s="16"/>
      <c r="DV677" s="16"/>
      <c r="DW677" s="16"/>
      <c r="DX677" s="16"/>
      <c r="DY677" s="16"/>
      <c r="DZ677" s="16"/>
      <c r="EA677" s="16"/>
      <c r="EB677" s="16"/>
      <c r="EC677" s="16"/>
      <c r="ED677" s="16"/>
      <c r="EE677" s="16"/>
      <c r="EF677" s="16"/>
      <c r="EG677" s="16"/>
      <c r="EH677" s="16"/>
      <c r="EI677" s="16"/>
      <c r="EJ677" s="16"/>
      <c r="EK677" s="16"/>
      <c r="EL677" s="16"/>
      <c r="EM677" s="16"/>
      <c r="EN677" s="16"/>
      <c r="EO677" s="16"/>
      <c r="EP677" s="16"/>
      <c r="EQ677" s="16"/>
      <c r="ER677" s="16"/>
      <c r="ES677" s="16"/>
      <c r="ET677" s="16"/>
      <c r="EU677" s="16"/>
      <c r="EV677" s="16"/>
      <c r="EW677" s="16"/>
      <c r="EX677" s="16"/>
      <c r="EY677" s="16"/>
      <c r="EZ677" s="16"/>
      <c r="FA677" s="16"/>
      <c r="FB677" s="16"/>
    </row>
    <row r="678" spans="11:158" x14ac:dyDescent="0.35"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6"/>
      <c r="BN678" s="16"/>
      <c r="BO678" s="16"/>
      <c r="BP678" s="16"/>
      <c r="BQ678" s="16"/>
      <c r="BR678" s="16"/>
      <c r="BS678" s="16"/>
      <c r="BT678" s="16"/>
      <c r="BU678" s="16"/>
      <c r="BV678" s="16"/>
      <c r="BW678" s="16"/>
      <c r="BX678" s="16"/>
      <c r="BY678" s="16"/>
      <c r="BZ678" s="16"/>
      <c r="CA678" s="16"/>
      <c r="CB678" s="16"/>
      <c r="CC678" s="16"/>
      <c r="CD678" s="16"/>
      <c r="CE678" s="16"/>
      <c r="CF678" s="16"/>
      <c r="CG678" s="16"/>
      <c r="CH678" s="16"/>
      <c r="CI678" s="16"/>
      <c r="CJ678" s="16"/>
      <c r="CK678" s="16"/>
      <c r="CL678" s="16"/>
      <c r="CM678" s="16"/>
      <c r="CN678" s="16"/>
      <c r="CO678" s="16"/>
      <c r="CP678" s="16"/>
      <c r="CQ678" s="16"/>
      <c r="CR678" s="16"/>
      <c r="CS678" s="16"/>
      <c r="CT678" s="16"/>
      <c r="CU678" s="16"/>
      <c r="CV678" s="16"/>
      <c r="CW678" s="16"/>
      <c r="CX678" s="16"/>
      <c r="CY678" s="16"/>
      <c r="CZ678" s="16"/>
      <c r="DA678" s="16"/>
      <c r="DB678" s="16"/>
      <c r="DC678" s="16"/>
      <c r="DD678" s="16"/>
      <c r="DE678" s="16"/>
      <c r="DF678" s="16"/>
      <c r="DG678" s="16"/>
      <c r="DH678" s="16"/>
      <c r="DI678" s="16"/>
      <c r="DJ678" s="16"/>
      <c r="DK678" s="16"/>
      <c r="DL678" s="16"/>
      <c r="DM678" s="16"/>
      <c r="DN678" s="16"/>
      <c r="DO678" s="16"/>
      <c r="DP678" s="16"/>
      <c r="DQ678" s="16"/>
      <c r="DR678" s="16"/>
      <c r="DS678" s="16"/>
      <c r="DT678" s="16"/>
      <c r="DU678" s="16"/>
      <c r="DV678" s="16"/>
      <c r="DW678" s="16"/>
      <c r="DX678" s="16"/>
      <c r="DY678" s="16"/>
      <c r="DZ678" s="16"/>
      <c r="EA678" s="16"/>
      <c r="EB678" s="16"/>
      <c r="EC678" s="16"/>
      <c r="ED678" s="16"/>
      <c r="EE678" s="16"/>
      <c r="EF678" s="16"/>
      <c r="EG678" s="16"/>
      <c r="EH678" s="16"/>
      <c r="EI678" s="16"/>
      <c r="EJ678" s="16"/>
      <c r="EK678" s="16"/>
      <c r="EL678" s="16"/>
      <c r="EM678" s="16"/>
      <c r="EN678" s="16"/>
      <c r="EO678" s="16"/>
      <c r="EP678" s="16"/>
      <c r="EQ678" s="16"/>
      <c r="ER678" s="16"/>
      <c r="ES678" s="16"/>
      <c r="ET678" s="16"/>
      <c r="EU678" s="16"/>
      <c r="EV678" s="16"/>
      <c r="EW678" s="16"/>
      <c r="EX678" s="16"/>
      <c r="EY678" s="16"/>
      <c r="EZ678" s="16"/>
      <c r="FA678" s="16"/>
      <c r="FB678" s="16"/>
    </row>
    <row r="679" spans="11:158" x14ac:dyDescent="0.35"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6"/>
      <c r="CF679" s="16"/>
      <c r="CG679" s="16"/>
      <c r="CH679" s="16"/>
      <c r="CI679" s="16"/>
      <c r="CJ679" s="16"/>
      <c r="CK679" s="16"/>
      <c r="CL679" s="16"/>
      <c r="CM679" s="16"/>
      <c r="CN679" s="16"/>
      <c r="CO679" s="16"/>
      <c r="CP679" s="16"/>
      <c r="CQ679" s="16"/>
      <c r="CR679" s="16"/>
      <c r="CS679" s="16"/>
      <c r="CT679" s="16"/>
      <c r="CU679" s="16"/>
      <c r="CV679" s="16"/>
      <c r="CW679" s="16"/>
      <c r="CX679" s="16"/>
      <c r="CY679" s="16"/>
      <c r="CZ679" s="16"/>
      <c r="DA679" s="16"/>
      <c r="DB679" s="16"/>
      <c r="DC679" s="16"/>
      <c r="DD679" s="16"/>
      <c r="DE679" s="16"/>
      <c r="DF679" s="16"/>
      <c r="DG679" s="16"/>
      <c r="DH679" s="16"/>
      <c r="DI679" s="16"/>
      <c r="DJ679" s="16"/>
      <c r="DK679" s="16"/>
      <c r="DL679" s="16"/>
      <c r="DM679" s="16"/>
      <c r="DN679" s="16"/>
      <c r="DO679" s="16"/>
      <c r="DP679" s="16"/>
      <c r="DQ679" s="16"/>
      <c r="DR679" s="16"/>
      <c r="DS679" s="16"/>
      <c r="DT679" s="16"/>
      <c r="DU679" s="16"/>
      <c r="DV679" s="16"/>
      <c r="DW679" s="16"/>
      <c r="DX679" s="16"/>
      <c r="DY679" s="16"/>
      <c r="DZ679" s="16"/>
      <c r="EA679" s="16"/>
      <c r="EB679" s="16"/>
      <c r="EC679" s="16"/>
      <c r="ED679" s="16"/>
      <c r="EE679" s="16"/>
      <c r="EF679" s="16"/>
      <c r="EG679" s="16"/>
      <c r="EH679" s="16"/>
      <c r="EI679" s="16"/>
      <c r="EJ679" s="16"/>
      <c r="EK679" s="16"/>
      <c r="EL679" s="16"/>
      <c r="EM679" s="16"/>
      <c r="EN679" s="16"/>
      <c r="EO679" s="16"/>
      <c r="EP679" s="16"/>
      <c r="EQ679" s="16"/>
      <c r="ER679" s="16"/>
      <c r="ES679" s="16"/>
      <c r="ET679" s="16"/>
      <c r="EU679" s="16"/>
      <c r="EV679" s="16"/>
      <c r="EW679" s="16"/>
      <c r="EX679" s="16"/>
      <c r="EY679" s="16"/>
      <c r="EZ679" s="16"/>
      <c r="FA679" s="16"/>
      <c r="FB679" s="16"/>
    </row>
    <row r="680" spans="11:158" x14ac:dyDescent="0.35"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6"/>
      <c r="CF680" s="16"/>
      <c r="CG680" s="16"/>
      <c r="CH680" s="16"/>
      <c r="CI680" s="16"/>
      <c r="CJ680" s="16"/>
      <c r="CK680" s="16"/>
      <c r="CL680" s="16"/>
      <c r="CM680" s="16"/>
      <c r="CN680" s="16"/>
      <c r="CO680" s="16"/>
      <c r="CP680" s="16"/>
      <c r="CQ680" s="16"/>
      <c r="CR680" s="16"/>
      <c r="CS680" s="16"/>
      <c r="CT680" s="16"/>
      <c r="CU680" s="16"/>
      <c r="CV680" s="16"/>
      <c r="CW680" s="16"/>
      <c r="CX680" s="16"/>
      <c r="CY680" s="16"/>
      <c r="CZ680" s="16"/>
      <c r="DA680" s="16"/>
      <c r="DB680" s="16"/>
      <c r="DC680" s="16"/>
      <c r="DD680" s="16"/>
      <c r="DE680" s="16"/>
      <c r="DF680" s="16"/>
      <c r="DG680" s="16"/>
      <c r="DH680" s="16"/>
      <c r="DI680" s="16"/>
      <c r="DJ680" s="16"/>
      <c r="DK680" s="16"/>
      <c r="DL680" s="16"/>
      <c r="DM680" s="16"/>
      <c r="DN680" s="16"/>
      <c r="DO680" s="16"/>
      <c r="DP680" s="16"/>
      <c r="DQ680" s="16"/>
      <c r="DR680" s="16"/>
      <c r="DS680" s="16"/>
      <c r="DT680" s="16"/>
      <c r="DU680" s="16"/>
      <c r="DV680" s="16"/>
      <c r="DW680" s="16"/>
      <c r="DX680" s="16"/>
      <c r="DY680" s="16"/>
      <c r="DZ680" s="16"/>
      <c r="EA680" s="16"/>
      <c r="EB680" s="16"/>
      <c r="EC680" s="16"/>
      <c r="ED680" s="16"/>
      <c r="EE680" s="16"/>
      <c r="EF680" s="16"/>
      <c r="EG680" s="16"/>
      <c r="EH680" s="16"/>
      <c r="EI680" s="16"/>
      <c r="EJ680" s="16"/>
      <c r="EK680" s="16"/>
      <c r="EL680" s="16"/>
      <c r="EM680" s="16"/>
      <c r="EN680" s="16"/>
      <c r="EO680" s="16"/>
      <c r="EP680" s="16"/>
      <c r="EQ680" s="16"/>
      <c r="ER680" s="16"/>
      <c r="ES680" s="16"/>
      <c r="ET680" s="16"/>
      <c r="EU680" s="16"/>
      <c r="EV680" s="16"/>
      <c r="EW680" s="16"/>
      <c r="EX680" s="16"/>
      <c r="EY680" s="16"/>
      <c r="EZ680" s="16"/>
      <c r="FA680" s="16"/>
      <c r="FB680" s="16"/>
    </row>
    <row r="681" spans="11:158" x14ac:dyDescent="0.35"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6"/>
      <c r="CF681" s="16"/>
      <c r="CG681" s="16"/>
      <c r="CH681" s="16"/>
      <c r="CI681" s="16"/>
      <c r="CJ681" s="16"/>
      <c r="CK681" s="16"/>
      <c r="CL681" s="16"/>
      <c r="CM681" s="16"/>
      <c r="CN681" s="16"/>
      <c r="CO681" s="16"/>
      <c r="CP681" s="16"/>
      <c r="CQ681" s="16"/>
      <c r="CR681" s="16"/>
      <c r="CS681" s="16"/>
      <c r="CT681" s="16"/>
      <c r="CU681" s="16"/>
      <c r="CV681" s="16"/>
      <c r="CW681" s="16"/>
      <c r="CX681" s="16"/>
      <c r="CY681" s="16"/>
      <c r="CZ681" s="16"/>
      <c r="DA681" s="16"/>
      <c r="DB681" s="16"/>
      <c r="DC681" s="16"/>
      <c r="DD681" s="16"/>
      <c r="DE681" s="16"/>
      <c r="DF681" s="16"/>
      <c r="DG681" s="16"/>
      <c r="DH681" s="16"/>
      <c r="DI681" s="16"/>
      <c r="DJ681" s="16"/>
      <c r="DK681" s="16"/>
      <c r="DL681" s="16"/>
      <c r="DM681" s="16"/>
      <c r="DN681" s="16"/>
      <c r="DO681" s="16"/>
      <c r="DP681" s="16"/>
      <c r="DQ681" s="16"/>
      <c r="DR681" s="16"/>
      <c r="DS681" s="16"/>
      <c r="DT681" s="16"/>
      <c r="DU681" s="16"/>
      <c r="DV681" s="16"/>
      <c r="DW681" s="16"/>
      <c r="DX681" s="16"/>
      <c r="DY681" s="16"/>
      <c r="DZ681" s="16"/>
      <c r="EA681" s="16"/>
      <c r="EB681" s="16"/>
      <c r="EC681" s="16"/>
      <c r="ED681" s="16"/>
      <c r="EE681" s="16"/>
      <c r="EF681" s="16"/>
      <c r="EG681" s="16"/>
      <c r="EH681" s="16"/>
      <c r="EI681" s="16"/>
      <c r="EJ681" s="16"/>
      <c r="EK681" s="16"/>
      <c r="EL681" s="16"/>
      <c r="EM681" s="16"/>
      <c r="EN681" s="16"/>
      <c r="EO681" s="16"/>
      <c r="EP681" s="16"/>
      <c r="EQ681" s="16"/>
      <c r="ER681" s="16"/>
      <c r="ES681" s="16"/>
      <c r="ET681" s="16"/>
      <c r="EU681" s="16"/>
      <c r="EV681" s="16"/>
      <c r="EW681" s="16"/>
      <c r="EX681" s="16"/>
      <c r="EY681" s="16"/>
      <c r="EZ681" s="16"/>
      <c r="FA681" s="16"/>
      <c r="FB681" s="16"/>
    </row>
    <row r="682" spans="11:158" x14ac:dyDescent="0.35"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6"/>
      <c r="CF682" s="16"/>
      <c r="CG682" s="16"/>
      <c r="CH682" s="16"/>
      <c r="CI682" s="16"/>
      <c r="CJ682" s="16"/>
      <c r="CK682" s="16"/>
      <c r="CL682" s="16"/>
      <c r="CM682" s="16"/>
      <c r="CN682" s="16"/>
      <c r="CO682" s="16"/>
      <c r="CP682" s="16"/>
      <c r="CQ682" s="16"/>
      <c r="CR682" s="16"/>
      <c r="CS682" s="16"/>
      <c r="CT682" s="16"/>
      <c r="CU682" s="16"/>
      <c r="CV682" s="16"/>
      <c r="CW682" s="16"/>
      <c r="CX682" s="16"/>
      <c r="CY682" s="16"/>
      <c r="CZ682" s="16"/>
      <c r="DA682" s="16"/>
      <c r="DB682" s="16"/>
      <c r="DC682" s="16"/>
      <c r="DD682" s="16"/>
      <c r="DE682" s="16"/>
      <c r="DF682" s="16"/>
      <c r="DG682" s="16"/>
      <c r="DH682" s="16"/>
      <c r="DI682" s="16"/>
      <c r="DJ682" s="16"/>
      <c r="DK682" s="16"/>
      <c r="DL682" s="16"/>
      <c r="DM682" s="16"/>
      <c r="DN682" s="16"/>
      <c r="DO682" s="16"/>
      <c r="DP682" s="16"/>
      <c r="DQ682" s="16"/>
      <c r="DR682" s="16"/>
      <c r="DS682" s="16"/>
      <c r="DT682" s="16"/>
      <c r="DU682" s="16"/>
      <c r="DV682" s="16"/>
      <c r="DW682" s="16"/>
      <c r="DX682" s="16"/>
      <c r="DY682" s="16"/>
      <c r="DZ682" s="16"/>
      <c r="EA682" s="16"/>
      <c r="EB682" s="16"/>
      <c r="EC682" s="16"/>
      <c r="ED682" s="16"/>
      <c r="EE682" s="16"/>
      <c r="EF682" s="16"/>
      <c r="EG682" s="16"/>
      <c r="EH682" s="16"/>
      <c r="EI682" s="16"/>
      <c r="EJ682" s="16"/>
      <c r="EK682" s="16"/>
      <c r="EL682" s="16"/>
      <c r="EM682" s="16"/>
      <c r="EN682" s="16"/>
      <c r="EO682" s="16"/>
      <c r="EP682" s="16"/>
      <c r="EQ682" s="16"/>
      <c r="ER682" s="16"/>
      <c r="ES682" s="16"/>
      <c r="ET682" s="16"/>
      <c r="EU682" s="16"/>
      <c r="EV682" s="16"/>
      <c r="EW682" s="16"/>
      <c r="EX682" s="16"/>
      <c r="EY682" s="16"/>
      <c r="EZ682" s="16"/>
      <c r="FA682" s="16"/>
      <c r="FB682" s="16"/>
    </row>
    <row r="683" spans="11:158" x14ac:dyDescent="0.35"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6"/>
      <c r="CF683" s="16"/>
      <c r="CG683" s="16"/>
      <c r="CH683" s="16"/>
      <c r="CI683" s="16"/>
      <c r="CJ683" s="16"/>
      <c r="CK683" s="16"/>
      <c r="CL683" s="16"/>
      <c r="CM683" s="16"/>
      <c r="CN683" s="16"/>
      <c r="CO683" s="16"/>
      <c r="CP683" s="16"/>
      <c r="CQ683" s="16"/>
      <c r="CR683" s="16"/>
      <c r="CS683" s="16"/>
      <c r="CT683" s="16"/>
      <c r="CU683" s="16"/>
      <c r="CV683" s="16"/>
      <c r="CW683" s="16"/>
      <c r="CX683" s="16"/>
      <c r="CY683" s="16"/>
      <c r="CZ683" s="16"/>
      <c r="DA683" s="16"/>
      <c r="DB683" s="16"/>
      <c r="DC683" s="16"/>
      <c r="DD683" s="16"/>
      <c r="DE683" s="16"/>
      <c r="DF683" s="16"/>
      <c r="DG683" s="16"/>
      <c r="DH683" s="16"/>
      <c r="DI683" s="16"/>
      <c r="DJ683" s="16"/>
      <c r="DK683" s="16"/>
      <c r="DL683" s="16"/>
      <c r="DM683" s="16"/>
      <c r="DN683" s="16"/>
      <c r="DO683" s="16"/>
      <c r="DP683" s="16"/>
      <c r="DQ683" s="16"/>
      <c r="DR683" s="16"/>
      <c r="DS683" s="16"/>
      <c r="DT683" s="16"/>
      <c r="DU683" s="16"/>
      <c r="DV683" s="16"/>
      <c r="DW683" s="16"/>
      <c r="DX683" s="16"/>
      <c r="DY683" s="16"/>
      <c r="DZ683" s="16"/>
      <c r="EA683" s="16"/>
      <c r="EB683" s="16"/>
      <c r="EC683" s="16"/>
      <c r="ED683" s="16"/>
      <c r="EE683" s="16"/>
      <c r="EF683" s="16"/>
      <c r="EG683" s="16"/>
      <c r="EH683" s="16"/>
      <c r="EI683" s="16"/>
      <c r="EJ683" s="16"/>
      <c r="EK683" s="16"/>
      <c r="EL683" s="16"/>
      <c r="EM683" s="16"/>
      <c r="EN683" s="16"/>
      <c r="EO683" s="16"/>
      <c r="EP683" s="16"/>
      <c r="EQ683" s="16"/>
      <c r="ER683" s="16"/>
      <c r="ES683" s="16"/>
      <c r="ET683" s="16"/>
      <c r="EU683" s="16"/>
      <c r="EV683" s="16"/>
      <c r="EW683" s="16"/>
      <c r="EX683" s="16"/>
      <c r="EY683" s="16"/>
      <c r="EZ683" s="16"/>
      <c r="FA683" s="16"/>
      <c r="FB683" s="16"/>
    </row>
    <row r="684" spans="11:158" x14ac:dyDescent="0.35"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6"/>
      <c r="CF684" s="16"/>
      <c r="CG684" s="16"/>
      <c r="CH684" s="16"/>
      <c r="CI684" s="16"/>
      <c r="CJ684" s="16"/>
      <c r="CK684" s="16"/>
      <c r="CL684" s="16"/>
      <c r="CM684" s="16"/>
      <c r="CN684" s="16"/>
      <c r="CO684" s="16"/>
      <c r="CP684" s="16"/>
      <c r="CQ684" s="16"/>
      <c r="CR684" s="16"/>
      <c r="CS684" s="16"/>
      <c r="CT684" s="16"/>
      <c r="CU684" s="16"/>
      <c r="CV684" s="16"/>
      <c r="CW684" s="16"/>
      <c r="CX684" s="16"/>
      <c r="CY684" s="16"/>
      <c r="CZ684" s="16"/>
      <c r="DA684" s="16"/>
      <c r="DB684" s="16"/>
      <c r="DC684" s="16"/>
      <c r="DD684" s="16"/>
      <c r="DE684" s="16"/>
      <c r="DF684" s="16"/>
      <c r="DG684" s="16"/>
      <c r="DH684" s="16"/>
      <c r="DI684" s="16"/>
      <c r="DJ684" s="16"/>
      <c r="DK684" s="16"/>
      <c r="DL684" s="16"/>
      <c r="DM684" s="16"/>
      <c r="DN684" s="16"/>
      <c r="DO684" s="16"/>
      <c r="DP684" s="16"/>
      <c r="DQ684" s="16"/>
      <c r="DR684" s="16"/>
      <c r="DS684" s="16"/>
      <c r="DT684" s="16"/>
      <c r="DU684" s="16"/>
      <c r="DV684" s="16"/>
      <c r="DW684" s="16"/>
      <c r="DX684" s="16"/>
      <c r="DY684" s="16"/>
      <c r="DZ684" s="16"/>
      <c r="EA684" s="16"/>
      <c r="EB684" s="16"/>
      <c r="EC684" s="16"/>
      <c r="ED684" s="16"/>
      <c r="EE684" s="16"/>
      <c r="EF684" s="16"/>
      <c r="EG684" s="16"/>
      <c r="EH684" s="16"/>
      <c r="EI684" s="16"/>
      <c r="EJ684" s="16"/>
      <c r="EK684" s="16"/>
      <c r="EL684" s="16"/>
      <c r="EM684" s="16"/>
      <c r="EN684" s="16"/>
      <c r="EO684" s="16"/>
      <c r="EP684" s="16"/>
      <c r="EQ684" s="16"/>
      <c r="ER684" s="16"/>
      <c r="ES684" s="16"/>
      <c r="ET684" s="16"/>
      <c r="EU684" s="16"/>
      <c r="EV684" s="16"/>
      <c r="EW684" s="16"/>
      <c r="EX684" s="16"/>
      <c r="EY684" s="16"/>
      <c r="EZ684" s="16"/>
      <c r="FA684" s="16"/>
      <c r="FB684" s="16"/>
    </row>
    <row r="685" spans="11:158" x14ac:dyDescent="0.35"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6"/>
      <c r="BN685" s="16"/>
      <c r="BO685" s="16"/>
      <c r="BP685" s="16"/>
      <c r="BQ685" s="16"/>
      <c r="BR685" s="16"/>
      <c r="BS685" s="16"/>
      <c r="BT685" s="16"/>
      <c r="BU685" s="16"/>
      <c r="BV685" s="16"/>
      <c r="BW685" s="16"/>
      <c r="BX685" s="16"/>
      <c r="BY685" s="16"/>
      <c r="BZ685" s="16"/>
      <c r="CA685" s="16"/>
      <c r="CB685" s="16"/>
      <c r="CC685" s="16"/>
      <c r="CD685" s="16"/>
      <c r="CE685" s="16"/>
      <c r="CF685" s="16"/>
      <c r="CG685" s="16"/>
      <c r="CH685" s="16"/>
      <c r="CI685" s="16"/>
      <c r="CJ685" s="16"/>
      <c r="CK685" s="16"/>
      <c r="CL685" s="16"/>
      <c r="CM685" s="16"/>
      <c r="CN685" s="16"/>
      <c r="CO685" s="16"/>
      <c r="CP685" s="16"/>
      <c r="CQ685" s="16"/>
      <c r="CR685" s="16"/>
      <c r="CS685" s="16"/>
      <c r="CT685" s="16"/>
      <c r="CU685" s="16"/>
      <c r="CV685" s="16"/>
      <c r="CW685" s="16"/>
      <c r="CX685" s="16"/>
      <c r="CY685" s="16"/>
      <c r="CZ685" s="16"/>
      <c r="DA685" s="16"/>
      <c r="DB685" s="16"/>
      <c r="DC685" s="16"/>
      <c r="DD685" s="16"/>
      <c r="DE685" s="16"/>
      <c r="DF685" s="16"/>
      <c r="DG685" s="16"/>
      <c r="DH685" s="16"/>
      <c r="DI685" s="16"/>
      <c r="DJ685" s="16"/>
      <c r="DK685" s="16"/>
      <c r="DL685" s="16"/>
      <c r="DM685" s="16"/>
      <c r="DN685" s="16"/>
      <c r="DO685" s="16"/>
      <c r="DP685" s="16"/>
      <c r="DQ685" s="16"/>
      <c r="DR685" s="16"/>
      <c r="DS685" s="16"/>
      <c r="DT685" s="16"/>
      <c r="DU685" s="16"/>
      <c r="DV685" s="16"/>
      <c r="DW685" s="16"/>
      <c r="DX685" s="16"/>
      <c r="DY685" s="16"/>
      <c r="DZ685" s="16"/>
      <c r="EA685" s="16"/>
      <c r="EB685" s="16"/>
      <c r="EC685" s="16"/>
      <c r="ED685" s="16"/>
      <c r="EE685" s="16"/>
      <c r="EF685" s="16"/>
      <c r="EG685" s="16"/>
      <c r="EH685" s="16"/>
      <c r="EI685" s="16"/>
      <c r="EJ685" s="16"/>
      <c r="EK685" s="16"/>
      <c r="EL685" s="16"/>
      <c r="EM685" s="16"/>
      <c r="EN685" s="16"/>
      <c r="EO685" s="16"/>
      <c r="EP685" s="16"/>
      <c r="EQ685" s="16"/>
      <c r="ER685" s="16"/>
      <c r="ES685" s="16"/>
      <c r="ET685" s="16"/>
      <c r="EU685" s="16"/>
      <c r="EV685" s="16"/>
      <c r="EW685" s="16"/>
      <c r="EX685" s="16"/>
      <c r="EY685" s="16"/>
      <c r="EZ685" s="16"/>
      <c r="FA685" s="16"/>
      <c r="FB685" s="16"/>
    </row>
    <row r="686" spans="11:158" x14ac:dyDescent="0.35"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6"/>
      <c r="CX686" s="16"/>
      <c r="CY686" s="16"/>
      <c r="CZ686" s="16"/>
      <c r="DA686" s="16"/>
      <c r="DB686" s="16"/>
      <c r="DC686" s="16"/>
      <c r="DD686" s="16"/>
      <c r="DE686" s="16"/>
      <c r="DF686" s="16"/>
      <c r="DG686" s="16"/>
      <c r="DH686" s="16"/>
      <c r="DI686" s="16"/>
      <c r="DJ686" s="16"/>
      <c r="DK686" s="16"/>
      <c r="DL686" s="16"/>
      <c r="DM686" s="16"/>
      <c r="DN686" s="16"/>
      <c r="DO686" s="16"/>
      <c r="DP686" s="16"/>
      <c r="DQ686" s="16"/>
      <c r="DR686" s="16"/>
      <c r="DS686" s="16"/>
      <c r="DT686" s="16"/>
      <c r="DU686" s="16"/>
      <c r="DV686" s="16"/>
      <c r="DW686" s="16"/>
      <c r="DX686" s="16"/>
      <c r="DY686" s="16"/>
      <c r="DZ686" s="16"/>
      <c r="EA686" s="16"/>
      <c r="EB686" s="16"/>
      <c r="EC686" s="16"/>
      <c r="ED686" s="16"/>
      <c r="EE686" s="16"/>
      <c r="EF686" s="16"/>
      <c r="EG686" s="16"/>
      <c r="EH686" s="16"/>
      <c r="EI686" s="16"/>
      <c r="EJ686" s="16"/>
      <c r="EK686" s="16"/>
      <c r="EL686" s="16"/>
      <c r="EM686" s="16"/>
      <c r="EN686" s="16"/>
      <c r="EO686" s="16"/>
      <c r="EP686" s="16"/>
      <c r="EQ686" s="16"/>
      <c r="ER686" s="16"/>
      <c r="ES686" s="16"/>
      <c r="ET686" s="16"/>
      <c r="EU686" s="16"/>
      <c r="EV686" s="16"/>
      <c r="EW686" s="16"/>
      <c r="EX686" s="16"/>
      <c r="EY686" s="16"/>
      <c r="EZ686" s="16"/>
      <c r="FA686" s="16"/>
      <c r="FB686" s="16"/>
    </row>
    <row r="687" spans="11:158" x14ac:dyDescent="0.35"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6"/>
      <c r="BN687" s="16"/>
      <c r="BO687" s="16"/>
      <c r="BP687" s="16"/>
      <c r="BQ687" s="16"/>
      <c r="BR687" s="16"/>
      <c r="BS687" s="16"/>
      <c r="BT687" s="16"/>
      <c r="BU687" s="16"/>
      <c r="BV687" s="16"/>
      <c r="BW687" s="16"/>
      <c r="BX687" s="16"/>
      <c r="BY687" s="16"/>
      <c r="BZ687" s="16"/>
      <c r="CA687" s="16"/>
      <c r="CB687" s="16"/>
      <c r="CC687" s="16"/>
      <c r="CD687" s="16"/>
      <c r="CE687" s="16"/>
      <c r="CF687" s="16"/>
      <c r="CG687" s="16"/>
      <c r="CH687" s="16"/>
      <c r="CI687" s="16"/>
      <c r="CJ687" s="16"/>
      <c r="CK687" s="16"/>
      <c r="CL687" s="16"/>
      <c r="CM687" s="16"/>
      <c r="CN687" s="16"/>
      <c r="CO687" s="16"/>
      <c r="CP687" s="16"/>
      <c r="CQ687" s="16"/>
      <c r="CR687" s="16"/>
      <c r="CS687" s="16"/>
      <c r="CT687" s="16"/>
      <c r="CU687" s="16"/>
      <c r="CV687" s="16"/>
      <c r="CW687" s="16"/>
      <c r="CX687" s="16"/>
      <c r="CY687" s="16"/>
      <c r="CZ687" s="16"/>
      <c r="DA687" s="16"/>
      <c r="DB687" s="16"/>
      <c r="DC687" s="16"/>
      <c r="DD687" s="16"/>
      <c r="DE687" s="16"/>
      <c r="DF687" s="16"/>
      <c r="DG687" s="16"/>
      <c r="DH687" s="16"/>
      <c r="DI687" s="16"/>
      <c r="DJ687" s="16"/>
      <c r="DK687" s="16"/>
      <c r="DL687" s="16"/>
      <c r="DM687" s="16"/>
      <c r="DN687" s="16"/>
      <c r="DO687" s="16"/>
      <c r="DP687" s="16"/>
      <c r="DQ687" s="16"/>
      <c r="DR687" s="16"/>
      <c r="DS687" s="16"/>
      <c r="DT687" s="16"/>
      <c r="DU687" s="16"/>
      <c r="DV687" s="16"/>
      <c r="DW687" s="16"/>
      <c r="DX687" s="16"/>
      <c r="DY687" s="16"/>
      <c r="DZ687" s="16"/>
      <c r="EA687" s="16"/>
      <c r="EB687" s="16"/>
      <c r="EC687" s="16"/>
      <c r="ED687" s="16"/>
      <c r="EE687" s="16"/>
      <c r="EF687" s="16"/>
      <c r="EG687" s="16"/>
      <c r="EH687" s="16"/>
      <c r="EI687" s="16"/>
      <c r="EJ687" s="16"/>
      <c r="EK687" s="16"/>
      <c r="EL687" s="16"/>
      <c r="EM687" s="16"/>
      <c r="EN687" s="16"/>
      <c r="EO687" s="16"/>
      <c r="EP687" s="16"/>
      <c r="EQ687" s="16"/>
      <c r="ER687" s="16"/>
      <c r="ES687" s="16"/>
      <c r="ET687" s="16"/>
      <c r="EU687" s="16"/>
      <c r="EV687" s="16"/>
      <c r="EW687" s="16"/>
      <c r="EX687" s="16"/>
      <c r="EY687" s="16"/>
      <c r="EZ687" s="16"/>
      <c r="FA687" s="16"/>
      <c r="FB687" s="16"/>
    </row>
    <row r="688" spans="11:158" x14ac:dyDescent="0.35"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6"/>
      <c r="BN688" s="16"/>
      <c r="BO688" s="16"/>
      <c r="BP688" s="16"/>
      <c r="BQ688" s="16"/>
      <c r="BR688" s="16"/>
      <c r="BS688" s="16"/>
      <c r="BT688" s="16"/>
      <c r="BU688" s="16"/>
      <c r="BV688" s="16"/>
      <c r="BW688" s="16"/>
      <c r="BX688" s="16"/>
      <c r="BY688" s="16"/>
      <c r="BZ688" s="16"/>
      <c r="CA688" s="16"/>
      <c r="CB688" s="16"/>
      <c r="CC688" s="16"/>
      <c r="CD688" s="16"/>
      <c r="CE688" s="16"/>
      <c r="CF688" s="16"/>
      <c r="CG688" s="16"/>
      <c r="CH688" s="16"/>
      <c r="CI688" s="16"/>
      <c r="CJ688" s="16"/>
      <c r="CK688" s="16"/>
      <c r="CL688" s="16"/>
      <c r="CM688" s="16"/>
      <c r="CN688" s="16"/>
      <c r="CO688" s="16"/>
      <c r="CP688" s="16"/>
      <c r="CQ688" s="16"/>
      <c r="CR688" s="16"/>
      <c r="CS688" s="16"/>
      <c r="CT688" s="16"/>
      <c r="CU688" s="16"/>
      <c r="CV688" s="16"/>
      <c r="CW688" s="16"/>
      <c r="CX688" s="16"/>
      <c r="CY688" s="16"/>
      <c r="CZ688" s="16"/>
      <c r="DA688" s="16"/>
      <c r="DB688" s="16"/>
      <c r="DC688" s="16"/>
      <c r="DD688" s="16"/>
      <c r="DE688" s="16"/>
      <c r="DF688" s="16"/>
      <c r="DG688" s="16"/>
      <c r="DH688" s="16"/>
      <c r="DI688" s="16"/>
      <c r="DJ688" s="16"/>
      <c r="DK688" s="16"/>
      <c r="DL688" s="16"/>
      <c r="DM688" s="16"/>
      <c r="DN688" s="16"/>
      <c r="DO688" s="16"/>
      <c r="DP688" s="16"/>
      <c r="DQ688" s="16"/>
      <c r="DR688" s="16"/>
      <c r="DS688" s="16"/>
      <c r="DT688" s="16"/>
      <c r="DU688" s="16"/>
      <c r="DV688" s="16"/>
      <c r="DW688" s="16"/>
      <c r="DX688" s="16"/>
      <c r="DY688" s="16"/>
      <c r="DZ688" s="16"/>
      <c r="EA688" s="16"/>
      <c r="EB688" s="16"/>
      <c r="EC688" s="16"/>
      <c r="ED688" s="16"/>
      <c r="EE688" s="16"/>
      <c r="EF688" s="16"/>
      <c r="EG688" s="16"/>
      <c r="EH688" s="16"/>
      <c r="EI688" s="16"/>
      <c r="EJ688" s="16"/>
      <c r="EK688" s="16"/>
      <c r="EL688" s="16"/>
      <c r="EM688" s="16"/>
      <c r="EN688" s="16"/>
      <c r="EO688" s="16"/>
      <c r="EP688" s="16"/>
      <c r="EQ688" s="16"/>
      <c r="ER688" s="16"/>
      <c r="ES688" s="16"/>
      <c r="ET688" s="16"/>
      <c r="EU688" s="16"/>
      <c r="EV688" s="16"/>
      <c r="EW688" s="16"/>
      <c r="EX688" s="16"/>
      <c r="EY688" s="16"/>
      <c r="EZ688" s="16"/>
      <c r="FA688" s="16"/>
      <c r="FB688" s="16"/>
    </row>
    <row r="689" spans="11:158" x14ac:dyDescent="0.35"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6"/>
      <c r="BN689" s="16"/>
      <c r="BO689" s="16"/>
      <c r="BP689" s="16"/>
      <c r="BQ689" s="16"/>
      <c r="BR689" s="16"/>
      <c r="BS689" s="16"/>
      <c r="BT689" s="16"/>
      <c r="BU689" s="16"/>
      <c r="BV689" s="16"/>
      <c r="BW689" s="16"/>
      <c r="BX689" s="16"/>
      <c r="BY689" s="16"/>
      <c r="BZ689" s="16"/>
      <c r="CA689" s="16"/>
      <c r="CB689" s="16"/>
      <c r="CC689" s="16"/>
      <c r="CD689" s="16"/>
      <c r="CE689" s="16"/>
      <c r="CF689" s="16"/>
      <c r="CG689" s="16"/>
      <c r="CH689" s="16"/>
      <c r="CI689" s="16"/>
      <c r="CJ689" s="16"/>
      <c r="CK689" s="16"/>
      <c r="CL689" s="16"/>
      <c r="CM689" s="16"/>
      <c r="CN689" s="16"/>
      <c r="CO689" s="16"/>
      <c r="CP689" s="16"/>
      <c r="CQ689" s="16"/>
      <c r="CR689" s="16"/>
      <c r="CS689" s="16"/>
      <c r="CT689" s="16"/>
      <c r="CU689" s="16"/>
      <c r="CV689" s="16"/>
      <c r="CW689" s="16"/>
      <c r="CX689" s="16"/>
      <c r="CY689" s="16"/>
      <c r="CZ689" s="16"/>
      <c r="DA689" s="16"/>
      <c r="DB689" s="16"/>
      <c r="DC689" s="16"/>
      <c r="DD689" s="16"/>
      <c r="DE689" s="16"/>
      <c r="DF689" s="16"/>
      <c r="DG689" s="16"/>
      <c r="DH689" s="16"/>
      <c r="DI689" s="16"/>
      <c r="DJ689" s="16"/>
      <c r="DK689" s="16"/>
      <c r="DL689" s="16"/>
      <c r="DM689" s="16"/>
      <c r="DN689" s="16"/>
      <c r="DO689" s="16"/>
      <c r="DP689" s="16"/>
      <c r="DQ689" s="16"/>
      <c r="DR689" s="16"/>
      <c r="DS689" s="16"/>
      <c r="DT689" s="16"/>
      <c r="DU689" s="16"/>
      <c r="DV689" s="16"/>
      <c r="DW689" s="16"/>
      <c r="DX689" s="16"/>
      <c r="DY689" s="16"/>
      <c r="DZ689" s="16"/>
      <c r="EA689" s="16"/>
      <c r="EB689" s="16"/>
      <c r="EC689" s="16"/>
      <c r="ED689" s="16"/>
      <c r="EE689" s="16"/>
      <c r="EF689" s="16"/>
      <c r="EG689" s="16"/>
      <c r="EH689" s="16"/>
      <c r="EI689" s="16"/>
      <c r="EJ689" s="16"/>
      <c r="EK689" s="16"/>
      <c r="EL689" s="16"/>
      <c r="EM689" s="16"/>
      <c r="EN689" s="16"/>
      <c r="EO689" s="16"/>
      <c r="EP689" s="16"/>
      <c r="EQ689" s="16"/>
      <c r="ER689" s="16"/>
      <c r="ES689" s="16"/>
      <c r="ET689" s="16"/>
      <c r="EU689" s="16"/>
      <c r="EV689" s="16"/>
      <c r="EW689" s="16"/>
      <c r="EX689" s="16"/>
      <c r="EY689" s="16"/>
      <c r="EZ689" s="16"/>
      <c r="FA689" s="16"/>
      <c r="FB689" s="16"/>
    </row>
    <row r="690" spans="11:158" x14ac:dyDescent="0.35"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6"/>
      <c r="CX690" s="16"/>
      <c r="CY690" s="16"/>
      <c r="CZ690" s="16"/>
      <c r="DA690" s="16"/>
      <c r="DB690" s="16"/>
      <c r="DC690" s="16"/>
      <c r="DD690" s="16"/>
      <c r="DE690" s="16"/>
      <c r="DF690" s="16"/>
      <c r="DG690" s="16"/>
      <c r="DH690" s="16"/>
      <c r="DI690" s="16"/>
      <c r="DJ690" s="16"/>
      <c r="DK690" s="16"/>
      <c r="DL690" s="16"/>
      <c r="DM690" s="16"/>
      <c r="DN690" s="16"/>
      <c r="DO690" s="16"/>
      <c r="DP690" s="16"/>
      <c r="DQ690" s="16"/>
      <c r="DR690" s="16"/>
      <c r="DS690" s="16"/>
      <c r="DT690" s="16"/>
      <c r="DU690" s="16"/>
      <c r="DV690" s="16"/>
      <c r="DW690" s="16"/>
      <c r="DX690" s="16"/>
      <c r="DY690" s="16"/>
      <c r="DZ690" s="16"/>
      <c r="EA690" s="16"/>
      <c r="EB690" s="16"/>
      <c r="EC690" s="16"/>
      <c r="ED690" s="16"/>
      <c r="EE690" s="16"/>
      <c r="EF690" s="16"/>
      <c r="EG690" s="16"/>
      <c r="EH690" s="16"/>
      <c r="EI690" s="16"/>
      <c r="EJ690" s="16"/>
      <c r="EK690" s="16"/>
      <c r="EL690" s="16"/>
      <c r="EM690" s="16"/>
      <c r="EN690" s="16"/>
      <c r="EO690" s="16"/>
      <c r="EP690" s="16"/>
      <c r="EQ690" s="16"/>
      <c r="ER690" s="16"/>
      <c r="ES690" s="16"/>
      <c r="ET690" s="16"/>
      <c r="EU690" s="16"/>
      <c r="EV690" s="16"/>
      <c r="EW690" s="16"/>
      <c r="EX690" s="16"/>
      <c r="EY690" s="16"/>
      <c r="EZ690" s="16"/>
      <c r="FA690" s="16"/>
      <c r="FB690" s="16"/>
    </row>
    <row r="691" spans="11:158" x14ac:dyDescent="0.35"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6"/>
      <c r="BN691" s="16"/>
      <c r="BO691" s="16"/>
      <c r="BP691" s="16"/>
      <c r="BQ691" s="16"/>
      <c r="BR691" s="16"/>
      <c r="BS691" s="16"/>
      <c r="BT691" s="16"/>
      <c r="BU691" s="16"/>
      <c r="BV691" s="16"/>
      <c r="BW691" s="16"/>
      <c r="BX691" s="16"/>
      <c r="BY691" s="16"/>
      <c r="BZ691" s="16"/>
      <c r="CA691" s="16"/>
      <c r="CB691" s="16"/>
      <c r="CC691" s="16"/>
      <c r="CD691" s="16"/>
      <c r="CE691" s="16"/>
      <c r="CF691" s="16"/>
      <c r="CG691" s="16"/>
      <c r="CH691" s="16"/>
      <c r="CI691" s="16"/>
      <c r="CJ691" s="16"/>
      <c r="CK691" s="16"/>
      <c r="CL691" s="16"/>
      <c r="CM691" s="16"/>
      <c r="CN691" s="16"/>
      <c r="CO691" s="16"/>
      <c r="CP691" s="16"/>
      <c r="CQ691" s="16"/>
      <c r="CR691" s="16"/>
      <c r="CS691" s="16"/>
      <c r="CT691" s="16"/>
      <c r="CU691" s="16"/>
      <c r="CV691" s="16"/>
      <c r="CW691" s="16"/>
      <c r="CX691" s="16"/>
      <c r="CY691" s="16"/>
      <c r="CZ691" s="16"/>
      <c r="DA691" s="16"/>
      <c r="DB691" s="16"/>
      <c r="DC691" s="16"/>
      <c r="DD691" s="16"/>
      <c r="DE691" s="16"/>
      <c r="DF691" s="16"/>
      <c r="DG691" s="16"/>
      <c r="DH691" s="16"/>
      <c r="DI691" s="16"/>
      <c r="DJ691" s="16"/>
      <c r="DK691" s="16"/>
      <c r="DL691" s="16"/>
      <c r="DM691" s="16"/>
      <c r="DN691" s="16"/>
      <c r="DO691" s="16"/>
      <c r="DP691" s="16"/>
      <c r="DQ691" s="16"/>
      <c r="DR691" s="16"/>
      <c r="DS691" s="16"/>
      <c r="DT691" s="16"/>
      <c r="DU691" s="16"/>
      <c r="DV691" s="16"/>
      <c r="DW691" s="16"/>
      <c r="DX691" s="16"/>
      <c r="DY691" s="16"/>
      <c r="DZ691" s="16"/>
      <c r="EA691" s="16"/>
      <c r="EB691" s="16"/>
      <c r="EC691" s="16"/>
      <c r="ED691" s="16"/>
      <c r="EE691" s="16"/>
      <c r="EF691" s="16"/>
      <c r="EG691" s="16"/>
      <c r="EH691" s="16"/>
      <c r="EI691" s="16"/>
      <c r="EJ691" s="16"/>
      <c r="EK691" s="16"/>
      <c r="EL691" s="16"/>
      <c r="EM691" s="16"/>
      <c r="EN691" s="16"/>
      <c r="EO691" s="16"/>
      <c r="EP691" s="16"/>
      <c r="EQ691" s="16"/>
      <c r="ER691" s="16"/>
      <c r="ES691" s="16"/>
      <c r="ET691" s="16"/>
      <c r="EU691" s="16"/>
      <c r="EV691" s="16"/>
      <c r="EW691" s="16"/>
      <c r="EX691" s="16"/>
      <c r="EY691" s="16"/>
      <c r="EZ691" s="16"/>
      <c r="FA691" s="16"/>
      <c r="FB691" s="16"/>
    </row>
    <row r="692" spans="11:158" x14ac:dyDescent="0.35"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6"/>
      <c r="BN692" s="16"/>
      <c r="BO692" s="16"/>
      <c r="BP692" s="16"/>
      <c r="BQ692" s="16"/>
      <c r="BR692" s="16"/>
      <c r="BS692" s="16"/>
      <c r="BT692" s="16"/>
      <c r="BU692" s="16"/>
      <c r="BV692" s="16"/>
      <c r="BW692" s="16"/>
      <c r="BX692" s="16"/>
      <c r="BY692" s="16"/>
      <c r="BZ692" s="16"/>
      <c r="CA692" s="16"/>
      <c r="CB692" s="16"/>
      <c r="CC692" s="16"/>
      <c r="CD692" s="16"/>
      <c r="CE692" s="16"/>
      <c r="CF692" s="16"/>
      <c r="CG692" s="16"/>
      <c r="CH692" s="16"/>
      <c r="CI692" s="16"/>
      <c r="CJ692" s="16"/>
      <c r="CK692" s="16"/>
      <c r="CL692" s="16"/>
      <c r="CM692" s="16"/>
      <c r="CN692" s="16"/>
      <c r="CO692" s="16"/>
      <c r="CP692" s="16"/>
      <c r="CQ692" s="16"/>
      <c r="CR692" s="16"/>
      <c r="CS692" s="16"/>
      <c r="CT692" s="16"/>
      <c r="CU692" s="16"/>
      <c r="CV692" s="16"/>
      <c r="CW692" s="16"/>
      <c r="CX692" s="16"/>
      <c r="CY692" s="16"/>
      <c r="CZ692" s="16"/>
      <c r="DA692" s="16"/>
      <c r="DB692" s="16"/>
      <c r="DC692" s="16"/>
      <c r="DD692" s="16"/>
      <c r="DE692" s="16"/>
      <c r="DF692" s="16"/>
      <c r="DG692" s="16"/>
      <c r="DH692" s="16"/>
      <c r="DI692" s="16"/>
      <c r="DJ692" s="16"/>
      <c r="DK692" s="16"/>
      <c r="DL692" s="16"/>
      <c r="DM692" s="16"/>
      <c r="DN692" s="16"/>
      <c r="DO692" s="16"/>
      <c r="DP692" s="16"/>
      <c r="DQ692" s="16"/>
      <c r="DR692" s="16"/>
      <c r="DS692" s="16"/>
      <c r="DT692" s="16"/>
      <c r="DU692" s="16"/>
      <c r="DV692" s="16"/>
      <c r="DW692" s="16"/>
      <c r="DX692" s="16"/>
      <c r="DY692" s="16"/>
      <c r="DZ692" s="16"/>
      <c r="EA692" s="16"/>
      <c r="EB692" s="16"/>
      <c r="EC692" s="16"/>
      <c r="ED692" s="16"/>
      <c r="EE692" s="16"/>
      <c r="EF692" s="16"/>
      <c r="EG692" s="16"/>
      <c r="EH692" s="16"/>
      <c r="EI692" s="16"/>
      <c r="EJ692" s="16"/>
      <c r="EK692" s="16"/>
      <c r="EL692" s="16"/>
      <c r="EM692" s="16"/>
      <c r="EN692" s="16"/>
      <c r="EO692" s="16"/>
      <c r="EP692" s="16"/>
      <c r="EQ692" s="16"/>
      <c r="ER692" s="16"/>
      <c r="ES692" s="16"/>
      <c r="ET692" s="16"/>
      <c r="EU692" s="16"/>
      <c r="EV692" s="16"/>
      <c r="EW692" s="16"/>
      <c r="EX692" s="16"/>
      <c r="EY692" s="16"/>
      <c r="EZ692" s="16"/>
      <c r="FA692" s="16"/>
      <c r="FB692" s="16"/>
    </row>
    <row r="693" spans="11:158" x14ac:dyDescent="0.35"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6"/>
      <c r="BN693" s="16"/>
      <c r="BO693" s="16"/>
      <c r="BP693" s="16"/>
      <c r="BQ693" s="16"/>
      <c r="BR693" s="16"/>
      <c r="BS693" s="16"/>
      <c r="BT693" s="16"/>
      <c r="BU693" s="16"/>
      <c r="BV693" s="16"/>
      <c r="BW693" s="16"/>
      <c r="BX693" s="16"/>
      <c r="BY693" s="16"/>
      <c r="BZ693" s="16"/>
      <c r="CA693" s="16"/>
      <c r="CB693" s="16"/>
      <c r="CC693" s="16"/>
      <c r="CD693" s="16"/>
      <c r="CE693" s="16"/>
      <c r="CF693" s="16"/>
      <c r="CG693" s="16"/>
      <c r="CH693" s="16"/>
      <c r="CI693" s="16"/>
      <c r="CJ693" s="16"/>
      <c r="CK693" s="16"/>
      <c r="CL693" s="16"/>
      <c r="CM693" s="16"/>
      <c r="CN693" s="16"/>
      <c r="CO693" s="16"/>
      <c r="CP693" s="16"/>
      <c r="CQ693" s="16"/>
      <c r="CR693" s="16"/>
      <c r="CS693" s="16"/>
      <c r="CT693" s="16"/>
      <c r="CU693" s="16"/>
      <c r="CV693" s="16"/>
      <c r="CW693" s="16"/>
      <c r="CX693" s="16"/>
      <c r="CY693" s="16"/>
      <c r="CZ693" s="16"/>
      <c r="DA693" s="16"/>
      <c r="DB693" s="16"/>
      <c r="DC693" s="16"/>
      <c r="DD693" s="16"/>
      <c r="DE693" s="16"/>
      <c r="DF693" s="16"/>
      <c r="DG693" s="16"/>
      <c r="DH693" s="16"/>
      <c r="DI693" s="16"/>
      <c r="DJ693" s="16"/>
      <c r="DK693" s="16"/>
      <c r="DL693" s="16"/>
      <c r="DM693" s="16"/>
      <c r="DN693" s="16"/>
      <c r="DO693" s="16"/>
      <c r="DP693" s="16"/>
      <c r="DQ693" s="16"/>
      <c r="DR693" s="16"/>
      <c r="DS693" s="16"/>
      <c r="DT693" s="16"/>
      <c r="DU693" s="16"/>
      <c r="DV693" s="16"/>
      <c r="DW693" s="16"/>
      <c r="DX693" s="16"/>
      <c r="DY693" s="16"/>
      <c r="DZ693" s="16"/>
      <c r="EA693" s="16"/>
      <c r="EB693" s="16"/>
      <c r="EC693" s="16"/>
      <c r="ED693" s="16"/>
      <c r="EE693" s="16"/>
      <c r="EF693" s="16"/>
      <c r="EG693" s="16"/>
      <c r="EH693" s="16"/>
      <c r="EI693" s="16"/>
      <c r="EJ693" s="16"/>
      <c r="EK693" s="16"/>
      <c r="EL693" s="16"/>
      <c r="EM693" s="16"/>
      <c r="EN693" s="16"/>
      <c r="EO693" s="16"/>
      <c r="EP693" s="16"/>
      <c r="EQ693" s="16"/>
      <c r="ER693" s="16"/>
      <c r="ES693" s="16"/>
      <c r="ET693" s="16"/>
      <c r="EU693" s="16"/>
      <c r="EV693" s="16"/>
      <c r="EW693" s="16"/>
      <c r="EX693" s="16"/>
      <c r="EY693" s="16"/>
      <c r="EZ693" s="16"/>
      <c r="FA693" s="16"/>
      <c r="FB693" s="16"/>
    </row>
    <row r="694" spans="11:158" x14ac:dyDescent="0.35"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6"/>
      <c r="BM694" s="16"/>
      <c r="BN694" s="16"/>
      <c r="BO694" s="16"/>
      <c r="BP694" s="16"/>
      <c r="BQ694" s="16"/>
      <c r="BR694" s="16"/>
      <c r="BS694" s="16"/>
      <c r="BT694" s="16"/>
      <c r="BU694" s="16"/>
      <c r="BV694" s="16"/>
      <c r="BW694" s="16"/>
      <c r="BX694" s="16"/>
      <c r="BY694" s="16"/>
      <c r="BZ694" s="16"/>
      <c r="CA694" s="16"/>
      <c r="CB694" s="16"/>
      <c r="CC694" s="16"/>
      <c r="CD694" s="16"/>
      <c r="CE694" s="16"/>
      <c r="CF694" s="16"/>
      <c r="CG694" s="16"/>
      <c r="CH694" s="16"/>
      <c r="CI694" s="16"/>
      <c r="CJ694" s="16"/>
      <c r="CK694" s="16"/>
      <c r="CL694" s="16"/>
      <c r="CM694" s="16"/>
      <c r="CN694" s="16"/>
      <c r="CO694" s="16"/>
      <c r="CP694" s="16"/>
      <c r="CQ694" s="16"/>
      <c r="CR694" s="16"/>
      <c r="CS694" s="16"/>
      <c r="CT694" s="16"/>
      <c r="CU694" s="16"/>
      <c r="CV694" s="16"/>
      <c r="CW694" s="16"/>
      <c r="CX694" s="16"/>
      <c r="CY694" s="16"/>
      <c r="CZ694" s="16"/>
      <c r="DA694" s="16"/>
      <c r="DB694" s="16"/>
      <c r="DC694" s="16"/>
      <c r="DD694" s="16"/>
      <c r="DE694" s="16"/>
      <c r="DF694" s="16"/>
      <c r="DG694" s="16"/>
      <c r="DH694" s="16"/>
      <c r="DI694" s="16"/>
      <c r="DJ694" s="16"/>
      <c r="DK694" s="16"/>
      <c r="DL694" s="16"/>
      <c r="DM694" s="16"/>
      <c r="DN694" s="16"/>
      <c r="DO694" s="16"/>
      <c r="DP694" s="16"/>
      <c r="DQ694" s="16"/>
      <c r="DR694" s="16"/>
      <c r="DS694" s="16"/>
      <c r="DT694" s="16"/>
      <c r="DU694" s="16"/>
      <c r="DV694" s="16"/>
      <c r="DW694" s="16"/>
      <c r="DX694" s="16"/>
      <c r="DY694" s="16"/>
      <c r="DZ694" s="16"/>
      <c r="EA694" s="16"/>
      <c r="EB694" s="16"/>
      <c r="EC694" s="16"/>
      <c r="ED694" s="16"/>
      <c r="EE694" s="16"/>
      <c r="EF694" s="16"/>
      <c r="EG694" s="16"/>
      <c r="EH694" s="16"/>
      <c r="EI694" s="16"/>
      <c r="EJ694" s="16"/>
      <c r="EK694" s="16"/>
      <c r="EL694" s="16"/>
      <c r="EM694" s="16"/>
      <c r="EN694" s="16"/>
      <c r="EO694" s="16"/>
      <c r="EP694" s="16"/>
      <c r="EQ694" s="16"/>
      <c r="ER694" s="16"/>
      <c r="ES694" s="16"/>
      <c r="ET694" s="16"/>
      <c r="EU694" s="16"/>
      <c r="EV694" s="16"/>
      <c r="EW694" s="16"/>
      <c r="EX694" s="16"/>
      <c r="EY694" s="16"/>
      <c r="EZ694" s="16"/>
      <c r="FA694" s="16"/>
      <c r="FB694" s="16"/>
    </row>
    <row r="695" spans="11:158" x14ac:dyDescent="0.35"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6"/>
      <c r="CX695" s="16"/>
      <c r="CY695" s="16"/>
      <c r="CZ695" s="16"/>
      <c r="DA695" s="16"/>
      <c r="DB695" s="16"/>
      <c r="DC695" s="16"/>
      <c r="DD695" s="16"/>
      <c r="DE695" s="16"/>
      <c r="DF695" s="16"/>
      <c r="DG695" s="16"/>
      <c r="DH695" s="16"/>
      <c r="DI695" s="16"/>
      <c r="DJ695" s="16"/>
      <c r="DK695" s="16"/>
      <c r="DL695" s="16"/>
      <c r="DM695" s="16"/>
      <c r="DN695" s="16"/>
      <c r="DO695" s="16"/>
      <c r="DP695" s="16"/>
      <c r="DQ695" s="16"/>
      <c r="DR695" s="16"/>
      <c r="DS695" s="16"/>
      <c r="DT695" s="16"/>
      <c r="DU695" s="16"/>
      <c r="DV695" s="16"/>
      <c r="DW695" s="16"/>
      <c r="DX695" s="16"/>
      <c r="DY695" s="16"/>
      <c r="DZ695" s="16"/>
      <c r="EA695" s="16"/>
      <c r="EB695" s="16"/>
      <c r="EC695" s="16"/>
      <c r="ED695" s="16"/>
      <c r="EE695" s="16"/>
      <c r="EF695" s="16"/>
      <c r="EG695" s="16"/>
      <c r="EH695" s="16"/>
      <c r="EI695" s="16"/>
      <c r="EJ695" s="16"/>
      <c r="EK695" s="16"/>
      <c r="EL695" s="16"/>
      <c r="EM695" s="16"/>
      <c r="EN695" s="16"/>
      <c r="EO695" s="16"/>
      <c r="EP695" s="16"/>
      <c r="EQ695" s="16"/>
      <c r="ER695" s="16"/>
      <c r="ES695" s="16"/>
      <c r="ET695" s="16"/>
      <c r="EU695" s="16"/>
      <c r="EV695" s="16"/>
      <c r="EW695" s="16"/>
      <c r="EX695" s="16"/>
      <c r="EY695" s="16"/>
      <c r="EZ695" s="16"/>
      <c r="FA695" s="16"/>
      <c r="FB695" s="16"/>
    </row>
    <row r="696" spans="11:158" x14ac:dyDescent="0.35"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6"/>
      <c r="BM696" s="16"/>
      <c r="BN696" s="16"/>
      <c r="BO696" s="16"/>
      <c r="BP696" s="16"/>
      <c r="BQ696" s="16"/>
      <c r="BR696" s="16"/>
      <c r="BS696" s="16"/>
      <c r="BT696" s="16"/>
      <c r="BU696" s="16"/>
      <c r="BV696" s="16"/>
      <c r="BW696" s="16"/>
      <c r="BX696" s="16"/>
      <c r="BY696" s="16"/>
      <c r="BZ696" s="16"/>
      <c r="CA696" s="16"/>
      <c r="CB696" s="16"/>
      <c r="CC696" s="16"/>
      <c r="CD696" s="16"/>
      <c r="CE696" s="16"/>
      <c r="CF696" s="16"/>
      <c r="CG696" s="16"/>
      <c r="CH696" s="16"/>
      <c r="CI696" s="16"/>
      <c r="CJ696" s="16"/>
      <c r="CK696" s="16"/>
      <c r="CL696" s="16"/>
      <c r="CM696" s="16"/>
      <c r="CN696" s="16"/>
      <c r="CO696" s="16"/>
      <c r="CP696" s="16"/>
      <c r="CQ696" s="16"/>
      <c r="CR696" s="16"/>
      <c r="CS696" s="16"/>
      <c r="CT696" s="16"/>
      <c r="CU696" s="16"/>
      <c r="CV696" s="16"/>
      <c r="CW696" s="16"/>
      <c r="CX696" s="16"/>
      <c r="CY696" s="16"/>
      <c r="CZ696" s="16"/>
      <c r="DA696" s="16"/>
      <c r="DB696" s="16"/>
      <c r="DC696" s="16"/>
      <c r="DD696" s="16"/>
      <c r="DE696" s="16"/>
      <c r="DF696" s="16"/>
      <c r="DG696" s="16"/>
      <c r="DH696" s="16"/>
      <c r="DI696" s="16"/>
      <c r="DJ696" s="16"/>
      <c r="DK696" s="16"/>
      <c r="DL696" s="16"/>
      <c r="DM696" s="16"/>
      <c r="DN696" s="16"/>
      <c r="DO696" s="16"/>
      <c r="DP696" s="16"/>
      <c r="DQ696" s="16"/>
      <c r="DR696" s="16"/>
      <c r="DS696" s="16"/>
      <c r="DT696" s="16"/>
      <c r="DU696" s="16"/>
      <c r="DV696" s="16"/>
      <c r="DW696" s="16"/>
      <c r="DX696" s="16"/>
      <c r="DY696" s="16"/>
      <c r="DZ696" s="16"/>
      <c r="EA696" s="16"/>
      <c r="EB696" s="16"/>
      <c r="EC696" s="16"/>
      <c r="ED696" s="16"/>
      <c r="EE696" s="16"/>
      <c r="EF696" s="16"/>
      <c r="EG696" s="16"/>
      <c r="EH696" s="16"/>
      <c r="EI696" s="16"/>
      <c r="EJ696" s="16"/>
      <c r="EK696" s="16"/>
      <c r="EL696" s="16"/>
      <c r="EM696" s="16"/>
      <c r="EN696" s="16"/>
      <c r="EO696" s="16"/>
      <c r="EP696" s="16"/>
      <c r="EQ696" s="16"/>
      <c r="ER696" s="16"/>
      <c r="ES696" s="16"/>
      <c r="ET696" s="16"/>
      <c r="EU696" s="16"/>
      <c r="EV696" s="16"/>
      <c r="EW696" s="16"/>
      <c r="EX696" s="16"/>
      <c r="EY696" s="16"/>
      <c r="EZ696" s="16"/>
      <c r="FA696" s="16"/>
      <c r="FB696" s="16"/>
    </row>
    <row r="697" spans="11:158" x14ac:dyDescent="0.35"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6"/>
      <c r="BM697" s="16"/>
      <c r="BN697" s="16"/>
      <c r="BO697" s="16"/>
      <c r="BP697" s="16"/>
      <c r="BQ697" s="16"/>
      <c r="BR697" s="16"/>
      <c r="BS697" s="16"/>
      <c r="BT697" s="16"/>
      <c r="BU697" s="16"/>
      <c r="BV697" s="16"/>
      <c r="BW697" s="16"/>
      <c r="BX697" s="16"/>
      <c r="BY697" s="16"/>
      <c r="BZ697" s="16"/>
      <c r="CA697" s="16"/>
      <c r="CB697" s="16"/>
      <c r="CC697" s="16"/>
      <c r="CD697" s="16"/>
      <c r="CE697" s="16"/>
      <c r="CF697" s="16"/>
      <c r="CG697" s="16"/>
      <c r="CH697" s="16"/>
      <c r="CI697" s="16"/>
      <c r="CJ697" s="16"/>
      <c r="CK697" s="16"/>
      <c r="CL697" s="16"/>
      <c r="CM697" s="16"/>
      <c r="CN697" s="16"/>
      <c r="CO697" s="16"/>
      <c r="CP697" s="16"/>
      <c r="CQ697" s="16"/>
      <c r="CR697" s="16"/>
      <c r="CS697" s="16"/>
      <c r="CT697" s="16"/>
      <c r="CU697" s="16"/>
      <c r="CV697" s="16"/>
      <c r="CW697" s="16"/>
      <c r="CX697" s="16"/>
      <c r="CY697" s="16"/>
      <c r="CZ697" s="16"/>
      <c r="DA697" s="16"/>
      <c r="DB697" s="16"/>
      <c r="DC697" s="16"/>
      <c r="DD697" s="16"/>
      <c r="DE697" s="16"/>
      <c r="DF697" s="16"/>
      <c r="DG697" s="16"/>
      <c r="DH697" s="16"/>
      <c r="DI697" s="16"/>
      <c r="DJ697" s="16"/>
      <c r="DK697" s="16"/>
      <c r="DL697" s="16"/>
      <c r="DM697" s="16"/>
      <c r="DN697" s="16"/>
      <c r="DO697" s="16"/>
      <c r="DP697" s="16"/>
      <c r="DQ697" s="16"/>
      <c r="DR697" s="16"/>
      <c r="DS697" s="16"/>
      <c r="DT697" s="16"/>
      <c r="DU697" s="16"/>
      <c r="DV697" s="16"/>
      <c r="DW697" s="16"/>
      <c r="DX697" s="16"/>
      <c r="DY697" s="16"/>
      <c r="DZ697" s="16"/>
      <c r="EA697" s="16"/>
      <c r="EB697" s="16"/>
      <c r="EC697" s="16"/>
      <c r="ED697" s="16"/>
      <c r="EE697" s="16"/>
      <c r="EF697" s="16"/>
      <c r="EG697" s="16"/>
      <c r="EH697" s="16"/>
      <c r="EI697" s="16"/>
      <c r="EJ697" s="16"/>
      <c r="EK697" s="16"/>
      <c r="EL697" s="16"/>
      <c r="EM697" s="16"/>
      <c r="EN697" s="16"/>
      <c r="EO697" s="16"/>
      <c r="EP697" s="16"/>
      <c r="EQ697" s="16"/>
      <c r="ER697" s="16"/>
      <c r="ES697" s="16"/>
      <c r="ET697" s="16"/>
      <c r="EU697" s="16"/>
      <c r="EV697" s="16"/>
      <c r="EW697" s="16"/>
      <c r="EX697" s="16"/>
      <c r="EY697" s="16"/>
      <c r="EZ697" s="16"/>
      <c r="FA697" s="16"/>
      <c r="FB697" s="16"/>
    </row>
    <row r="698" spans="11:158" x14ac:dyDescent="0.35"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6"/>
      <c r="BN698" s="16"/>
      <c r="BO698" s="16"/>
      <c r="BP698" s="16"/>
      <c r="BQ698" s="16"/>
      <c r="BR698" s="16"/>
      <c r="BS698" s="16"/>
      <c r="BT698" s="16"/>
      <c r="BU698" s="16"/>
      <c r="BV698" s="16"/>
      <c r="BW698" s="16"/>
      <c r="BX698" s="16"/>
      <c r="BY698" s="16"/>
      <c r="BZ698" s="16"/>
      <c r="CA698" s="16"/>
      <c r="CB698" s="16"/>
      <c r="CC698" s="16"/>
      <c r="CD698" s="16"/>
      <c r="CE698" s="16"/>
      <c r="CF698" s="16"/>
      <c r="CG698" s="16"/>
      <c r="CH698" s="16"/>
      <c r="CI698" s="16"/>
      <c r="CJ698" s="16"/>
      <c r="CK698" s="16"/>
      <c r="CL698" s="16"/>
      <c r="CM698" s="16"/>
      <c r="CN698" s="16"/>
      <c r="CO698" s="16"/>
      <c r="CP698" s="16"/>
      <c r="CQ698" s="16"/>
      <c r="CR698" s="16"/>
      <c r="CS698" s="16"/>
      <c r="CT698" s="16"/>
      <c r="CU698" s="16"/>
      <c r="CV698" s="16"/>
      <c r="CW698" s="16"/>
      <c r="CX698" s="16"/>
      <c r="CY698" s="16"/>
      <c r="CZ698" s="16"/>
      <c r="DA698" s="16"/>
      <c r="DB698" s="16"/>
      <c r="DC698" s="16"/>
      <c r="DD698" s="16"/>
      <c r="DE698" s="16"/>
      <c r="DF698" s="16"/>
      <c r="DG698" s="16"/>
      <c r="DH698" s="16"/>
      <c r="DI698" s="16"/>
      <c r="DJ698" s="16"/>
      <c r="DK698" s="16"/>
      <c r="DL698" s="16"/>
      <c r="DM698" s="16"/>
      <c r="DN698" s="16"/>
      <c r="DO698" s="16"/>
      <c r="DP698" s="16"/>
      <c r="DQ698" s="16"/>
      <c r="DR698" s="16"/>
      <c r="DS698" s="16"/>
      <c r="DT698" s="16"/>
      <c r="DU698" s="16"/>
      <c r="DV698" s="16"/>
      <c r="DW698" s="16"/>
      <c r="DX698" s="16"/>
      <c r="DY698" s="16"/>
      <c r="DZ698" s="16"/>
      <c r="EA698" s="16"/>
      <c r="EB698" s="16"/>
      <c r="EC698" s="16"/>
      <c r="ED698" s="16"/>
      <c r="EE698" s="16"/>
      <c r="EF698" s="16"/>
      <c r="EG698" s="16"/>
      <c r="EH698" s="16"/>
      <c r="EI698" s="16"/>
      <c r="EJ698" s="16"/>
      <c r="EK698" s="16"/>
      <c r="EL698" s="16"/>
      <c r="EM698" s="16"/>
      <c r="EN698" s="16"/>
      <c r="EO698" s="16"/>
      <c r="EP698" s="16"/>
      <c r="EQ698" s="16"/>
      <c r="ER698" s="16"/>
      <c r="ES698" s="16"/>
      <c r="ET698" s="16"/>
      <c r="EU698" s="16"/>
      <c r="EV698" s="16"/>
      <c r="EW698" s="16"/>
      <c r="EX698" s="16"/>
      <c r="EY698" s="16"/>
      <c r="EZ698" s="16"/>
      <c r="FA698" s="16"/>
      <c r="FB698" s="16"/>
    </row>
    <row r="699" spans="11:158" x14ac:dyDescent="0.35"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6"/>
      <c r="BN699" s="16"/>
      <c r="BO699" s="16"/>
      <c r="BP699" s="16"/>
      <c r="BQ699" s="16"/>
      <c r="BR699" s="16"/>
      <c r="BS699" s="16"/>
      <c r="BT699" s="16"/>
      <c r="BU699" s="16"/>
      <c r="BV699" s="16"/>
      <c r="BW699" s="16"/>
      <c r="BX699" s="16"/>
      <c r="BY699" s="16"/>
      <c r="BZ699" s="16"/>
      <c r="CA699" s="16"/>
      <c r="CB699" s="16"/>
      <c r="CC699" s="16"/>
      <c r="CD699" s="16"/>
      <c r="CE699" s="16"/>
      <c r="CF699" s="16"/>
      <c r="CG699" s="16"/>
      <c r="CH699" s="16"/>
      <c r="CI699" s="16"/>
      <c r="CJ699" s="16"/>
      <c r="CK699" s="16"/>
      <c r="CL699" s="16"/>
      <c r="CM699" s="16"/>
      <c r="CN699" s="16"/>
      <c r="CO699" s="16"/>
      <c r="CP699" s="16"/>
      <c r="CQ699" s="16"/>
      <c r="CR699" s="16"/>
      <c r="CS699" s="16"/>
      <c r="CT699" s="16"/>
      <c r="CU699" s="16"/>
      <c r="CV699" s="16"/>
      <c r="CW699" s="16"/>
      <c r="CX699" s="16"/>
      <c r="CY699" s="16"/>
      <c r="CZ699" s="16"/>
      <c r="DA699" s="16"/>
      <c r="DB699" s="16"/>
      <c r="DC699" s="16"/>
      <c r="DD699" s="16"/>
      <c r="DE699" s="16"/>
      <c r="DF699" s="16"/>
      <c r="DG699" s="16"/>
      <c r="DH699" s="16"/>
      <c r="DI699" s="16"/>
      <c r="DJ699" s="16"/>
      <c r="DK699" s="16"/>
      <c r="DL699" s="16"/>
      <c r="DM699" s="16"/>
      <c r="DN699" s="16"/>
      <c r="DO699" s="16"/>
      <c r="DP699" s="16"/>
      <c r="DQ699" s="16"/>
      <c r="DR699" s="16"/>
      <c r="DS699" s="16"/>
      <c r="DT699" s="16"/>
      <c r="DU699" s="16"/>
      <c r="DV699" s="16"/>
      <c r="DW699" s="16"/>
      <c r="DX699" s="16"/>
      <c r="DY699" s="16"/>
      <c r="DZ699" s="16"/>
      <c r="EA699" s="16"/>
      <c r="EB699" s="16"/>
      <c r="EC699" s="16"/>
      <c r="ED699" s="16"/>
      <c r="EE699" s="16"/>
      <c r="EF699" s="16"/>
      <c r="EG699" s="16"/>
      <c r="EH699" s="16"/>
      <c r="EI699" s="16"/>
      <c r="EJ699" s="16"/>
      <c r="EK699" s="16"/>
      <c r="EL699" s="16"/>
      <c r="EM699" s="16"/>
      <c r="EN699" s="16"/>
      <c r="EO699" s="16"/>
      <c r="EP699" s="16"/>
      <c r="EQ699" s="16"/>
      <c r="ER699" s="16"/>
      <c r="ES699" s="16"/>
      <c r="ET699" s="16"/>
      <c r="EU699" s="16"/>
      <c r="EV699" s="16"/>
      <c r="EW699" s="16"/>
      <c r="EX699" s="16"/>
      <c r="EY699" s="16"/>
      <c r="EZ699" s="16"/>
      <c r="FA699" s="16"/>
      <c r="FB699" s="16"/>
    </row>
    <row r="700" spans="11:158" x14ac:dyDescent="0.35"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  <c r="CW700" s="16"/>
      <c r="CX700" s="16"/>
      <c r="CY700" s="16"/>
      <c r="CZ700" s="16"/>
      <c r="DA700" s="16"/>
      <c r="DB700" s="16"/>
      <c r="DC700" s="16"/>
      <c r="DD700" s="16"/>
      <c r="DE700" s="16"/>
      <c r="DF700" s="16"/>
      <c r="DG700" s="16"/>
      <c r="DH700" s="16"/>
      <c r="DI700" s="16"/>
      <c r="DJ700" s="16"/>
      <c r="DK700" s="16"/>
      <c r="DL700" s="16"/>
      <c r="DM700" s="16"/>
      <c r="DN700" s="16"/>
      <c r="DO700" s="16"/>
      <c r="DP700" s="16"/>
      <c r="DQ700" s="16"/>
      <c r="DR700" s="16"/>
      <c r="DS700" s="16"/>
      <c r="DT700" s="16"/>
      <c r="DU700" s="16"/>
      <c r="DV700" s="16"/>
      <c r="DW700" s="16"/>
      <c r="DX700" s="16"/>
      <c r="DY700" s="16"/>
      <c r="DZ700" s="16"/>
      <c r="EA700" s="16"/>
      <c r="EB700" s="16"/>
      <c r="EC700" s="16"/>
      <c r="ED700" s="16"/>
      <c r="EE700" s="16"/>
      <c r="EF700" s="16"/>
      <c r="EG700" s="16"/>
      <c r="EH700" s="16"/>
      <c r="EI700" s="16"/>
      <c r="EJ700" s="16"/>
      <c r="EK700" s="16"/>
      <c r="EL700" s="16"/>
      <c r="EM700" s="16"/>
      <c r="EN700" s="16"/>
      <c r="EO700" s="16"/>
      <c r="EP700" s="16"/>
      <c r="EQ700" s="16"/>
      <c r="ER700" s="16"/>
      <c r="ES700" s="16"/>
      <c r="ET700" s="16"/>
      <c r="EU700" s="16"/>
      <c r="EV700" s="16"/>
      <c r="EW700" s="16"/>
      <c r="EX700" s="16"/>
      <c r="EY700" s="16"/>
      <c r="EZ700" s="16"/>
      <c r="FA700" s="16"/>
      <c r="FB700" s="16"/>
    </row>
    <row r="701" spans="11:158" x14ac:dyDescent="0.35"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6"/>
      <c r="CX701" s="16"/>
      <c r="CY701" s="16"/>
      <c r="CZ701" s="16"/>
      <c r="DA701" s="16"/>
      <c r="DB701" s="16"/>
      <c r="DC701" s="16"/>
      <c r="DD701" s="16"/>
      <c r="DE701" s="16"/>
      <c r="DF701" s="16"/>
      <c r="DG701" s="16"/>
      <c r="DH701" s="16"/>
      <c r="DI701" s="16"/>
      <c r="DJ701" s="16"/>
      <c r="DK701" s="16"/>
      <c r="DL701" s="16"/>
      <c r="DM701" s="16"/>
      <c r="DN701" s="16"/>
      <c r="DO701" s="16"/>
      <c r="DP701" s="16"/>
      <c r="DQ701" s="16"/>
      <c r="DR701" s="16"/>
      <c r="DS701" s="16"/>
      <c r="DT701" s="16"/>
      <c r="DU701" s="16"/>
      <c r="DV701" s="16"/>
      <c r="DW701" s="16"/>
      <c r="DX701" s="16"/>
      <c r="DY701" s="16"/>
      <c r="DZ701" s="16"/>
      <c r="EA701" s="16"/>
      <c r="EB701" s="16"/>
      <c r="EC701" s="16"/>
      <c r="ED701" s="16"/>
      <c r="EE701" s="16"/>
      <c r="EF701" s="16"/>
      <c r="EG701" s="16"/>
      <c r="EH701" s="16"/>
      <c r="EI701" s="16"/>
      <c r="EJ701" s="16"/>
      <c r="EK701" s="16"/>
      <c r="EL701" s="16"/>
      <c r="EM701" s="16"/>
      <c r="EN701" s="16"/>
      <c r="EO701" s="16"/>
      <c r="EP701" s="16"/>
      <c r="EQ701" s="16"/>
      <c r="ER701" s="16"/>
      <c r="ES701" s="16"/>
      <c r="ET701" s="16"/>
      <c r="EU701" s="16"/>
      <c r="EV701" s="16"/>
      <c r="EW701" s="16"/>
      <c r="EX701" s="16"/>
      <c r="EY701" s="16"/>
      <c r="EZ701" s="16"/>
      <c r="FA701" s="16"/>
      <c r="FB701" s="16"/>
    </row>
    <row r="702" spans="11:158" x14ac:dyDescent="0.35"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6"/>
      <c r="BN702" s="16"/>
      <c r="BO702" s="16"/>
      <c r="BP702" s="16"/>
      <c r="BQ702" s="16"/>
      <c r="BR702" s="16"/>
      <c r="BS702" s="16"/>
      <c r="BT702" s="16"/>
      <c r="BU702" s="16"/>
      <c r="BV702" s="16"/>
      <c r="BW702" s="16"/>
      <c r="BX702" s="16"/>
      <c r="BY702" s="16"/>
      <c r="BZ702" s="16"/>
      <c r="CA702" s="16"/>
      <c r="CB702" s="16"/>
      <c r="CC702" s="16"/>
      <c r="CD702" s="16"/>
      <c r="CE702" s="16"/>
      <c r="CF702" s="16"/>
      <c r="CG702" s="16"/>
      <c r="CH702" s="16"/>
      <c r="CI702" s="16"/>
      <c r="CJ702" s="16"/>
      <c r="CK702" s="16"/>
      <c r="CL702" s="16"/>
      <c r="CM702" s="16"/>
      <c r="CN702" s="16"/>
      <c r="CO702" s="16"/>
      <c r="CP702" s="16"/>
      <c r="CQ702" s="16"/>
      <c r="CR702" s="16"/>
      <c r="CS702" s="16"/>
      <c r="CT702" s="16"/>
      <c r="CU702" s="16"/>
      <c r="CV702" s="16"/>
      <c r="CW702" s="16"/>
      <c r="CX702" s="16"/>
      <c r="CY702" s="16"/>
      <c r="CZ702" s="16"/>
      <c r="DA702" s="16"/>
      <c r="DB702" s="16"/>
      <c r="DC702" s="16"/>
      <c r="DD702" s="16"/>
      <c r="DE702" s="16"/>
      <c r="DF702" s="16"/>
      <c r="DG702" s="16"/>
      <c r="DH702" s="16"/>
      <c r="DI702" s="16"/>
      <c r="DJ702" s="16"/>
      <c r="DK702" s="16"/>
      <c r="DL702" s="16"/>
      <c r="DM702" s="16"/>
      <c r="DN702" s="16"/>
      <c r="DO702" s="16"/>
      <c r="DP702" s="16"/>
      <c r="DQ702" s="16"/>
      <c r="DR702" s="16"/>
      <c r="DS702" s="16"/>
      <c r="DT702" s="16"/>
      <c r="DU702" s="16"/>
      <c r="DV702" s="16"/>
      <c r="DW702" s="16"/>
      <c r="DX702" s="16"/>
      <c r="DY702" s="16"/>
      <c r="DZ702" s="16"/>
      <c r="EA702" s="16"/>
      <c r="EB702" s="16"/>
      <c r="EC702" s="16"/>
      <c r="ED702" s="16"/>
      <c r="EE702" s="16"/>
      <c r="EF702" s="16"/>
      <c r="EG702" s="16"/>
      <c r="EH702" s="16"/>
      <c r="EI702" s="16"/>
      <c r="EJ702" s="16"/>
      <c r="EK702" s="16"/>
      <c r="EL702" s="16"/>
      <c r="EM702" s="16"/>
      <c r="EN702" s="16"/>
      <c r="EO702" s="16"/>
      <c r="EP702" s="16"/>
      <c r="EQ702" s="16"/>
      <c r="ER702" s="16"/>
      <c r="ES702" s="16"/>
      <c r="ET702" s="16"/>
      <c r="EU702" s="16"/>
      <c r="EV702" s="16"/>
      <c r="EW702" s="16"/>
      <c r="EX702" s="16"/>
      <c r="EY702" s="16"/>
      <c r="EZ702" s="16"/>
      <c r="FA702" s="16"/>
      <c r="FB702" s="16"/>
    </row>
    <row r="703" spans="11:158" x14ac:dyDescent="0.35"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6"/>
      <c r="CX703" s="16"/>
      <c r="CY703" s="16"/>
      <c r="CZ703" s="16"/>
      <c r="DA703" s="16"/>
      <c r="DB703" s="16"/>
      <c r="DC703" s="16"/>
      <c r="DD703" s="16"/>
      <c r="DE703" s="16"/>
      <c r="DF703" s="16"/>
      <c r="DG703" s="16"/>
      <c r="DH703" s="16"/>
      <c r="DI703" s="16"/>
      <c r="DJ703" s="16"/>
      <c r="DK703" s="16"/>
      <c r="DL703" s="16"/>
      <c r="DM703" s="16"/>
      <c r="DN703" s="16"/>
      <c r="DO703" s="16"/>
      <c r="DP703" s="16"/>
      <c r="DQ703" s="16"/>
      <c r="DR703" s="16"/>
      <c r="DS703" s="16"/>
      <c r="DT703" s="16"/>
      <c r="DU703" s="16"/>
      <c r="DV703" s="16"/>
      <c r="DW703" s="16"/>
      <c r="DX703" s="16"/>
      <c r="DY703" s="16"/>
      <c r="DZ703" s="16"/>
      <c r="EA703" s="16"/>
      <c r="EB703" s="16"/>
      <c r="EC703" s="16"/>
      <c r="ED703" s="16"/>
      <c r="EE703" s="16"/>
      <c r="EF703" s="16"/>
      <c r="EG703" s="16"/>
      <c r="EH703" s="16"/>
      <c r="EI703" s="16"/>
      <c r="EJ703" s="16"/>
      <c r="EK703" s="16"/>
      <c r="EL703" s="16"/>
      <c r="EM703" s="16"/>
      <c r="EN703" s="16"/>
      <c r="EO703" s="16"/>
      <c r="EP703" s="16"/>
      <c r="EQ703" s="16"/>
      <c r="ER703" s="16"/>
      <c r="ES703" s="16"/>
      <c r="ET703" s="16"/>
      <c r="EU703" s="16"/>
      <c r="EV703" s="16"/>
      <c r="EW703" s="16"/>
      <c r="EX703" s="16"/>
      <c r="EY703" s="16"/>
      <c r="EZ703" s="16"/>
      <c r="FA703" s="16"/>
      <c r="FB703" s="16"/>
    </row>
    <row r="704" spans="11:158" x14ac:dyDescent="0.35"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6"/>
      <c r="CX704" s="16"/>
      <c r="CY704" s="16"/>
      <c r="CZ704" s="16"/>
      <c r="DA704" s="16"/>
      <c r="DB704" s="16"/>
      <c r="DC704" s="16"/>
      <c r="DD704" s="16"/>
      <c r="DE704" s="16"/>
      <c r="DF704" s="16"/>
      <c r="DG704" s="16"/>
      <c r="DH704" s="16"/>
      <c r="DI704" s="16"/>
      <c r="DJ704" s="16"/>
      <c r="DK704" s="16"/>
      <c r="DL704" s="16"/>
      <c r="DM704" s="16"/>
      <c r="DN704" s="16"/>
      <c r="DO704" s="16"/>
      <c r="DP704" s="16"/>
      <c r="DQ704" s="16"/>
      <c r="DR704" s="16"/>
      <c r="DS704" s="16"/>
      <c r="DT704" s="16"/>
      <c r="DU704" s="16"/>
      <c r="DV704" s="16"/>
      <c r="DW704" s="16"/>
      <c r="DX704" s="16"/>
      <c r="DY704" s="16"/>
      <c r="DZ704" s="16"/>
      <c r="EA704" s="16"/>
      <c r="EB704" s="16"/>
      <c r="EC704" s="16"/>
      <c r="ED704" s="16"/>
      <c r="EE704" s="16"/>
      <c r="EF704" s="16"/>
      <c r="EG704" s="16"/>
      <c r="EH704" s="16"/>
      <c r="EI704" s="16"/>
      <c r="EJ704" s="16"/>
      <c r="EK704" s="16"/>
      <c r="EL704" s="16"/>
      <c r="EM704" s="16"/>
      <c r="EN704" s="16"/>
      <c r="EO704" s="16"/>
      <c r="EP704" s="16"/>
      <c r="EQ704" s="16"/>
      <c r="ER704" s="16"/>
      <c r="ES704" s="16"/>
      <c r="ET704" s="16"/>
      <c r="EU704" s="16"/>
      <c r="EV704" s="16"/>
      <c r="EW704" s="16"/>
      <c r="EX704" s="16"/>
      <c r="EY704" s="16"/>
      <c r="EZ704" s="16"/>
      <c r="FA704" s="16"/>
      <c r="FB704" s="16"/>
    </row>
    <row r="705" spans="11:158" x14ac:dyDescent="0.35"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6"/>
      <c r="CX705" s="16"/>
      <c r="CY705" s="16"/>
      <c r="CZ705" s="16"/>
      <c r="DA705" s="16"/>
      <c r="DB705" s="16"/>
      <c r="DC705" s="16"/>
      <c r="DD705" s="16"/>
      <c r="DE705" s="16"/>
      <c r="DF705" s="16"/>
      <c r="DG705" s="16"/>
      <c r="DH705" s="16"/>
      <c r="DI705" s="16"/>
      <c r="DJ705" s="16"/>
      <c r="DK705" s="16"/>
      <c r="DL705" s="16"/>
      <c r="DM705" s="16"/>
      <c r="DN705" s="16"/>
      <c r="DO705" s="16"/>
      <c r="DP705" s="16"/>
      <c r="DQ705" s="16"/>
      <c r="DR705" s="16"/>
      <c r="DS705" s="16"/>
      <c r="DT705" s="16"/>
      <c r="DU705" s="16"/>
      <c r="DV705" s="16"/>
      <c r="DW705" s="16"/>
      <c r="DX705" s="16"/>
      <c r="DY705" s="16"/>
      <c r="DZ705" s="16"/>
      <c r="EA705" s="16"/>
      <c r="EB705" s="16"/>
      <c r="EC705" s="16"/>
      <c r="ED705" s="16"/>
      <c r="EE705" s="16"/>
      <c r="EF705" s="16"/>
      <c r="EG705" s="16"/>
      <c r="EH705" s="16"/>
      <c r="EI705" s="16"/>
      <c r="EJ705" s="16"/>
      <c r="EK705" s="16"/>
      <c r="EL705" s="16"/>
      <c r="EM705" s="16"/>
      <c r="EN705" s="16"/>
      <c r="EO705" s="16"/>
      <c r="EP705" s="16"/>
      <c r="EQ705" s="16"/>
      <c r="ER705" s="16"/>
      <c r="ES705" s="16"/>
      <c r="ET705" s="16"/>
      <c r="EU705" s="16"/>
      <c r="EV705" s="16"/>
      <c r="EW705" s="16"/>
      <c r="EX705" s="16"/>
      <c r="EY705" s="16"/>
      <c r="EZ705" s="16"/>
      <c r="FA705" s="16"/>
      <c r="FB705" s="16"/>
    </row>
    <row r="706" spans="11:158" x14ac:dyDescent="0.35"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6"/>
      <c r="CX706" s="16"/>
      <c r="CY706" s="16"/>
      <c r="CZ706" s="16"/>
      <c r="DA706" s="16"/>
      <c r="DB706" s="16"/>
      <c r="DC706" s="16"/>
      <c r="DD706" s="16"/>
      <c r="DE706" s="16"/>
      <c r="DF706" s="16"/>
      <c r="DG706" s="16"/>
      <c r="DH706" s="16"/>
      <c r="DI706" s="16"/>
      <c r="DJ706" s="16"/>
      <c r="DK706" s="16"/>
      <c r="DL706" s="16"/>
      <c r="DM706" s="16"/>
      <c r="DN706" s="16"/>
      <c r="DO706" s="16"/>
      <c r="DP706" s="16"/>
      <c r="DQ706" s="16"/>
      <c r="DR706" s="16"/>
      <c r="DS706" s="16"/>
      <c r="DT706" s="16"/>
      <c r="DU706" s="16"/>
      <c r="DV706" s="16"/>
      <c r="DW706" s="16"/>
      <c r="DX706" s="16"/>
      <c r="DY706" s="16"/>
      <c r="DZ706" s="16"/>
      <c r="EA706" s="16"/>
      <c r="EB706" s="16"/>
      <c r="EC706" s="16"/>
      <c r="ED706" s="16"/>
      <c r="EE706" s="16"/>
      <c r="EF706" s="16"/>
      <c r="EG706" s="16"/>
      <c r="EH706" s="16"/>
      <c r="EI706" s="16"/>
      <c r="EJ706" s="16"/>
      <c r="EK706" s="16"/>
      <c r="EL706" s="16"/>
      <c r="EM706" s="16"/>
      <c r="EN706" s="16"/>
      <c r="EO706" s="16"/>
      <c r="EP706" s="16"/>
      <c r="EQ706" s="16"/>
      <c r="ER706" s="16"/>
      <c r="ES706" s="16"/>
      <c r="ET706" s="16"/>
      <c r="EU706" s="16"/>
      <c r="EV706" s="16"/>
      <c r="EW706" s="16"/>
      <c r="EX706" s="16"/>
      <c r="EY706" s="16"/>
      <c r="EZ706" s="16"/>
      <c r="FA706" s="16"/>
      <c r="FB706" s="16"/>
    </row>
    <row r="707" spans="11:158" x14ac:dyDescent="0.35"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  <c r="CW707" s="16"/>
      <c r="CX707" s="16"/>
      <c r="CY707" s="16"/>
      <c r="CZ707" s="16"/>
      <c r="DA707" s="16"/>
      <c r="DB707" s="16"/>
      <c r="DC707" s="16"/>
      <c r="DD707" s="16"/>
      <c r="DE707" s="16"/>
      <c r="DF707" s="16"/>
      <c r="DG707" s="16"/>
      <c r="DH707" s="16"/>
      <c r="DI707" s="16"/>
      <c r="DJ707" s="16"/>
      <c r="DK707" s="16"/>
      <c r="DL707" s="16"/>
      <c r="DM707" s="16"/>
      <c r="DN707" s="16"/>
      <c r="DO707" s="16"/>
      <c r="DP707" s="16"/>
      <c r="DQ707" s="16"/>
      <c r="DR707" s="16"/>
      <c r="DS707" s="16"/>
      <c r="DT707" s="16"/>
      <c r="DU707" s="16"/>
      <c r="DV707" s="16"/>
      <c r="DW707" s="16"/>
      <c r="DX707" s="16"/>
      <c r="DY707" s="16"/>
      <c r="DZ707" s="16"/>
      <c r="EA707" s="16"/>
      <c r="EB707" s="16"/>
      <c r="EC707" s="16"/>
      <c r="ED707" s="16"/>
      <c r="EE707" s="16"/>
      <c r="EF707" s="16"/>
      <c r="EG707" s="16"/>
      <c r="EH707" s="16"/>
      <c r="EI707" s="16"/>
      <c r="EJ707" s="16"/>
      <c r="EK707" s="16"/>
      <c r="EL707" s="16"/>
      <c r="EM707" s="16"/>
      <c r="EN707" s="16"/>
      <c r="EO707" s="16"/>
      <c r="EP707" s="16"/>
      <c r="EQ707" s="16"/>
      <c r="ER707" s="16"/>
      <c r="ES707" s="16"/>
      <c r="ET707" s="16"/>
      <c r="EU707" s="16"/>
      <c r="EV707" s="16"/>
      <c r="EW707" s="16"/>
      <c r="EX707" s="16"/>
      <c r="EY707" s="16"/>
      <c r="EZ707" s="16"/>
      <c r="FA707" s="16"/>
      <c r="FB707" s="16"/>
    </row>
    <row r="708" spans="11:158" x14ac:dyDescent="0.35"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6"/>
      <c r="CX708" s="16"/>
      <c r="CY708" s="16"/>
      <c r="CZ708" s="16"/>
      <c r="DA708" s="16"/>
      <c r="DB708" s="16"/>
      <c r="DC708" s="16"/>
      <c r="DD708" s="16"/>
      <c r="DE708" s="16"/>
      <c r="DF708" s="16"/>
      <c r="DG708" s="16"/>
      <c r="DH708" s="16"/>
      <c r="DI708" s="16"/>
      <c r="DJ708" s="16"/>
      <c r="DK708" s="16"/>
      <c r="DL708" s="16"/>
      <c r="DM708" s="16"/>
      <c r="DN708" s="16"/>
      <c r="DO708" s="16"/>
      <c r="DP708" s="16"/>
      <c r="DQ708" s="16"/>
      <c r="DR708" s="16"/>
      <c r="DS708" s="16"/>
      <c r="DT708" s="16"/>
      <c r="DU708" s="16"/>
      <c r="DV708" s="16"/>
      <c r="DW708" s="16"/>
      <c r="DX708" s="16"/>
      <c r="DY708" s="16"/>
      <c r="DZ708" s="16"/>
      <c r="EA708" s="16"/>
      <c r="EB708" s="16"/>
      <c r="EC708" s="16"/>
      <c r="ED708" s="16"/>
      <c r="EE708" s="16"/>
      <c r="EF708" s="16"/>
      <c r="EG708" s="16"/>
      <c r="EH708" s="16"/>
      <c r="EI708" s="16"/>
      <c r="EJ708" s="16"/>
      <c r="EK708" s="16"/>
      <c r="EL708" s="16"/>
      <c r="EM708" s="16"/>
      <c r="EN708" s="16"/>
      <c r="EO708" s="16"/>
      <c r="EP708" s="16"/>
      <c r="EQ708" s="16"/>
      <c r="ER708" s="16"/>
      <c r="ES708" s="16"/>
      <c r="ET708" s="16"/>
      <c r="EU708" s="16"/>
      <c r="EV708" s="16"/>
      <c r="EW708" s="16"/>
      <c r="EX708" s="16"/>
      <c r="EY708" s="16"/>
      <c r="EZ708" s="16"/>
      <c r="FA708" s="16"/>
      <c r="FB708" s="16"/>
    </row>
    <row r="709" spans="11:158" x14ac:dyDescent="0.35"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6"/>
      <c r="CX709" s="16"/>
      <c r="CY709" s="16"/>
      <c r="CZ709" s="16"/>
      <c r="DA709" s="16"/>
      <c r="DB709" s="16"/>
      <c r="DC709" s="16"/>
      <c r="DD709" s="16"/>
      <c r="DE709" s="16"/>
      <c r="DF709" s="16"/>
      <c r="DG709" s="16"/>
      <c r="DH709" s="16"/>
      <c r="DI709" s="16"/>
      <c r="DJ709" s="16"/>
      <c r="DK709" s="16"/>
      <c r="DL709" s="16"/>
      <c r="DM709" s="16"/>
      <c r="DN709" s="16"/>
      <c r="DO709" s="16"/>
      <c r="DP709" s="16"/>
      <c r="DQ709" s="16"/>
      <c r="DR709" s="16"/>
      <c r="DS709" s="16"/>
      <c r="DT709" s="16"/>
      <c r="DU709" s="16"/>
      <c r="DV709" s="16"/>
      <c r="DW709" s="16"/>
      <c r="DX709" s="16"/>
      <c r="DY709" s="16"/>
      <c r="DZ709" s="16"/>
      <c r="EA709" s="16"/>
      <c r="EB709" s="16"/>
      <c r="EC709" s="16"/>
      <c r="ED709" s="16"/>
      <c r="EE709" s="16"/>
      <c r="EF709" s="16"/>
      <c r="EG709" s="16"/>
      <c r="EH709" s="16"/>
      <c r="EI709" s="16"/>
      <c r="EJ709" s="16"/>
      <c r="EK709" s="16"/>
      <c r="EL709" s="16"/>
      <c r="EM709" s="16"/>
      <c r="EN709" s="16"/>
      <c r="EO709" s="16"/>
      <c r="EP709" s="16"/>
      <c r="EQ709" s="16"/>
      <c r="ER709" s="16"/>
      <c r="ES709" s="16"/>
      <c r="ET709" s="16"/>
      <c r="EU709" s="16"/>
      <c r="EV709" s="16"/>
      <c r="EW709" s="16"/>
      <c r="EX709" s="16"/>
      <c r="EY709" s="16"/>
      <c r="EZ709" s="16"/>
      <c r="FA709" s="16"/>
      <c r="FB709" s="16"/>
    </row>
    <row r="710" spans="11:158" x14ac:dyDescent="0.35"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6"/>
      <c r="CX710" s="16"/>
      <c r="CY710" s="16"/>
      <c r="CZ710" s="16"/>
      <c r="DA710" s="16"/>
      <c r="DB710" s="16"/>
      <c r="DC710" s="16"/>
      <c r="DD710" s="16"/>
      <c r="DE710" s="16"/>
      <c r="DF710" s="16"/>
      <c r="DG710" s="16"/>
      <c r="DH710" s="16"/>
      <c r="DI710" s="16"/>
      <c r="DJ710" s="16"/>
      <c r="DK710" s="16"/>
      <c r="DL710" s="16"/>
      <c r="DM710" s="16"/>
      <c r="DN710" s="16"/>
      <c r="DO710" s="16"/>
      <c r="DP710" s="16"/>
      <c r="DQ710" s="16"/>
      <c r="DR710" s="16"/>
      <c r="DS710" s="16"/>
      <c r="DT710" s="16"/>
      <c r="DU710" s="16"/>
      <c r="DV710" s="16"/>
      <c r="DW710" s="16"/>
      <c r="DX710" s="16"/>
      <c r="DY710" s="16"/>
      <c r="DZ710" s="16"/>
      <c r="EA710" s="16"/>
      <c r="EB710" s="16"/>
      <c r="EC710" s="16"/>
      <c r="ED710" s="16"/>
      <c r="EE710" s="16"/>
      <c r="EF710" s="16"/>
      <c r="EG710" s="16"/>
      <c r="EH710" s="16"/>
      <c r="EI710" s="16"/>
      <c r="EJ710" s="16"/>
      <c r="EK710" s="16"/>
      <c r="EL710" s="16"/>
      <c r="EM710" s="16"/>
      <c r="EN710" s="16"/>
      <c r="EO710" s="16"/>
      <c r="EP710" s="16"/>
      <c r="EQ710" s="16"/>
      <c r="ER710" s="16"/>
      <c r="ES710" s="16"/>
      <c r="ET710" s="16"/>
      <c r="EU710" s="16"/>
      <c r="EV710" s="16"/>
      <c r="EW710" s="16"/>
      <c r="EX710" s="16"/>
      <c r="EY710" s="16"/>
      <c r="EZ710" s="16"/>
      <c r="FA710" s="16"/>
      <c r="FB710" s="16"/>
    </row>
    <row r="711" spans="11:158" x14ac:dyDescent="0.35"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  <c r="CY711" s="16"/>
      <c r="CZ711" s="16"/>
      <c r="DA711" s="16"/>
      <c r="DB711" s="16"/>
      <c r="DC711" s="16"/>
      <c r="DD711" s="16"/>
      <c r="DE711" s="16"/>
      <c r="DF711" s="16"/>
      <c r="DG711" s="16"/>
      <c r="DH711" s="16"/>
      <c r="DI711" s="16"/>
      <c r="DJ711" s="16"/>
      <c r="DK711" s="16"/>
      <c r="DL711" s="16"/>
      <c r="DM711" s="16"/>
      <c r="DN711" s="16"/>
      <c r="DO711" s="16"/>
      <c r="DP711" s="16"/>
      <c r="DQ711" s="16"/>
      <c r="DR711" s="16"/>
      <c r="DS711" s="16"/>
      <c r="DT711" s="16"/>
      <c r="DU711" s="16"/>
      <c r="DV711" s="16"/>
      <c r="DW711" s="16"/>
      <c r="DX711" s="16"/>
      <c r="DY711" s="16"/>
      <c r="DZ711" s="16"/>
      <c r="EA711" s="16"/>
      <c r="EB711" s="16"/>
      <c r="EC711" s="16"/>
      <c r="ED711" s="16"/>
      <c r="EE711" s="16"/>
      <c r="EF711" s="16"/>
      <c r="EG711" s="16"/>
      <c r="EH711" s="16"/>
      <c r="EI711" s="16"/>
      <c r="EJ711" s="16"/>
      <c r="EK711" s="16"/>
      <c r="EL711" s="16"/>
      <c r="EM711" s="16"/>
      <c r="EN711" s="16"/>
      <c r="EO711" s="16"/>
      <c r="EP711" s="16"/>
      <c r="EQ711" s="16"/>
      <c r="ER711" s="16"/>
      <c r="ES711" s="16"/>
      <c r="ET711" s="16"/>
      <c r="EU711" s="16"/>
      <c r="EV711" s="16"/>
      <c r="EW711" s="16"/>
      <c r="EX711" s="16"/>
      <c r="EY711" s="16"/>
      <c r="EZ711" s="16"/>
      <c r="FA711" s="16"/>
      <c r="FB711" s="16"/>
    </row>
    <row r="712" spans="11:158" x14ac:dyDescent="0.35"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  <c r="DA712" s="16"/>
      <c r="DB712" s="16"/>
      <c r="DC712" s="16"/>
      <c r="DD712" s="16"/>
      <c r="DE712" s="16"/>
      <c r="DF712" s="16"/>
      <c r="DG712" s="16"/>
      <c r="DH712" s="16"/>
      <c r="DI712" s="16"/>
      <c r="DJ712" s="16"/>
      <c r="DK712" s="16"/>
      <c r="DL712" s="16"/>
      <c r="DM712" s="16"/>
      <c r="DN712" s="16"/>
      <c r="DO712" s="16"/>
      <c r="DP712" s="16"/>
      <c r="DQ712" s="16"/>
      <c r="DR712" s="16"/>
      <c r="DS712" s="16"/>
      <c r="DT712" s="16"/>
      <c r="DU712" s="16"/>
      <c r="DV712" s="16"/>
      <c r="DW712" s="16"/>
      <c r="DX712" s="16"/>
      <c r="DY712" s="16"/>
      <c r="DZ712" s="16"/>
      <c r="EA712" s="16"/>
      <c r="EB712" s="16"/>
      <c r="EC712" s="16"/>
      <c r="ED712" s="16"/>
      <c r="EE712" s="16"/>
      <c r="EF712" s="16"/>
      <c r="EG712" s="16"/>
      <c r="EH712" s="16"/>
      <c r="EI712" s="16"/>
      <c r="EJ712" s="16"/>
      <c r="EK712" s="16"/>
      <c r="EL712" s="16"/>
      <c r="EM712" s="16"/>
      <c r="EN712" s="16"/>
      <c r="EO712" s="16"/>
      <c r="EP712" s="16"/>
      <c r="EQ712" s="16"/>
      <c r="ER712" s="16"/>
      <c r="ES712" s="16"/>
      <c r="ET712" s="16"/>
      <c r="EU712" s="16"/>
      <c r="EV712" s="16"/>
      <c r="EW712" s="16"/>
      <c r="EX712" s="16"/>
      <c r="EY712" s="16"/>
      <c r="EZ712" s="16"/>
      <c r="FA712" s="16"/>
      <c r="FB712" s="16"/>
    </row>
    <row r="713" spans="11:158" x14ac:dyDescent="0.35"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6"/>
      <c r="CX713" s="16"/>
      <c r="CY713" s="16"/>
      <c r="CZ713" s="16"/>
      <c r="DA713" s="16"/>
      <c r="DB713" s="16"/>
      <c r="DC713" s="16"/>
      <c r="DD713" s="16"/>
      <c r="DE713" s="16"/>
      <c r="DF713" s="16"/>
      <c r="DG713" s="16"/>
      <c r="DH713" s="16"/>
      <c r="DI713" s="16"/>
      <c r="DJ713" s="16"/>
      <c r="DK713" s="16"/>
      <c r="DL713" s="16"/>
      <c r="DM713" s="16"/>
      <c r="DN713" s="16"/>
      <c r="DO713" s="16"/>
      <c r="DP713" s="16"/>
      <c r="DQ713" s="16"/>
      <c r="DR713" s="16"/>
      <c r="DS713" s="16"/>
      <c r="DT713" s="16"/>
      <c r="DU713" s="16"/>
      <c r="DV713" s="16"/>
      <c r="DW713" s="16"/>
      <c r="DX713" s="16"/>
      <c r="DY713" s="16"/>
      <c r="DZ713" s="16"/>
      <c r="EA713" s="16"/>
      <c r="EB713" s="16"/>
      <c r="EC713" s="16"/>
      <c r="ED713" s="16"/>
      <c r="EE713" s="16"/>
      <c r="EF713" s="16"/>
      <c r="EG713" s="16"/>
      <c r="EH713" s="16"/>
      <c r="EI713" s="16"/>
      <c r="EJ713" s="16"/>
      <c r="EK713" s="16"/>
      <c r="EL713" s="16"/>
      <c r="EM713" s="16"/>
      <c r="EN713" s="16"/>
      <c r="EO713" s="16"/>
      <c r="EP713" s="16"/>
      <c r="EQ713" s="16"/>
      <c r="ER713" s="16"/>
      <c r="ES713" s="16"/>
      <c r="ET713" s="16"/>
      <c r="EU713" s="16"/>
      <c r="EV713" s="16"/>
      <c r="EW713" s="16"/>
      <c r="EX713" s="16"/>
      <c r="EY713" s="16"/>
      <c r="EZ713" s="16"/>
      <c r="FA713" s="16"/>
      <c r="FB713" s="16"/>
    </row>
    <row r="714" spans="11:158" x14ac:dyDescent="0.35"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  <c r="DC714" s="16"/>
      <c r="DD714" s="16"/>
      <c r="DE714" s="16"/>
      <c r="DF714" s="16"/>
      <c r="DG714" s="16"/>
      <c r="DH714" s="16"/>
      <c r="DI714" s="16"/>
      <c r="DJ714" s="16"/>
      <c r="DK714" s="16"/>
      <c r="DL714" s="16"/>
      <c r="DM714" s="16"/>
      <c r="DN714" s="16"/>
      <c r="DO714" s="16"/>
      <c r="DP714" s="16"/>
      <c r="DQ714" s="16"/>
      <c r="DR714" s="16"/>
      <c r="DS714" s="16"/>
      <c r="DT714" s="16"/>
      <c r="DU714" s="16"/>
      <c r="DV714" s="16"/>
      <c r="DW714" s="16"/>
      <c r="DX714" s="16"/>
      <c r="DY714" s="16"/>
      <c r="DZ714" s="16"/>
      <c r="EA714" s="16"/>
      <c r="EB714" s="16"/>
      <c r="EC714" s="16"/>
      <c r="ED714" s="16"/>
      <c r="EE714" s="16"/>
      <c r="EF714" s="16"/>
      <c r="EG714" s="16"/>
      <c r="EH714" s="16"/>
      <c r="EI714" s="16"/>
      <c r="EJ714" s="16"/>
      <c r="EK714" s="16"/>
      <c r="EL714" s="16"/>
      <c r="EM714" s="16"/>
      <c r="EN714" s="16"/>
      <c r="EO714" s="16"/>
      <c r="EP714" s="16"/>
      <c r="EQ714" s="16"/>
      <c r="ER714" s="16"/>
      <c r="ES714" s="16"/>
      <c r="ET714" s="16"/>
      <c r="EU714" s="16"/>
      <c r="EV714" s="16"/>
      <c r="EW714" s="16"/>
      <c r="EX714" s="16"/>
      <c r="EY714" s="16"/>
      <c r="EZ714" s="16"/>
      <c r="FA714" s="16"/>
      <c r="FB714" s="16"/>
    </row>
    <row r="715" spans="11:158" x14ac:dyDescent="0.35"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6"/>
      <c r="CX715" s="16"/>
      <c r="CY715" s="16"/>
      <c r="CZ715" s="16"/>
      <c r="DA715" s="16"/>
      <c r="DB715" s="16"/>
      <c r="DC715" s="16"/>
      <c r="DD715" s="16"/>
      <c r="DE715" s="16"/>
      <c r="DF715" s="16"/>
      <c r="DG715" s="16"/>
      <c r="DH715" s="16"/>
      <c r="DI715" s="16"/>
      <c r="DJ715" s="16"/>
      <c r="DK715" s="16"/>
      <c r="DL715" s="16"/>
      <c r="DM715" s="16"/>
      <c r="DN715" s="16"/>
      <c r="DO715" s="16"/>
      <c r="DP715" s="16"/>
      <c r="DQ715" s="16"/>
      <c r="DR715" s="16"/>
      <c r="DS715" s="16"/>
      <c r="DT715" s="16"/>
      <c r="DU715" s="16"/>
      <c r="DV715" s="16"/>
      <c r="DW715" s="16"/>
      <c r="DX715" s="16"/>
      <c r="DY715" s="16"/>
      <c r="DZ715" s="16"/>
      <c r="EA715" s="16"/>
      <c r="EB715" s="16"/>
      <c r="EC715" s="16"/>
      <c r="ED715" s="16"/>
      <c r="EE715" s="16"/>
      <c r="EF715" s="16"/>
      <c r="EG715" s="16"/>
      <c r="EH715" s="16"/>
      <c r="EI715" s="16"/>
      <c r="EJ715" s="16"/>
      <c r="EK715" s="16"/>
      <c r="EL715" s="16"/>
      <c r="EM715" s="16"/>
      <c r="EN715" s="16"/>
      <c r="EO715" s="16"/>
      <c r="EP715" s="16"/>
      <c r="EQ715" s="16"/>
      <c r="ER715" s="16"/>
      <c r="ES715" s="16"/>
      <c r="ET715" s="16"/>
      <c r="EU715" s="16"/>
      <c r="EV715" s="16"/>
      <c r="EW715" s="16"/>
      <c r="EX715" s="16"/>
      <c r="EY715" s="16"/>
      <c r="EZ715" s="16"/>
      <c r="FA715" s="16"/>
      <c r="FB715" s="16"/>
    </row>
    <row r="716" spans="11:158" x14ac:dyDescent="0.35"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  <c r="CY716" s="16"/>
      <c r="CZ716" s="16"/>
      <c r="DA716" s="16"/>
      <c r="DB716" s="16"/>
      <c r="DC716" s="16"/>
      <c r="DD716" s="16"/>
      <c r="DE716" s="16"/>
      <c r="DF716" s="16"/>
      <c r="DG716" s="16"/>
      <c r="DH716" s="16"/>
      <c r="DI716" s="16"/>
      <c r="DJ716" s="16"/>
      <c r="DK716" s="16"/>
      <c r="DL716" s="16"/>
      <c r="DM716" s="16"/>
      <c r="DN716" s="16"/>
      <c r="DO716" s="16"/>
      <c r="DP716" s="16"/>
      <c r="DQ716" s="16"/>
      <c r="DR716" s="16"/>
      <c r="DS716" s="16"/>
      <c r="DT716" s="16"/>
      <c r="DU716" s="16"/>
      <c r="DV716" s="16"/>
      <c r="DW716" s="16"/>
      <c r="DX716" s="16"/>
      <c r="DY716" s="16"/>
      <c r="DZ716" s="16"/>
      <c r="EA716" s="16"/>
      <c r="EB716" s="16"/>
      <c r="EC716" s="16"/>
      <c r="ED716" s="16"/>
      <c r="EE716" s="16"/>
      <c r="EF716" s="16"/>
      <c r="EG716" s="16"/>
      <c r="EH716" s="16"/>
      <c r="EI716" s="16"/>
      <c r="EJ716" s="16"/>
      <c r="EK716" s="16"/>
      <c r="EL716" s="16"/>
      <c r="EM716" s="16"/>
      <c r="EN716" s="16"/>
      <c r="EO716" s="16"/>
      <c r="EP716" s="16"/>
      <c r="EQ716" s="16"/>
      <c r="ER716" s="16"/>
      <c r="ES716" s="16"/>
      <c r="ET716" s="16"/>
      <c r="EU716" s="16"/>
      <c r="EV716" s="16"/>
      <c r="EW716" s="16"/>
      <c r="EX716" s="16"/>
      <c r="EY716" s="16"/>
      <c r="EZ716" s="16"/>
      <c r="FA716" s="16"/>
      <c r="FB716" s="16"/>
    </row>
    <row r="717" spans="11:158" x14ac:dyDescent="0.35"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6"/>
      <c r="BN717" s="16"/>
      <c r="BO717" s="16"/>
      <c r="BP717" s="16"/>
      <c r="BQ717" s="16"/>
      <c r="BR717" s="16"/>
      <c r="BS717" s="16"/>
      <c r="BT717" s="16"/>
      <c r="BU717" s="16"/>
      <c r="BV717" s="16"/>
      <c r="BW717" s="16"/>
      <c r="BX717" s="16"/>
      <c r="BY717" s="16"/>
      <c r="BZ717" s="16"/>
      <c r="CA717" s="16"/>
      <c r="CB717" s="16"/>
      <c r="CC717" s="16"/>
      <c r="CD717" s="16"/>
      <c r="CE717" s="16"/>
      <c r="CF717" s="16"/>
      <c r="CG717" s="16"/>
      <c r="CH717" s="16"/>
      <c r="CI717" s="16"/>
      <c r="CJ717" s="16"/>
      <c r="CK717" s="16"/>
      <c r="CL717" s="16"/>
      <c r="CM717" s="16"/>
      <c r="CN717" s="16"/>
      <c r="CO717" s="16"/>
      <c r="CP717" s="16"/>
      <c r="CQ717" s="16"/>
      <c r="CR717" s="16"/>
      <c r="CS717" s="16"/>
      <c r="CT717" s="16"/>
      <c r="CU717" s="16"/>
      <c r="CV717" s="16"/>
      <c r="CW717" s="16"/>
      <c r="CX717" s="16"/>
      <c r="CY717" s="16"/>
      <c r="CZ717" s="16"/>
      <c r="DA717" s="16"/>
      <c r="DB717" s="16"/>
      <c r="DC717" s="16"/>
      <c r="DD717" s="16"/>
      <c r="DE717" s="16"/>
      <c r="DF717" s="16"/>
      <c r="DG717" s="16"/>
      <c r="DH717" s="16"/>
      <c r="DI717" s="16"/>
      <c r="DJ717" s="16"/>
      <c r="DK717" s="16"/>
      <c r="DL717" s="16"/>
      <c r="DM717" s="16"/>
      <c r="DN717" s="16"/>
      <c r="DO717" s="16"/>
      <c r="DP717" s="16"/>
      <c r="DQ717" s="16"/>
      <c r="DR717" s="16"/>
      <c r="DS717" s="16"/>
      <c r="DT717" s="16"/>
      <c r="DU717" s="16"/>
      <c r="DV717" s="16"/>
      <c r="DW717" s="16"/>
      <c r="DX717" s="16"/>
      <c r="DY717" s="16"/>
      <c r="DZ717" s="16"/>
      <c r="EA717" s="16"/>
      <c r="EB717" s="16"/>
      <c r="EC717" s="16"/>
      <c r="ED717" s="16"/>
      <c r="EE717" s="16"/>
      <c r="EF717" s="16"/>
      <c r="EG717" s="16"/>
      <c r="EH717" s="16"/>
      <c r="EI717" s="16"/>
      <c r="EJ717" s="16"/>
      <c r="EK717" s="16"/>
      <c r="EL717" s="16"/>
      <c r="EM717" s="16"/>
      <c r="EN717" s="16"/>
      <c r="EO717" s="16"/>
      <c r="EP717" s="16"/>
      <c r="EQ717" s="16"/>
      <c r="ER717" s="16"/>
      <c r="ES717" s="16"/>
      <c r="ET717" s="16"/>
      <c r="EU717" s="16"/>
      <c r="EV717" s="16"/>
      <c r="EW717" s="16"/>
      <c r="EX717" s="16"/>
      <c r="EY717" s="16"/>
      <c r="EZ717" s="16"/>
      <c r="FA717" s="16"/>
      <c r="FB717" s="16"/>
    </row>
    <row r="718" spans="11:158" x14ac:dyDescent="0.35"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  <c r="CY718" s="16"/>
      <c r="CZ718" s="16"/>
      <c r="DA718" s="16"/>
      <c r="DB718" s="16"/>
      <c r="DC718" s="16"/>
      <c r="DD718" s="16"/>
      <c r="DE718" s="16"/>
      <c r="DF718" s="16"/>
      <c r="DG718" s="16"/>
      <c r="DH718" s="16"/>
      <c r="DI718" s="16"/>
      <c r="DJ718" s="16"/>
      <c r="DK718" s="16"/>
      <c r="DL718" s="16"/>
      <c r="DM718" s="16"/>
      <c r="DN718" s="16"/>
      <c r="DO718" s="16"/>
      <c r="DP718" s="16"/>
      <c r="DQ718" s="16"/>
      <c r="DR718" s="16"/>
      <c r="DS718" s="16"/>
      <c r="DT718" s="16"/>
      <c r="DU718" s="16"/>
      <c r="DV718" s="16"/>
      <c r="DW718" s="16"/>
      <c r="DX718" s="16"/>
      <c r="DY718" s="16"/>
      <c r="DZ718" s="16"/>
      <c r="EA718" s="16"/>
      <c r="EB718" s="16"/>
      <c r="EC718" s="16"/>
      <c r="ED718" s="16"/>
      <c r="EE718" s="16"/>
      <c r="EF718" s="16"/>
      <c r="EG718" s="16"/>
      <c r="EH718" s="16"/>
      <c r="EI718" s="16"/>
      <c r="EJ718" s="16"/>
      <c r="EK718" s="16"/>
      <c r="EL718" s="16"/>
      <c r="EM718" s="16"/>
      <c r="EN718" s="16"/>
      <c r="EO718" s="16"/>
      <c r="EP718" s="16"/>
      <c r="EQ718" s="16"/>
      <c r="ER718" s="16"/>
      <c r="ES718" s="16"/>
      <c r="ET718" s="16"/>
      <c r="EU718" s="16"/>
      <c r="EV718" s="16"/>
      <c r="EW718" s="16"/>
      <c r="EX718" s="16"/>
      <c r="EY718" s="16"/>
      <c r="EZ718" s="16"/>
      <c r="FA718" s="16"/>
      <c r="FB718" s="16"/>
    </row>
    <row r="719" spans="11:158" x14ac:dyDescent="0.35"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  <c r="CY719" s="16"/>
      <c r="CZ719" s="16"/>
      <c r="DA719" s="16"/>
      <c r="DB719" s="16"/>
      <c r="DC719" s="16"/>
      <c r="DD719" s="16"/>
      <c r="DE719" s="16"/>
      <c r="DF719" s="16"/>
      <c r="DG719" s="16"/>
      <c r="DH719" s="16"/>
      <c r="DI719" s="16"/>
      <c r="DJ719" s="16"/>
      <c r="DK719" s="16"/>
      <c r="DL719" s="16"/>
      <c r="DM719" s="16"/>
      <c r="DN719" s="16"/>
      <c r="DO719" s="16"/>
      <c r="DP719" s="16"/>
      <c r="DQ719" s="16"/>
      <c r="DR719" s="16"/>
      <c r="DS719" s="16"/>
      <c r="DT719" s="16"/>
      <c r="DU719" s="16"/>
      <c r="DV719" s="16"/>
      <c r="DW719" s="16"/>
      <c r="DX719" s="16"/>
      <c r="DY719" s="16"/>
      <c r="DZ719" s="16"/>
      <c r="EA719" s="16"/>
      <c r="EB719" s="16"/>
      <c r="EC719" s="16"/>
      <c r="ED719" s="16"/>
      <c r="EE719" s="16"/>
      <c r="EF719" s="16"/>
      <c r="EG719" s="16"/>
      <c r="EH719" s="16"/>
      <c r="EI719" s="16"/>
      <c r="EJ719" s="16"/>
      <c r="EK719" s="16"/>
      <c r="EL719" s="16"/>
      <c r="EM719" s="16"/>
      <c r="EN719" s="16"/>
      <c r="EO719" s="16"/>
      <c r="EP719" s="16"/>
      <c r="EQ719" s="16"/>
      <c r="ER719" s="16"/>
      <c r="ES719" s="16"/>
      <c r="ET719" s="16"/>
      <c r="EU719" s="16"/>
      <c r="EV719" s="16"/>
      <c r="EW719" s="16"/>
      <c r="EX719" s="16"/>
      <c r="EY719" s="16"/>
      <c r="EZ719" s="16"/>
      <c r="FA719" s="16"/>
      <c r="FB719" s="16"/>
    </row>
    <row r="720" spans="11:158" x14ac:dyDescent="0.35"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6"/>
      <c r="BN720" s="16"/>
      <c r="BO720" s="16"/>
      <c r="BP720" s="16"/>
      <c r="BQ720" s="16"/>
      <c r="BR720" s="16"/>
      <c r="BS720" s="16"/>
      <c r="BT720" s="16"/>
      <c r="BU720" s="16"/>
      <c r="BV720" s="16"/>
      <c r="BW720" s="16"/>
      <c r="BX720" s="16"/>
      <c r="BY720" s="16"/>
      <c r="BZ720" s="16"/>
      <c r="CA720" s="16"/>
      <c r="CB720" s="16"/>
      <c r="CC720" s="16"/>
      <c r="CD720" s="16"/>
      <c r="CE720" s="16"/>
      <c r="CF720" s="16"/>
      <c r="CG720" s="16"/>
      <c r="CH720" s="16"/>
      <c r="CI720" s="16"/>
      <c r="CJ720" s="16"/>
      <c r="CK720" s="16"/>
      <c r="CL720" s="16"/>
      <c r="CM720" s="16"/>
      <c r="CN720" s="16"/>
      <c r="CO720" s="16"/>
      <c r="CP720" s="16"/>
      <c r="CQ720" s="16"/>
      <c r="CR720" s="16"/>
      <c r="CS720" s="16"/>
      <c r="CT720" s="16"/>
      <c r="CU720" s="16"/>
      <c r="CV720" s="16"/>
      <c r="CW720" s="16"/>
      <c r="CX720" s="16"/>
      <c r="CY720" s="16"/>
      <c r="CZ720" s="16"/>
      <c r="DA720" s="16"/>
      <c r="DB720" s="16"/>
      <c r="DC720" s="16"/>
      <c r="DD720" s="16"/>
      <c r="DE720" s="16"/>
      <c r="DF720" s="16"/>
      <c r="DG720" s="16"/>
      <c r="DH720" s="16"/>
      <c r="DI720" s="16"/>
      <c r="DJ720" s="16"/>
      <c r="DK720" s="16"/>
      <c r="DL720" s="16"/>
      <c r="DM720" s="16"/>
      <c r="DN720" s="16"/>
      <c r="DO720" s="16"/>
      <c r="DP720" s="16"/>
      <c r="DQ720" s="16"/>
      <c r="DR720" s="16"/>
      <c r="DS720" s="16"/>
      <c r="DT720" s="16"/>
      <c r="DU720" s="16"/>
      <c r="DV720" s="16"/>
      <c r="DW720" s="16"/>
      <c r="DX720" s="16"/>
      <c r="DY720" s="16"/>
      <c r="DZ720" s="16"/>
      <c r="EA720" s="16"/>
      <c r="EB720" s="16"/>
      <c r="EC720" s="16"/>
      <c r="ED720" s="16"/>
      <c r="EE720" s="16"/>
      <c r="EF720" s="16"/>
      <c r="EG720" s="16"/>
      <c r="EH720" s="16"/>
      <c r="EI720" s="16"/>
      <c r="EJ720" s="16"/>
      <c r="EK720" s="16"/>
      <c r="EL720" s="16"/>
      <c r="EM720" s="16"/>
      <c r="EN720" s="16"/>
      <c r="EO720" s="16"/>
      <c r="EP720" s="16"/>
      <c r="EQ720" s="16"/>
      <c r="ER720" s="16"/>
      <c r="ES720" s="16"/>
      <c r="ET720" s="16"/>
      <c r="EU720" s="16"/>
      <c r="EV720" s="16"/>
      <c r="EW720" s="16"/>
      <c r="EX720" s="16"/>
      <c r="EY720" s="16"/>
      <c r="EZ720" s="16"/>
      <c r="FA720" s="16"/>
      <c r="FB720" s="16"/>
    </row>
    <row r="721" spans="11:158" x14ac:dyDescent="0.35"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6"/>
      <c r="BN721" s="16"/>
      <c r="BO721" s="16"/>
      <c r="BP721" s="16"/>
      <c r="BQ721" s="16"/>
      <c r="BR721" s="16"/>
      <c r="BS721" s="16"/>
      <c r="BT721" s="16"/>
      <c r="BU721" s="16"/>
      <c r="BV721" s="16"/>
      <c r="BW721" s="16"/>
      <c r="BX721" s="16"/>
      <c r="BY721" s="16"/>
      <c r="BZ721" s="16"/>
      <c r="CA721" s="16"/>
      <c r="CB721" s="16"/>
      <c r="CC721" s="16"/>
      <c r="CD721" s="16"/>
      <c r="CE721" s="16"/>
      <c r="CF721" s="16"/>
      <c r="CG721" s="16"/>
      <c r="CH721" s="16"/>
      <c r="CI721" s="16"/>
      <c r="CJ721" s="16"/>
      <c r="CK721" s="16"/>
      <c r="CL721" s="16"/>
      <c r="CM721" s="16"/>
      <c r="CN721" s="16"/>
      <c r="CO721" s="16"/>
      <c r="CP721" s="16"/>
      <c r="CQ721" s="16"/>
      <c r="CR721" s="16"/>
      <c r="CS721" s="16"/>
      <c r="CT721" s="16"/>
      <c r="CU721" s="16"/>
      <c r="CV721" s="16"/>
      <c r="CW721" s="16"/>
      <c r="CX721" s="16"/>
      <c r="CY721" s="16"/>
      <c r="CZ721" s="16"/>
      <c r="DA721" s="16"/>
      <c r="DB721" s="16"/>
      <c r="DC721" s="16"/>
      <c r="DD721" s="16"/>
      <c r="DE721" s="16"/>
      <c r="DF721" s="16"/>
      <c r="DG721" s="16"/>
      <c r="DH721" s="16"/>
      <c r="DI721" s="16"/>
      <c r="DJ721" s="16"/>
      <c r="DK721" s="16"/>
      <c r="DL721" s="16"/>
      <c r="DM721" s="16"/>
      <c r="DN721" s="16"/>
      <c r="DO721" s="16"/>
      <c r="DP721" s="16"/>
      <c r="DQ721" s="16"/>
      <c r="DR721" s="16"/>
      <c r="DS721" s="16"/>
      <c r="DT721" s="16"/>
      <c r="DU721" s="16"/>
      <c r="DV721" s="16"/>
      <c r="DW721" s="16"/>
      <c r="DX721" s="16"/>
      <c r="DY721" s="16"/>
      <c r="DZ721" s="16"/>
      <c r="EA721" s="16"/>
      <c r="EB721" s="16"/>
      <c r="EC721" s="16"/>
      <c r="ED721" s="16"/>
      <c r="EE721" s="16"/>
      <c r="EF721" s="16"/>
      <c r="EG721" s="16"/>
      <c r="EH721" s="16"/>
      <c r="EI721" s="16"/>
      <c r="EJ721" s="16"/>
      <c r="EK721" s="16"/>
      <c r="EL721" s="16"/>
      <c r="EM721" s="16"/>
      <c r="EN721" s="16"/>
      <c r="EO721" s="16"/>
      <c r="EP721" s="16"/>
      <c r="EQ721" s="16"/>
      <c r="ER721" s="16"/>
      <c r="ES721" s="16"/>
      <c r="ET721" s="16"/>
      <c r="EU721" s="16"/>
      <c r="EV721" s="16"/>
      <c r="EW721" s="16"/>
      <c r="EX721" s="16"/>
      <c r="EY721" s="16"/>
      <c r="EZ721" s="16"/>
      <c r="FA721" s="16"/>
      <c r="FB721" s="16"/>
    </row>
    <row r="722" spans="11:158" x14ac:dyDescent="0.35"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  <c r="AU722" s="16"/>
      <c r="AV722" s="16"/>
      <c r="AW722" s="16"/>
      <c r="AX722" s="16"/>
      <c r="AY722" s="16"/>
      <c r="AZ722" s="16"/>
      <c r="BA722" s="16"/>
      <c r="BB722" s="16"/>
      <c r="BC722" s="16"/>
      <c r="BD722" s="16"/>
      <c r="BE722" s="16"/>
      <c r="BF722" s="16"/>
      <c r="BG722" s="16"/>
      <c r="BH722" s="16"/>
      <c r="BI722" s="16"/>
      <c r="BJ722" s="16"/>
      <c r="BK722" s="16"/>
      <c r="BL722" s="16"/>
      <c r="BM722" s="16"/>
      <c r="BN722" s="16"/>
      <c r="BO722" s="16"/>
      <c r="BP722" s="16"/>
      <c r="BQ722" s="16"/>
      <c r="BR722" s="16"/>
      <c r="BS722" s="16"/>
      <c r="BT722" s="16"/>
      <c r="BU722" s="16"/>
      <c r="BV722" s="16"/>
      <c r="BW722" s="16"/>
      <c r="BX722" s="16"/>
      <c r="BY722" s="16"/>
      <c r="BZ722" s="16"/>
      <c r="CA722" s="16"/>
      <c r="CB722" s="16"/>
      <c r="CC722" s="16"/>
      <c r="CD722" s="16"/>
      <c r="CE722" s="16"/>
      <c r="CF722" s="16"/>
      <c r="CG722" s="16"/>
      <c r="CH722" s="16"/>
      <c r="CI722" s="16"/>
      <c r="CJ722" s="16"/>
      <c r="CK722" s="16"/>
      <c r="CL722" s="16"/>
      <c r="CM722" s="16"/>
      <c r="CN722" s="16"/>
      <c r="CO722" s="16"/>
      <c r="CP722" s="16"/>
      <c r="CQ722" s="16"/>
      <c r="CR722" s="16"/>
      <c r="CS722" s="16"/>
      <c r="CT722" s="16"/>
      <c r="CU722" s="16"/>
      <c r="CV722" s="16"/>
      <c r="CW722" s="16"/>
      <c r="CX722" s="16"/>
      <c r="CY722" s="16"/>
      <c r="CZ722" s="16"/>
      <c r="DA722" s="16"/>
      <c r="DB722" s="16"/>
      <c r="DC722" s="16"/>
      <c r="DD722" s="16"/>
      <c r="DE722" s="16"/>
      <c r="DF722" s="16"/>
      <c r="DG722" s="16"/>
      <c r="DH722" s="16"/>
      <c r="DI722" s="16"/>
      <c r="DJ722" s="16"/>
      <c r="DK722" s="16"/>
      <c r="DL722" s="16"/>
      <c r="DM722" s="16"/>
      <c r="DN722" s="16"/>
      <c r="DO722" s="16"/>
      <c r="DP722" s="16"/>
      <c r="DQ722" s="16"/>
      <c r="DR722" s="16"/>
      <c r="DS722" s="16"/>
      <c r="DT722" s="16"/>
      <c r="DU722" s="16"/>
      <c r="DV722" s="16"/>
      <c r="DW722" s="16"/>
      <c r="DX722" s="16"/>
      <c r="DY722" s="16"/>
      <c r="DZ722" s="16"/>
      <c r="EA722" s="16"/>
      <c r="EB722" s="16"/>
      <c r="EC722" s="16"/>
      <c r="ED722" s="16"/>
      <c r="EE722" s="16"/>
      <c r="EF722" s="16"/>
      <c r="EG722" s="16"/>
      <c r="EH722" s="16"/>
      <c r="EI722" s="16"/>
      <c r="EJ722" s="16"/>
      <c r="EK722" s="16"/>
      <c r="EL722" s="16"/>
      <c r="EM722" s="16"/>
      <c r="EN722" s="16"/>
      <c r="EO722" s="16"/>
      <c r="EP722" s="16"/>
      <c r="EQ722" s="16"/>
      <c r="ER722" s="16"/>
      <c r="ES722" s="16"/>
      <c r="ET722" s="16"/>
      <c r="EU722" s="16"/>
      <c r="EV722" s="16"/>
      <c r="EW722" s="16"/>
      <c r="EX722" s="16"/>
      <c r="EY722" s="16"/>
      <c r="EZ722" s="16"/>
      <c r="FA722" s="16"/>
      <c r="FB722" s="16"/>
    </row>
    <row r="723" spans="11:158" x14ac:dyDescent="0.35"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6"/>
      <c r="BN723" s="16"/>
      <c r="BO723" s="16"/>
      <c r="BP723" s="16"/>
      <c r="BQ723" s="16"/>
      <c r="BR723" s="16"/>
      <c r="BS723" s="16"/>
      <c r="BT723" s="16"/>
      <c r="BU723" s="16"/>
      <c r="BV723" s="16"/>
      <c r="BW723" s="16"/>
      <c r="BX723" s="16"/>
      <c r="BY723" s="16"/>
      <c r="BZ723" s="16"/>
      <c r="CA723" s="16"/>
      <c r="CB723" s="16"/>
      <c r="CC723" s="16"/>
      <c r="CD723" s="16"/>
      <c r="CE723" s="16"/>
      <c r="CF723" s="16"/>
      <c r="CG723" s="16"/>
      <c r="CH723" s="16"/>
      <c r="CI723" s="16"/>
      <c r="CJ723" s="16"/>
      <c r="CK723" s="16"/>
      <c r="CL723" s="16"/>
      <c r="CM723" s="16"/>
      <c r="CN723" s="16"/>
      <c r="CO723" s="16"/>
      <c r="CP723" s="16"/>
      <c r="CQ723" s="16"/>
      <c r="CR723" s="16"/>
      <c r="CS723" s="16"/>
      <c r="CT723" s="16"/>
      <c r="CU723" s="16"/>
      <c r="CV723" s="16"/>
      <c r="CW723" s="16"/>
      <c r="CX723" s="16"/>
      <c r="CY723" s="16"/>
      <c r="CZ723" s="16"/>
      <c r="DA723" s="16"/>
      <c r="DB723" s="16"/>
      <c r="DC723" s="16"/>
      <c r="DD723" s="16"/>
      <c r="DE723" s="16"/>
      <c r="DF723" s="16"/>
      <c r="DG723" s="16"/>
      <c r="DH723" s="16"/>
      <c r="DI723" s="16"/>
      <c r="DJ723" s="16"/>
      <c r="DK723" s="16"/>
      <c r="DL723" s="16"/>
      <c r="DM723" s="16"/>
      <c r="DN723" s="16"/>
      <c r="DO723" s="16"/>
      <c r="DP723" s="16"/>
      <c r="DQ723" s="16"/>
      <c r="DR723" s="16"/>
      <c r="DS723" s="16"/>
      <c r="DT723" s="16"/>
      <c r="DU723" s="16"/>
      <c r="DV723" s="16"/>
      <c r="DW723" s="16"/>
      <c r="DX723" s="16"/>
      <c r="DY723" s="16"/>
      <c r="DZ723" s="16"/>
      <c r="EA723" s="16"/>
      <c r="EB723" s="16"/>
      <c r="EC723" s="16"/>
      <c r="ED723" s="16"/>
      <c r="EE723" s="16"/>
      <c r="EF723" s="16"/>
      <c r="EG723" s="16"/>
      <c r="EH723" s="16"/>
      <c r="EI723" s="16"/>
      <c r="EJ723" s="16"/>
      <c r="EK723" s="16"/>
      <c r="EL723" s="16"/>
      <c r="EM723" s="16"/>
      <c r="EN723" s="16"/>
      <c r="EO723" s="16"/>
      <c r="EP723" s="16"/>
      <c r="EQ723" s="16"/>
      <c r="ER723" s="16"/>
      <c r="ES723" s="16"/>
      <c r="ET723" s="16"/>
      <c r="EU723" s="16"/>
      <c r="EV723" s="16"/>
      <c r="EW723" s="16"/>
      <c r="EX723" s="16"/>
      <c r="EY723" s="16"/>
      <c r="EZ723" s="16"/>
      <c r="FA723" s="16"/>
      <c r="FB723" s="16"/>
    </row>
    <row r="724" spans="11:158" x14ac:dyDescent="0.35"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6"/>
      <c r="BN724" s="16"/>
      <c r="BO724" s="16"/>
      <c r="BP724" s="16"/>
      <c r="BQ724" s="16"/>
      <c r="BR724" s="16"/>
      <c r="BS724" s="16"/>
      <c r="BT724" s="16"/>
      <c r="BU724" s="16"/>
      <c r="BV724" s="16"/>
      <c r="BW724" s="16"/>
      <c r="BX724" s="16"/>
      <c r="BY724" s="16"/>
      <c r="BZ724" s="16"/>
      <c r="CA724" s="16"/>
      <c r="CB724" s="16"/>
      <c r="CC724" s="16"/>
      <c r="CD724" s="16"/>
      <c r="CE724" s="16"/>
      <c r="CF724" s="16"/>
      <c r="CG724" s="16"/>
      <c r="CH724" s="16"/>
      <c r="CI724" s="16"/>
      <c r="CJ724" s="16"/>
      <c r="CK724" s="16"/>
      <c r="CL724" s="16"/>
      <c r="CM724" s="16"/>
      <c r="CN724" s="16"/>
      <c r="CO724" s="16"/>
      <c r="CP724" s="16"/>
      <c r="CQ724" s="16"/>
      <c r="CR724" s="16"/>
      <c r="CS724" s="16"/>
      <c r="CT724" s="16"/>
      <c r="CU724" s="16"/>
      <c r="CV724" s="16"/>
      <c r="CW724" s="16"/>
      <c r="CX724" s="16"/>
      <c r="CY724" s="16"/>
      <c r="CZ724" s="16"/>
      <c r="DA724" s="16"/>
      <c r="DB724" s="16"/>
      <c r="DC724" s="16"/>
      <c r="DD724" s="16"/>
      <c r="DE724" s="16"/>
      <c r="DF724" s="16"/>
      <c r="DG724" s="16"/>
      <c r="DH724" s="16"/>
      <c r="DI724" s="16"/>
      <c r="DJ724" s="16"/>
      <c r="DK724" s="16"/>
      <c r="DL724" s="16"/>
      <c r="DM724" s="16"/>
      <c r="DN724" s="16"/>
      <c r="DO724" s="16"/>
      <c r="DP724" s="16"/>
      <c r="DQ724" s="16"/>
      <c r="DR724" s="16"/>
      <c r="DS724" s="16"/>
      <c r="DT724" s="16"/>
      <c r="DU724" s="16"/>
      <c r="DV724" s="16"/>
      <c r="DW724" s="16"/>
      <c r="DX724" s="16"/>
      <c r="DY724" s="16"/>
      <c r="DZ724" s="16"/>
      <c r="EA724" s="16"/>
      <c r="EB724" s="16"/>
      <c r="EC724" s="16"/>
      <c r="ED724" s="16"/>
      <c r="EE724" s="16"/>
      <c r="EF724" s="16"/>
      <c r="EG724" s="16"/>
      <c r="EH724" s="16"/>
      <c r="EI724" s="16"/>
      <c r="EJ724" s="16"/>
      <c r="EK724" s="16"/>
      <c r="EL724" s="16"/>
      <c r="EM724" s="16"/>
      <c r="EN724" s="16"/>
      <c r="EO724" s="16"/>
      <c r="EP724" s="16"/>
      <c r="EQ724" s="16"/>
      <c r="ER724" s="16"/>
      <c r="ES724" s="16"/>
      <c r="ET724" s="16"/>
      <c r="EU724" s="16"/>
      <c r="EV724" s="16"/>
      <c r="EW724" s="16"/>
      <c r="EX724" s="16"/>
      <c r="EY724" s="16"/>
      <c r="EZ724" s="16"/>
      <c r="FA724" s="16"/>
      <c r="FB724" s="16"/>
    </row>
    <row r="725" spans="11:158" x14ac:dyDescent="0.35"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6"/>
      <c r="BN725" s="16"/>
      <c r="BO725" s="16"/>
      <c r="BP725" s="16"/>
      <c r="BQ725" s="16"/>
      <c r="BR725" s="16"/>
      <c r="BS725" s="16"/>
      <c r="BT725" s="16"/>
      <c r="BU725" s="16"/>
      <c r="BV725" s="16"/>
      <c r="BW725" s="16"/>
      <c r="BX725" s="16"/>
      <c r="BY725" s="16"/>
      <c r="BZ725" s="16"/>
      <c r="CA725" s="16"/>
      <c r="CB725" s="16"/>
      <c r="CC725" s="16"/>
      <c r="CD725" s="16"/>
      <c r="CE725" s="16"/>
      <c r="CF725" s="16"/>
      <c r="CG725" s="16"/>
      <c r="CH725" s="16"/>
      <c r="CI725" s="16"/>
      <c r="CJ725" s="16"/>
      <c r="CK725" s="16"/>
      <c r="CL725" s="16"/>
      <c r="CM725" s="16"/>
      <c r="CN725" s="16"/>
      <c r="CO725" s="16"/>
      <c r="CP725" s="16"/>
      <c r="CQ725" s="16"/>
      <c r="CR725" s="16"/>
      <c r="CS725" s="16"/>
      <c r="CT725" s="16"/>
      <c r="CU725" s="16"/>
      <c r="CV725" s="16"/>
      <c r="CW725" s="16"/>
      <c r="CX725" s="16"/>
      <c r="CY725" s="16"/>
      <c r="CZ725" s="16"/>
      <c r="DA725" s="16"/>
      <c r="DB725" s="16"/>
      <c r="DC725" s="16"/>
      <c r="DD725" s="16"/>
      <c r="DE725" s="16"/>
      <c r="DF725" s="16"/>
      <c r="DG725" s="16"/>
      <c r="DH725" s="16"/>
      <c r="DI725" s="16"/>
      <c r="DJ725" s="16"/>
      <c r="DK725" s="16"/>
      <c r="DL725" s="16"/>
      <c r="DM725" s="16"/>
      <c r="DN725" s="16"/>
      <c r="DO725" s="16"/>
      <c r="DP725" s="16"/>
      <c r="DQ725" s="16"/>
      <c r="DR725" s="16"/>
      <c r="DS725" s="16"/>
      <c r="DT725" s="16"/>
      <c r="DU725" s="16"/>
      <c r="DV725" s="16"/>
      <c r="DW725" s="16"/>
      <c r="DX725" s="16"/>
      <c r="DY725" s="16"/>
      <c r="DZ725" s="16"/>
      <c r="EA725" s="16"/>
      <c r="EB725" s="16"/>
      <c r="EC725" s="16"/>
      <c r="ED725" s="16"/>
      <c r="EE725" s="16"/>
      <c r="EF725" s="16"/>
      <c r="EG725" s="16"/>
      <c r="EH725" s="16"/>
      <c r="EI725" s="16"/>
      <c r="EJ725" s="16"/>
      <c r="EK725" s="16"/>
      <c r="EL725" s="16"/>
      <c r="EM725" s="16"/>
      <c r="EN725" s="16"/>
      <c r="EO725" s="16"/>
      <c r="EP725" s="16"/>
      <c r="EQ725" s="16"/>
      <c r="ER725" s="16"/>
      <c r="ES725" s="16"/>
      <c r="ET725" s="16"/>
      <c r="EU725" s="16"/>
      <c r="EV725" s="16"/>
      <c r="EW725" s="16"/>
      <c r="EX725" s="16"/>
      <c r="EY725" s="16"/>
      <c r="EZ725" s="16"/>
      <c r="FA725" s="16"/>
      <c r="FB725" s="16"/>
    </row>
    <row r="726" spans="11:158" x14ac:dyDescent="0.35"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  <c r="AU726" s="16"/>
      <c r="AV726" s="16"/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  <c r="CW726" s="16"/>
      <c r="CX726" s="16"/>
      <c r="CY726" s="16"/>
      <c r="CZ726" s="16"/>
      <c r="DA726" s="16"/>
      <c r="DB726" s="16"/>
      <c r="DC726" s="16"/>
      <c r="DD726" s="16"/>
      <c r="DE726" s="16"/>
      <c r="DF726" s="16"/>
      <c r="DG726" s="16"/>
      <c r="DH726" s="16"/>
      <c r="DI726" s="16"/>
      <c r="DJ726" s="16"/>
      <c r="DK726" s="16"/>
      <c r="DL726" s="16"/>
      <c r="DM726" s="16"/>
      <c r="DN726" s="16"/>
      <c r="DO726" s="16"/>
      <c r="DP726" s="16"/>
      <c r="DQ726" s="16"/>
      <c r="DR726" s="16"/>
      <c r="DS726" s="16"/>
      <c r="DT726" s="16"/>
      <c r="DU726" s="16"/>
      <c r="DV726" s="16"/>
      <c r="DW726" s="16"/>
      <c r="DX726" s="16"/>
      <c r="DY726" s="16"/>
      <c r="DZ726" s="16"/>
      <c r="EA726" s="16"/>
      <c r="EB726" s="16"/>
      <c r="EC726" s="16"/>
      <c r="ED726" s="16"/>
      <c r="EE726" s="16"/>
      <c r="EF726" s="16"/>
      <c r="EG726" s="16"/>
      <c r="EH726" s="16"/>
      <c r="EI726" s="16"/>
      <c r="EJ726" s="16"/>
      <c r="EK726" s="16"/>
      <c r="EL726" s="16"/>
      <c r="EM726" s="16"/>
      <c r="EN726" s="16"/>
      <c r="EO726" s="16"/>
      <c r="EP726" s="16"/>
      <c r="EQ726" s="16"/>
      <c r="ER726" s="16"/>
      <c r="ES726" s="16"/>
      <c r="ET726" s="16"/>
      <c r="EU726" s="16"/>
      <c r="EV726" s="16"/>
      <c r="EW726" s="16"/>
      <c r="EX726" s="16"/>
      <c r="EY726" s="16"/>
      <c r="EZ726" s="16"/>
      <c r="FA726" s="16"/>
      <c r="FB726" s="16"/>
    </row>
    <row r="727" spans="11:158" x14ac:dyDescent="0.35"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6"/>
      <c r="BN727" s="16"/>
      <c r="BO727" s="16"/>
      <c r="BP727" s="16"/>
      <c r="BQ727" s="16"/>
      <c r="BR727" s="16"/>
      <c r="BS727" s="16"/>
      <c r="BT727" s="16"/>
      <c r="BU727" s="16"/>
      <c r="BV727" s="16"/>
      <c r="BW727" s="16"/>
      <c r="BX727" s="16"/>
      <c r="BY727" s="16"/>
      <c r="BZ727" s="16"/>
      <c r="CA727" s="16"/>
      <c r="CB727" s="16"/>
      <c r="CC727" s="16"/>
      <c r="CD727" s="16"/>
      <c r="CE727" s="16"/>
      <c r="CF727" s="16"/>
      <c r="CG727" s="16"/>
      <c r="CH727" s="16"/>
      <c r="CI727" s="16"/>
      <c r="CJ727" s="16"/>
      <c r="CK727" s="16"/>
      <c r="CL727" s="16"/>
      <c r="CM727" s="16"/>
      <c r="CN727" s="16"/>
      <c r="CO727" s="16"/>
      <c r="CP727" s="16"/>
      <c r="CQ727" s="16"/>
      <c r="CR727" s="16"/>
      <c r="CS727" s="16"/>
      <c r="CT727" s="16"/>
      <c r="CU727" s="16"/>
      <c r="CV727" s="16"/>
      <c r="CW727" s="16"/>
      <c r="CX727" s="16"/>
      <c r="CY727" s="16"/>
      <c r="CZ727" s="16"/>
      <c r="DA727" s="16"/>
      <c r="DB727" s="16"/>
      <c r="DC727" s="16"/>
      <c r="DD727" s="16"/>
      <c r="DE727" s="16"/>
      <c r="DF727" s="16"/>
      <c r="DG727" s="16"/>
      <c r="DH727" s="16"/>
      <c r="DI727" s="16"/>
      <c r="DJ727" s="16"/>
      <c r="DK727" s="16"/>
      <c r="DL727" s="16"/>
      <c r="DM727" s="16"/>
      <c r="DN727" s="16"/>
      <c r="DO727" s="16"/>
      <c r="DP727" s="16"/>
      <c r="DQ727" s="16"/>
      <c r="DR727" s="16"/>
      <c r="DS727" s="16"/>
      <c r="DT727" s="16"/>
      <c r="DU727" s="16"/>
      <c r="DV727" s="16"/>
      <c r="DW727" s="16"/>
      <c r="DX727" s="16"/>
      <c r="DY727" s="16"/>
      <c r="DZ727" s="16"/>
      <c r="EA727" s="16"/>
      <c r="EB727" s="16"/>
      <c r="EC727" s="16"/>
      <c r="ED727" s="16"/>
      <c r="EE727" s="16"/>
      <c r="EF727" s="16"/>
      <c r="EG727" s="16"/>
      <c r="EH727" s="16"/>
      <c r="EI727" s="16"/>
      <c r="EJ727" s="16"/>
      <c r="EK727" s="16"/>
      <c r="EL727" s="16"/>
      <c r="EM727" s="16"/>
      <c r="EN727" s="16"/>
      <c r="EO727" s="16"/>
      <c r="EP727" s="16"/>
      <c r="EQ727" s="16"/>
      <c r="ER727" s="16"/>
      <c r="ES727" s="16"/>
      <c r="ET727" s="16"/>
      <c r="EU727" s="16"/>
      <c r="EV727" s="16"/>
      <c r="EW727" s="16"/>
      <c r="EX727" s="16"/>
      <c r="EY727" s="16"/>
      <c r="EZ727" s="16"/>
      <c r="FA727" s="16"/>
      <c r="FB727" s="16"/>
    </row>
    <row r="728" spans="11:158" x14ac:dyDescent="0.35"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6"/>
      <c r="BN728" s="16"/>
      <c r="BO728" s="16"/>
      <c r="BP728" s="16"/>
      <c r="BQ728" s="16"/>
      <c r="BR728" s="16"/>
      <c r="BS728" s="16"/>
      <c r="BT728" s="16"/>
      <c r="BU728" s="16"/>
      <c r="BV728" s="16"/>
      <c r="BW728" s="16"/>
      <c r="BX728" s="16"/>
      <c r="BY728" s="16"/>
      <c r="BZ728" s="16"/>
      <c r="CA728" s="16"/>
      <c r="CB728" s="16"/>
      <c r="CC728" s="16"/>
      <c r="CD728" s="16"/>
      <c r="CE728" s="16"/>
      <c r="CF728" s="16"/>
      <c r="CG728" s="16"/>
      <c r="CH728" s="16"/>
      <c r="CI728" s="16"/>
      <c r="CJ728" s="16"/>
      <c r="CK728" s="16"/>
      <c r="CL728" s="16"/>
      <c r="CM728" s="16"/>
      <c r="CN728" s="16"/>
      <c r="CO728" s="16"/>
      <c r="CP728" s="16"/>
      <c r="CQ728" s="16"/>
      <c r="CR728" s="16"/>
      <c r="CS728" s="16"/>
      <c r="CT728" s="16"/>
      <c r="CU728" s="16"/>
      <c r="CV728" s="16"/>
      <c r="CW728" s="16"/>
      <c r="CX728" s="16"/>
      <c r="CY728" s="16"/>
      <c r="CZ728" s="16"/>
      <c r="DA728" s="16"/>
      <c r="DB728" s="16"/>
      <c r="DC728" s="16"/>
      <c r="DD728" s="16"/>
      <c r="DE728" s="16"/>
      <c r="DF728" s="16"/>
      <c r="DG728" s="16"/>
      <c r="DH728" s="16"/>
      <c r="DI728" s="16"/>
      <c r="DJ728" s="16"/>
      <c r="DK728" s="16"/>
      <c r="DL728" s="16"/>
      <c r="DM728" s="16"/>
      <c r="DN728" s="16"/>
      <c r="DO728" s="16"/>
      <c r="DP728" s="16"/>
      <c r="DQ728" s="16"/>
      <c r="DR728" s="16"/>
      <c r="DS728" s="16"/>
      <c r="DT728" s="16"/>
      <c r="DU728" s="16"/>
      <c r="DV728" s="16"/>
      <c r="DW728" s="16"/>
      <c r="DX728" s="16"/>
      <c r="DY728" s="16"/>
      <c r="DZ728" s="16"/>
      <c r="EA728" s="16"/>
      <c r="EB728" s="16"/>
      <c r="EC728" s="16"/>
      <c r="ED728" s="16"/>
      <c r="EE728" s="16"/>
      <c r="EF728" s="16"/>
      <c r="EG728" s="16"/>
      <c r="EH728" s="16"/>
      <c r="EI728" s="16"/>
      <c r="EJ728" s="16"/>
      <c r="EK728" s="16"/>
      <c r="EL728" s="16"/>
      <c r="EM728" s="16"/>
      <c r="EN728" s="16"/>
      <c r="EO728" s="16"/>
      <c r="EP728" s="16"/>
      <c r="EQ728" s="16"/>
      <c r="ER728" s="16"/>
      <c r="ES728" s="16"/>
      <c r="ET728" s="16"/>
      <c r="EU728" s="16"/>
      <c r="EV728" s="16"/>
      <c r="EW728" s="16"/>
      <c r="EX728" s="16"/>
      <c r="EY728" s="16"/>
      <c r="EZ728" s="16"/>
      <c r="FA728" s="16"/>
      <c r="FB728" s="16"/>
    </row>
    <row r="729" spans="11:158" x14ac:dyDescent="0.35"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6"/>
      <c r="BN729" s="16"/>
      <c r="BO729" s="16"/>
      <c r="BP729" s="16"/>
      <c r="BQ729" s="16"/>
      <c r="BR729" s="16"/>
      <c r="BS729" s="16"/>
      <c r="BT729" s="16"/>
      <c r="BU729" s="16"/>
      <c r="BV729" s="16"/>
      <c r="BW729" s="16"/>
      <c r="BX729" s="16"/>
      <c r="BY729" s="16"/>
      <c r="BZ729" s="16"/>
      <c r="CA729" s="16"/>
      <c r="CB729" s="16"/>
      <c r="CC729" s="16"/>
      <c r="CD729" s="16"/>
      <c r="CE729" s="16"/>
      <c r="CF729" s="16"/>
      <c r="CG729" s="16"/>
      <c r="CH729" s="16"/>
      <c r="CI729" s="16"/>
      <c r="CJ729" s="16"/>
      <c r="CK729" s="16"/>
      <c r="CL729" s="16"/>
      <c r="CM729" s="16"/>
      <c r="CN729" s="16"/>
      <c r="CO729" s="16"/>
      <c r="CP729" s="16"/>
      <c r="CQ729" s="16"/>
      <c r="CR729" s="16"/>
      <c r="CS729" s="16"/>
      <c r="CT729" s="16"/>
      <c r="CU729" s="16"/>
      <c r="CV729" s="16"/>
      <c r="CW729" s="16"/>
      <c r="CX729" s="16"/>
      <c r="CY729" s="16"/>
      <c r="CZ729" s="16"/>
      <c r="DA729" s="16"/>
      <c r="DB729" s="16"/>
      <c r="DC729" s="16"/>
      <c r="DD729" s="16"/>
      <c r="DE729" s="16"/>
      <c r="DF729" s="16"/>
      <c r="DG729" s="16"/>
      <c r="DH729" s="16"/>
      <c r="DI729" s="16"/>
      <c r="DJ729" s="16"/>
      <c r="DK729" s="16"/>
      <c r="DL729" s="16"/>
      <c r="DM729" s="16"/>
      <c r="DN729" s="16"/>
      <c r="DO729" s="16"/>
      <c r="DP729" s="16"/>
      <c r="DQ729" s="16"/>
      <c r="DR729" s="16"/>
      <c r="DS729" s="16"/>
      <c r="DT729" s="16"/>
      <c r="DU729" s="16"/>
      <c r="DV729" s="16"/>
      <c r="DW729" s="16"/>
      <c r="DX729" s="16"/>
      <c r="DY729" s="16"/>
      <c r="DZ729" s="16"/>
      <c r="EA729" s="16"/>
      <c r="EB729" s="16"/>
      <c r="EC729" s="16"/>
      <c r="ED729" s="16"/>
      <c r="EE729" s="16"/>
      <c r="EF729" s="16"/>
      <c r="EG729" s="16"/>
      <c r="EH729" s="16"/>
      <c r="EI729" s="16"/>
      <c r="EJ729" s="16"/>
      <c r="EK729" s="16"/>
      <c r="EL729" s="16"/>
      <c r="EM729" s="16"/>
      <c r="EN729" s="16"/>
      <c r="EO729" s="16"/>
      <c r="EP729" s="16"/>
      <c r="EQ729" s="16"/>
      <c r="ER729" s="16"/>
      <c r="ES729" s="16"/>
      <c r="ET729" s="16"/>
      <c r="EU729" s="16"/>
      <c r="EV729" s="16"/>
      <c r="EW729" s="16"/>
      <c r="EX729" s="16"/>
      <c r="EY729" s="16"/>
      <c r="EZ729" s="16"/>
      <c r="FA729" s="16"/>
      <c r="FB729" s="16"/>
    </row>
    <row r="730" spans="11:158" x14ac:dyDescent="0.35"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6"/>
      <c r="BN730" s="16"/>
      <c r="BO730" s="16"/>
      <c r="BP730" s="16"/>
      <c r="BQ730" s="16"/>
      <c r="BR730" s="16"/>
      <c r="BS730" s="16"/>
      <c r="BT730" s="16"/>
      <c r="BU730" s="16"/>
      <c r="BV730" s="16"/>
      <c r="BW730" s="16"/>
      <c r="BX730" s="16"/>
      <c r="BY730" s="16"/>
      <c r="BZ730" s="16"/>
      <c r="CA730" s="16"/>
      <c r="CB730" s="16"/>
      <c r="CC730" s="16"/>
      <c r="CD730" s="16"/>
      <c r="CE730" s="16"/>
      <c r="CF730" s="16"/>
      <c r="CG730" s="16"/>
      <c r="CH730" s="16"/>
      <c r="CI730" s="16"/>
      <c r="CJ730" s="16"/>
      <c r="CK730" s="16"/>
      <c r="CL730" s="16"/>
      <c r="CM730" s="16"/>
      <c r="CN730" s="16"/>
      <c r="CO730" s="16"/>
      <c r="CP730" s="16"/>
      <c r="CQ730" s="16"/>
      <c r="CR730" s="16"/>
      <c r="CS730" s="16"/>
      <c r="CT730" s="16"/>
      <c r="CU730" s="16"/>
      <c r="CV730" s="16"/>
      <c r="CW730" s="16"/>
      <c r="CX730" s="16"/>
      <c r="CY730" s="16"/>
      <c r="CZ730" s="16"/>
      <c r="DA730" s="16"/>
      <c r="DB730" s="16"/>
      <c r="DC730" s="16"/>
      <c r="DD730" s="16"/>
      <c r="DE730" s="16"/>
      <c r="DF730" s="16"/>
      <c r="DG730" s="16"/>
      <c r="DH730" s="16"/>
      <c r="DI730" s="16"/>
      <c r="DJ730" s="16"/>
      <c r="DK730" s="16"/>
      <c r="DL730" s="16"/>
      <c r="DM730" s="16"/>
      <c r="DN730" s="16"/>
      <c r="DO730" s="16"/>
      <c r="DP730" s="16"/>
      <c r="DQ730" s="16"/>
      <c r="DR730" s="16"/>
      <c r="DS730" s="16"/>
      <c r="DT730" s="16"/>
      <c r="DU730" s="16"/>
      <c r="DV730" s="16"/>
      <c r="DW730" s="16"/>
      <c r="DX730" s="16"/>
      <c r="DY730" s="16"/>
      <c r="DZ730" s="16"/>
      <c r="EA730" s="16"/>
      <c r="EB730" s="16"/>
      <c r="EC730" s="16"/>
      <c r="ED730" s="16"/>
      <c r="EE730" s="16"/>
      <c r="EF730" s="16"/>
      <c r="EG730" s="16"/>
      <c r="EH730" s="16"/>
      <c r="EI730" s="16"/>
      <c r="EJ730" s="16"/>
      <c r="EK730" s="16"/>
      <c r="EL730" s="16"/>
      <c r="EM730" s="16"/>
      <c r="EN730" s="16"/>
      <c r="EO730" s="16"/>
      <c r="EP730" s="16"/>
      <c r="EQ730" s="16"/>
      <c r="ER730" s="16"/>
      <c r="ES730" s="16"/>
      <c r="ET730" s="16"/>
      <c r="EU730" s="16"/>
      <c r="EV730" s="16"/>
      <c r="EW730" s="16"/>
      <c r="EX730" s="16"/>
      <c r="EY730" s="16"/>
      <c r="EZ730" s="16"/>
      <c r="FA730" s="16"/>
      <c r="FB730" s="16"/>
    </row>
    <row r="731" spans="11:158" x14ac:dyDescent="0.35"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  <c r="AU731" s="16"/>
      <c r="AV731" s="16"/>
      <c r="AW731" s="16"/>
      <c r="AX731" s="16"/>
      <c r="AY731" s="16"/>
      <c r="AZ731" s="16"/>
      <c r="BA731" s="16"/>
      <c r="BB731" s="16"/>
      <c r="BC731" s="16"/>
      <c r="BD731" s="16"/>
      <c r="BE731" s="16"/>
      <c r="BF731" s="16"/>
      <c r="BG731" s="16"/>
      <c r="BH731" s="16"/>
      <c r="BI731" s="16"/>
      <c r="BJ731" s="16"/>
      <c r="BK731" s="16"/>
      <c r="BL731" s="16"/>
      <c r="BM731" s="16"/>
      <c r="BN731" s="16"/>
      <c r="BO731" s="16"/>
      <c r="BP731" s="16"/>
      <c r="BQ731" s="16"/>
      <c r="BR731" s="16"/>
      <c r="BS731" s="16"/>
      <c r="BT731" s="16"/>
      <c r="BU731" s="16"/>
      <c r="BV731" s="16"/>
      <c r="BW731" s="16"/>
      <c r="BX731" s="16"/>
      <c r="BY731" s="16"/>
      <c r="BZ731" s="16"/>
      <c r="CA731" s="16"/>
      <c r="CB731" s="16"/>
      <c r="CC731" s="16"/>
      <c r="CD731" s="16"/>
      <c r="CE731" s="16"/>
      <c r="CF731" s="16"/>
      <c r="CG731" s="16"/>
      <c r="CH731" s="16"/>
      <c r="CI731" s="16"/>
      <c r="CJ731" s="16"/>
      <c r="CK731" s="16"/>
      <c r="CL731" s="16"/>
      <c r="CM731" s="16"/>
      <c r="CN731" s="16"/>
      <c r="CO731" s="16"/>
      <c r="CP731" s="16"/>
      <c r="CQ731" s="16"/>
      <c r="CR731" s="16"/>
      <c r="CS731" s="16"/>
      <c r="CT731" s="16"/>
      <c r="CU731" s="16"/>
      <c r="CV731" s="16"/>
      <c r="CW731" s="16"/>
      <c r="CX731" s="16"/>
      <c r="CY731" s="16"/>
      <c r="CZ731" s="16"/>
      <c r="DA731" s="16"/>
      <c r="DB731" s="16"/>
      <c r="DC731" s="16"/>
      <c r="DD731" s="16"/>
      <c r="DE731" s="16"/>
      <c r="DF731" s="16"/>
      <c r="DG731" s="16"/>
      <c r="DH731" s="16"/>
      <c r="DI731" s="16"/>
      <c r="DJ731" s="16"/>
      <c r="DK731" s="16"/>
      <c r="DL731" s="16"/>
      <c r="DM731" s="16"/>
      <c r="DN731" s="16"/>
      <c r="DO731" s="16"/>
      <c r="DP731" s="16"/>
      <c r="DQ731" s="16"/>
      <c r="DR731" s="16"/>
      <c r="DS731" s="16"/>
      <c r="DT731" s="16"/>
      <c r="DU731" s="16"/>
      <c r="DV731" s="16"/>
      <c r="DW731" s="16"/>
      <c r="DX731" s="16"/>
      <c r="DY731" s="16"/>
      <c r="DZ731" s="16"/>
      <c r="EA731" s="16"/>
      <c r="EB731" s="16"/>
      <c r="EC731" s="16"/>
      <c r="ED731" s="16"/>
      <c r="EE731" s="16"/>
      <c r="EF731" s="16"/>
      <c r="EG731" s="16"/>
      <c r="EH731" s="16"/>
      <c r="EI731" s="16"/>
      <c r="EJ731" s="16"/>
      <c r="EK731" s="16"/>
      <c r="EL731" s="16"/>
      <c r="EM731" s="16"/>
      <c r="EN731" s="16"/>
      <c r="EO731" s="16"/>
      <c r="EP731" s="16"/>
      <c r="EQ731" s="16"/>
      <c r="ER731" s="16"/>
      <c r="ES731" s="16"/>
      <c r="ET731" s="16"/>
      <c r="EU731" s="16"/>
      <c r="EV731" s="16"/>
      <c r="EW731" s="16"/>
      <c r="EX731" s="16"/>
      <c r="EY731" s="16"/>
      <c r="EZ731" s="16"/>
      <c r="FA731" s="16"/>
      <c r="FB731" s="16"/>
    </row>
    <row r="732" spans="11:158" x14ac:dyDescent="0.35"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6"/>
      <c r="BN732" s="16"/>
      <c r="BO732" s="16"/>
      <c r="BP732" s="16"/>
      <c r="BQ732" s="16"/>
      <c r="BR732" s="16"/>
      <c r="BS732" s="16"/>
      <c r="BT732" s="16"/>
      <c r="BU732" s="16"/>
      <c r="BV732" s="16"/>
      <c r="BW732" s="16"/>
      <c r="BX732" s="16"/>
      <c r="BY732" s="16"/>
      <c r="BZ732" s="16"/>
      <c r="CA732" s="16"/>
      <c r="CB732" s="16"/>
      <c r="CC732" s="16"/>
      <c r="CD732" s="16"/>
      <c r="CE732" s="16"/>
      <c r="CF732" s="16"/>
      <c r="CG732" s="16"/>
      <c r="CH732" s="16"/>
      <c r="CI732" s="16"/>
      <c r="CJ732" s="16"/>
      <c r="CK732" s="16"/>
      <c r="CL732" s="16"/>
      <c r="CM732" s="16"/>
      <c r="CN732" s="16"/>
      <c r="CO732" s="16"/>
      <c r="CP732" s="16"/>
      <c r="CQ732" s="16"/>
      <c r="CR732" s="16"/>
      <c r="CS732" s="16"/>
      <c r="CT732" s="16"/>
      <c r="CU732" s="16"/>
      <c r="CV732" s="16"/>
      <c r="CW732" s="16"/>
      <c r="CX732" s="16"/>
      <c r="CY732" s="16"/>
      <c r="CZ732" s="16"/>
      <c r="DA732" s="16"/>
      <c r="DB732" s="16"/>
      <c r="DC732" s="16"/>
      <c r="DD732" s="16"/>
      <c r="DE732" s="16"/>
      <c r="DF732" s="16"/>
      <c r="DG732" s="16"/>
      <c r="DH732" s="16"/>
      <c r="DI732" s="16"/>
      <c r="DJ732" s="16"/>
      <c r="DK732" s="16"/>
      <c r="DL732" s="16"/>
      <c r="DM732" s="16"/>
      <c r="DN732" s="16"/>
      <c r="DO732" s="16"/>
      <c r="DP732" s="16"/>
      <c r="DQ732" s="16"/>
      <c r="DR732" s="16"/>
      <c r="DS732" s="16"/>
      <c r="DT732" s="16"/>
      <c r="DU732" s="16"/>
      <c r="DV732" s="16"/>
      <c r="DW732" s="16"/>
      <c r="DX732" s="16"/>
      <c r="DY732" s="16"/>
      <c r="DZ732" s="16"/>
      <c r="EA732" s="16"/>
      <c r="EB732" s="16"/>
      <c r="EC732" s="16"/>
      <c r="ED732" s="16"/>
      <c r="EE732" s="16"/>
      <c r="EF732" s="16"/>
      <c r="EG732" s="16"/>
      <c r="EH732" s="16"/>
      <c r="EI732" s="16"/>
      <c r="EJ732" s="16"/>
      <c r="EK732" s="16"/>
      <c r="EL732" s="16"/>
      <c r="EM732" s="16"/>
      <c r="EN732" s="16"/>
      <c r="EO732" s="16"/>
      <c r="EP732" s="16"/>
      <c r="EQ732" s="16"/>
      <c r="ER732" s="16"/>
      <c r="ES732" s="16"/>
      <c r="ET732" s="16"/>
      <c r="EU732" s="16"/>
      <c r="EV732" s="16"/>
      <c r="EW732" s="16"/>
      <c r="EX732" s="16"/>
      <c r="EY732" s="16"/>
      <c r="EZ732" s="16"/>
      <c r="FA732" s="16"/>
      <c r="FB732" s="16"/>
    </row>
    <row r="733" spans="11:158" x14ac:dyDescent="0.35"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6"/>
      <c r="BN733" s="16"/>
      <c r="BO733" s="16"/>
      <c r="BP733" s="16"/>
      <c r="BQ733" s="16"/>
      <c r="BR733" s="16"/>
      <c r="BS733" s="16"/>
      <c r="BT733" s="16"/>
      <c r="BU733" s="16"/>
      <c r="BV733" s="16"/>
      <c r="BW733" s="16"/>
      <c r="BX733" s="16"/>
      <c r="BY733" s="16"/>
      <c r="BZ733" s="16"/>
      <c r="CA733" s="16"/>
      <c r="CB733" s="16"/>
      <c r="CC733" s="16"/>
      <c r="CD733" s="16"/>
      <c r="CE733" s="16"/>
      <c r="CF733" s="16"/>
      <c r="CG733" s="16"/>
      <c r="CH733" s="16"/>
      <c r="CI733" s="16"/>
      <c r="CJ733" s="16"/>
      <c r="CK733" s="16"/>
      <c r="CL733" s="16"/>
      <c r="CM733" s="16"/>
      <c r="CN733" s="16"/>
      <c r="CO733" s="16"/>
      <c r="CP733" s="16"/>
      <c r="CQ733" s="16"/>
      <c r="CR733" s="16"/>
      <c r="CS733" s="16"/>
      <c r="CT733" s="16"/>
      <c r="CU733" s="16"/>
      <c r="CV733" s="16"/>
      <c r="CW733" s="16"/>
      <c r="CX733" s="16"/>
      <c r="CY733" s="16"/>
      <c r="CZ733" s="16"/>
      <c r="DA733" s="16"/>
      <c r="DB733" s="16"/>
      <c r="DC733" s="16"/>
      <c r="DD733" s="16"/>
      <c r="DE733" s="16"/>
      <c r="DF733" s="16"/>
      <c r="DG733" s="16"/>
      <c r="DH733" s="16"/>
      <c r="DI733" s="16"/>
      <c r="DJ733" s="16"/>
      <c r="DK733" s="16"/>
      <c r="DL733" s="16"/>
      <c r="DM733" s="16"/>
      <c r="DN733" s="16"/>
      <c r="DO733" s="16"/>
      <c r="DP733" s="16"/>
      <c r="DQ733" s="16"/>
      <c r="DR733" s="16"/>
      <c r="DS733" s="16"/>
      <c r="DT733" s="16"/>
      <c r="DU733" s="16"/>
      <c r="DV733" s="16"/>
      <c r="DW733" s="16"/>
      <c r="DX733" s="16"/>
      <c r="DY733" s="16"/>
      <c r="DZ733" s="16"/>
      <c r="EA733" s="16"/>
      <c r="EB733" s="16"/>
      <c r="EC733" s="16"/>
      <c r="ED733" s="16"/>
      <c r="EE733" s="16"/>
      <c r="EF733" s="16"/>
      <c r="EG733" s="16"/>
      <c r="EH733" s="16"/>
      <c r="EI733" s="16"/>
      <c r="EJ733" s="16"/>
      <c r="EK733" s="16"/>
      <c r="EL733" s="16"/>
      <c r="EM733" s="16"/>
      <c r="EN733" s="16"/>
      <c r="EO733" s="16"/>
      <c r="EP733" s="16"/>
      <c r="EQ733" s="16"/>
      <c r="ER733" s="16"/>
      <c r="ES733" s="16"/>
      <c r="ET733" s="16"/>
      <c r="EU733" s="16"/>
      <c r="EV733" s="16"/>
      <c r="EW733" s="16"/>
      <c r="EX733" s="16"/>
      <c r="EY733" s="16"/>
      <c r="EZ733" s="16"/>
      <c r="FA733" s="16"/>
      <c r="FB733" s="16"/>
    </row>
    <row r="734" spans="11:158" x14ac:dyDescent="0.35"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6"/>
      <c r="BN734" s="16"/>
      <c r="BO734" s="16"/>
      <c r="BP734" s="16"/>
      <c r="BQ734" s="16"/>
      <c r="BR734" s="16"/>
      <c r="BS734" s="16"/>
      <c r="BT734" s="16"/>
      <c r="BU734" s="16"/>
      <c r="BV734" s="16"/>
      <c r="BW734" s="16"/>
      <c r="BX734" s="16"/>
      <c r="BY734" s="16"/>
      <c r="BZ734" s="16"/>
      <c r="CA734" s="16"/>
      <c r="CB734" s="16"/>
      <c r="CC734" s="16"/>
      <c r="CD734" s="16"/>
      <c r="CE734" s="16"/>
      <c r="CF734" s="16"/>
      <c r="CG734" s="16"/>
      <c r="CH734" s="16"/>
      <c r="CI734" s="16"/>
      <c r="CJ734" s="16"/>
      <c r="CK734" s="16"/>
      <c r="CL734" s="16"/>
      <c r="CM734" s="16"/>
      <c r="CN734" s="16"/>
      <c r="CO734" s="16"/>
      <c r="CP734" s="16"/>
      <c r="CQ734" s="16"/>
      <c r="CR734" s="16"/>
      <c r="CS734" s="16"/>
      <c r="CT734" s="16"/>
      <c r="CU734" s="16"/>
      <c r="CV734" s="16"/>
      <c r="CW734" s="16"/>
      <c r="CX734" s="16"/>
      <c r="CY734" s="16"/>
      <c r="CZ734" s="16"/>
      <c r="DA734" s="16"/>
      <c r="DB734" s="16"/>
      <c r="DC734" s="16"/>
      <c r="DD734" s="16"/>
      <c r="DE734" s="16"/>
      <c r="DF734" s="16"/>
      <c r="DG734" s="16"/>
      <c r="DH734" s="16"/>
      <c r="DI734" s="16"/>
      <c r="DJ734" s="16"/>
      <c r="DK734" s="16"/>
      <c r="DL734" s="16"/>
      <c r="DM734" s="16"/>
      <c r="DN734" s="16"/>
      <c r="DO734" s="16"/>
      <c r="DP734" s="16"/>
      <c r="DQ734" s="16"/>
      <c r="DR734" s="16"/>
      <c r="DS734" s="16"/>
      <c r="DT734" s="16"/>
      <c r="DU734" s="16"/>
      <c r="DV734" s="16"/>
      <c r="DW734" s="16"/>
      <c r="DX734" s="16"/>
      <c r="DY734" s="16"/>
      <c r="DZ734" s="16"/>
      <c r="EA734" s="16"/>
      <c r="EB734" s="16"/>
      <c r="EC734" s="16"/>
      <c r="ED734" s="16"/>
      <c r="EE734" s="16"/>
      <c r="EF734" s="16"/>
      <c r="EG734" s="16"/>
      <c r="EH734" s="16"/>
      <c r="EI734" s="16"/>
      <c r="EJ734" s="16"/>
      <c r="EK734" s="16"/>
      <c r="EL734" s="16"/>
      <c r="EM734" s="16"/>
      <c r="EN734" s="16"/>
      <c r="EO734" s="16"/>
      <c r="EP734" s="16"/>
      <c r="EQ734" s="16"/>
      <c r="ER734" s="16"/>
      <c r="ES734" s="16"/>
      <c r="ET734" s="16"/>
      <c r="EU734" s="16"/>
      <c r="EV734" s="16"/>
      <c r="EW734" s="16"/>
      <c r="EX734" s="16"/>
      <c r="EY734" s="16"/>
      <c r="EZ734" s="16"/>
      <c r="FA734" s="16"/>
      <c r="FB734" s="16"/>
    </row>
    <row r="735" spans="11:158" x14ac:dyDescent="0.35"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6"/>
      <c r="BN735" s="16"/>
      <c r="BO735" s="16"/>
      <c r="BP735" s="16"/>
      <c r="BQ735" s="16"/>
      <c r="BR735" s="16"/>
      <c r="BS735" s="16"/>
      <c r="BT735" s="16"/>
      <c r="BU735" s="16"/>
      <c r="BV735" s="16"/>
      <c r="BW735" s="16"/>
      <c r="BX735" s="16"/>
      <c r="BY735" s="16"/>
      <c r="BZ735" s="16"/>
      <c r="CA735" s="16"/>
      <c r="CB735" s="16"/>
      <c r="CC735" s="16"/>
      <c r="CD735" s="16"/>
      <c r="CE735" s="16"/>
      <c r="CF735" s="16"/>
      <c r="CG735" s="16"/>
      <c r="CH735" s="16"/>
      <c r="CI735" s="16"/>
      <c r="CJ735" s="16"/>
      <c r="CK735" s="16"/>
      <c r="CL735" s="16"/>
      <c r="CM735" s="16"/>
      <c r="CN735" s="16"/>
      <c r="CO735" s="16"/>
      <c r="CP735" s="16"/>
      <c r="CQ735" s="16"/>
      <c r="CR735" s="16"/>
      <c r="CS735" s="16"/>
      <c r="CT735" s="16"/>
      <c r="CU735" s="16"/>
      <c r="CV735" s="16"/>
      <c r="CW735" s="16"/>
      <c r="CX735" s="16"/>
      <c r="CY735" s="16"/>
      <c r="CZ735" s="16"/>
      <c r="DA735" s="16"/>
      <c r="DB735" s="16"/>
      <c r="DC735" s="16"/>
      <c r="DD735" s="16"/>
      <c r="DE735" s="16"/>
      <c r="DF735" s="16"/>
      <c r="DG735" s="16"/>
      <c r="DH735" s="16"/>
      <c r="DI735" s="16"/>
      <c r="DJ735" s="16"/>
      <c r="DK735" s="16"/>
      <c r="DL735" s="16"/>
      <c r="DM735" s="16"/>
      <c r="DN735" s="16"/>
      <c r="DO735" s="16"/>
      <c r="DP735" s="16"/>
      <c r="DQ735" s="16"/>
      <c r="DR735" s="16"/>
      <c r="DS735" s="16"/>
      <c r="DT735" s="16"/>
      <c r="DU735" s="16"/>
      <c r="DV735" s="16"/>
      <c r="DW735" s="16"/>
      <c r="DX735" s="16"/>
      <c r="DY735" s="16"/>
      <c r="DZ735" s="16"/>
      <c r="EA735" s="16"/>
      <c r="EB735" s="16"/>
      <c r="EC735" s="16"/>
      <c r="ED735" s="16"/>
      <c r="EE735" s="16"/>
      <c r="EF735" s="16"/>
      <c r="EG735" s="16"/>
      <c r="EH735" s="16"/>
      <c r="EI735" s="16"/>
      <c r="EJ735" s="16"/>
      <c r="EK735" s="16"/>
      <c r="EL735" s="16"/>
      <c r="EM735" s="16"/>
      <c r="EN735" s="16"/>
      <c r="EO735" s="16"/>
      <c r="EP735" s="16"/>
      <c r="EQ735" s="16"/>
      <c r="ER735" s="16"/>
      <c r="ES735" s="16"/>
      <c r="ET735" s="16"/>
      <c r="EU735" s="16"/>
      <c r="EV735" s="16"/>
      <c r="EW735" s="16"/>
      <c r="EX735" s="16"/>
      <c r="EY735" s="16"/>
      <c r="EZ735" s="16"/>
      <c r="FA735" s="16"/>
      <c r="FB735" s="16"/>
    </row>
    <row r="736" spans="11:158" x14ac:dyDescent="0.35"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6"/>
      <c r="BN736" s="16"/>
      <c r="BO736" s="16"/>
      <c r="BP736" s="16"/>
      <c r="BQ736" s="16"/>
      <c r="BR736" s="16"/>
      <c r="BS736" s="16"/>
      <c r="BT736" s="16"/>
      <c r="BU736" s="16"/>
      <c r="BV736" s="16"/>
      <c r="BW736" s="16"/>
      <c r="BX736" s="16"/>
      <c r="BY736" s="16"/>
      <c r="BZ736" s="16"/>
      <c r="CA736" s="16"/>
      <c r="CB736" s="16"/>
      <c r="CC736" s="16"/>
      <c r="CD736" s="16"/>
      <c r="CE736" s="16"/>
      <c r="CF736" s="16"/>
      <c r="CG736" s="16"/>
      <c r="CH736" s="16"/>
      <c r="CI736" s="16"/>
      <c r="CJ736" s="16"/>
      <c r="CK736" s="16"/>
      <c r="CL736" s="16"/>
      <c r="CM736" s="16"/>
      <c r="CN736" s="16"/>
      <c r="CO736" s="16"/>
      <c r="CP736" s="16"/>
      <c r="CQ736" s="16"/>
      <c r="CR736" s="16"/>
      <c r="CS736" s="16"/>
      <c r="CT736" s="16"/>
      <c r="CU736" s="16"/>
      <c r="CV736" s="16"/>
      <c r="CW736" s="16"/>
      <c r="CX736" s="16"/>
      <c r="CY736" s="16"/>
      <c r="CZ736" s="16"/>
      <c r="DA736" s="16"/>
      <c r="DB736" s="16"/>
      <c r="DC736" s="16"/>
      <c r="DD736" s="16"/>
      <c r="DE736" s="16"/>
      <c r="DF736" s="16"/>
      <c r="DG736" s="16"/>
      <c r="DH736" s="16"/>
      <c r="DI736" s="16"/>
      <c r="DJ736" s="16"/>
      <c r="DK736" s="16"/>
      <c r="DL736" s="16"/>
      <c r="DM736" s="16"/>
      <c r="DN736" s="16"/>
      <c r="DO736" s="16"/>
      <c r="DP736" s="16"/>
      <c r="DQ736" s="16"/>
      <c r="DR736" s="16"/>
      <c r="DS736" s="16"/>
      <c r="DT736" s="16"/>
      <c r="DU736" s="16"/>
      <c r="DV736" s="16"/>
      <c r="DW736" s="16"/>
      <c r="DX736" s="16"/>
      <c r="DY736" s="16"/>
      <c r="DZ736" s="16"/>
      <c r="EA736" s="16"/>
      <c r="EB736" s="16"/>
      <c r="EC736" s="16"/>
      <c r="ED736" s="16"/>
      <c r="EE736" s="16"/>
      <c r="EF736" s="16"/>
      <c r="EG736" s="16"/>
      <c r="EH736" s="16"/>
      <c r="EI736" s="16"/>
      <c r="EJ736" s="16"/>
      <c r="EK736" s="16"/>
      <c r="EL736" s="16"/>
      <c r="EM736" s="16"/>
      <c r="EN736" s="16"/>
      <c r="EO736" s="16"/>
      <c r="EP736" s="16"/>
      <c r="EQ736" s="16"/>
      <c r="ER736" s="16"/>
      <c r="ES736" s="16"/>
      <c r="ET736" s="16"/>
      <c r="EU736" s="16"/>
      <c r="EV736" s="16"/>
      <c r="EW736" s="16"/>
      <c r="EX736" s="16"/>
      <c r="EY736" s="16"/>
      <c r="EZ736" s="16"/>
      <c r="FA736" s="16"/>
      <c r="FB736" s="16"/>
    </row>
    <row r="737" spans="11:158" x14ac:dyDescent="0.35"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6"/>
      <c r="BN737" s="16"/>
      <c r="BO737" s="16"/>
      <c r="BP737" s="16"/>
      <c r="BQ737" s="16"/>
      <c r="BR737" s="16"/>
      <c r="BS737" s="16"/>
      <c r="BT737" s="16"/>
      <c r="BU737" s="16"/>
      <c r="BV737" s="16"/>
      <c r="BW737" s="16"/>
      <c r="BX737" s="16"/>
      <c r="BY737" s="16"/>
      <c r="BZ737" s="16"/>
      <c r="CA737" s="16"/>
      <c r="CB737" s="16"/>
      <c r="CC737" s="16"/>
      <c r="CD737" s="16"/>
      <c r="CE737" s="16"/>
      <c r="CF737" s="16"/>
      <c r="CG737" s="16"/>
      <c r="CH737" s="16"/>
      <c r="CI737" s="16"/>
      <c r="CJ737" s="16"/>
      <c r="CK737" s="16"/>
      <c r="CL737" s="16"/>
      <c r="CM737" s="16"/>
      <c r="CN737" s="16"/>
      <c r="CO737" s="16"/>
      <c r="CP737" s="16"/>
      <c r="CQ737" s="16"/>
      <c r="CR737" s="16"/>
      <c r="CS737" s="16"/>
      <c r="CT737" s="16"/>
      <c r="CU737" s="16"/>
      <c r="CV737" s="16"/>
      <c r="CW737" s="16"/>
      <c r="CX737" s="16"/>
      <c r="CY737" s="16"/>
      <c r="CZ737" s="16"/>
      <c r="DA737" s="16"/>
      <c r="DB737" s="16"/>
      <c r="DC737" s="16"/>
      <c r="DD737" s="16"/>
      <c r="DE737" s="16"/>
      <c r="DF737" s="16"/>
      <c r="DG737" s="16"/>
      <c r="DH737" s="16"/>
      <c r="DI737" s="16"/>
      <c r="DJ737" s="16"/>
      <c r="DK737" s="16"/>
      <c r="DL737" s="16"/>
      <c r="DM737" s="16"/>
      <c r="DN737" s="16"/>
      <c r="DO737" s="16"/>
      <c r="DP737" s="16"/>
      <c r="DQ737" s="16"/>
      <c r="DR737" s="16"/>
      <c r="DS737" s="16"/>
      <c r="DT737" s="16"/>
      <c r="DU737" s="16"/>
      <c r="DV737" s="16"/>
      <c r="DW737" s="16"/>
      <c r="DX737" s="16"/>
      <c r="DY737" s="16"/>
      <c r="DZ737" s="16"/>
      <c r="EA737" s="16"/>
      <c r="EB737" s="16"/>
      <c r="EC737" s="16"/>
      <c r="ED737" s="16"/>
      <c r="EE737" s="16"/>
      <c r="EF737" s="16"/>
      <c r="EG737" s="16"/>
      <c r="EH737" s="16"/>
      <c r="EI737" s="16"/>
      <c r="EJ737" s="16"/>
      <c r="EK737" s="16"/>
      <c r="EL737" s="16"/>
      <c r="EM737" s="16"/>
      <c r="EN737" s="16"/>
      <c r="EO737" s="16"/>
      <c r="EP737" s="16"/>
      <c r="EQ737" s="16"/>
      <c r="ER737" s="16"/>
      <c r="ES737" s="16"/>
      <c r="ET737" s="16"/>
      <c r="EU737" s="16"/>
      <c r="EV737" s="16"/>
      <c r="EW737" s="16"/>
      <c r="EX737" s="16"/>
      <c r="EY737" s="16"/>
      <c r="EZ737" s="16"/>
      <c r="FA737" s="16"/>
      <c r="FB737" s="16"/>
    </row>
    <row r="738" spans="11:158" x14ac:dyDescent="0.35"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6"/>
      <c r="BN738" s="16"/>
      <c r="BO738" s="16"/>
      <c r="BP738" s="16"/>
      <c r="BQ738" s="16"/>
      <c r="BR738" s="16"/>
      <c r="BS738" s="16"/>
      <c r="BT738" s="16"/>
      <c r="BU738" s="16"/>
      <c r="BV738" s="16"/>
      <c r="BW738" s="16"/>
      <c r="BX738" s="16"/>
      <c r="BY738" s="16"/>
      <c r="BZ738" s="16"/>
      <c r="CA738" s="16"/>
      <c r="CB738" s="16"/>
      <c r="CC738" s="16"/>
      <c r="CD738" s="16"/>
      <c r="CE738" s="16"/>
      <c r="CF738" s="16"/>
      <c r="CG738" s="16"/>
      <c r="CH738" s="16"/>
      <c r="CI738" s="16"/>
      <c r="CJ738" s="16"/>
      <c r="CK738" s="16"/>
      <c r="CL738" s="16"/>
      <c r="CM738" s="16"/>
      <c r="CN738" s="16"/>
      <c r="CO738" s="16"/>
      <c r="CP738" s="16"/>
      <c r="CQ738" s="16"/>
      <c r="CR738" s="16"/>
      <c r="CS738" s="16"/>
      <c r="CT738" s="16"/>
      <c r="CU738" s="16"/>
      <c r="CV738" s="16"/>
      <c r="CW738" s="16"/>
      <c r="CX738" s="16"/>
      <c r="CY738" s="16"/>
      <c r="CZ738" s="16"/>
      <c r="DA738" s="16"/>
      <c r="DB738" s="16"/>
      <c r="DC738" s="16"/>
      <c r="DD738" s="16"/>
      <c r="DE738" s="16"/>
      <c r="DF738" s="16"/>
      <c r="DG738" s="16"/>
      <c r="DH738" s="16"/>
      <c r="DI738" s="16"/>
      <c r="DJ738" s="16"/>
      <c r="DK738" s="16"/>
      <c r="DL738" s="16"/>
      <c r="DM738" s="16"/>
      <c r="DN738" s="16"/>
      <c r="DO738" s="16"/>
      <c r="DP738" s="16"/>
      <c r="DQ738" s="16"/>
      <c r="DR738" s="16"/>
      <c r="DS738" s="16"/>
      <c r="DT738" s="16"/>
      <c r="DU738" s="16"/>
      <c r="DV738" s="16"/>
      <c r="DW738" s="16"/>
      <c r="DX738" s="16"/>
      <c r="DY738" s="16"/>
      <c r="DZ738" s="16"/>
      <c r="EA738" s="16"/>
      <c r="EB738" s="16"/>
      <c r="EC738" s="16"/>
      <c r="ED738" s="16"/>
      <c r="EE738" s="16"/>
      <c r="EF738" s="16"/>
      <c r="EG738" s="16"/>
      <c r="EH738" s="16"/>
      <c r="EI738" s="16"/>
      <c r="EJ738" s="16"/>
      <c r="EK738" s="16"/>
      <c r="EL738" s="16"/>
      <c r="EM738" s="16"/>
      <c r="EN738" s="16"/>
      <c r="EO738" s="16"/>
      <c r="EP738" s="16"/>
      <c r="EQ738" s="16"/>
      <c r="ER738" s="16"/>
      <c r="ES738" s="16"/>
      <c r="ET738" s="16"/>
      <c r="EU738" s="16"/>
      <c r="EV738" s="16"/>
      <c r="EW738" s="16"/>
      <c r="EX738" s="16"/>
      <c r="EY738" s="16"/>
      <c r="EZ738" s="16"/>
      <c r="FA738" s="16"/>
      <c r="FB738" s="16"/>
    </row>
    <row r="739" spans="11:158" x14ac:dyDescent="0.35"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  <c r="AU739" s="16"/>
      <c r="AV739" s="16"/>
      <c r="AW739" s="16"/>
      <c r="AX739" s="16"/>
      <c r="AY739" s="16"/>
      <c r="AZ739" s="16"/>
      <c r="BA739" s="16"/>
      <c r="BB739" s="16"/>
      <c r="BC739" s="16"/>
      <c r="BD739" s="16"/>
      <c r="BE739" s="16"/>
      <c r="BF739" s="16"/>
      <c r="BG739" s="16"/>
      <c r="BH739" s="16"/>
      <c r="BI739" s="16"/>
      <c r="BJ739" s="16"/>
      <c r="BK739" s="16"/>
      <c r="BL739" s="16"/>
      <c r="BM739" s="16"/>
      <c r="BN739" s="16"/>
      <c r="BO739" s="16"/>
      <c r="BP739" s="16"/>
      <c r="BQ739" s="16"/>
      <c r="BR739" s="16"/>
      <c r="BS739" s="16"/>
      <c r="BT739" s="16"/>
      <c r="BU739" s="16"/>
      <c r="BV739" s="16"/>
      <c r="BW739" s="16"/>
      <c r="BX739" s="16"/>
      <c r="BY739" s="16"/>
      <c r="BZ739" s="16"/>
      <c r="CA739" s="16"/>
      <c r="CB739" s="16"/>
      <c r="CC739" s="16"/>
      <c r="CD739" s="16"/>
      <c r="CE739" s="16"/>
      <c r="CF739" s="16"/>
      <c r="CG739" s="16"/>
      <c r="CH739" s="16"/>
      <c r="CI739" s="16"/>
      <c r="CJ739" s="16"/>
      <c r="CK739" s="16"/>
      <c r="CL739" s="16"/>
      <c r="CM739" s="16"/>
      <c r="CN739" s="16"/>
      <c r="CO739" s="16"/>
      <c r="CP739" s="16"/>
      <c r="CQ739" s="16"/>
      <c r="CR739" s="16"/>
      <c r="CS739" s="16"/>
      <c r="CT739" s="16"/>
      <c r="CU739" s="16"/>
      <c r="CV739" s="16"/>
      <c r="CW739" s="16"/>
      <c r="CX739" s="16"/>
      <c r="CY739" s="16"/>
      <c r="CZ739" s="16"/>
      <c r="DA739" s="16"/>
      <c r="DB739" s="16"/>
      <c r="DC739" s="16"/>
      <c r="DD739" s="16"/>
      <c r="DE739" s="16"/>
      <c r="DF739" s="16"/>
      <c r="DG739" s="16"/>
      <c r="DH739" s="16"/>
      <c r="DI739" s="16"/>
      <c r="DJ739" s="16"/>
      <c r="DK739" s="16"/>
      <c r="DL739" s="16"/>
      <c r="DM739" s="16"/>
      <c r="DN739" s="16"/>
      <c r="DO739" s="16"/>
      <c r="DP739" s="16"/>
      <c r="DQ739" s="16"/>
      <c r="DR739" s="16"/>
      <c r="DS739" s="16"/>
      <c r="DT739" s="16"/>
      <c r="DU739" s="16"/>
      <c r="DV739" s="16"/>
      <c r="DW739" s="16"/>
      <c r="DX739" s="16"/>
      <c r="DY739" s="16"/>
      <c r="DZ739" s="16"/>
      <c r="EA739" s="16"/>
      <c r="EB739" s="16"/>
      <c r="EC739" s="16"/>
      <c r="ED739" s="16"/>
      <c r="EE739" s="16"/>
      <c r="EF739" s="16"/>
      <c r="EG739" s="16"/>
      <c r="EH739" s="16"/>
      <c r="EI739" s="16"/>
      <c r="EJ739" s="16"/>
      <c r="EK739" s="16"/>
      <c r="EL739" s="16"/>
      <c r="EM739" s="16"/>
      <c r="EN739" s="16"/>
      <c r="EO739" s="16"/>
      <c r="EP739" s="16"/>
      <c r="EQ739" s="16"/>
      <c r="ER739" s="16"/>
      <c r="ES739" s="16"/>
      <c r="ET739" s="16"/>
      <c r="EU739" s="16"/>
      <c r="EV739" s="16"/>
      <c r="EW739" s="16"/>
      <c r="EX739" s="16"/>
      <c r="EY739" s="16"/>
      <c r="EZ739" s="16"/>
      <c r="FA739" s="16"/>
      <c r="FB739" s="16"/>
    </row>
    <row r="740" spans="11:158" x14ac:dyDescent="0.35"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6"/>
      <c r="BM740" s="16"/>
      <c r="BN740" s="16"/>
      <c r="BO740" s="16"/>
      <c r="BP740" s="16"/>
      <c r="BQ740" s="16"/>
      <c r="BR740" s="16"/>
      <c r="BS740" s="16"/>
      <c r="BT740" s="16"/>
      <c r="BU740" s="16"/>
      <c r="BV740" s="16"/>
      <c r="BW740" s="16"/>
      <c r="BX740" s="16"/>
      <c r="BY740" s="16"/>
      <c r="BZ740" s="16"/>
      <c r="CA740" s="16"/>
      <c r="CB740" s="16"/>
      <c r="CC740" s="16"/>
      <c r="CD740" s="16"/>
      <c r="CE740" s="16"/>
      <c r="CF740" s="16"/>
      <c r="CG740" s="16"/>
      <c r="CH740" s="16"/>
      <c r="CI740" s="16"/>
      <c r="CJ740" s="16"/>
      <c r="CK740" s="16"/>
      <c r="CL740" s="16"/>
      <c r="CM740" s="16"/>
      <c r="CN740" s="16"/>
      <c r="CO740" s="16"/>
      <c r="CP740" s="16"/>
      <c r="CQ740" s="16"/>
      <c r="CR740" s="16"/>
      <c r="CS740" s="16"/>
      <c r="CT740" s="16"/>
      <c r="CU740" s="16"/>
      <c r="CV740" s="16"/>
      <c r="CW740" s="16"/>
      <c r="CX740" s="16"/>
      <c r="CY740" s="16"/>
      <c r="CZ740" s="16"/>
      <c r="DA740" s="16"/>
      <c r="DB740" s="16"/>
      <c r="DC740" s="16"/>
      <c r="DD740" s="16"/>
      <c r="DE740" s="16"/>
      <c r="DF740" s="16"/>
      <c r="DG740" s="16"/>
      <c r="DH740" s="16"/>
      <c r="DI740" s="16"/>
      <c r="DJ740" s="16"/>
      <c r="DK740" s="16"/>
      <c r="DL740" s="16"/>
      <c r="DM740" s="16"/>
      <c r="DN740" s="16"/>
      <c r="DO740" s="16"/>
      <c r="DP740" s="16"/>
      <c r="DQ740" s="16"/>
      <c r="DR740" s="16"/>
      <c r="DS740" s="16"/>
      <c r="DT740" s="16"/>
      <c r="DU740" s="16"/>
      <c r="DV740" s="16"/>
      <c r="DW740" s="16"/>
      <c r="DX740" s="16"/>
      <c r="DY740" s="16"/>
      <c r="DZ740" s="16"/>
      <c r="EA740" s="16"/>
      <c r="EB740" s="16"/>
      <c r="EC740" s="16"/>
      <c r="ED740" s="16"/>
      <c r="EE740" s="16"/>
      <c r="EF740" s="16"/>
      <c r="EG740" s="16"/>
      <c r="EH740" s="16"/>
      <c r="EI740" s="16"/>
      <c r="EJ740" s="16"/>
      <c r="EK740" s="16"/>
      <c r="EL740" s="16"/>
      <c r="EM740" s="16"/>
      <c r="EN740" s="16"/>
      <c r="EO740" s="16"/>
      <c r="EP740" s="16"/>
      <c r="EQ740" s="16"/>
      <c r="ER740" s="16"/>
      <c r="ES740" s="16"/>
      <c r="ET740" s="16"/>
      <c r="EU740" s="16"/>
      <c r="EV740" s="16"/>
      <c r="EW740" s="16"/>
      <c r="EX740" s="16"/>
      <c r="EY740" s="16"/>
      <c r="EZ740" s="16"/>
      <c r="FA740" s="16"/>
      <c r="FB740" s="16"/>
    </row>
    <row r="741" spans="11:158" x14ac:dyDescent="0.35"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6"/>
      <c r="BN741" s="16"/>
      <c r="BO741" s="16"/>
      <c r="BP741" s="16"/>
      <c r="BQ741" s="16"/>
      <c r="BR741" s="16"/>
      <c r="BS741" s="16"/>
      <c r="BT741" s="16"/>
      <c r="BU741" s="16"/>
      <c r="BV741" s="16"/>
      <c r="BW741" s="16"/>
      <c r="BX741" s="16"/>
      <c r="BY741" s="16"/>
      <c r="BZ741" s="16"/>
      <c r="CA741" s="16"/>
      <c r="CB741" s="16"/>
      <c r="CC741" s="16"/>
      <c r="CD741" s="16"/>
      <c r="CE741" s="16"/>
      <c r="CF741" s="16"/>
      <c r="CG741" s="16"/>
      <c r="CH741" s="16"/>
      <c r="CI741" s="16"/>
      <c r="CJ741" s="16"/>
      <c r="CK741" s="16"/>
      <c r="CL741" s="16"/>
      <c r="CM741" s="16"/>
      <c r="CN741" s="16"/>
      <c r="CO741" s="16"/>
      <c r="CP741" s="16"/>
      <c r="CQ741" s="16"/>
      <c r="CR741" s="16"/>
      <c r="CS741" s="16"/>
      <c r="CT741" s="16"/>
      <c r="CU741" s="16"/>
      <c r="CV741" s="16"/>
      <c r="CW741" s="16"/>
      <c r="CX741" s="16"/>
      <c r="CY741" s="16"/>
      <c r="CZ741" s="16"/>
      <c r="DA741" s="16"/>
      <c r="DB741" s="16"/>
      <c r="DC741" s="16"/>
      <c r="DD741" s="16"/>
      <c r="DE741" s="16"/>
      <c r="DF741" s="16"/>
      <c r="DG741" s="16"/>
      <c r="DH741" s="16"/>
      <c r="DI741" s="16"/>
      <c r="DJ741" s="16"/>
      <c r="DK741" s="16"/>
      <c r="DL741" s="16"/>
      <c r="DM741" s="16"/>
      <c r="DN741" s="16"/>
      <c r="DO741" s="16"/>
      <c r="DP741" s="16"/>
      <c r="DQ741" s="16"/>
      <c r="DR741" s="16"/>
      <c r="DS741" s="16"/>
      <c r="DT741" s="16"/>
      <c r="DU741" s="16"/>
      <c r="DV741" s="16"/>
      <c r="DW741" s="16"/>
      <c r="DX741" s="16"/>
      <c r="DY741" s="16"/>
      <c r="DZ741" s="16"/>
      <c r="EA741" s="16"/>
      <c r="EB741" s="16"/>
      <c r="EC741" s="16"/>
      <c r="ED741" s="16"/>
      <c r="EE741" s="16"/>
      <c r="EF741" s="16"/>
      <c r="EG741" s="16"/>
      <c r="EH741" s="16"/>
      <c r="EI741" s="16"/>
      <c r="EJ741" s="16"/>
      <c r="EK741" s="16"/>
      <c r="EL741" s="16"/>
      <c r="EM741" s="16"/>
      <c r="EN741" s="16"/>
      <c r="EO741" s="16"/>
      <c r="EP741" s="16"/>
      <c r="EQ741" s="16"/>
      <c r="ER741" s="16"/>
      <c r="ES741" s="16"/>
      <c r="ET741" s="16"/>
      <c r="EU741" s="16"/>
      <c r="EV741" s="16"/>
      <c r="EW741" s="16"/>
      <c r="EX741" s="16"/>
      <c r="EY741" s="16"/>
      <c r="EZ741" s="16"/>
      <c r="FA741" s="16"/>
      <c r="FB741" s="16"/>
    </row>
    <row r="742" spans="11:158" x14ac:dyDescent="0.35"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6"/>
      <c r="BN742" s="16"/>
      <c r="BO742" s="16"/>
      <c r="BP742" s="16"/>
      <c r="BQ742" s="16"/>
      <c r="BR742" s="16"/>
      <c r="BS742" s="16"/>
      <c r="BT742" s="16"/>
      <c r="BU742" s="16"/>
      <c r="BV742" s="16"/>
      <c r="BW742" s="16"/>
      <c r="BX742" s="16"/>
      <c r="BY742" s="16"/>
      <c r="BZ742" s="16"/>
      <c r="CA742" s="16"/>
      <c r="CB742" s="16"/>
      <c r="CC742" s="16"/>
      <c r="CD742" s="16"/>
      <c r="CE742" s="16"/>
      <c r="CF742" s="16"/>
      <c r="CG742" s="16"/>
      <c r="CH742" s="16"/>
      <c r="CI742" s="16"/>
      <c r="CJ742" s="16"/>
      <c r="CK742" s="16"/>
      <c r="CL742" s="16"/>
      <c r="CM742" s="16"/>
      <c r="CN742" s="16"/>
      <c r="CO742" s="16"/>
      <c r="CP742" s="16"/>
      <c r="CQ742" s="16"/>
      <c r="CR742" s="16"/>
      <c r="CS742" s="16"/>
      <c r="CT742" s="16"/>
      <c r="CU742" s="16"/>
      <c r="CV742" s="16"/>
      <c r="CW742" s="16"/>
      <c r="CX742" s="16"/>
      <c r="CY742" s="16"/>
      <c r="CZ742" s="16"/>
      <c r="DA742" s="16"/>
      <c r="DB742" s="16"/>
      <c r="DC742" s="16"/>
      <c r="DD742" s="16"/>
      <c r="DE742" s="16"/>
      <c r="DF742" s="16"/>
      <c r="DG742" s="16"/>
      <c r="DH742" s="16"/>
      <c r="DI742" s="16"/>
      <c r="DJ742" s="16"/>
      <c r="DK742" s="16"/>
      <c r="DL742" s="16"/>
      <c r="DM742" s="16"/>
      <c r="DN742" s="16"/>
      <c r="DO742" s="16"/>
      <c r="DP742" s="16"/>
      <c r="DQ742" s="16"/>
      <c r="DR742" s="16"/>
      <c r="DS742" s="16"/>
      <c r="DT742" s="16"/>
      <c r="DU742" s="16"/>
      <c r="DV742" s="16"/>
      <c r="DW742" s="16"/>
      <c r="DX742" s="16"/>
      <c r="DY742" s="16"/>
      <c r="DZ742" s="16"/>
      <c r="EA742" s="16"/>
      <c r="EB742" s="16"/>
      <c r="EC742" s="16"/>
      <c r="ED742" s="16"/>
      <c r="EE742" s="16"/>
      <c r="EF742" s="16"/>
      <c r="EG742" s="16"/>
      <c r="EH742" s="16"/>
      <c r="EI742" s="16"/>
      <c r="EJ742" s="16"/>
      <c r="EK742" s="16"/>
      <c r="EL742" s="16"/>
      <c r="EM742" s="16"/>
      <c r="EN742" s="16"/>
      <c r="EO742" s="16"/>
      <c r="EP742" s="16"/>
      <c r="EQ742" s="16"/>
      <c r="ER742" s="16"/>
      <c r="ES742" s="16"/>
      <c r="ET742" s="16"/>
      <c r="EU742" s="16"/>
      <c r="EV742" s="16"/>
      <c r="EW742" s="16"/>
      <c r="EX742" s="16"/>
      <c r="EY742" s="16"/>
      <c r="EZ742" s="16"/>
      <c r="FA742" s="16"/>
      <c r="FB742" s="16"/>
    </row>
    <row r="743" spans="11:158" x14ac:dyDescent="0.35"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6"/>
      <c r="BM743" s="16"/>
      <c r="BN743" s="16"/>
      <c r="BO743" s="16"/>
      <c r="BP743" s="16"/>
      <c r="BQ743" s="16"/>
      <c r="BR743" s="16"/>
      <c r="BS743" s="16"/>
      <c r="BT743" s="16"/>
      <c r="BU743" s="16"/>
      <c r="BV743" s="16"/>
      <c r="BW743" s="16"/>
      <c r="BX743" s="16"/>
      <c r="BY743" s="16"/>
      <c r="BZ743" s="16"/>
      <c r="CA743" s="16"/>
      <c r="CB743" s="16"/>
      <c r="CC743" s="16"/>
      <c r="CD743" s="16"/>
      <c r="CE743" s="16"/>
      <c r="CF743" s="16"/>
      <c r="CG743" s="16"/>
      <c r="CH743" s="16"/>
      <c r="CI743" s="16"/>
      <c r="CJ743" s="16"/>
      <c r="CK743" s="16"/>
      <c r="CL743" s="16"/>
      <c r="CM743" s="16"/>
      <c r="CN743" s="16"/>
      <c r="CO743" s="16"/>
      <c r="CP743" s="16"/>
      <c r="CQ743" s="16"/>
      <c r="CR743" s="16"/>
      <c r="CS743" s="16"/>
      <c r="CT743" s="16"/>
      <c r="CU743" s="16"/>
      <c r="CV743" s="16"/>
      <c r="CW743" s="16"/>
      <c r="CX743" s="16"/>
      <c r="CY743" s="16"/>
      <c r="CZ743" s="16"/>
      <c r="DA743" s="16"/>
      <c r="DB743" s="16"/>
      <c r="DC743" s="16"/>
      <c r="DD743" s="16"/>
      <c r="DE743" s="16"/>
      <c r="DF743" s="16"/>
      <c r="DG743" s="16"/>
      <c r="DH743" s="16"/>
      <c r="DI743" s="16"/>
      <c r="DJ743" s="16"/>
      <c r="DK743" s="16"/>
      <c r="DL743" s="16"/>
      <c r="DM743" s="16"/>
      <c r="DN743" s="16"/>
      <c r="DO743" s="16"/>
      <c r="DP743" s="16"/>
      <c r="DQ743" s="16"/>
      <c r="DR743" s="16"/>
      <c r="DS743" s="16"/>
      <c r="DT743" s="16"/>
      <c r="DU743" s="16"/>
      <c r="DV743" s="16"/>
      <c r="DW743" s="16"/>
      <c r="DX743" s="16"/>
      <c r="DY743" s="16"/>
      <c r="DZ743" s="16"/>
      <c r="EA743" s="16"/>
      <c r="EB743" s="16"/>
      <c r="EC743" s="16"/>
      <c r="ED743" s="16"/>
      <c r="EE743" s="16"/>
      <c r="EF743" s="16"/>
      <c r="EG743" s="16"/>
      <c r="EH743" s="16"/>
      <c r="EI743" s="16"/>
      <c r="EJ743" s="16"/>
      <c r="EK743" s="16"/>
      <c r="EL743" s="16"/>
      <c r="EM743" s="16"/>
      <c r="EN743" s="16"/>
      <c r="EO743" s="16"/>
      <c r="EP743" s="16"/>
      <c r="EQ743" s="16"/>
      <c r="ER743" s="16"/>
      <c r="ES743" s="16"/>
      <c r="ET743" s="16"/>
      <c r="EU743" s="16"/>
      <c r="EV743" s="16"/>
      <c r="EW743" s="16"/>
      <c r="EX743" s="16"/>
      <c r="EY743" s="16"/>
      <c r="EZ743" s="16"/>
      <c r="FA743" s="16"/>
      <c r="FB743" s="16"/>
    </row>
    <row r="744" spans="11:158" x14ac:dyDescent="0.35"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  <c r="AU744" s="16"/>
      <c r="AV744" s="16"/>
      <c r="AW744" s="16"/>
      <c r="AX744" s="16"/>
      <c r="AY744" s="16"/>
      <c r="AZ744" s="16"/>
      <c r="BA744" s="16"/>
      <c r="BB744" s="16"/>
      <c r="BC744" s="16"/>
      <c r="BD744" s="16"/>
      <c r="BE744" s="16"/>
      <c r="BF744" s="16"/>
      <c r="BG744" s="16"/>
      <c r="BH744" s="16"/>
      <c r="BI744" s="16"/>
      <c r="BJ744" s="16"/>
      <c r="BK744" s="16"/>
      <c r="BL744" s="16"/>
      <c r="BM744" s="16"/>
      <c r="BN744" s="16"/>
      <c r="BO744" s="16"/>
      <c r="BP744" s="16"/>
      <c r="BQ744" s="16"/>
      <c r="BR744" s="16"/>
      <c r="BS744" s="16"/>
      <c r="BT744" s="16"/>
      <c r="BU744" s="16"/>
      <c r="BV744" s="16"/>
      <c r="BW744" s="16"/>
      <c r="BX744" s="16"/>
      <c r="BY744" s="16"/>
      <c r="BZ744" s="16"/>
      <c r="CA744" s="16"/>
      <c r="CB744" s="16"/>
      <c r="CC744" s="16"/>
      <c r="CD744" s="16"/>
      <c r="CE744" s="16"/>
      <c r="CF744" s="16"/>
      <c r="CG744" s="16"/>
      <c r="CH744" s="16"/>
      <c r="CI744" s="16"/>
      <c r="CJ744" s="16"/>
      <c r="CK744" s="16"/>
      <c r="CL744" s="16"/>
      <c r="CM744" s="16"/>
      <c r="CN744" s="16"/>
      <c r="CO744" s="16"/>
      <c r="CP744" s="16"/>
      <c r="CQ744" s="16"/>
      <c r="CR744" s="16"/>
      <c r="CS744" s="16"/>
      <c r="CT744" s="16"/>
      <c r="CU744" s="16"/>
      <c r="CV744" s="16"/>
      <c r="CW744" s="16"/>
      <c r="CX744" s="16"/>
      <c r="CY744" s="16"/>
      <c r="CZ744" s="16"/>
      <c r="DA744" s="16"/>
      <c r="DB744" s="16"/>
      <c r="DC744" s="16"/>
      <c r="DD744" s="16"/>
      <c r="DE744" s="16"/>
      <c r="DF744" s="16"/>
      <c r="DG744" s="16"/>
      <c r="DH744" s="16"/>
      <c r="DI744" s="16"/>
      <c r="DJ744" s="16"/>
      <c r="DK744" s="16"/>
      <c r="DL744" s="16"/>
      <c r="DM744" s="16"/>
      <c r="DN744" s="16"/>
      <c r="DO744" s="16"/>
      <c r="DP744" s="16"/>
      <c r="DQ744" s="16"/>
      <c r="DR744" s="16"/>
      <c r="DS744" s="16"/>
      <c r="DT744" s="16"/>
      <c r="DU744" s="16"/>
      <c r="DV744" s="16"/>
      <c r="DW744" s="16"/>
      <c r="DX744" s="16"/>
      <c r="DY744" s="16"/>
      <c r="DZ744" s="16"/>
      <c r="EA744" s="16"/>
      <c r="EB744" s="16"/>
      <c r="EC744" s="16"/>
      <c r="ED744" s="16"/>
      <c r="EE744" s="16"/>
      <c r="EF744" s="16"/>
      <c r="EG744" s="16"/>
      <c r="EH744" s="16"/>
      <c r="EI744" s="16"/>
      <c r="EJ744" s="16"/>
      <c r="EK744" s="16"/>
      <c r="EL744" s="16"/>
      <c r="EM744" s="16"/>
      <c r="EN744" s="16"/>
      <c r="EO744" s="16"/>
      <c r="EP744" s="16"/>
      <c r="EQ744" s="16"/>
      <c r="ER744" s="16"/>
      <c r="ES744" s="16"/>
      <c r="ET744" s="16"/>
      <c r="EU744" s="16"/>
      <c r="EV744" s="16"/>
      <c r="EW744" s="16"/>
      <c r="EX744" s="16"/>
      <c r="EY744" s="16"/>
      <c r="EZ744" s="16"/>
      <c r="FA744" s="16"/>
      <c r="FB744" s="16"/>
    </row>
    <row r="745" spans="11:158" x14ac:dyDescent="0.35"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6"/>
      <c r="BN745" s="16"/>
      <c r="BO745" s="16"/>
      <c r="BP745" s="16"/>
      <c r="BQ745" s="16"/>
      <c r="BR745" s="16"/>
      <c r="BS745" s="16"/>
      <c r="BT745" s="16"/>
      <c r="BU745" s="16"/>
      <c r="BV745" s="16"/>
      <c r="BW745" s="16"/>
      <c r="BX745" s="16"/>
      <c r="BY745" s="16"/>
      <c r="BZ745" s="16"/>
      <c r="CA745" s="16"/>
      <c r="CB745" s="16"/>
      <c r="CC745" s="16"/>
      <c r="CD745" s="16"/>
      <c r="CE745" s="16"/>
      <c r="CF745" s="16"/>
      <c r="CG745" s="16"/>
      <c r="CH745" s="16"/>
      <c r="CI745" s="16"/>
      <c r="CJ745" s="16"/>
      <c r="CK745" s="16"/>
      <c r="CL745" s="16"/>
      <c r="CM745" s="16"/>
      <c r="CN745" s="16"/>
      <c r="CO745" s="16"/>
      <c r="CP745" s="16"/>
      <c r="CQ745" s="16"/>
      <c r="CR745" s="16"/>
      <c r="CS745" s="16"/>
      <c r="CT745" s="16"/>
      <c r="CU745" s="16"/>
      <c r="CV745" s="16"/>
      <c r="CW745" s="16"/>
      <c r="CX745" s="16"/>
      <c r="CY745" s="16"/>
      <c r="CZ745" s="16"/>
      <c r="DA745" s="16"/>
      <c r="DB745" s="16"/>
      <c r="DC745" s="16"/>
      <c r="DD745" s="16"/>
      <c r="DE745" s="16"/>
      <c r="DF745" s="16"/>
      <c r="DG745" s="16"/>
      <c r="DH745" s="16"/>
      <c r="DI745" s="16"/>
      <c r="DJ745" s="16"/>
      <c r="DK745" s="16"/>
      <c r="DL745" s="16"/>
      <c r="DM745" s="16"/>
      <c r="DN745" s="16"/>
      <c r="DO745" s="16"/>
      <c r="DP745" s="16"/>
      <c r="DQ745" s="16"/>
      <c r="DR745" s="16"/>
      <c r="DS745" s="16"/>
      <c r="DT745" s="16"/>
      <c r="DU745" s="16"/>
      <c r="DV745" s="16"/>
      <c r="DW745" s="16"/>
      <c r="DX745" s="16"/>
      <c r="DY745" s="16"/>
      <c r="DZ745" s="16"/>
      <c r="EA745" s="16"/>
      <c r="EB745" s="16"/>
      <c r="EC745" s="16"/>
      <c r="ED745" s="16"/>
      <c r="EE745" s="16"/>
      <c r="EF745" s="16"/>
      <c r="EG745" s="16"/>
      <c r="EH745" s="16"/>
      <c r="EI745" s="16"/>
      <c r="EJ745" s="16"/>
      <c r="EK745" s="16"/>
      <c r="EL745" s="16"/>
      <c r="EM745" s="16"/>
      <c r="EN745" s="16"/>
      <c r="EO745" s="16"/>
      <c r="EP745" s="16"/>
      <c r="EQ745" s="16"/>
      <c r="ER745" s="16"/>
      <c r="ES745" s="16"/>
      <c r="ET745" s="16"/>
      <c r="EU745" s="16"/>
      <c r="EV745" s="16"/>
      <c r="EW745" s="16"/>
      <c r="EX745" s="16"/>
      <c r="EY745" s="16"/>
      <c r="EZ745" s="16"/>
      <c r="FA745" s="16"/>
      <c r="FB745" s="16"/>
    </row>
    <row r="746" spans="11:158" x14ac:dyDescent="0.35"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6"/>
      <c r="BN746" s="16"/>
      <c r="BO746" s="16"/>
      <c r="BP746" s="16"/>
      <c r="BQ746" s="16"/>
      <c r="BR746" s="16"/>
      <c r="BS746" s="16"/>
      <c r="BT746" s="16"/>
      <c r="BU746" s="16"/>
      <c r="BV746" s="16"/>
      <c r="BW746" s="16"/>
      <c r="BX746" s="16"/>
      <c r="BY746" s="16"/>
      <c r="BZ746" s="16"/>
      <c r="CA746" s="16"/>
      <c r="CB746" s="16"/>
      <c r="CC746" s="16"/>
      <c r="CD746" s="16"/>
      <c r="CE746" s="16"/>
      <c r="CF746" s="16"/>
      <c r="CG746" s="16"/>
      <c r="CH746" s="16"/>
      <c r="CI746" s="16"/>
      <c r="CJ746" s="16"/>
      <c r="CK746" s="16"/>
      <c r="CL746" s="16"/>
      <c r="CM746" s="16"/>
      <c r="CN746" s="16"/>
      <c r="CO746" s="16"/>
      <c r="CP746" s="16"/>
      <c r="CQ746" s="16"/>
      <c r="CR746" s="16"/>
      <c r="CS746" s="16"/>
      <c r="CT746" s="16"/>
      <c r="CU746" s="16"/>
      <c r="CV746" s="16"/>
      <c r="CW746" s="16"/>
      <c r="CX746" s="16"/>
      <c r="CY746" s="16"/>
      <c r="CZ746" s="16"/>
      <c r="DA746" s="16"/>
      <c r="DB746" s="16"/>
      <c r="DC746" s="16"/>
      <c r="DD746" s="16"/>
      <c r="DE746" s="16"/>
      <c r="DF746" s="16"/>
      <c r="DG746" s="16"/>
      <c r="DH746" s="16"/>
      <c r="DI746" s="16"/>
      <c r="DJ746" s="16"/>
      <c r="DK746" s="16"/>
      <c r="DL746" s="16"/>
      <c r="DM746" s="16"/>
      <c r="DN746" s="16"/>
      <c r="DO746" s="16"/>
      <c r="DP746" s="16"/>
      <c r="DQ746" s="16"/>
      <c r="DR746" s="16"/>
      <c r="DS746" s="16"/>
      <c r="DT746" s="16"/>
      <c r="DU746" s="16"/>
      <c r="DV746" s="16"/>
      <c r="DW746" s="16"/>
      <c r="DX746" s="16"/>
      <c r="DY746" s="16"/>
      <c r="DZ746" s="16"/>
      <c r="EA746" s="16"/>
      <c r="EB746" s="16"/>
      <c r="EC746" s="16"/>
      <c r="ED746" s="16"/>
      <c r="EE746" s="16"/>
      <c r="EF746" s="16"/>
      <c r="EG746" s="16"/>
      <c r="EH746" s="16"/>
      <c r="EI746" s="16"/>
      <c r="EJ746" s="16"/>
      <c r="EK746" s="16"/>
      <c r="EL746" s="16"/>
      <c r="EM746" s="16"/>
      <c r="EN746" s="16"/>
      <c r="EO746" s="16"/>
      <c r="EP746" s="16"/>
      <c r="EQ746" s="16"/>
      <c r="ER746" s="16"/>
      <c r="ES746" s="16"/>
      <c r="ET746" s="16"/>
      <c r="EU746" s="16"/>
      <c r="EV746" s="16"/>
      <c r="EW746" s="16"/>
      <c r="EX746" s="16"/>
      <c r="EY746" s="16"/>
      <c r="EZ746" s="16"/>
      <c r="FA746" s="16"/>
      <c r="FB746" s="16"/>
    </row>
    <row r="747" spans="11:158" x14ac:dyDescent="0.35"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6"/>
      <c r="BN747" s="16"/>
      <c r="BO747" s="16"/>
      <c r="BP747" s="16"/>
      <c r="BQ747" s="16"/>
      <c r="BR747" s="16"/>
      <c r="BS747" s="16"/>
      <c r="BT747" s="16"/>
      <c r="BU747" s="16"/>
      <c r="BV747" s="16"/>
      <c r="BW747" s="16"/>
      <c r="BX747" s="16"/>
      <c r="BY747" s="16"/>
      <c r="BZ747" s="16"/>
      <c r="CA747" s="16"/>
      <c r="CB747" s="16"/>
      <c r="CC747" s="16"/>
      <c r="CD747" s="16"/>
      <c r="CE747" s="16"/>
      <c r="CF747" s="16"/>
      <c r="CG747" s="16"/>
      <c r="CH747" s="16"/>
      <c r="CI747" s="16"/>
      <c r="CJ747" s="16"/>
      <c r="CK747" s="16"/>
      <c r="CL747" s="16"/>
      <c r="CM747" s="16"/>
      <c r="CN747" s="16"/>
      <c r="CO747" s="16"/>
      <c r="CP747" s="16"/>
      <c r="CQ747" s="16"/>
      <c r="CR747" s="16"/>
      <c r="CS747" s="16"/>
      <c r="CT747" s="16"/>
      <c r="CU747" s="16"/>
      <c r="CV747" s="16"/>
      <c r="CW747" s="16"/>
      <c r="CX747" s="16"/>
      <c r="CY747" s="16"/>
      <c r="CZ747" s="16"/>
      <c r="DA747" s="16"/>
      <c r="DB747" s="16"/>
      <c r="DC747" s="16"/>
      <c r="DD747" s="16"/>
      <c r="DE747" s="16"/>
      <c r="DF747" s="16"/>
      <c r="DG747" s="16"/>
      <c r="DH747" s="16"/>
      <c r="DI747" s="16"/>
      <c r="DJ747" s="16"/>
      <c r="DK747" s="16"/>
      <c r="DL747" s="16"/>
      <c r="DM747" s="16"/>
      <c r="DN747" s="16"/>
      <c r="DO747" s="16"/>
      <c r="DP747" s="16"/>
      <c r="DQ747" s="16"/>
      <c r="DR747" s="16"/>
      <c r="DS747" s="16"/>
      <c r="DT747" s="16"/>
      <c r="DU747" s="16"/>
      <c r="DV747" s="16"/>
      <c r="DW747" s="16"/>
      <c r="DX747" s="16"/>
      <c r="DY747" s="16"/>
      <c r="DZ747" s="16"/>
      <c r="EA747" s="16"/>
      <c r="EB747" s="16"/>
      <c r="EC747" s="16"/>
      <c r="ED747" s="16"/>
      <c r="EE747" s="16"/>
      <c r="EF747" s="16"/>
      <c r="EG747" s="16"/>
      <c r="EH747" s="16"/>
      <c r="EI747" s="16"/>
      <c r="EJ747" s="16"/>
      <c r="EK747" s="16"/>
      <c r="EL747" s="16"/>
      <c r="EM747" s="16"/>
      <c r="EN747" s="16"/>
      <c r="EO747" s="16"/>
      <c r="EP747" s="16"/>
      <c r="EQ747" s="16"/>
      <c r="ER747" s="16"/>
      <c r="ES747" s="16"/>
      <c r="ET747" s="16"/>
      <c r="EU747" s="16"/>
      <c r="EV747" s="16"/>
      <c r="EW747" s="16"/>
      <c r="EX747" s="16"/>
      <c r="EY747" s="16"/>
      <c r="EZ747" s="16"/>
      <c r="FA747" s="16"/>
      <c r="FB747" s="16"/>
    </row>
    <row r="748" spans="11:158" x14ac:dyDescent="0.35"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6"/>
      <c r="BN748" s="16"/>
      <c r="BO748" s="16"/>
      <c r="BP748" s="16"/>
      <c r="BQ748" s="16"/>
      <c r="BR748" s="16"/>
      <c r="BS748" s="16"/>
      <c r="BT748" s="16"/>
      <c r="BU748" s="16"/>
      <c r="BV748" s="16"/>
      <c r="BW748" s="16"/>
      <c r="BX748" s="16"/>
      <c r="BY748" s="16"/>
      <c r="BZ748" s="16"/>
      <c r="CA748" s="16"/>
      <c r="CB748" s="16"/>
      <c r="CC748" s="16"/>
      <c r="CD748" s="16"/>
      <c r="CE748" s="16"/>
      <c r="CF748" s="16"/>
      <c r="CG748" s="16"/>
      <c r="CH748" s="16"/>
      <c r="CI748" s="16"/>
      <c r="CJ748" s="16"/>
      <c r="CK748" s="16"/>
      <c r="CL748" s="16"/>
      <c r="CM748" s="16"/>
      <c r="CN748" s="16"/>
      <c r="CO748" s="16"/>
      <c r="CP748" s="16"/>
      <c r="CQ748" s="16"/>
      <c r="CR748" s="16"/>
      <c r="CS748" s="16"/>
      <c r="CT748" s="16"/>
      <c r="CU748" s="16"/>
      <c r="CV748" s="16"/>
      <c r="CW748" s="16"/>
      <c r="CX748" s="16"/>
      <c r="CY748" s="16"/>
      <c r="CZ748" s="16"/>
      <c r="DA748" s="16"/>
      <c r="DB748" s="16"/>
      <c r="DC748" s="16"/>
      <c r="DD748" s="16"/>
      <c r="DE748" s="16"/>
      <c r="DF748" s="16"/>
      <c r="DG748" s="16"/>
      <c r="DH748" s="16"/>
      <c r="DI748" s="16"/>
      <c r="DJ748" s="16"/>
      <c r="DK748" s="16"/>
      <c r="DL748" s="16"/>
      <c r="DM748" s="16"/>
      <c r="DN748" s="16"/>
      <c r="DO748" s="16"/>
      <c r="DP748" s="16"/>
      <c r="DQ748" s="16"/>
      <c r="DR748" s="16"/>
      <c r="DS748" s="16"/>
      <c r="DT748" s="16"/>
      <c r="DU748" s="16"/>
      <c r="DV748" s="16"/>
      <c r="DW748" s="16"/>
      <c r="DX748" s="16"/>
      <c r="DY748" s="16"/>
      <c r="DZ748" s="16"/>
      <c r="EA748" s="16"/>
      <c r="EB748" s="16"/>
      <c r="EC748" s="16"/>
      <c r="ED748" s="16"/>
      <c r="EE748" s="16"/>
      <c r="EF748" s="16"/>
      <c r="EG748" s="16"/>
      <c r="EH748" s="16"/>
      <c r="EI748" s="16"/>
      <c r="EJ748" s="16"/>
      <c r="EK748" s="16"/>
      <c r="EL748" s="16"/>
      <c r="EM748" s="16"/>
      <c r="EN748" s="16"/>
      <c r="EO748" s="16"/>
      <c r="EP748" s="16"/>
      <c r="EQ748" s="16"/>
      <c r="ER748" s="16"/>
      <c r="ES748" s="16"/>
      <c r="ET748" s="16"/>
      <c r="EU748" s="16"/>
      <c r="EV748" s="16"/>
      <c r="EW748" s="16"/>
      <c r="EX748" s="16"/>
      <c r="EY748" s="16"/>
      <c r="EZ748" s="16"/>
      <c r="FA748" s="16"/>
      <c r="FB748" s="16"/>
    </row>
    <row r="749" spans="11:158" x14ac:dyDescent="0.35"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6"/>
      <c r="BN749" s="16"/>
      <c r="BO749" s="16"/>
      <c r="BP749" s="16"/>
      <c r="BQ749" s="16"/>
      <c r="BR749" s="16"/>
      <c r="BS749" s="16"/>
      <c r="BT749" s="16"/>
      <c r="BU749" s="16"/>
      <c r="BV749" s="16"/>
      <c r="BW749" s="16"/>
      <c r="BX749" s="16"/>
      <c r="BY749" s="16"/>
      <c r="BZ749" s="16"/>
      <c r="CA749" s="16"/>
      <c r="CB749" s="16"/>
      <c r="CC749" s="16"/>
      <c r="CD749" s="16"/>
      <c r="CE749" s="16"/>
      <c r="CF749" s="16"/>
      <c r="CG749" s="16"/>
      <c r="CH749" s="16"/>
      <c r="CI749" s="16"/>
      <c r="CJ749" s="16"/>
      <c r="CK749" s="16"/>
      <c r="CL749" s="16"/>
      <c r="CM749" s="16"/>
      <c r="CN749" s="16"/>
      <c r="CO749" s="16"/>
      <c r="CP749" s="16"/>
      <c r="CQ749" s="16"/>
      <c r="CR749" s="16"/>
      <c r="CS749" s="16"/>
      <c r="CT749" s="16"/>
      <c r="CU749" s="16"/>
      <c r="CV749" s="16"/>
      <c r="CW749" s="16"/>
      <c r="CX749" s="16"/>
      <c r="CY749" s="16"/>
      <c r="CZ749" s="16"/>
      <c r="DA749" s="16"/>
      <c r="DB749" s="16"/>
      <c r="DC749" s="16"/>
      <c r="DD749" s="16"/>
      <c r="DE749" s="16"/>
      <c r="DF749" s="16"/>
      <c r="DG749" s="16"/>
      <c r="DH749" s="16"/>
      <c r="DI749" s="16"/>
      <c r="DJ749" s="16"/>
      <c r="DK749" s="16"/>
      <c r="DL749" s="16"/>
      <c r="DM749" s="16"/>
      <c r="DN749" s="16"/>
      <c r="DO749" s="16"/>
      <c r="DP749" s="16"/>
      <c r="DQ749" s="16"/>
      <c r="DR749" s="16"/>
      <c r="DS749" s="16"/>
      <c r="DT749" s="16"/>
      <c r="DU749" s="16"/>
      <c r="DV749" s="16"/>
      <c r="DW749" s="16"/>
      <c r="DX749" s="16"/>
      <c r="DY749" s="16"/>
      <c r="DZ749" s="16"/>
      <c r="EA749" s="16"/>
      <c r="EB749" s="16"/>
      <c r="EC749" s="16"/>
      <c r="ED749" s="16"/>
      <c r="EE749" s="16"/>
      <c r="EF749" s="16"/>
      <c r="EG749" s="16"/>
      <c r="EH749" s="16"/>
      <c r="EI749" s="16"/>
      <c r="EJ749" s="16"/>
      <c r="EK749" s="16"/>
      <c r="EL749" s="16"/>
      <c r="EM749" s="16"/>
      <c r="EN749" s="16"/>
      <c r="EO749" s="16"/>
      <c r="EP749" s="16"/>
      <c r="EQ749" s="16"/>
      <c r="ER749" s="16"/>
      <c r="ES749" s="16"/>
      <c r="ET749" s="16"/>
      <c r="EU749" s="16"/>
      <c r="EV749" s="16"/>
      <c r="EW749" s="16"/>
      <c r="EX749" s="16"/>
      <c r="EY749" s="16"/>
      <c r="EZ749" s="16"/>
      <c r="FA749" s="16"/>
      <c r="FB749" s="16"/>
    </row>
    <row r="750" spans="11:158" x14ac:dyDescent="0.35"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6"/>
      <c r="BN750" s="16"/>
      <c r="BO750" s="16"/>
      <c r="BP750" s="16"/>
      <c r="BQ750" s="16"/>
      <c r="BR750" s="16"/>
      <c r="BS750" s="16"/>
      <c r="BT750" s="16"/>
      <c r="BU750" s="16"/>
      <c r="BV750" s="16"/>
      <c r="BW750" s="16"/>
      <c r="BX750" s="16"/>
      <c r="BY750" s="16"/>
      <c r="BZ750" s="16"/>
      <c r="CA750" s="16"/>
      <c r="CB750" s="16"/>
      <c r="CC750" s="16"/>
      <c r="CD750" s="16"/>
      <c r="CE750" s="16"/>
      <c r="CF750" s="16"/>
      <c r="CG750" s="16"/>
      <c r="CH750" s="16"/>
      <c r="CI750" s="16"/>
      <c r="CJ750" s="16"/>
      <c r="CK750" s="16"/>
      <c r="CL750" s="16"/>
      <c r="CM750" s="16"/>
      <c r="CN750" s="16"/>
      <c r="CO750" s="16"/>
      <c r="CP750" s="16"/>
      <c r="CQ750" s="16"/>
      <c r="CR750" s="16"/>
      <c r="CS750" s="16"/>
      <c r="CT750" s="16"/>
      <c r="CU750" s="16"/>
      <c r="CV750" s="16"/>
      <c r="CW750" s="16"/>
      <c r="CX750" s="16"/>
      <c r="CY750" s="16"/>
      <c r="CZ750" s="16"/>
      <c r="DA750" s="16"/>
      <c r="DB750" s="16"/>
      <c r="DC750" s="16"/>
      <c r="DD750" s="16"/>
      <c r="DE750" s="16"/>
      <c r="DF750" s="16"/>
      <c r="DG750" s="16"/>
      <c r="DH750" s="16"/>
      <c r="DI750" s="16"/>
      <c r="DJ750" s="16"/>
      <c r="DK750" s="16"/>
      <c r="DL750" s="16"/>
      <c r="DM750" s="16"/>
      <c r="DN750" s="16"/>
      <c r="DO750" s="16"/>
      <c r="DP750" s="16"/>
      <c r="DQ750" s="16"/>
      <c r="DR750" s="16"/>
      <c r="DS750" s="16"/>
      <c r="DT750" s="16"/>
      <c r="DU750" s="16"/>
      <c r="DV750" s="16"/>
      <c r="DW750" s="16"/>
      <c r="DX750" s="16"/>
      <c r="DY750" s="16"/>
      <c r="DZ750" s="16"/>
      <c r="EA750" s="16"/>
      <c r="EB750" s="16"/>
      <c r="EC750" s="16"/>
      <c r="ED750" s="16"/>
      <c r="EE750" s="16"/>
      <c r="EF750" s="16"/>
      <c r="EG750" s="16"/>
      <c r="EH750" s="16"/>
      <c r="EI750" s="16"/>
      <c r="EJ750" s="16"/>
      <c r="EK750" s="16"/>
      <c r="EL750" s="16"/>
      <c r="EM750" s="16"/>
      <c r="EN750" s="16"/>
      <c r="EO750" s="16"/>
      <c r="EP750" s="16"/>
      <c r="EQ750" s="16"/>
      <c r="ER750" s="16"/>
      <c r="ES750" s="16"/>
      <c r="ET750" s="16"/>
      <c r="EU750" s="16"/>
      <c r="EV750" s="16"/>
      <c r="EW750" s="16"/>
      <c r="EX750" s="16"/>
      <c r="EY750" s="16"/>
      <c r="EZ750" s="16"/>
      <c r="FA750" s="16"/>
      <c r="FB750" s="16"/>
    </row>
    <row r="751" spans="11:158" x14ac:dyDescent="0.35"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  <c r="AU751" s="16"/>
      <c r="AV751" s="16"/>
      <c r="AW751" s="16"/>
      <c r="AX751" s="16"/>
      <c r="AY751" s="16"/>
      <c r="AZ751" s="16"/>
      <c r="BA751" s="16"/>
      <c r="BB751" s="16"/>
      <c r="BC751" s="16"/>
      <c r="BD751" s="16"/>
      <c r="BE751" s="16"/>
      <c r="BF751" s="16"/>
      <c r="BG751" s="16"/>
      <c r="BH751" s="16"/>
      <c r="BI751" s="16"/>
      <c r="BJ751" s="16"/>
      <c r="BK751" s="16"/>
      <c r="BL751" s="16"/>
      <c r="BM751" s="16"/>
      <c r="BN751" s="16"/>
      <c r="BO751" s="16"/>
      <c r="BP751" s="16"/>
      <c r="BQ751" s="16"/>
      <c r="BR751" s="16"/>
      <c r="BS751" s="16"/>
      <c r="BT751" s="16"/>
      <c r="BU751" s="16"/>
      <c r="BV751" s="16"/>
      <c r="BW751" s="16"/>
      <c r="BX751" s="16"/>
      <c r="BY751" s="16"/>
      <c r="BZ751" s="16"/>
      <c r="CA751" s="16"/>
      <c r="CB751" s="16"/>
      <c r="CC751" s="16"/>
      <c r="CD751" s="16"/>
      <c r="CE751" s="16"/>
      <c r="CF751" s="16"/>
      <c r="CG751" s="16"/>
      <c r="CH751" s="16"/>
      <c r="CI751" s="16"/>
      <c r="CJ751" s="16"/>
      <c r="CK751" s="16"/>
      <c r="CL751" s="16"/>
      <c r="CM751" s="16"/>
      <c r="CN751" s="16"/>
      <c r="CO751" s="16"/>
      <c r="CP751" s="16"/>
      <c r="CQ751" s="16"/>
      <c r="CR751" s="16"/>
      <c r="CS751" s="16"/>
      <c r="CT751" s="16"/>
      <c r="CU751" s="16"/>
      <c r="CV751" s="16"/>
      <c r="CW751" s="16"/>
      <c r="CX751" s="16"/>
      <c r="CY751" s="16"/>
      <c r="CZ751" s="16"/>
      <c r="DA751" s="16"/>
      <c r="DB751" s="16"/>
      <c r="DC751" s="16"/>
      <c r="DD751" s="16"/>
      <c r="DE751" s="16"/>
      <c r="DF751" s="16"/>
      <c r="DG751" s="16"/>
      <c r="DH751" s="16"/>
      <c r="DI751" s="16"/>
      <c r="DJ751" s="16"/>
      <c r="DK751" s="16"/>
      <c r="DL751" s="16"/>
      <c r="DM751" s="16"/>
      <c r="DN751" s="16"/>
      <c r="DO751" s="16"/>
      <c r="DP751" s="16"/>
      <c r="DQ751" s="16"/>
      <c r="DR751" s="16"/>
      <c r="DS751" s="16"/>
      <c r="DT751" s="16"/>
      <c r="DU751" s="16"/>
      <c r="DV751" s="16"/>
      <c r="DW751" s="16"/>
      <c r="DX751" s="16"/>
      <c r="DY751" s="16"/>
      <c r="DZ751" s="16"/>
      <c r="EA751" s="16"/>
      <c r="EB751" s="16"/>
      <c r="EC751" s="16"/>
      <c r="ED751" s="16"/>
      <c r="EE751" s="16"/>
      <c r="EF751" s="16"/>
      <c r="EG751" s="16"/>
      <c r="EH751" s="16"/>
      <c r="EI751" s="16"/>
      <c r="EJ751" s="16"/>
      <c r="EK751" s="16"/>
      <c r="EL751" s="16"/>
      <c r="EM751" s="16"/>
      <c r="EN751" s="16"/>
      <c r="EO751" s="16"/>
      <c r="EP751" s="16"/>
      <c r="EQ751" s="16"/>
      <c r="ER751" s="16"/>
      <c r="ES751" s="16"/>
      <c r="ET751" s="16"/>
      <c r="EU751" s="16"/>
      <c r="EV751" s="16"/>
      <c r="EW751" s="16"/>
      <c r="EX751" s="16"/>
      <c r="EY751" s="16"/>
      <c r="EZ751" s="16"/>
      <c r="FA751" s="16"/>
      <c r="FB751" s="16"/>
    </row>
    <row r="752" spans="11:158" x14ac:dyDescent="0.35"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  <c r="AU752" s="16"/>
      <c r="AV752" s="16"/>
      <c r="AW752" s="16"/>
      <c r="AX752" s="16"/>
      <c r="AY752" s="16"/>
      <c r="AZ752" s="16"/>
      <c r="BA752" s="16"/>
      <c r="BB752" s="16"/>
      <c r="BC752" s="16"/>
      <c r="BD752" s="16"/>
      <c r="BE752" s="16"/>
      <c r="BF752" s="16"/>
      <c r="BG752" s="16"/>
      <c r="BH752" s="16"/>
      <c r="BI752" s="16"/>
      <c r="BJ752" s="16"/>
      <c r="BK752" s="16"/>
      <c r="BL752" s="16"/>
      <c r="BM752" s="16"/>
      <c r="BN752" s="16"/>
      <c r="BO752" s="16"/>
      <c r="BP752" s="16"/>
      <c r="BQ752" s="16"/>
      <c r="BR752" s="16"/>
      <c r="BS752" s="16"/>
      <c r="BT752" s="16"/>
      <c r="BU752" s="16"/>
      <c r="BV752" s="16"/>
      <c r="BW752" s="16"/>
      <c r="BX752" s="16"/>
      <c r="BY752" s="16"/>
      <c r="BZ752" s="16"/>
      <c r="CA752" s="16"/>
      <c r="CB752" s="16"/>
      <c r="CC752" s="16"/>
      <c r="CD752" s="16"/>
      <c r="CE752" s="16"/>
      <c r="CF752" s="16"/>
      <c r="CG752" s="16"/>
      <c r="CH752" s="16"/>
      <c r="CI752" s="16"/>
      <c r="CJ752" s="16"/>
      <c r="CK752" s="16"/>
      <c r="CL752" s="16"/>
      <c r="CM752" s="16"/>
      <c r="CN752" s="16"/>
      <c r="CO752" s="16"/>
      <c r="CP752" s="16"/>
      <c r="CQ752" s="16"/>
      <c r="CR752" s="16"/>
      <c r="CS752" s="16"/>
      <c r="CT752" s="16"/>
      <c r="CU752" s="16"/>
      <c r="CV752" s="16"/>
      <c r="CW752" s="16"/>
      <c r="CX752" s="16"/>
      <c r="CY752" s="16"/>
      <c r="CZ752" s="16"/>
      <c r="DA752" s="16"/>
      <c r="DB752" s="16"/>
      <c r="DC752" s="16"/>
      <c r="DD752" s="16"/>
      <c r="DE752" s="16"/>
      <c r="DF752" s="16"/>
      <c r="DG752" s="16"/>
      <c r="DH752" s="16"/>
      <c r="DI752" s="16"/>
      <c r="DJ752" s="16"/>
      <c r="DK752" s="16"/>
      <c r="DL752" s="16"/>
      <c r="DM752" s="16"/>
      <c r="DN752" s="16"/>
      <c r="DO752" s="16"/>
      <c r="DP752" s="16"/>
      <c r="DQ752" s="16"/>
      <c r="DR752" s="16"/>
      <c r="DS752" s="16"/>
      <c r="DT752" s="16"/>
      <c r="DU752" s="16"/>
      <c r="DV752" s="16"/>
      <c r="DW752" s="16"/>
      <c r="DX752" s="16"/>
      <c r="DY752" s="16"/>
      <c r="DZ752" s="16"/>
      <c r="EA752" s="16"/>
      <c r="EB752" s="16"/>
      <c r="EC752" s="16"/>
      <c r="ED752" s="16"/>
      <c r="EE752" s="16"/>
      <c r="EF752" s="16"/>
      <c r="EG752" s="16"/>
      <c r="EH752" s="16"/>
      <c r="EI752" s="16"/>
      <c r="EJ752" s="16"/>
      <c r="EK752" s="16"/>
      <c r="EL752" s="16"/>
      <c r="EM752" s="16"/>
      <c r="EN752" s="16"/>
      <c r="EO752" s="16"/>
      <c r="EP752" s="16"/>
      <c r="EQ752" s="16"/>
      <c r="ER752" s="16"/>
      <c r="ES752" s="16"/>
      <c r="ET752" s="16"/>
      <c r="EU752" s="16"/>
      <c r="EV752" s="16"/>
      <c r="EW752" s="16"/>
      <c r="EX752" s="16"/>
      <c r="EY752" s="16"/>
      <c r="EZ752" s="16"/>
      <c r="FA752" s="16"/>
      <c r="FB752" s="16"/>
    </row>
    <row r="753" spans="11:158" x14ac:dyDescent="0.35"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  <c r="AU753" s="16"/>
      <c r="AV753" s="16"/>
      <c r="AW753" s="16"/>
      <c r="AX753" s="16"/>
      <c r="AY753" s="16"/>
      <c r="AZ753" s="16"/>
      <c r="BA753" s="16"/>
      <c r="BB753" s="16"/>
      <c r="BC753" s="16"/>
      <c r="BD753" s="16"/>
      <c r="BE753" s="16"/>
      <c r="BF753" s="16"/>
      <c r="BG753" s="16"/>
      <c r="BH753" s="16"/>
      <c r="BI753" s="16"/>
      <c r="BJ753" s="16"/>
      <c r="BK753" s="16"/>
      <c r="BL753" s="16"/>
      <c r="BM753" s="16"/>
      <c r="BN753" s="16"/>
      <c r="BO753" s="16"/>
      <c r="BP753" s="16"/>
      <c r="BQ753" s="16"/>
      <c r="BR753" s="16"/>
      <c r="BS753" s="16"/>
      <c r="BT753" s="16"/>
      <c r="BU753" s="16"/>
      <c r="BV753" s="16"/>
      <c r="BW753" s="16"/>
      <c r="BX753" s="16"/>
      <c r="BY753" s="16"/>
      <c r="BZ753" s="16"/>
      <c r="CA753" s="16"/>
      <c r="CB753" s="16"/>
      <c r="CC753" s="16"/>
      <c r="CD753" s="16"/>
      <c r="CE753" s="16"/>
      <c r="CF753" s="16"/>
      <c r="CG753" s="16"/>
      <c r="CH753" s="16"/>
      <c r="CI753" s="16"/>
      <c r="CJ753" s="16"/>
      <c r="CK753" s="16"/>
      <c r="CL753" s="16"/>
      <c r="CM753" s="16"/>
      <c r="CN753" s="16"/>
      <c r="CO753" s="16"/>
      <c r="CP753" s="16"/>
      <c r="CQ753" s="16"/>
      <c r="CR753" s="16"/>
      <c r="CS753" s="16"/>
      <c r="CT753" s="16"/>
      <c r="CU753" s="16"/>
      <c r="CV753" s="16"/>
      <c r="CW753" s="16"/>
      <c r="CX753" s="16"/>
      <c r="CY753" s="16"/>
      <c r="CZ753" s="16"/>
      <c r="DA753" s="16"/>
      <c r="DB753" s="16"/>
      <c r="DC753" s="16"/>
      <c r="DD753" s="16"/>
      <c r="DE753" s="16"/>
      <c r="DF753" s="16"/>
      <c r="DG753" s="16"/>
      <c r="DH753" s="16"/>
      <c r="DI753" s="16"/>
      <c r="DJ753" s="16"/>
      <c r="DK753" s="16"/>
      <c r="DL753" s="16"/>
      <c r="DM753" s="16"/>
      <c r="DN753" s="16"/>
      <c r="DO753" s="16"/>
      <c r="DP753" s="16"/>
      <c r="DQ753" s="16"/>
      <c r="DR753" s="16"/>
      <c r="DS753" s="16"/>
      <c r="DT753" s="16"/>
      <c r="DU753" s="16"/>
      <c r="DV753" s="16"/>
      <c r="DW753" s="16"/>
      <c r="DX753" s="16"/>
      <c r="DY753" s="16"/>
      <c r="DZ753" s="16"/>
      <c r="EA753" s="16"/>
      <c r="EB753" s="16"/>
      <c r="EC753" s="16"/>
      <c r="ED753" s="16"/>
      <c r="EE753" s="16"/>
      <c r="EF753" s="16"/>
      <c r="EG753" s="16"/>
      <c r="EH753" s="16"/>
      <c r="EI753" s="16"/>
      <c r="EJ753" s="16"/>
      <c r="EK753" s="16"/>
      <c r="EL753" s="16"/>
      <c r="EM753" s="16"/>
      <c r="EN753" s="16"/>
      <c r="EO753" s="16"/>
      <c r="EP753" s="16"/>
      <c r="EQ753" s="16"/>
      <c r="ER753" s="16"/>
      <c r="ES753" s="16"/>
      <c r="ET753" s="16"/>
      <c r="EU753" s="16"/>
      <c r="EV753" s="16"/>
      <c r="EW753" s="16"/>
      <c r="EX753" s="16"/>
      <c r="EY753" s="16"/>
      <c r="EZ753" s="16"/>
      <c r="FA753" s="16"/>
      <c r="FB753" s="16"/>
    </row>
    <row r="754" spans="11:158" x14ac:dyDescent="0.35"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  <c r="AU754" s="16"/>
      <c r="AV754" s="16"/>
      <c r="AW754" s="16"/>
      <c r="AX754" s="16"/>
      <c r="AY754" s="16"/>
      <c r="AZ754" s="16"/>
      <c r="BA754" s="16"/>
      <c r="BB754" s="16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  <c r="BQ754" s="16"/>
      <c r="BR754" s="16"/>
      <c r="BS754" s="16"/>
      <c r="BT754" s="16"/>
      <c r="BU754" s="16"/>
      <c r="BV754" s="16"/>
      <c r="BW754" s="16"/>
      <c r="BX754" s="16"/>
      <c r="BY754" s="16"/>
      <c r="BZ754" s="16"/>
      <c r="CA754" s="16"/>
      <c r="CB754" s="16"/>
      <c r="CC754" s="16"/>
      <c r="CD754" s="16"/>
      <c r="CE754" s="16"/>
      <c r="CF754" s="16"/>
      <c r="CG754" s="16"/>
      <c r="CH754" s="16"/>
      <c r="CI754" s="16"/>
      <c r="CJ754" s="16"/>
      <c r="CK754" s="16"/>
      <c r="CL754" s="16"/>
      <c r="CM754" s="16"/>
      <c r="CN754" s="16"/>
      <c r="CO754" s="16"/>
      <c r="CP754" s="16"/>
      <c r="CQ754" s="16"/>
      <c r="CR754" s="16"/>
      <c r="CS754" s="16"/>
      <c r="CT754" s="16"/>
      <c r="CU754" s="16"/>
      <c r="CV754" s="16"/>
      <c r="CW754" s="16"/>
      <c r="CX754" s="16"/>
      <c r="CY754" s="16"/>
      <c r="CZ754" s="16"/>
      <c r="DA754" s="16"/>
      <c r="DB754" s="16"/>
      <c r="DC754" s="16"/>
      <c r="DD754" s="16"/>
      <c r="DE754" s="16"/>
      <c r="DF754" s="16"/>
      <c r="DG754" s="16"/>
      <c r="DH754" s="16"/>
      <c r="DI754" s="16"/>
      <c r="DJ754" s="16"/>
      <c r="DK754" s="16"/>
      <c r="DL754" s="16"/>
      <c r="DM754" s="16"/>
      <c r="DN754" s="16"/>
      <c r="DO754" s="16"/>
      <c r="DP754" s="16"/>
      <c r="DQ754" s="16"/>
      <c r="DR754" s="16"/>
      <c r="DS754" s="16"/>
      <c r="DT754" s="16"/>
      <c r="DU754" s="16"/>
      <c r="DV754" s="16"/>
      <c r="DW754" s="16"/>
      <c r="DX754" s="16"/>
      <c r="DY754" s="16"/>
      <c r="DZ754" s="16"/>
      <c r="EA754" s="16"/>
      <c r="EB754" s="16"/>
      <c r="EC754" s="16"/>
      <c r="ED754" s="16"/>
      <c r="EE754" s="16"/>
      <c r="EF754" s="16"/>
      <c r="EG754" s="16"/>
      <c r="EH754" s="16"/>
      <c r="EI754" s="16"/>
      <c r="EJ754" s="16"/>
      <c r="EK754" s="16"/>
      <c r="EL754" s="16"/>
      <c r="EM754" s="16"/>
      <c r="EN754" s="16"/>
      <c r="EO754" s="16"/>
      <c r="EP754" s="16"/>
      <c r="EQ754" s="16"/>
      <c r="ER754" s="16"/>
      <c r="ES754" s="16"/>
      <c r="ET754" s="16"/>
      <c r="EU754" s="16"/>
      <c r="EV754" s="16"/>
      <c r="EW754" s="16"/>
      <c r="EX754" s="16"/>
      <c r="EY754" s="16"/>
      <c r="EZ754" s="16"/>
      <c r="FA754" s="16"/>
      <c r="FB754" s="16"/>
    </row>
    <row r="755" spans="11:158" x14ac:dyDescent="0.35"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  <c r="AU755" s="16"/>
      <c r="AV755" s="16"/>
      <c r="AW755" s="16"/>
      <c r="AX755" s="16"/>
      <c r="AY755" s="16"/>
      <c r="AZ755" s="16"/>
      <c r="BA755" s="16"/>
      <c r="BB755" s="16"/>
      <c r="BC755" s="16"/>
      <c r="BD755" s="16"/>
      <c r="BE755" s="16"/>
      <c r="BF755" s="16"/>
      <c r="BG755" s="16"/>
      <c r="BH755" s="16"/>
      <c r="BI755" s="16"/>
      <c r="BJ755" s="16"/>
      <c r="BK755" s="16"/>
      <c r="BL755" s="16"/>
      <c r="BM755" s="16"/>
      <c r="BN755" s="16"/>
      <c r="BO755" s="16"/>
      <c r="BP755" s="16"/>
      <c r="BQ755" s="16"/>
      <c r="BR755" s="16"/>
      <c r="BS755" s="16"/>
      <c r="BT755" s="16"/>
      <c r="BU755" s="16"/>
      <c r="BV755" s="16"/>
      <c r="BW755" s="16"/>
      <c r="BX755" s="16"/>
      <c r="BY755" s="16"/>
      <c r="BZ755" s="16"/>
      <c r="CA755" s="16"/>
      <c r="CB755" s="16"/>
      <c r="CC755" s="16"/>
      <c r="CD755" s="16"/>
      <c r="CE755" s="16"/>
      <c r="CF755" s="16"/>
      <c r="CG755" s="16"/>
      <c r="CH755" s="16"/>
      <c r="CI755" s="16"/>
      <c r="CJ755" s="16"/>
      <c r="CK755" s="16"/>
      <c r="CL755" s="16"/>
      <c r="CM755" s="16"/>
      <c r="CN755" s="16"/>
      <c r="CO755" s="16"/>
      <c r="CP755" s="16"/>
      <c r="CQ755" s="16"/>
      <c r="CR755" s="16"/>
      <c r="CS755" s="16"/>
      <c r="CT755" s="16"/>
      <c r="CU755" s="16"/>
      <c r="CV755" s="16"/>
      <c r="CW755" s="16"/>
      <c r="CX755" s="16"/>
      <c r="CY755" s="16"/>
      <c r="CZ755" s="16"/>
      <c r="DA755" s="16"/>
      <c r="DB755" s="16"/>
      <c r="DC755" s="16"/>
      <c r="DD755" s="16"/>
      <c r="DE755" s="16"/>
      <c r="DF755" s="16"/>
      <c r="DG755" s="16"/>
      <c r="DH755" s="16"/>
      <c r="DI755" s="16"/>
      <c r="DJ755" s="16"/>
      <c r="DK755" s="16"/>
      <c r="DL755" s="16"/>
      <c r="DM755" s="16"/>
      <c r="DN755" s="16"/>
      <c r="DO755" s="16"/>
      <c r="DP755" s="16"/>
      <c r="DQ755" s="16"/>
      <c r="DR755" s="16"/>
      <c r="DS755" s="16"/>
      <c r="DT755" s="16"/>
      <c r="DU755" s="16"/>
      <c r="DV755" s="16"/>
      <c r="DW755" s="16"/>
      <c r="DX755" s="16"/>
      <c r="DY755" s="16"/>
      <c r="DZ755" s="16"/>
      <c r="EA755" s="16"/>
      <c r="EB755" s="16"/>
      <c r="EC755" s="16"/>
      <c r="ED755" s="16"/>
      <c r="EE755" s="16"/>
      <c r="EF755" s="16"/>
      <c r="EG755" s="16"/>
      <c r="EH755" s="16"/>
      <c r="EI755" s="16"/>
      <c r="EJ755" s="16"/>
      <c r="EK755" s="16"/>
      <c r="EL755" s="16"/>
      <c r="EM755" s="16"/>
      <c r="EN755" s="16"/>
      <c r="EO755" s="16"/>
      <c r="EP755" s="16"/>
      <c r="EQ755" s="16"/>
      <c r="ER755" s="16"/>
      <c r="ES755" s="16"/>
      <c r="ET755" s="16"/>
      <c r="EU755" s="16"/>
      <c r="EV755" s="16"/>
      <c r="EW755" s="16"/>
      <c r="EX755" s="16"/>
      <c r="EY755" s="16"/>
      <c r="EZ755" s="16"/>
      <c r="FA755" s="16"/>
      <c r="FB755" s="16"/>
    </row>
    <row r="756" spans="11:158" x14ac:dyDescent="0.35"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  <c r="AU756" s="16"/>
      <c r="AV756" s="16"/>
      <c r="AW756" s="16"/>
      <c r="AX756" s="16"/>
      <c r="AY756" s="16"/>
      <c r="AZ756" s="16"/>
      <c r="BA756" s="16"/>
      <c r="BB756" s="16"/>
      <c r="BC756" s="16"/>
      <c r="BD756" s="16"/>
      <c r="BE756" s="16"/>
      <c r="BF756" s="16"/>
      <c r="BG756" s="16"/>
      <c r="BH756" s="16"/>
      <c r="BI756" s="16"/>
      <c r="BJ756" s="16"/>
      <c r="BK756" s="16"/>
      <c r="BL756" s="16"/>
      <c r="BM756" s="16"/>
      <c r="BN756" s="16"/>
      <c r="BO756" s="16"/>
      <c r="BP756" s="16"/>
      <c r="BQ756" s="16"/>
      <c r="BR756" s="16"/>
      <c r="BS756" s="16"/>
      <c r="BT756" s="16"/>
      <c r="BU756" s="16"/>
      <c r="BV756" s="16"/>
      <c r="BW756" s="16"/>
      <c r="BX756" s="16"/>
      <c r="BY756" s="16"/>
      <c r="BZ756" s="16"/>
      <c r="CA756" s="16"/>
      <c r="CB756" s="16"/>
      <c r="CC756" s="16"/>
      <c r="CD756" s="16"/>
      <c r="CE756" s="16"/>
      <c r="CF756" s="16"/>
      <c r="CG756" s="16"/>
      <c r="CH756" s="16"/>
      <c r="CI756" s="16"/>
      <c r="CJ756" s="16"/>
      <c r="CK756" s="16"/>
      <c r="CL756" s="16"/>
      <c r="CM756" s="16"/>
      <c r="CN756" s="16"/>
      <c r="CO756" s="16"/>
      <c r="CP756" s="16"/>
      <c r="CQ756" s="16"/>
      <c r="CR756" s="16"/>
      <c r="CS756" s="16"/>
      <c r="CT756" s="16"/>
      <c r="CU756" s="16"/>
      <c r="CV756" s="16"/>
      <c r="CW756" s="16"/>
      <c r="CX756" s="16"/>
      <c r="CY756" s="16"/>
      <c r="CZ756" s="16"/>
      <c r="DA756" s="16"/>
      <c r="DB756" s="16"/>
      <c r="DC756" s="16"/>
      <c r="DD756" s="16"/>
      <c r="DE756" s="16"/>
      <c r="DF756" s="16"/>
      <c r="DG756" s="16"/>
      <c r="DH756" s="16"/>
      <c r="DI756" s="16"/>
      <c r="DJ756" s="16"/>
      <c r="DK756" s="16"/>
      <c r="DL756" s="16"/>
      <c r="DM756" s="16"/>
      <c r="DN756" s="16"/>
      <c r="DO756" s="16"/>
      <c r="DP756" s="16"/>
      <c r="DQ756" s="16"/>
      <c r="DR756" s="16"/>
      <c r="DS756" s="16"/>
      <c r="DT756" s="16"/>
      <c r="DU756" s="16"/>
      <c r="DV756" s="16"/>
      <c r="DW756" s="16"/>
      <c r="DX756" s="16"/>
      <c r="DY756" s="16"/>
      <c r="DZ756" s="16"/>
      <c r="EA756" s="16"/>
      <c r="EB756" s="16"/>
      <c r="EC756" s="16"/>
      <c r="ED756" s="16"/>
      <c r="EE756" s="16"/>
      <c r="EF756" s="16"/>
      <c r="EG756" s="16"/>
      <c r="EH756" s="16"/>
      <c r="EI756" s="16"/>
      <c r="EJ756" s="16"/>
      <c r="EK756" s="16"/>
      <c r="EL756" s="16"/>
      <c r="EM756" s="16"/>
      <c r="EN756" s="16"/>
      <c r="EO756" s="16"/>
      <c r="EP756" s="16"/>
      <c r="EQ756" s="16"/>
      <c r="ER756" s="16"/>
      <c r="ES756" s="16"/>
      <c r="ET756" s="16"/>
      <c r="EU756" s="16"/>
      <c r="EV756" s="16"/>
      <c r="EW756" s="16"/>
      <c r="EX756" s="16"/>
      <c r="EY756" s="16"/>
      <c r="EZ756" s="16"/>
      <c r="FA756" s="16"/>
      <c r="FB756" s="16"/>
    </row>
    <row r="757" spans="11:158" x14ac:dyDescent="0.35"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  <c r="AU757" s="16"/>
      <c r="AV757" s="16"/>
      <c r="AW757" s="16"/>
      <c r="AX757" s="16"/>
      <c r="AY757" s="16"/>
      <c r="AZ757" s="16"/>
      <c r="BA757" s="16"/>
      <c r="BB757" s="16"/>
      <c r="BC757" s="16"/>
      <c r="BD757" s="16"/>
      <c r="BE757" s="16"/>
      <c r="BF757" s="16"/>
      <c r="BG757" s="16"/>
      <c r="BH757" s="16"/>
      <c r="BI757" s="16"/>
      <c r="BJ757" s="16"/>
      <c r="BK757" s="16"/>
      <c r="BL757" s="16"/>
      <c r="BM757" s="16"/>
      <c r="BN757" s="16"/>
      <c r="BO757" s="16"/>
      <c r="BP757" s="16"/>
      <c r="BQ757" s="16"/>
      <c r="BR757" s="16"/>
      <c r="BS757" s="16"/>
      <c r="BT757" s="16"/>
      <c r="BU757" s="16"/>
      <c r="BV757" s="16"/>
      <c r="BW757" s="16"/>
      <c r="BX757" s="16"/>
      <c r="BY757" s="16"/>
      <c r="BZ757" s="16"/>
      <c r="CA757" s="16"/>
      <c r="CB757" s="16"/>
      <c r="CC757" s="16"/>
      <c r="CD757" s="16"/>
      <c r="CE757" s="16"/>
      <c r="CF757" s="16"/>
      <c r="CG757" s="16"/>
      <c r="CH757" s="16"/>
      <c r="CI757" s="16"/>
      <c r="CJ757" s="16"/>
      <c r="CK757" s="16"/>
      <c r="CL757" s="16"/>
      <c r="CM757" s="16"/>
      <c r="CN757" s="16"/>
      <c r="CO757" s="16"/>
      <c r="CP757" s="16"/>
      <c r="CQ757" s="16"/>
      <c r="CR757" s="16"/>
      <c r="CS757" s="16"/>
      <c r="CT757" s="16"/>
      <c r="CU757" s="16"/>
      <c r="CV757" s="16"/>
      <c r="CW757" s="16"/>
      <c r="CX757" s="16"/>
      <c r="CY757" s="16"/>
      <c r="CZ757" s="16"/>
      <c r="DA757" s="16"/>
      <c r="DB757" s="16"/>
      <c r="DC757" s="16"/>
      <c r="DD757" s="16"/>
      <c r="DE757" s="16"/>
      <c r="DF757" s="16"/>
      <c r="DG757" s="16"/>
      <c r="DH757" s="16"/>
      <c r="DI757" s="16"/>
      <c r="DJ757" s="16"/>
      <c r="DK757" s="16"/>
      <c r="DL757" s="16"/>
      <c r="DM757" s="16"/>
      <c r="DN757" s="16"/>
      <c r="DO757" s="16"/>
      <c r="DP757" s="16"/>
      <c r="DQ757" s="16"/>
      <c r="DR757" s="16"/>
      <c r="DS757" s="16"/>
      <c r="DT757" s="16"/>
      <c r="DU757" s="16"/>
      <c r="DV757" s="16"/>
      <c r="DW757" s="16"/>
      <c r="DX757" s="16"/>
      <c r="DY757" s="16"/>
      <c r="DZ757" s="16"/>
      <c r="EA757" s="16"/>
      <c r="EB757" s="16"/>
      <c r="EC757" s="16"/>
      <c r="ED757" s="16"/>
      <c r="EE757" s="16"/>
      <c r="EF757" s="16"/>
      <c r="EG757" s="16"/>
      <c r="EH757" s="16"/>
      <c r="EI757" s="16"/>
      <c r="EJ757" s="16"/>
      <c r="EK757" s="16"/>
      <c r="EL757" s="16"/>
      <c r="EM757" s="16"/>
      <c r="EN757" s="16"/>
      <c r="EO757" s="16"/>
      <c r="EP757" s="16"/>
      <c r="EQ757" s="16"/>
      <c r="ER757" s="16"/>
      <c r="ES757" s="16"/>
      <c r="ET757" s="16"/>
      <c r="EU757" s="16"/>
      <c r="EV757" s="16"/>
      <c r="EW757" s="16"/>
      <c r="EX757" s="16"/>
      <c r="EY757" s="16"/>
      <c r="EZ757" s="16"/>
      <c r="FA757" s="16"/>
      <c r="FB757" s="16"/>
    </row>
    <row r="758" spans="11:158" x14ac:dyDescent="0.35"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  <c r="AU758" s="16"/>
      <c r="AV758" s="16"/>
      <c r="AW758" s="16"/>
      <c r="AX758" s="16"/>
      <c r="AY758" s="16"/>
      <c r="AZ758" s="16"/>
      <c r="BA758" s="16"/>
      <c r="BB758" s="16"/>
      <c r="BC758" s="16"/>
      <c r="BD758" s="16"/>
      <c r="BE758" s="16"/>
      <c r="BF758" s="16"/>
      <c r="BG758" s="16"/>
      <c r="BH758" s="16"/>
      <c r="BI758" s="16"/>
      <c r="BJ758" s="16"/>
      <c r="BK758" s="16"/>
      <c r="BL758" s="16"/>
      <c r="BM758" s="16"/>
      <c r="BN758" s="16"/>
      <c r="BO758" s="16"/>
      <c r="BP758" s="16"/>
      <c r="BQ758" s="16"/>
      <c r="BR758" s="16"/>
      <c r="BS758" s="16"/>
      <c r="BT758" s="16"/>
      <c r="BU758" s="16"/>
      <c r="BV758" s="16"/>
      <c r="BW758" s="16"/>
      <c r="BX758" s="16"/>
      <c r="BY758" s="16"/>
      <c r="BZ758" s="16"/>
      <c r="CA758" s="16"/>
      <c r="CB758" s="16"/>
      <c r="CC758" s="16"/>
      <c r="CD758" s="16"/>
      <c r="CE758" s="16"/>
      <c r="CF758" s="16"/>
      <c r="CG758" s="16"/>
      <c r="CH758" s="16"/>
      <c r="CI758" s="16"/>
      <c r="CJ758" s="16"/>
      <c r="CK758" s="16"/>
      <c r="CL758" s="16"/>
      <c r="CM758" s="16"/>
      <c r="CN758" s="16"/>
      <c r="CO758" s="16"/>
      <c r="CP758" s="16"/>
      <c r="CQ758" s="16"/>
      <c r="CR758" s="16"/>
      <c r="CS758" s="16"/>
      <c r="CT758" s="16"/>
      <c r="CU758" s="16"/>
      <c r="CV758" s="16"/>
      <c r="CW758" s="16"/>
      <c r="CX758" s="16"/>
      <c r="CY758" s="16"/>
      <c r="CZ758" s="16"/>
      <c r="DA758" s="16"/>
      <c r="DB758" s="16"/>
      <c r="DC758" s="16"/>
      <c r="DD758" s="16"/>
      <c r="DE758" s="16"/>
      <c r="DF758" s="16"/>
      <c r="DG758" s="16"/>
      <c r="DH758" s="16"/>
      <c r="DI758" s="16"/>
      <c r="DJ758" s="16"/>
      <c r="DK758" s="16"/>
      <c r="DL758" s="16"/>
      <c r="DM758" s="16"/>
      <c r="DN758" s="16"/>
      <c r="DO758" s="16"/>
      <c r="DP758" s="16"/>
      <c r="DQ758" s="16"/>
      <c r="DR758" s="16"/>
      <c r="DS758" s="16"/>
      <c r="DT758" s="16"/>
      <c r="DU758" s="16"/>
      <c r="DV758" s="16"/>
      <c r="DW758" s="16"/>
      <c r="DX758" s="16"/>
      <c r="DY758" s="16"/>
      <c r="DZ758" s="16"/>
      <c r="EA758" s="16"/>
      <c r="EB758" s="16"/>
      <c r="EC758" s="16"/>
      <c r="ED758" s="16"/>
      <c r="EE758" s="16"/>
      <c r="EF758" s="16"/>
      <c r="EG758" s="16"/>
      <c r="EH758" s="16"/>
      <c r="EI758" s="16"/>
      <c r="EJ758" s="16"/>
      <c r="EK758" s="16"/>
      <c r="EL758" s="16"/>
      <c r="EM758" s="16"/>
      <c r="EN758" s="16"/>
      <c r="EO758" s="16"/>
      <c r="EP758" s="16"/>
      <c r="EQ758" s="16"/>
      <c r="ER758" s="16"/>
      <c r="ES758" s="16"/>
      <c r="ET758" s="16"/>
      <c r="EU758" s="16"/>
      <c r="EV758" s="16"/>
      <c r="EW758" s="16"/>
      <c r="EX758" s="16"/>
      <c r="EY758" s="16"/>
      <c r="EZ758" s="16"/>
      <c r="FA758" s="16"/>
      <c r="FB758" s="16"/>
    </row>
    <row r="759" spans="11:158" x14ac:dyDescent="0.35"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  <c r="AU759" s="16"/>
      <c r="AV759" s="16"/>
      <c r="AW759" s="16"/>
      <c r="AX759" s="16"/>
      <c r="AY759" s="16"/>
      <c r="AZ759" s="16"/>
      <c r="BA759" s="16"/>
      <c r="BB759" s="16"/>
      <c r="BC759" s="16"/>
      <c r="BD759" s="16"/>
      <c r="BE759" s="16"/>
      <c r="BF759" s="16"/>
      <c r="BG759" s="16"/>
      <c r="BH759" s="16"/>
      <c r="BI759" s="16"/>
      <c r="BJ759" s="16"/>
      <c r="BK759" s="16"/>
      <c r="BL759" s="16"/>
      <c r="BM759" s="16"/>
      <c r="BN759" s="16"/>
      <c r="BO759" s="16"/>
      <c r="BP759" s="16"/>
      <c r="BQ759" s="16"/>
      <c r="BR759" s="16"/>
      <c r="BS759" s="16"/>
      <c r="BT759" s="16"/>
      <c r="BU759" s="16"/>
      <c r="BV759" s="16"/>
      <c r="BW759" s="16"/>
      <c r="BX759" s="16"/>
      <c r="BY759" s="16"/>
      <c r="BZ759" s="16"/>
      <c r="CA759" s="16"/>
      <c r="CB759" s="16"/>
      <c r="CC759" s="16"/>
      <c r="CD759" s="16"/>
      <c r="CE759" s="16"/>
      <c r="CF759" s="16"/>
      <c r="CG759" s="16"/>
      <c r="CH759" s="16"/>
      <c r="CI759" s="16"/>
      <c r="CJ759" s="16"/>
      <c r="CK759" s="16"/>
      <c r="CL759" s="16"/>
      <c r="CM759" s="16"/>
      <c r="CN759" s="16"/>
      <c r="CO759" s="16"/>
      <c r="CP759" s="16"/>
      <c r="CQ759" s="16"/>
      <c r="CR759" s="16"/>
      <c r="CS759" s="16"/>
      <c r="CT759" s="16"/>
      <c r="CU759" s="16"/>
      <c r="CV759" s="16"/>
      <c r="CW759" s="16"/>
      <c r="CX759" s="16"/>
      <c r="CY759" s="16"/>
      <c r="CZ759" s="16"/>
      <c r="DA759" s="16"/>
      <c r="DB759" s="16"/>
      <c r="DC759" s="16"/>
      <c r="DD759" s="16"/>
      <c r="DE759" s="16"/>
      <c r="DF759" s="16"/>
      <c r="DG759" s="16"/>
      <c r="DH759" s="16"/>
      <c r="DI759" s="16"/>
      <c r="DJ759" s="16"/>
      <c r="DK759" s="16"/>
      <c r="DL759" s="16"/>
      <c r="DM759" s="16"/>
      <c r="DN759" s="16"/>
      <c r="DO759" s="16"/>
      <c r="DP759" s="16"/>
      <c r="DQ759" s="16"/>
      <c r="DR759" s="16"/>
      <c r="DS759" s="16"/>
      <c r="DT759" s="16"/>
      <c r="DU759" s="16"/>
      <c r="DV759" s="16"/>
      <c r="DW759" s="16"/>
      <c r="DX759" s="16"/>
      <c r="DY759" s="16"/>
      <c r="DZ759" s="16"/>
      <c r="EA759" s="16"/>
      <c r="EB759" s="16"/>
      <c r="EC759" s="16"/>
      <c r="ED759" s="16"/>
      <c r="EE759" s="16"/>
      <c r="EF759" s="16"/>
      <c r="EG759" s="16"/>
      <c r="EH759" s="16"/>
      <c r="EI759" s="16"/>
      <c r="EJ759" s="16"/>
      <c r="EK759" s="16"/>
      <c r="EL759" s="16"/>
      <c r="EM759" s="16"/>
      <c r="EN759" s="16"/>
      <c r="EO759" s="16"/>
      <c r="EP759" s="16"/>
      <c r="EQ759" s="16"/>
      <c r="ER759" s="16"/>
      <c r="ES759" s="16"/>
      <c r="ET759" s="16"/>
      <c r="EU759" s="16"/>
      <c r="EV759" s="16"/>
      <c r="EW759" s="16"/>
      <c r="EX759" s="16"/>
      <c r="EY759" s="16"/>
      <c r="EZ759" s="16"/>
      <c r="FA759" s="16"/>
      <c r="FB759" s="16"/>
    </row>
    <row r="760" spans="11:158" x14ac:dyDescent="0.35"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  <c r="AU760" s="16"/>
      <c r="AV760" s="16"/>
      <c r="AW760" s="16"/>
      <c r="AX760" s="16"/>
      <c r="AY760" s="16"/>
      <c r="AZ760" s="16"/>
      <c r="BA760" s="16"/>
      <c r="BB760" s="16"/>
      <c r="BC760" s="16"/>
      <c r="BD760" s="16"/>
      <c r="BE760" s="16"/>
      <c r="BF760" s="16"/>
      <c r="BG760" s="16"/>
      <c r="BH760" s="16"/>
      <c r="BI760" s="16"/>
      <c r="BJ760" s="16"/>
      <c r="BK760" s="16"/>
      <c r="BL760" s="16"/>
      <c r="BM760" s="16"/>
      <c r="BN760" s="16"/>
      <c r="BO760" s="16"/>
      <c r="BP760" s="16"/>
      <c r="BQ760" s="16"/>
      <c r="BR760" s="16"/>
      <c r="BS760" s="16"/>
      <c r="BT760" s="16"/>
      <c r="BU760" s="16"/>
      <c r="BV760" s="16"/>
      <c r="BW760" s="16"/>
      <c r="BX760" s="16"/>
      <c r="BY760" s="16"/>
      <c r="BZ760" s="16"/>
      <c r="CA760" s="16"/>
      <c r="CB760" s="16"/>
      <c r="CC760" s="16"/>
      <c r="CD760" s="16"/>
      <c r="CE760" s="16"/>
      <c r="CF760" s="16"/>
      <c r="CG760" s="16"/>
      <c r="CH760" s="16"/>
      <c r="CI760" s="16"/>
      <c r="CJ760" s="16"/>
      <c r="CK760" s="16"/>
      <c r="CL760" s="16"/>
      <c r="CM760" s="16"/>
      <c r="CN760" s="16"/>
      <c r="CO760" s="16"/>
      <c r="CP760" s="16"/>
      <c r="CQ760" s="16"/>
      <c r="CR760" s="16"/>
      <c r="CS760" s="16"/>
      <c r="CT760" s="16"/>
      <c r="CU760" s="16"/>
      <c r="CV760" s="16"/>
      <c r="CW760" s="16"/>
      <c r="CX760" s="16"/>
      <c r="CY760" s="16"/>
      <c r="CZ760" s="16"/>
      <c r="DA760" s="16"/>
      <c r="DB760" s="16"/>
      <c r="DC760" s="16"/>
      <c r="DD760" s="16"/>
      <c r="DE760" s="16"/>
      <c r="DF760" s="16"/>
      <c r="DG760" s="16"/>
      <c r="DH760" s="16"/>
      <c r="DI760" s="16"/>
      <c r="DJ760" s="16"/>
      <c r="DK760" s="16"/>
      <c r="DL760" s="16"/>
      <c r="DM760" s="16"/>
      <c r="DN760" s="16"/>
      <c r="DO760" s="16"/>
      <c r="DP760" s="16"/>
      <c r="DQ760" s="16"/>
      <c r="DR760" s="16"/>
      <c r="DS760" s="16"/>
      <c r="DT760" s="16"/>
      <c r="DU760" s="16"/>
      <c r="DV760" s="16"/>
      <c r="DW760" s="16"/>
      <c r="DX760" s="16"/>
      <c r="DY760" s="16"/>
      <c r="DZ760" s="16"/>
      <c r="EA760" s="16"/>
      <c r="EB760" s="16"/>
      <c r="EC760" s="16"/>
      <c r="ED760" s="16"/>
      <c r="EE760" s="16"/>
      <c r="EF760" s="16"/>
      <c r="EG760" s="16"/>
      <c r="EH760" s="16"/>
      <c r="EI760" s="16"/>
      <c r="EJ760" s="16"/>
      <c r="EK760" s="16"/>
      <c r="EL760" s="16"/>
      <c r="EM760" s="16"/>
      <c r="EN760" s="16"/>
      <c r="EO760" s="16"/>
      <c r="EP760" s="16"/>
      <c r="EQ760" s="16"/>
      <c r="ER760" s="16"/>
      <c r="ES760" s="16"/>
      <c r="ET760" s="16"/>
      <c r="EU760" s="16"/>
      <c r="EV760" s="16"/>
      <c r="EW760" s="16"/>
      <c r="EX760" s="16"/>
      <c r="EY760" s="16"/>
      <c r="EZ760" s="16"/>
      <c r="FA760" s="16"/>
      <c r="FB760" s="16"/>
    </row>
    <row r="761" spans="11:158" x14ac:dyDescent="0.35"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  <c r="AU761" s="16"/>
      <c r="AV761" s="16"/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6"/>
      <c r="CX761" s="16"/>
      <c r="CY761" s="16"/>
      <c r="CZ761" s="16"/>
      <c r="DA761" s="16"/>
      <c r="DB761" s="16"/>
      <c r="DC761" s="16"/>
      <c r="DD761" s="16"/>
      <c r="DE761" s="16"/>
      <c r="DF761" s="16"/>
      <c r="DG761" s="16"/>
      <c r="DH761" s="16"/>
      <c r="DI761" s="16"/>
      <c r="DJ761" s="16"/>
      <c r="DK761" s="16"/>
      <c r="DL761" s="16"/>
      <c r="DM761" s="16"/>
      <c r="DN761" s="16"/>
      <c r="DO761" s="16"/>
      <c r="DP761" s="16"/>
      <c r="DQ761" s="16"/>
      <c r="DR761" s="16"/>
      <c r="DS761" s="16"/>
      <c r="DT761" s="16"/>
      <c r="DU761" s="16"/>
      <c r="DV761" s="16"/>
      <c r="DW761" s="16"/>
      <c r="DX761" s="16"/>
      <c r="DY761" s="16"/>
      <c r="DZ761" s="16"/>
      <c r="EA761" s="16"/>
      <c r="EB761" s="16"/>
      <c r="EC761" s="16"/>
      <c r="ED761" s="16"/>
      <c r="EE761" s="16"/>
      <c r="EF761" s="16"/>
      <c r="EG761" s="16"/>
      <c r="EH761" s="16"/>
      <c r="EI761" s="16"/>
      <c r="EJ761" s="16"/>
      <c r="EK761" s="16"/>
      <c r="EL761" s="16"/>
      <c r="EM761" s="16"/>
      <c r="EN761" s="16"/>
      <c r="EO761" s="16"/>
      <c r="EP761" s="16"/>
      <c r="EQ761" s="16"/>
      <c r="ER761" s="16"/>
      <c r="ES761" s="16"/>
      <c r="ET761" s="16"/>
      <c r="EU761" s="16"/>
      <c r="EV761" s="16"/>
      <c r="EW761" s="16"/>
      <c r="EX761" s="16"/>
      <c r="EY761" s="16"/>
      <c r="EZ761" s="16"/>
      <c r="FA761" s="16"/>
      <c r="FB761" s="16"/>
    </row>
    <row r="762" spans="11:158" x14ac:dyDescent="0.35"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  <c r="AU762" s="16"/>
      <c r="AV762" s="16"/>
      <c r="AW762" s="16"/>
      <c r="AX762" s="16"/>
      <c r="AY762" s="16"/>
      <c r="AZ762" s="16"/>
      <c r="BA762" s="16"/>
      <c r="BB762" s="16"/>
      <c r="BC762" s="16"/>
      <c r="BD762" s="16"/>
      <c r="BE762" s="16"/>
      <c r="BF762" s="16"/>
      <c r="BG762" s="16"/>
      <c r="BH762" s="16"/>
      <c r="BI762" s="16"/>
      <c r="BJ762" s="16"/>
      <c r="BK762" s="16"/>
      <c r="BL762" s="16"/>
      <c r="BM762" s="16"/>
      <c r="BN762" s="16"/>
      <c r="BO762" s="16"/>
      <c r="BP762" s="16"/>
      <c r="BQ762" s="16"/>
      <c r="BR762" s="16"/>
      <c r="BS762" s="16"/>
      <c r="BT762" s="16"/>
      <c r="BU762" s="16"/>
      <c r="BV762" s="16"/>
      <c r="BW762" s="16"/>
      <c r="BX762" s="16"/>
      <c r="BY762" s="16"/>
      <c r="BZ762" s="16"/>
      <c r="CA762" s="16"/>
      <c r="CB762" s="16"/>
      <c r="CC762" s="16"/>
      <c r="CD762" s="16"/>
      <c r="CE762" s="16"/>
      <c r="CF762" s="16"/>
      <c r="CG762" s="16"/>
      <c r="CH762" s="16"/>
      <c r="CI762" s="16"/>
      <c r="CJ762" s="16"/>
      <c r="CK762" s="16"/>
      <c r="CL762" s="16"/>
      <c r="CM762" s="16"/>
      <c r="CN762" s="16"/>
      <c r="CO762" s="16"/>
      <c r="CP762" s="16"/>
      <c r="CQ762" s="16"/>
      <c r="CR762" s="16"/>
      <c r="CS762" s="16"/>
      <c r="CT762" s="16"/>
      <c r="CU762" s="16"/>
      <c r="CV762" s="16"/>
      <c r="CW762" s="16"/>
      <c r="CX762" s="16"/>
      <c r="CY762" s="16"/>
      <c r="CZ762" s="16"/>
      <c r="DA762" s="16"/>
      <c r="DB762" s="16"/>
      <c r="DC762" s="16"/>
      <c r="DD762" s="16"/>
      <c r="DE762" s="16"/>
      <c r="DF762" s="16"/>
      <c r="DG762" s="16"/>
      <c r="DH762" s="16"/>
      <c r="DI762" s="16"/>
      <c r="DJ762" s="16"/>
      <c r="DK762" s="16"/>
      <c r="DL762" s="16"/>
      <c r="DM762" s="16"/>
      <c r="DN762" s="16"/>
      <c r="DO762" s="16"/>
      <c r="DP762" s="16"/>
      <c r="DQ762" s="16"/>
      <c r="DR762" s="16"/>
      <c r="DS762" s="16"/>
      <c r="DT762" s="16"/>
      <c r="DU762" s="16"/>
      <c r="DV762" s="16"/>
      <c r="DW762" s="16"/>
      <c r="DX762" s="16"/>
      <c r="DY762" s="16"/>
      <c r="DZ762" s="16"/>
      <c r="EA762" s="16"/>
      <c r="EB762" s="16"/>
      <c r="EC762" s="16"/>
      <c r="ED762" s="16"/>
      <c r="EE762" s="16"/>
      <c r="EF762" s="16"/>
      <c r="EG762" s="16"/>
      <c r="EH762" s="16"/>
      <c r="EI762" s="16"/>
      <c r="EJ762" s="16"/>
      <c r="EK762" s="16"/>
      <c r="EL762" s="16"/>
      <c r="EM762" s="16"/>
      <c r="EN762" s="16"/>
      <c r="EO762" s="16"/>
      <c r="EP762" s="16"/>
      <c r="EQ762" s="16"/>
      <c r="ER762" s="16"/>
      <c r="ES762" s="16"/>
      <c r="ET762" s="16"/>
      <c r="EU762" s="16"/>
      <c r="EV762" s="16"/>
      <c r="EW762" s="16"/>
      <c r="EX762" s="16"/>
      <c r="EY762" s="16"/>
      <c r="EZ762" s="16"/>
      <c r="FA762" s="16"/>
      <c r="FB762" s="16"/>
    </row>
    <row r="763" spans="11:158" x14ac:dyDescent="0.35"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  <c r="AU763" s="16"/>
      <c r="AV763" s="16"/>
      <c r="AW763" s="16"/>
      <c r="AX763" s="16"/>
      <c r="AY763" s="16"/>
      <c r="AZ763" s="16"/>
      <c r="BA763" s="16"/>
      <c r="BB763" s="16"/>
      <c r="BC763" s="16"/>
      <c r="BD763" s="16"/>
      <c r="BE763" s="16"/>
      <c r="BF763" s="16"/>
      <c r="BG763" s="16"/>
      <c r="BH763" s="16"/>
      <c r="BI763" s="16"/>
      <c r="BJ763" s="16"/>
      <c r="BK763" s="16"/>
      <c r="BL763" s="16"/>
      <c r="BM763" s="16"/>
      <c r="BN763" s="16"/>
      <c r="BO763" s="16"/>
      <c r="BP763" s="16"/>
      <c r="BQ763" s="16"/>
      <c r="BR763" s="16"/>
      <c r="BS763" s="16"/>
      <c r="BT763" s="16"/>
      <c r="BU763" s="16"/>
      <c r="BV763" s="16"/>
      <c r="BW763" s="16"/>
      <c r="BX763" s="16"/>
      <c r="BY763" s="16"/>
      <c r="BZ763" s="16"/>
      <c r="CA763" s="16"/>
      <c r="CB763" s="16"/>
      <c r="CC763" s="16"/>
      <c r="CD763" s="16"/>
      <c r="CE763" s="16"/>
      <c r="CF763" s="16"/>
      <c r="CG763" s="16"/>
      <c r="CH763" s="16"/>
      <c r="CI763" s="16"/>
      <c r="CJ763" s="16"/>
      <c r="CK763" s="16"/>
      <c r="CL763" s="16"/>
      <c r="CM763" s="16"/>
      <c r="CN763" s="16"/>
      <c r="CO763" s="16"/>
      <c r="CP763" s="16"/>
      <c r="CQ763" s="16"/>
      <c r="CR763" s="16"/>
      <c r="CS763" s="16"/>
      <c r="CT763" s="16"/>
      <c r="CU763" s="16"/>
      <c r="CV763" s="16"/>
      <c r="CW763" s="16"/>
      <c r="CX763" s="16"/>
      <c r="CY763" s="16"/>
      <c r="CZ763" s="16"/>
      <c r="DA763" s="16"/>
      <c r="DB763" s="16"/>
      <c r="DC763" s="16"/>
      <c r="DD763" s="16"/>
      <c r="DE763" s="16"/>
      <c r="DF763" s="16"/>
      <c r="DG763" s="16"/>
      <c r="DH763" s="16"/>
      <c r="DI763" s="16"/>
      <c r="DJ763" s="16"/>
      <c r="DK763" s="16"/>
      <c r="DL763" s="16"/>
      <c r="DM763" s="16"/>
      <c r="DN763" s="16"/>
      <c r="DO763" s="16"/>
      <c r="DP763" s="16"/>
      <c r="DQ763" s="16"/>
      <c r="DR763" s="16"/>
      <c r="DS763" s="16"/>
      <c r="DT763" s="16"/>
      <c r="DU763" s="16"/>
      <c r="DV763" s="16"/>
      <c r="DW763" s="16"/>
      <c r="DX763" s="16"/>
      <c r="DY763" s="16"/>
      <c r="DZ763" s="16"/>
      <c r="EA763" s="16"/>
      <c r="EB763" s="16"/>
      <c r="EC763" s="16"/>
      <c r="ED763" s="16"/>
      <c r="EE763" s="16"/>
      <c r="EF763" s="16"/>
      <c r="EG763" s="16"/>
      <c r="EH763" s="16"/>
      <c r="EI763" s="16"/>
      <c r="EJ763" s="16"/>
      <c r="EK763" s="16"/>
      <c r="EL763" s="16"/>
      <c r="EM763" s="16"/>
      <c r="EN763" s="16"/>
      <c r="EO763" s="16"/>
      <c r="EP763" s="16"/>
      <c r="EQ763" s="16"/>
      <c r="ER763" s="16"/>
      <c r="ES763" s="16"/>
      <c r="ET763" s="16"/>
      <c r="EU763" s="16"/>
      <c r="EV763" s="16"/>
      <c r="EW763" s="16"/>
      <c r="EX763" s="16"/>
      <c r="EY763" s="16"/>
      <c r="EZ763" s="16"/>
      <c r="FA763" s="16"/>
      <c r="FB763" s="16"/>
    </row>
    <row r="764" spans="11:158" x14ac:dyDescent="0.35"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  <c r="AU764" s="16"/>
      <c r="AV764" s="16"/>
      <c r="AW764" s="16"/>
      <c r="AX764" s="16"/>
      <c r="AY764" s="16"/>
      <c r="AZ764" s="16"/>
      <c r="BA764" s="16"/>
      <c r="BB764" s="16"/>
      <c r="BC764" s="16"/>
      <c r="BD764" s="16"/>
      <c r="BE764" s="16"/>
      <c r="BF764" s="16"/>
      <c r="BG764" s="16"/>
      <c r="BH764" s="16"/>
      <c r="BI764" s="16"/>
      <c r="BJ764" s="16"/>
      <c r="BK764" s="16"/>
      <c r="BL764" s="16"/>
      <c r="BM764" s="16"/>
      <c r="BN764" s="16"/>
      <c r="BO764" s="16"/>
      <c r="BP764" s="16"/>
      <c r="BQ764" s="16"/>
      <c r="BR764" s="16"/>
      <c r="BS764" s="16"/>
      <c r="BT764" s="16"/>
      <c r="BU764" s="16"/>
      <c r="BV764" s="16"/>
      <c r="BW764" s="16"/>
      <c r="BX764" s="16"/>
      <c r="BY764" s="16"/>
      <c r="BZ764" s="16"/>
      <c r="CA764" s="16"/>
      <c r="CB764" s="16"/>
      <c r="CC764" s="16"/>
      <c r="CD764" s="16"/>
      <c r="CE764" s="16"/>
      <c r="CF764" s="16"/>
      <c r="CG764" s="16"/>
      <c r="CH764" s="16"/>
      <c r="CI764" s="16"/>
      <c r="CJ764" s="16"/>
      <c r="CK764" s="16"/>
      <c r="CL764" s="16"/>
      <c r="CM764" s="16"/>
      <c r="CN764" s="16"/>
      <c r="CO764" s="16"/>
      <c r="CP764" s="16"/>
      <c r="CQ764" s="16"/>
      <c r="CR764" s="16"/>
      <c r="CS764" s="16"/>
      <c r="CT764" s="16"/>
      <c r="CU764" s="16"/>
      <c r="CV764" s="16"/>
      <c r="CW764" s="16"/>
      <c r="CX764" s="16"/>
      <c r="CY764" s="16"/>
      <c r="CZ764" s="16"/>
      <c r="DA764" s="16"/>
      <c r="DB764" s="16"/>
      <c r="DC764" s="16"/>
      <c r="DD764" s="16"/>
      <c r="DE764" s="16"/>
      <c r="DF764" s="16"/>
      <c r="DG764" s="16"/>
      <c r="DH764" s="16"/>
      <c r="DI764" s="16"/>
      <c r="DJ764" s="16"/>
      <c r="DK764" s="16"/>
      <c r="DL764" s="16"/>
      <c r="DM764" s="16"/>
      <c r="DN764" s="16"/>
      <c r="DO764" s="16"/>
      <c r="DP764" s="16"/>
      <c r="DQ764" s="16"/>
      <c r="DR764" s="16"/>
      <c r="DS764" s="16"/>
      <c r="DT764" s="16"/>
      <c r="DU764" s="16"/>
      <c r="DV764" s="16"/>
      <c r="DW764" s="16"/>
      <c r="DX764" s="16"/>
      <c r="DY764" s="16"/>
      <c r="DZ764" s="16"/>
      <c r="EA764" s="16"/>
      <c r="EB764" s="16"/>
      <c r="EC764" s="16"/>
      <c r="ED764" s="16"/>
      <c r="EE764" s="16"/>
      <c r="EF764" s="16"/>
      <c r="EG764" s="16"/>
      <c r="EH764" s="16"/>
      <c r="EI764" s="16"/>
      <c r="EJ764" s="16"/>
      <c r="EK764" s="16"/>
      <c r="EL764" s="16"/>
      <c r="EM764" s="16"/>
      <c r="EN764" s="16"/>
      <c r="EO764" s="16"/>
      <c r="EP764" s="16"/>
      <c r="EQ764" s="16"/>
      <c r="ER764" s="16"/>
      <c r="ES764" s="16"/>
      <c r="ET764" s="16"/>
      <c r="EU764" s="16"/>
      <c r="EV764" s="16"/>
      <c r="EW764" s="16"/>
      <c r="EX764" s="16"/>
      <c r="EY764" s="16"/>
      <c r="EZ764" s="16"/>
      <c r="FA764" s="16"/>
      <c r="FB764" s="16"/>
    </row>
    <row r="765" spans="11:158" x14ac:dyDescent="0.35"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  <c r="AU765" s="16"/>
      <c r="AV765" s="16"/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6"/>
      <c r="CX765" s="16"/>
      <c r="CY765" s="16"/>
      <c r="CZ765" s="16"/>
      <c r="DA765" s="16"/>
      <c r="DB765" s="16"/>
      <c r="DC765" s="16"/>
      <c r="DD765" s="16"/>
      <c r="DE765" s="16"/>
      <c r="DF765" s="16"/>
      <c r="DG765" s="16"/>
      <c r="DH765" s="16"/>
      <c r="DI765" s="16"/>
      <c r="DJ765" s="16"/>
      <c r="DK765" s="16"/>
      <c r="DL765" s="16"/>
      <c r="DM765" s="16"/>
      <c r="DN765" s="16"/>
      <c r="DO765" s="16"/>
      <c r="DP765" s="16"/>
      <c r="DQ765" s="16"/>
      <c r="DR765" s="16"/>
      <c r="DS765" s="16"/>
      <c r="DT765" s="16"/>
      <c r="DU765" s="16"/>
      <c r="DV765" s="16"/>
      <c r="DW765" s="16"/>
      <c r="DX765" s="16"/>
      <c r="DY765" s="16"/>
      <c r="DZ765" s="16"/>
      <c r="EA765" s="16"/>
      <c r="EB765" s="16"/>
      <c r="EC765" s="16"/>
      <c r="ED765" s="16"/>
      <c r="EE765" s="16"/>
      <c r="EF765" s="16"/>
      <c r="EG765" s="16"/>
      <c r="EH765" s="16"/>
      <c r="EI765" s="16"/>
      <c r="EJ765" s="16"/>
      <c r="EK765" s="16"/>
      <c r="EL765" s="16"/>
      <c r="EM765" s="16"/>
      <c r="EN765" s="16"/>
      <c r="EO765" s="16"/>
      <c r="EP765" s="16"/>
      <c r="EQ765" s="16"/>
      <c r="ER765" s="16"/>
      <c r="ES765" s="16"/>
      <c r="ET765" s="16"/>
      <c r="EU765" s="16"/>
      <c r="EV765" s="16"/>
      <c r="EW765" s="16"/>
      <c r="EX765" s="16"/>
      <c r="EY765" s="16"/>
      <c r="EZ765" s="16"/>
      <c r="FA765" s="16"/>
      <c r="FB765" s="16"/>
    </row>
    <row r="766" spans="11:158" x14ac:dyDescent="0.35"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  <c r="AU766" s="16"/>
      <c r="AV766" s="16"/>
      <c r="AW766" s="16"/>
      <c r="AX766" s="16"/>
      <c r="AY766" s="16"/>
      <c r="AZ766" s="16"/>
      <c r="BA766" s="16"/>
      <c r="BB766" s="16"/>
      <c r="BC766" s="16"/>
      <c r="BD766" s="16"/>
      <c r="BE766" s="16"/>
      <c r="BF766" s="16"/>
      <c r="BG766" s="16"/>
      <c r="BH766" s="16"/>
      <c r="BI766" s="16"/>
      <c r="BJ766" s="16"/>
      <c r="BK766" s="16"/>
      <c r="BL766" s="16"/>
      <c r="BM766" s="16"/>
      <c r="BN766" s="16"/>
      <c r="BO766" s="16"/>
      <c r="BP766" s="16"/>
      <c r="BQ766" s="16"/>
      <c r="BR766" s="16"/>
      <c r="BS766" s="16"/>
      <c r="BT766" s="16"/>
      <c r="BU766" s="16"/>
      <c r="BV766" s="16"/>
      <c r="BW766" s="16"/>
      <c r="BX766" s="16"/>
      <c r="BY766" s="16"/>
      <c r="BZ766" s="16"/>
      <c r="CA766" s="16"/>
      <c r="CB766" s="16"/>
      <c r="CC766" s="16"/>
      <c r="CD766" s="16"/>
      <c r="CE766" s="16"/>
      <c r="CF766" s="16"/>
      <c r="CG766" s="16"/>
      <c r="CH766" s="16"/>
      <c r="CI766" s="16"/>
      <c r="CJ766" s="16"/>
      <c r="CK766" s="16"/>
      <c r="CL766" s="16"/>
      <c r="CM766" s="16"/>
      <c r="CN766" s="16"/>
      <c r="CO766" s="16"/>
      <c r="CP766" s="16"/>
      <c r="CQ766" s="16"/>
      <c r="CR766" s="16"/>
      <c r="CS766" s="16"/>
      <c r="CT766" s="16"/>
      <c r="CU766" s="16"/>
      <c r="CV766" s="16"/>
      <c r="CW766" s="16"/>
      <c r="CX766" s="16"/>
      <c r="CY766" s="16"/>
      <c r="CZ766" s="16"/>
      <c r="DA766" s="16"/>
      <c r="DB766" s="16"/>
      <c r="DC766" s="16"/>
      <c r="DD766" s="16"/>
      <c r="DE766" s="16"/>
      <c r="DF766" s="16"/>
      <c r="DG766" s="16"/>
      <c r="DH766" s="16"/>
      <c r="DI766" s="16"/>
      <c r="DJ766" s="16"/>
      <c r="DK766" s="16"/>
      <c r="DL766" s="16"/>
      <c r="DM766" s="16"/>
      <c r="DN766" s="16"/>
      <c r="DO766" s="16"/>
      <c r="DP766" s="16"/>
      <c r="DQ766" s="16"/>
      <c r="DR766" s="16"/>
      <c r="DS766" s="16"/>
      <c r="DT766" s="16"/>
      <c r="DU766" s="16"/>
      <c r="DV766" s="16"/>
      <c r="DW766" s="16"/>
      <c r="DX766" s="16"/>
      <c r="DY766" s="16"/>
      <c r="DZ766" s="16"/>
      <c r="EA766" s="16"/>
      <c r="EB766" s="16"/>
      <c r="EC766" s="16"/>
      <c r="ED766" s="16"/>
      <c r="EE766" s="16"/>
      <c r="EF766" s="16"/>
      <c r="EG766" s="16"/>
      <c r="EH766" s="16"/>
      <c r="EI766" s="16"/>
      <c r="EJ766" s="16"/>
      <c r="EK766" s="16"/>
      <c r="EL766" s="16"/>
      <c r="EM766" s="16"/>
      <c r="EN766" s="16"/>
      <c r="EO766" s="16"/>
      <c r="EP766" s="16"/>
      <c r="EQ766" s="16"/>
      <c r="ER766" s="16"/>
      <c r="ES766" s="16"/>
      <c r="ET766" s="16"/>
      <c r="EU766" s="16"/>
      <c r="EV766" s="16"/>
      <c r="EW766" s="16"/>
      <c r="EX766" s="16"/>
      <c r="EY766" s="16"/>
      <c r="EZ766" s="16"/>
      <c r="FA766" s="16"/>
      <c r="FB766" s="16"/>
    </row>
    <row r="767" spans="11:158" x14ac:dyDescent="0.35"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  <c r="AU767" s="16"/>
      <c r="AV767" s="16"/>
      <c r="AW767" s="16"/>
      <c r="AX767" s="16"/>
      <c r="AY767" s="16"/>
      <c r="AZ767" s="16"/>
      <c r="BA767" s="16"/>
      <c r="BB767" s="16"/>
      <c r="BC767" s="16"/>
      <c r="BD767" s="16"/>
      <c r="BE767" s="16"/>
      <c r="BF767" s="16"/>
      <c r="BG767" s="16"/>
      <c r="BH767" s="16"/>
      <c r="BI767" s="16"/>
      <c r="BJ767" s="16"/>
      <c r="BK767" s="16"/>
      <c r="BL767" s="16"/>
      <c r="BM767" s="16"/>
      <c r="BN767" s="16"/>
      <c r="BO767" s="16"/>
      <c r="BP767" s="16"/>
      <c r="BQ767" s="16"/>
      <c r="BR767" s="16"/>
      <c r="BS767" s="16"/>
      <c r="BT767" s="16"/>
      <c r="BU767" s="16"/>
      <c r="BV767" s="16"/>
      <c r="BW767" s="16"/>
      <c r="BX767" s="16"/>
      <c r="BY767" s="16"/>
      <c r="BZ767" s="16"/>
      <c r="CA767" s="16"/>
      <c r="CB767" s="16"/>
      <c r="CC767" s="16"/>
      <c r="CD767" s="16"/>
      <c r="CE767" s="16"/>
      <c r="CF767" s="16"/>
      <c r="CG767" s="16"/>
      <c r="CH767" s="16"/>
      <c r="CI767" s="16"/>
      <c r="CJ767" s="16"/>
      <c r="CK767" s="16"/>
      <c r="CL767" s="16"/>
      <c r="CM767" s="16"/>
      <c r="CN767" s="16"/>
      <c r="CO767" s="16"/>
      <c r="CP767" s="16"/>
      <c r="CQ767" s="16"/>
      <c r="CR767" s="16"/>
      <c r="CS767" s="16"/>
      <c r="CT767" s="16"/>
      <c r="CU767" s="16"/>
      <c r="CV767" s="16"/>
      <c r="CW767" s="16"/>
      <c r="CX767" s="16"/>
      <c r="CY767" s="16"/>
      <c r="CZ767" s="16"/>
      <c r="DA767" s="16"/>
      <c r="DB767" s="16"/>
      <c r="DC767" s="16"/>
      <c r="DD767" s="16"/>
      <c r="DE767" s="16"/>
      <c r="DF767" s="16"/>
      <c r="DG767" s="16"/>
      <c r="DH767" s="16"/>
      <c r="DI767" s="16"/>
      <c r="DJ767" s="16"/>
      <c r="DK767" s="16"/>
      <c r="DL767" s="16"/>
      <c r="DM767" s="16"/>
      <c r="DN767" s="16"/>
      <c r="DO767" s="16"/>
      <c r="DP767" s="16"/>
      <c r="DQ767" s="16"/>
      <c r="DR767" s="16"/>
      <c r="DS767" s="16"/>
      <c r="DT767" s="16"/>
      <c r="DU767" s="16"/>
      <c r="DV767" s="16"/>
      <c r="DW767" s="16"/>
      <c r="DX767" s="16"/>
      <c r="DY767" s="16"/>
      <c r="DZ767" s="16"/>
      <c r="EA767" s="16"/>
      <c r="EB767" s="16"/>
      <c r="EC767" s="16"/>
      <c r="ED767" s="16"/>
      <c r="EE767" s="16"/>
      <c r="EF767" s="16"/>
      <c r="EG767" s="16"/>
      <c r="EH767" s="16"/>
      <c r="EI767" s="16"/>
      <c r="EJ767" s="16"/>
      <c r="EK767" s="16"/>
      <c r="EL767" s="16"/>
      <c r="EM767" s="16"/>
      <c r="EN767" s="16"/>
      <c r="EO767" s="16"/>
      <c r="EP767" s="16"/>
      <c r="EQ767" s="16"/>
      <c r="ER767" s="16"/>
      <c r="ES767" s="16"/>
      <c r="ET767" s="16"/>
      <c r="EU767" s="16"/>
      <c r="EV767" s="16"/>
      <c r="EW767" s="16"/>
      <c r="EX767" s="16"/>
      <c r="EY767" s="16"/>
      <c r="EZ767" s="16"/>
      <c r="FA767" s="16"/>
      <c r="FB767" s="16"/>
    </row>
    <row r="768" spans="11:158" x14ac:dyDescent="0.35"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  <c r="AU768" s="16"/>
      <c r="AV768" s="16"/>
      <c r="AW768" s="16"/>
      <c r="AX768" s="16"/>
      <c r="AY768" s="16"/>
      <c r="AZ768" s="16"/>
      <c r="BA768" s="16"/>
      <c r="BB768" s="16"/>
      <c r="BC768" s="16"/>
      <c r="BD768" s="16"/>
      <c r="BE768" s="16"/>
      <c r="BF768" s="16"/>
      <c r="BG768" s="16"/>
      <c r="BH768" s="16"/>
      <c r="BI768" s="16"/>
      <c r="BJ768" s="16"/>
      <c r="BK768" s="16"/>
      <c r="BL768" s="16"/>
      <c r="BM768" s="16"/>
      <c r="BN768" s="16"/>
      <c r="BO768" s="16"/>
      <c r="BP768" s="16"/>
      <c r="BQ768" s="16"/>
      <c r="BR768" s="16"/>
      <c r="BS768" s="16"/>
      <c r="BT768" s="16"/>
      <c r="BU768" s="16"/>
      <c r="BV768" s="16"/>
      <c r="BW768" s="16"/>
      <c r="BX768" s="16"/>
      <c r="BY768" s="16"/>
      <c r="BZ768" s="16"/>
      <c r="CA768" s="16"/>
      <c r="CB768" s="16"/>
      <c r="CC768" s="16"/>
      <c r="CD768" s="16"/>
      <c r="CE768" s="16"/>
      <c r="CF768" s="16"/>
      <c r="CG768" s="16"/>
      <c r="CH768" s="16"/>
      <c r="CI768" s="16"/>
      <c r="CJ768" s="16"/>
      <c r="CK768" s="16"/>
      <c r="CL768" s="16"/>
      <c r="CM768" s="16"/>
      <c r="CN768" s="16"/>
      <c r="CO768" s="16"/>
      <c r="CP768" s="16"/>
      <c r="CQ768" s="16"/>
      <c r="CR768" s="16"/>
      <c r="CS768" s="16"/>
      <c r="CT768" s="16"/>
      <c r="CU768" s="16"/>
      <c r="CV768" s="16"/>
      <c r="CW768" s="16"/>
      <c r="CX768" s="16"/>
      <c r="CY768" s="16"/>
      <c r="CZ768" s="16"/>
      <c r="DA768" s="16"/>
      <c r="DB768" s="16"/>
      <c r="DC768" s="16"/>
      <c r="DD768" s="16"/>
      <c r="DE768" s="16"/>
      <c r="DF768" s="16"/>
      <c r="DG768" s="16"/>
      <c r="DH768" s="16"/>
      <c r="DI768" s="16"/>
      <c r="DJ768" s="16"/>
      <c r="DK768" s="16"/>
      <c r="DL768" s="16"/>
      <c r="DM768" s="16"/>
      <c r="DN768" s="16"/>
      <c r="DO768" s="16"/>
      <c r="DP768" s="16"/>
      <c r="DQ768" s="16"/>
      <c r="DR768" s="16"/>
      <c r="DS768" s="16"/>
      <c r="DT768" s="16"/>
      <c r="DU768" s="16"/>
      <c r="DV768" s="16"/>
      <c r="DW768" s="16"/>
      <c r="DX768" s="16"/>
      <c r="DY768" s="16"/>
      <c r="DZ768" s="16"/>
      <c r="EA768" s="16"/>
      <c r="EB768" s="16"/>
      <c r="EC768" s="16"/>
      <c r="ED768" s="16"/>
      <c r="EE768" s="16"/>
      <c r="EF768" s="16"/>
      <c r="EG768" s="16"/>
      <c r="EH768" s="16"/>
      <c r="EI768" s="16"/>
      <c r="EJ768" s="16"/>
      <c r="EK768" s="16"/>
      <c r="EL768" s="16"/>
      <c r="EM768" s="16"/>
      <c r="EN768" s="16"/>
      <c r="EO768" s="16"/>
      <c r="EP768" s="16"/>
      <c r="EQ768" s="16"/>
      <c r="ER768" s="16"/>
      <c r="ES768" s="16"/>
      <c r="ET768" s="16"/>
      <c r="EU768" s="16"/>
      <c r="EV768" s="16"/>
      <c r="EW768" s="16"/>
      <c r="EX768" s="16"/>
      <c r="EY768" s="16"/>
      <c r="EZ768" s="16"/>
      <c r="FA768" s="16"/>
      <c r="FB768" s="16"/>
    </row>
    <row r="769" spans="11:158" x14ac:dyDescent="0.35"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  <c r="AU769" s="16"/>
      <c r="AV769" s="16"/>
      <c r="AW769" s="16"/>
      <c r="AX769" s="16"/>
      <c r="AY769" s="16"/>
      <c r="AZ769" s="16"/>
      <c r="BA769" s="16"/>
      <c r="BB769" s="16"/>
      <c r="BC769" s="16"/>
      <c r="BD769" s="16"/>
      <c r="BE769" s="16"/>
      <c r="BF769" s="16"/>
      <c r="BG769" s="16"/>
      <c r="BH769" s="16"/>
      <c r="BI769" s="16"/>
      <c r="BJ769" s="16"/>
      <c r="BK769" s="16"/>
      <c r="BL769" s="16"/>
      <c r="BM769" s="16"/>
      <c r="BN769" s="16"/>
      <c r="BO769" s="16"/>
      <c r="BP769" s="16"/>
      <c r="BQ769" s="16"/>
      <c r="BR769" s="16"/>
      <c r="BS769" s="16"/>
      <c r="BT769" s="16"/>
      <c r="BU769" s="16"/>
      <c r="BV769" s="16"/>
      <c r="BW769" s="16"/>
      <c r="BX769" s="16"/>
      <c r="BY769" s="16"/>
      <c r="BZ769" s="16"/>
      <c r="CA769" s="16"/>
      <c r="CB769" s="16"/>
      <c r="CC769" s="16"/>
      <c r="CD769" s="16"/>
      <c r="CE769" s="16"/>
      <c r="CF769" s="16"/>
      <c r="CG769" s="16"/>
      <c r="CH769" s="16"/>
      <c r="CI769" s="16"/>
      <c r="CJ769" s="16"/>
      <c r="CK769" s="16"/>
      <c r="CL769" s="16"/>
      <c r="CM769" s="16"/>
      <c r="CN769" s="16"/>
      <c r="CO769" s="16"/>
      <c r="CP769" s="16"/>
      <c r="CQ769" s="16"/>
      <c r="CR769" s="16"/>
      <c r="CS769" s="16"/>
      <c r="CT769" s="16"/>
      <c r="CU769" s="16"/>
      <c r="CV769" s="16"/>
      <c r="CW769" s="16"/>
      <c r="CX769" s="16"/>
      <c r="CY769" s="16"/>
      <c r="CZ769" s="16"/>
      <c r="DA769" s="16"/>
      <c r="DB769" s="16"/>
      <c r="DC769" s="16"/>
      <c r="DD769" s="16"/>
      <c r="DE769" s="16"/>
      <c r="DF769" s="16"/>
      <c r="DG769" s="16"/>
      <c r="DH769" s="16"/>
      <c r="DI769" s="16"/>
      <c r="DJ769" s="16"/>
      <c r="DK769" s="16"/>
      <c r="DL769" s="16"/>
      <c r="DM769" s="16"/>
      <c r="DN769" s="16"/>
      <c r="DO769" s="16"/>
      <c r="DP769" s="16"/>
      <c r="DQ769" s="16"/>
      <c r="DR769" s="16"/>
      <c r="DS769" s="16"/>
      <c r="DT769" s="16"/>
      <c r="DU769" s="16"/>
      <c r="DV769" s="16"/>
      <c r="DW769" s="16"/>
      <c r="DX769" s="16"/>
      <c r="DY769" s="16"/>
      <c r="DZ769" s="16"/>
      <c r="EA769" s="16"/>
      <c r="EB769" s="16"/>
      <c r="EC769" s="16"/>
      <c r="ED769" s="16"/>
      <c r="EE769" s="16"/>
      <c r="EF769" s="16"/>
      <c r="EG769" s="16"/>
      <c r="EH769" s="16"/>
      <c r="EI769" s="16"/>
      <c r="EJ769" s="16"/>
      <c r="EK769" s="16"/>
      <c r="EL769" s="16"/>
      <c r="EM769" s="16"/>
      <c r="EN769" s="16"/>
      <c r="EO769" s="16"/>
      <c r="EP769" s="16"/>
      <c r="EQ769" s="16"/>
      <c r="ER769" s="16"/>
      <c r="ES769" s="16"/>
      <c r="ET769" s="16"/>
      <c r="EU769" s="16"/>
      <c r="EV769" s="16"/>
      <c r="EW769" s="16"/>
      <c r="EX769" s="16"/>
      <c r="EY769" s="16"/>
      <c r="EZ769" s="16"/>
      <c r="FA769" s="16"/>
      <c r="FB769" s="16"/>
    </row>
    <row r="770" spans="11:158" x14ac:dyDescent="0.35"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  <c r="AU770" s="16"/>
      <c r="AV770" s="16"/>
      <c r="AW770" s="16"/>
      <c r="AX770" s="16"/>
      <c r="AY770" s="16"/>
      <c r="AZ770" s="16"/>
      <c r="BA770" s="16"/>
      <c r="BB770" s="16"/>
      <c r="BC770" s="16"/>
      <c r="BD770" s="16"/>
      <c r="BE770" s="16"/>
      <c r="BF770" s="16"/>
      <c r="BG770" s="16"/>
      <c r="BH770" s="16"/>
      <c r="BI770" s="16"/>
      <c r="BJ770" s="16"/>
      <c r="BK770" s="16"/>
      <c r="BL770" s="16"/>
      <c r="BM770" s="16"/>
      <c r="BN770" s="16"/>
      <c r="BO770" s="16"/>
      <c r="BP770" s="16"/>
      <c r="BQ770" s="16"/>
      <c r="BR770" s="16"/>
      <c r="BS770" s="16"/>
      <c r="BT770" s="16"/>
      <c r="BU770" s="16"/>
      <c r="BV770" s="16"/>
      <c r="BW770" s="16"/>
      <c r="BX770" s="16"/>
      <c r="BY770" s="16"/>
      <c r="BZ770" s="16"/>
      <c r="CA770" s="16"/>
      <c r="CB770" s="16"/>
      <c r="CC770" s="16"/>
      <c r="CD770" s="16"/>
      <c r="CE770" s="16"/>
      <c r="CF770" s="16"/>
      <c r="CG770" s="16"/>
      <c r="CH770" s="16"/>
      <c r="CI770" s="16"/>
      <c r="CJ770" s="16"/>
      <c r="CK770" s="16"/>
      <c r="CL770" s="16"/>
      <c r="CM770" s="16"/>
      <c r="CN770" s="16"/>
      <c r="CO770" s="16"/>
      <c r="CP770" s="16"/>
      <c r="CQ770" s="16"/>
      <c r="CR770" s="16"/>
      <c r="CS770" s="16"/>
      <c r="CT770" s="16"/>
      <c r="CU770" s="16"/>
      <c r="CV770" s="16"/>
      <c r="CW770" s="16"/>
      <c r="CX770" s="16"/>
      <c r="CY770" s="16"/>
      <c r="CZ770" s="16"/>
      <c r="DA770" s="16"/>
      <c r="DB770" s="16"/>
      <c r="DC770" s="16"/>
      <c r="DD770" s="16"/>
      <c r="DE770" s="16"/>
      <c r="DF770" s="16"/>
      <c r="DG770" s="16"/>
      <c r="DH770" s="16"/>
      <c r="DI770" s="16"/>
      <c r="DJ770" s="16"/>
      <c r="DK770" s="16"/>
      <c r="DL770" s="16"/>
      <c r="DM770" s="16"/>
      <c r="DN770" s="16"/>
      <c r="DO770" s="16"/>
      <c r="DP770" s="16"/>
      <c r="DQ770" s="16"/>
      <c r="DR770" s="16"/>
      <c r="DS770" s="16"/>
      <c r="DT770" s="16"/>
      <c r="DU770" s="16"/>
      <c r="DV770" s="16"/>
      <c r="DW770" s="16"/>
      <c r="DX770" s="16"/>
      <c r="DY770" s="16"/>
      <c r="DZ770" s="16"/>
      <c r="EA770" s="16"/>
      <c r="EB770" s="16"/>
      <c r="EC770" s="16"/>
      <c r="ED770" s="16"/>
      <c r="EE770" s="16"/>
      <c r="EF770" s="16"/>
      <c r="EG770" s="16"/>
      <c r="EH770" s="16"/>
      <c r="EI770" s="16"/>
      <c r="EJ770" s="16"/>
      <c r="EK770" s="16"/>
      <c r="EL770" s="16"/>
      <c r="EM770" s="16"/>
      <c r="EN770" s="16"/>
      <c r="EO770" s="16"/>
      <c r="EP770" s="16"/>
      <c r="EQ770" s="16"/>
      <c r="ER770" s="16"/>
      <c r="ES770" s="16"/>
      <c r="ET770" s="16"/>
      <c r="EU770" s="16"/>
      <c r="EV770" s="16"/>
      <c r="EW770" s="16"/>
      <c r="EX770" s="16"/>
      <c r="EY770" s="16"/>
      <c r="EZ770" s="16"/>
      <c r="FA770" s="16"/>
      <c r="FB770" s="16"/>
    </row>
    <row r="771" spans="11:158" x14ac:dyDescent="0.35"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  <c r="AU771" s="16"/>
      <c r="AV771" s="16"/>
      <c r="AW771" s="16"/>
      <c r="AX771" s="16"/>
      <c r="AY771" s="16"/>
      <c r="AZ771" s="16"/>
      <c r="BA771" s="16"/>
      <c r="BB771" s="16"/>
      <c r="BC771" s="16"/>
      <c r="BD771" s="16"/>
      <c r="BE771" s="16"/>
      <c r="BF771" s="16"/>
      <c r="BG771" s="16"/>
      <c r="BH771" s="16"/>
      <c r="BI771" s="16"/>
      <c r="BJ771" s="16"/>
      <c r="BK771" s="16"/>
      <c r="BL771" s="16"/>
      <c r="BM771" s="16"/>
      <c r="BN771" s="16"/>
      <c r="BO771" s="16"/>
      <c r="BP771" s="16"/>
      <c r="BQ771" s="16"/>
      <c r="BR771" s="16"/>
      <c r="BS771" s="16"/>
      <c r="BT771" s="16"/>
      <c r="BU771" s="16"/>
      <c r="BV771" s="16"/>
      <c r="BW771" s="16"/>
      <c r="BX771" s="16"/>
      <c r="BY771" s="16"/>
      <c r="BZ771" s="16"/>
      <c r="CA771" s="16"/>
      <c r="CB771" s="16"/>
      <c r="CC771" s="16"/>
      <c r="CD771" s="16"/>
      <c r="CE771" s="16"/>
      <c r="CF771" s="16"/>
      <c r="CG771" s="16"/>
      <c r="CH771" s="16"/>
      <c r="CI771" s="16"/>
      <c r="CJ771" s="16"/>
      <c r="CK771" s="16"/>
      <c r="CL771" s="16"/>
      <c r="CM771" s="16"/>
      <c r="CN771" s="16"/>
      <c r="CO771" s="16"/>
      <c r="CP771" s="16"/>
      <c r="CQ771" s="16"/>
      <c r="CR771" s="16"/>
      <c r="CS771" s="16"/>
      <c r="CT771" s="16"/>
      <c r="CU771" s="16"/>
      <c r="CV771" s="16"/>
      <c r="CW771" s="16"/>
      <c r="CX771" s="16"/>
      <c r="CY771" s="16"/>
      <c r="CZ771" s="16"/>
      <c r="DA771" s="16"/>
      <c r="DB771" s="16"/>
      <c r="DC771" s="16"/>
      <c r="DD771" s="16"/>
      <c r="DE771" s="16"/>
      <c r="DF771" s="16"/>
      <c r="DG771" s="16"/>
      <c r="DH771" s="16"/>
      <c r="DI771" s="16"/>
      <c r="DJ771" s="16"/>
      <c r="DK771" s="16"/>
      <c r="DL771" s="16"/>
      <c r="DM771" s="16"/>
      <c r="DN771" s="16"/>
      <c r="DO771" s="16"/>
      <c r="DP771" s="16"/>
      <c r="DQ771" s="16"/>
      <c r="DR771" s="16"/>
      <c r="DS771" s="16"/>
      <c r="DT771" s="16"/>
      <c r="DU771" s="16"/>
      <c r="DV771" s="16"/>
      <c r="DW771" s="16"/>
      <c r="DX771" s="16"/>
      <c r="DY771" s="16"/>
      <c r="DZ771" s="16"/>
      <c r="EA771" s="16"/>
      <c r="EB771" s="16"/>
      <c r="EC771" s="16"/>
      <c r="ED771" s="16"/>
      <c r="EE771" s="16"/>
      <c r="EF771" s="16"/>
      <c r="EG771" s="16"/>
      <c r="EH771" s="16"/>
      <c r="EI771" s="16"/>
      <c r="EJ771" s="16"/>
      <c r="EK771" s="16"/>
      <c r="EL771" s="16"/>
      <c r="EM771" s="16"/>
      <c r="EN771" s="16"/>
      <c r="EO771" s="16"/>
      <c r="EP771" s="16"/>
      <c r="EQ771" s="16"/>
      <c r="ER771" s="16"/>
      <c r="ES771" s="16"/>
      <c r="ET771" s="16"/>
      <c r="EU771" s="16"/>
      <c r="EV771" s="16"/>
      <c r="EW771" s="16"/>
      <c r="EX771" s="16"/>
      <c r="EY771" s="16"/>
      <c r="EZ771" s="16"/>
      <c r="FA771" s="16"/>
      <c r="FB771" s="16"/>
    </row>
    <row r="772" spans="11:158" x14ac:dyDescent="0.35"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  <c r="AU772" s="16"/>
      <c r="AV772" s="16"/>
      <c r="AW772" s="16"/>
      <c r="AX772" s="16"/>
      <c r="AY772" s="16"/>
      <c r="AZ772" s="16"/>
      <c r="BA772" s="16"/>
      <c r="BB772" s="16"/>
      <c r="BC772" s="16"/>
      <c r="BD772" s="16"/>
      <c r="BE772" s="16"/>
      <c r="BF772" s="16"/>
      <c r="BG772" s="16"/>
      <c r="BH772" s="16"/>
      <c r="BI772" s="16"/>
      <c r="BJ772" s="16"/>
      <c r="BK772" s="16"/>
      <c r="BL772" s="16"/>
      <c r="BM772" s="16"/>
      <c r="BN772" s="16"/>
      <c r="BO772" s="16"/>
      <c r="BP772" s="16"/>
      <c r="BQ772" s="16"/>
      <c r="BR772" s="16"/>
      <c r="BS772" s="16"/>
      <c r="BT772" s="16"/>
      <c r="BU772" s="16"/>
      <c r="BV772" s="16"/>
      <c r="BW772" s="16"/>
      <c r="BX772" s="16"/>
      <c r="BY772" s="16"/>
      <c r="BZ772" s="16"/>
      <c r="CA772" s="16"/>
      <c r="CB772" s="16"/>
      <c r="CC772" s="16"/>
      <c r="CD772" s="16"/>
      <c r="CE772" s="16"/>
      <c r="CF772" s="16"/>
      <c r="CG772" s="16"/>
      <c r="CH772" s="16"/>
      <c r="CI772" s="16"/>
      <c r="CJ772" s="16"/>
      <c r="CK772" s="16"/>
      <c r="CL772" s="16"/>
      <c r="CM772" s="16"/>
      <c r="CN772" s="16"/>
      <c r="CO772" s="16"/>
      <c r="CP772" s="16"/>
      <c r="CQ772" s="16"/>
      <c r="CR772" s="16"/>
      <c r="CS772" s="16"/>
      <c r="CT772" s="16"/>
      <c r="CU772" s="16"/>
      <c r="CV772" s="16"/>
      <c r="CW772" s="16"/>
      <c r="CX772" s="16"/>
      <c r="CY772" s="16"/>
      <c r="CZ772" s="16"/>
      <c r="DA772" s="16"/>
      <c r="DB772" s="16"/>
      <c r="DC772" s="16"/>
      <c r="DD772" s="16"/>
      <c r="DE772" s="16"/>
      <c r="DF772" s="16"/>
      <c r="DG772" s="16"/>
      <c r="DH772" s="16"/>
      <c r="DI772" s="16"/>
      <c r="DJ772" s="16"/>
      <c r="DK772" s="16"/>
      <c r="DL772" s="16"/>
      <c r="DM772" s="16"/>
      <c r="DN772" s="16"/>
      <c r="DO772" s="16"/>
      <c r="DP772" s="16"/>
      <c r="DQ772" s="16"/>
      <c r="DR772" s="16"/>
      <c r="DS772" s="16"/>
      <c r="DT772" s="16"/>
      <c r="DU772" s="16"/>
      <c r="DV772" s="16"/>
      <c r="DW772" s="16"/>
      <c r="DX772" s="16"/>
      <c r="DY772" s="16"/>
      <c r="DZ772" s="16"/>
      <c r="EA772" s="16"/>
      <c r="EB772" s="16"/>
      <c r="EC772" s="16"/>
      <c r="ED772" s="16"/>
      <c r="EE772" s="16"/>
      <c r="EF772" s="16"/>
      <c r="EG772" s="16"/>
      <c r="EH772" s="16"/>
      <c r="EI772" s="16"/>
      <c r="EJ772" s="16"/>
      <c r="EK772" s="16"/>
      <c r="EL772" s="16"/>
      <c r="EM772" s="16"/>
      <c r="EN772" s="16"/>
      <c r="EO772" s="16"/>
      <c r="EP772" s="16"/>
      <c r="EQ772" s="16"/>
      <c r="ER772" s="16"/>
      <c r="ES772" s="16"/>
      <c r="ET772" s="16"/>
      <c r="EU772" s="16"/>
      <c r="EV772" s="16"/>
      <c r="EW772" s="16"/>
      <c r="EX772" s="16"/>
      <c r="EY772" s="16"/>
      <c r="EZ772" s="16"/>
      <c r="FA772" s="16"/>
      <c r="FB772" s="16"/>
    </row>
    <row r="773" spans="11:158" x14ac:dyDescent="0.35"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  <c r="AU773" s="16"/>
      <c r="AV773" s="16"/>
      <c r="AW773" s="16"/>
      <c r="AX773" s="16"/>
      <c r="AY773" s="16"/>
      <c r="AZ773" s="16"/>
      <c r="BA773" s="16"/>
      <c r="BB773" s="16"/>
      <c r="BC773" s="16"/>
      <c r="BD773" s="16"/>
      <c r="BE773" s="16"/>
      <c r="BF773" s="16"/>
      <c r="BG773" s="16"/>
      <c r="BH773" s="16"/>
      <c r="BI773" s="16"/>
      <c r="BJ773" s="16"/>
      <c r="BK773" s="16"/>
      <c r="BL773" s="16"/>
      <c r="BM773" s="16"/>
      <c r="BN773" s="16"/>
      <c r="BO773" s="16"/>
      <c r="BP773" s="16"/>
      <c r="BQ773" s="16"/>
      <c r="BR773" s="16"/>
      <c r="BS773" s="16"/>
      <c r="BT773" s="16"/>
      <c r="BU773" s="16"/>
      <c r="BV773" s="16"/>
      <c r="BW773" s="16"/>
      <c r="BX773" s="16"/>
      <c r="BY773" s="16"/>
      <c r="BZ773" s="16"/>
      <c r="CA773" s="16"/>
      <c r="CB773" s="16"/>
      <c r="CC773" s="16"/>
      <c r="CD773" s="16"/>
      <c r="CE773" s="16"/>
      <c r="CF773" s="16"/>
      <c r="CG773" s="16"/>
      <c r="CH773" s="16"/>
      <c r="CI773" s="16"/>
      <c r="CJ773" s="16"/>
      <c r="CK773" s="16"/>
      <c r="CL773" s="16"/>
      <c r="CM773" s="16"/>
      <c r="CN773" s="16"/>
      <c r="CO773" s="16"/>
      <c r="CP773" s="16"/>
      <c r="CQ773" s="16"/>
      <c r="CR773" s="16"/>
      <c r="CS773" s="16"/>
      <c r="CT773" s="16"/>
      <c r="CU773" s="16"/>
      <c r="CV773" s="16"/>
      <c r="CW773" s="16"/>
      <c r="CX773" s="16"/>
      <c r="CY773" s="16"/>
      <c r="CZ773" s="16"/>
      <c r="DA773" s="16"/>
      <c r="DB773" s="16"/>
      <c r="DC773" s="16"/>
      <c r="DD773" s="16"/>
      <c r="DE773" s="16"/>
      <c r="DF773" s="16"/>
      <c r="DG773" s="16"/>
      <c r="DH773" s="16"/>
      <c r="DI773" s="16"/>
      <c r="DJ773" s="16"/>
      <c r="DK773" s="16"/>
      <c r="DL773" s="16"/>
      <c r="DM773" s="16"/>
      <c r="DN773" s="16"/>
      <c r="DO773" s="16"/>
      <c r="DP773" s="16"/>
      <c r="DQ773" s="16"/>
      <c r="DR773" s="16"/>
      <c r="DS773" s="16"/>
      <c r="DT773" s="16"/>
      <c r="DU773" s="16"/>
      <c r="DV773" s="16"/>
      <c r="DW773" s="16"/>
      <c r="DX773" s="16"/>
      <c r="DY773" s="16"/>
      <c r="DZ773" s="16"/>
      <c r="EA773" s="16"/>
      <c r="EB773" s="16"/>
      <c r="EC773" s="16"/>
      <c r="ED773" s="16"/>
      <c r="EE773" s="16"/>
      <c r="EF773" s="16"/>
      <c r="EG773" s="16"/>
      <c r="EH773" s="16"/>
      <c r="EI773" s="16"/>
      <c r="EJ773" s="16"/>
      <c r="EK773" s="16"/>
      <c r="EL773" s="16"/>
      <c r="EM773" s="16"/>
      <c r="EN773" s="16"/>
      <c r="EO773" s="16"/>
      <c r="EP773" s="16"/>
      <c r="EQ773" s="16"/>
      <c r="ER773" s="16"/>
      <c r="ES773" s="16"/>
      <c r="ET773" s="16"/>
      <c r="EU773" s="16"/>
      <c r="EV773" s="16"/>
      <c r="EW773" s="16"/>
      <c r="EX773" s="16"/>
      <c r="EY773" s="16"/>
      <c r="EZ773" s="16"/>
      <c r="FA773" s="16"/>
      <c r="FB773" s="16"/>
    </row>
    <row r="774" spans="11:158" x14ac:dyDescent="0.35"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  <c r="AU774" s="16"/>
      <c r="AV774" s="16"/>
      <c r="AW774" s="16"/>
      <c r="AX774" s="16"/>
      <c r="AY774" s="16"/>
      <c r="AZ774" s="16"/>
      <c r="BA774" s="16"/>
      <c r="BB774" s="16"/>
      <c r="BC774" s="16"/>
      <c r="BD774" s="16"/>
      <c r="BE774" s="16"/>
      <c r="BF774" s="16"/>
      <c r="BG774" s="16"/>
      <c r="BH774" s="16"/>
      <c r="BI774" s="16"/>
      <c r="BJ774" s="16"/>
      <c r="BK774" s="16"/>
      <c r="BL774" s="16"/>
      <c r="BM774" s="16"/>
      <c r="BN774" s="16"/>
      <c r="BO774" s="16"/>
      <c r="BP774" s="16"/>
      <c r="BQ774" s="16"/>
      <c r="BR774" s="16"/>
      <c r="BS774" s="16"/>
      <c r="BT774" s="16"/>
      <c r="BU774" s="16"/>
      <c r="BV774" s="16"/>
      <c r="BW774" s="16"/>
      <c r="BX774" s="16"/>
      <c r="BY774" s="16"/>
      <c r="BZ774" s="16"/>
      <c r="CA774" s="16"/>
      <c r="CB774" s="16"/>
      <c r="CC774" s="16"/>
      <c r="CD774" s="16"/>
      <c r="CE774" s="16"/>
      <c r="CF774" s="16"/>
      <c r="CG774" s="16"/>
      <c r="CH774" s="16"/>
      <c r="CI774" s="16"/>
      <c r="CJ774" s="16"/>
      <c r="CK774" s="16"/>
      <c r="CL774" s="16"/>
      <c r="CM774" s="16"/>
      <c r="CN774" s="16"/>
      <c r="CO774" s="16"/>
      <c r="CP774" s="16"/>
      <c r="CQ774" s="16"/>
      <c r="CR774" s="16"/>
      <c r="CS774" s="16"/>
      <c r="CT774" s="16"/>
      <c r="CU774" s="16"/>
      <c r="CV774" s="16"/>
      <c r="CW774" s="16"/>
      <c r="CX774" s="16"/>
      <c r="CY774" s="16"/>
      <c r="CZ774" s="16"/>
      <c r="DA774" s="16"/>
      <c r="DB774" s="16"/>
      <c r="DC774" s="16"/>
      <c r="DD774" s="16"/>
      <c r="DE774" s="16"/>
      <c r="DF774" s="16"/>
      <c r="DG774" s="16"/>
      <c r="DH774" s="16"/>
      <c r="DI774" s="16"/>
      <c r="DJ774" s="16"/>
      <c r="DK774" s="16"/>
      <c r="DL774" s="16"/>
      <c r="DM774" s="16"/>
      <c r="DN774" s="16"/>
      <c r="DO774" s="16"/>
      <c r="DP774" s="16"/>
      <c r="DQ774" s="16"/>
      <c r="DR774" s="16"/>
      <c r="DS774" s="16"/>
      <c r="DT774" s="16"/>
      <c r="DU774" s="16"/>
      <c r="DV774" s="16"/>
      <c r="DW774" s="16"/>
      <c r="DX774" s="16"/>
      <c r="DY774" s="16"/>
      <c r="DZ774" s="16"/>
      <c r="EA774" s="16"/>
      <c r="EB774" s="16"/>
      <c r="EC774" s="16"/>
      <c r="ED774" s="16"/>
      <c r="EE774" s="16"/>
      <c r="EF774" s="16"/>
      <c r="EG774" s="16"/>
      <c r="EH774" s="16"/>
      <c r="EI774" s="16"/>
      <c r="EJ774" s="16"/>
      <c r="EK774" s="16"/>
      <c r="EL774" s="16"/>
      <c r="EM774" s="16"/>
      <c r="EN774" s="16"/>
      <c r="EO774" s="16"/>
      <c r="EP774" s="16"/>
      <c r="EQ774" s="16"/>
      <c r="ER774" s="16"/>
      <c r="ES774" s="16"/>
      <c r="ET774" s="16"/>
      <c r="EU774" s="16"/>
      <c r="EV774" s="16"/>
      <c r="EW774" s="16"/>
      <c r="EX774" s="16"/>
      <c r="EY774" s="16"/>
      <c r="EZ774" s="16"/>
      <c r="FA774" s="16"/>
      <c r="FB774" s="16"/>
    </row>
    <row r="775" spans="11:158" x14ac:dyDescent="0.35"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  <c r="AU775" s="16"/>
      <c r="AV775" s="16"/>
      <c r="AW775" s="16"/>
      <c r="AX775" s="16"/>
      <c r="AY775" s="16"/>
      <c r="AZ775" s="16"/>
      <c r="BA775" s="16"/>
      <c r="BB775" s="16"/>
      <c r="BC775" s="16"/>
      <c r="BD775" s="16"/>
      <c r="BE775" s="16"/>
      <c r="BF775" s="16"/>
      <c r="BG775" s="16"/>
      <c r="BH775" s="16"/>
      <c r="BI775" s="16"/>
      <c r="BJ775" s="16"/>
      <c r="BK775" s="16"/>
      <c r="BL775" s="16"/>
      <c r="BM775" s="16"/>
      <c r="BN775" s="16"/>
      <c r="BO775" s="16"/>
      <c r="BP775" s="16"/>
      <c r="BQ775" s="16"/>
      <c r="BR775" s="16"/>
      <c r="BS775" s="16"/>
      <c r="BT775" s="16"/>
      <c r="BU775" s="16"/>
      <c r="BV775" s="16"/>
      <c r="BW775" s="16"/>
      <c r="BX775" s="16"/>
      <c r="BY775" s="16"/>
      <c r="BZ775" s="16"/>
      <c r="CA775" s="16"/>
      <c r="CB775" s="16"/>
      <c r="CC775" s="16"/>
      <c r="CD775" s="16"/>
      <c r="CE775" s="16"/>
      <c r="CF775" s="16"/>
      <c r="CG775" s="16"/>
      <c r="CH775" s="16"/>
      <c r="CI775" s="16"/>
      <c r="CJ775" s="16"/>
      <c r="CK775" s="16"/>
      <c r="CL775" s="16"/>
      <c r="CM775" s="16"/>
      <c r="CN775" s="16"/>
      <c r="CO775" s="16"/>
      <c r="CP775" s="16"/>
      <c r="CQ775" s="16"/>
      <c r="CR775" s="16"/>
      <c r="CS775" s="16"/>
      <c r="CT775" s="16"/>
      <c r="CU775" s="16"/>
      <c r="CV775" s="16"/>
      <c r="CW775" s="16"/>
      <c r="CX775" s="16"/>
      <c r="CY775" s="16"/>
      <c r="CZ775" s="16"/>
      <c r="DA775" s="16"/>
      <c r="DB775" s="16"/>
      <c r="DC775" s="16"/>
      <c r="DD775" s="16"/>
      <c r="DE775" s="16"/>
      <c r="DF775" s="16"/>
      <c r="DG775" s="16"/>
      <c r="DH775" s="16"/>
      <c r="DI775" s="16"/>
      <c r="DJ775" s="16"/>
      <c r="DK775" s="16"/>
      <c r="DL775" s="16"/>
      <c r="DM775" s="16"/>
      <c r="DN775" s="16"/>
      <c r="DO775" s="16"/>
      <c r="DP775" s="16"/>
      <c r="DQ775" s="16"/>
      <c r="DR775" s="16"/>
      <c r="DS775" s="16"/>
      <c r="DT775" s="16"/>
      <c r="DU775" s="16"/>
      <c r="DV775" s="16"/>
      <c r="DW775" s="16"/>
      <c r="DX775" s="16"/>
      <c r="DY775" s="16"/>
      <c r="DZ775" s="16"/>
      <c r="EA775" s="16"/>
      <c r="EB775" s="16"/>
      <c r="EC775" s="16"/>
      <c r="ED775" s="16"/>
      <c r="EE775" s="16"/>
      <c r="EF775" s="16"/>
      <c r="EG775" s="16"/>
      <c r="EH775" s="16"/>
      <c r="EI775" s="16"/>
      <c r="EJ775" s="16"/>
      <c r="EK775" s="16"/>
      <c r="EL775" s="16"/>
      <c r="EM775" s="16"/>
      <c r="EN775" s="16"/>
      <c r="EO775" s="16"/>
      <c r="EP775" s="16"/>
      <c r="EQ775" s="16"/>
      <c r="ER775" s="16"/>
      <c r="ES775" s="16"/>
      <c r="ET775" s="16"/>
      <c r="EU775" s="16"/>
      <c r="EV775" s="16"/>
      <c r="EW775" s="16"/>
      <c r="EX775" s="16"/>
      <c r="EY775" s="16"/>
      <c r="EZ775" s="16"/>
      <c r="FA775" s="16"/>
      <c r="FB775" s="16"/>
    </row>
    <row r="776" spans="11:158" x14ac:dyDescent="0.35"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  <c r="AU776" s="16"/>
      <c r="AV776" s="16"/>
      <c r="AW776" s="16"/>
      <c r="AX776" s="16"/>
      <c r="AY776" s="16"/>
      <c r="AZ776" s="16"/>
      <c r="BA776" s="16"/>
      <c r="BB776" s="16"/>
      <c r="BC776" s="16"/>
      <c r="BD776" s="16"/>
      <c r="BE776" s="16"/>
      <c r="BF776" s="16"/>
      <c r="BG776" s="16"/>
      <c r="BH776" s="16"/>
      <c r="BI776" s="16"/>
      <c r="BJ776" s="16"/>
      <c r="BK776" s="16"/>
      <c r="BL776" s="16"/>
      <c r="BM776" s="16"/>
      <c r="BN776" s="16"/>
      <c r="BO776" s="16"/>
      <c r="BP776" s="16"/>
      <c r="BQ776" s="16"/>
      <c r="BR776" s="16"/>
      <c r="BS776" s="16"/>
      <c r="BT776" s="16"/>
      <c r="BU776" s="16"/>
      <c r="BV776" s="16"/>
      <c r="BW776" s="16"/>
      <c r="BX776" s="16"/>
      <c r="BY776" s="16"/>
      <c r="BZ776" s="16"/>
      <c r="CA776" s="16"/>
      <c r="CB776" s="16"/>
      <c r="CC776" s="16"/>
      <c r="CD776" s="16"/>
      <c r="CE776" s="16"/>
      <c r="CF776" s="16"/>
      <c r="CG776" s="16"/>
      <c r="CH776" s="16"/>
      <c r="CI776" s="16"/>
      <c r="CJ776" s="16"/>
      <c r="CK776" s="16"/>
      <c r="CL776" s="16"/>
      <c r="CM776" s="16"/>
      <c r="CN776" s="16"/>
      <c r="CO776" s="16"/>
      <c r="CP776" s="16"/>
      <c r="CQ776" s="16"/>
      <c r="CR776" s="16"/>
      <c r="CS776" s="16"/>
      <c r="CT776" s="16"/>
      <c r="CU776" s="16"/>
      <c r="CV776" s="16"/>
      <c r="CW776" s="16"/>
      <c r="CX776" s="16"/>
      <c r="CY776" s="16"/>
      <c r="CZ776" s="16"/>
      <c r="DA776" s="16"/>
      <c r="DB776" s="16"/>
      <c r="DC776" s="16"/>
      <c r="DD776" s="16"/>
      <c r="DE776" s="16"/>
      <c r="DF776" s="16"/>
      <c r="DG776" s="16"/>
      <c r="DH776" s="16"/>
      <c r="DI776" s="16"/>
      <c r="DJ776" s="16"/>
      <c r="DK776" s="16"/>
      <c r="DL776" s="16"/>
      <c r="DM776" s="16"/>
      <c r="DN776" s="16"/>
      <c r="DO776" s="16"/>
      <c r="DP776" s="16"/>
      <c r="DQ776" s="16"/>
      <c r="DR776" s="16"/>
      <c r="DS776" s="16"/>
      <c r="DT776" s="16"/>
      <c r="DU776" s="16"/>
      <c r="DV776" s="16"/>
      <c r="DW776" s="16"/>
      <c r="DX776" s="16"/>
      <c r="DY776" s="16"/>
      <c r="DZ776" s="16"/>
      <c r="EA776" s="16"/>
      <c r="EB776" s="16"/>
      <c r="EC776" s="16"/>
      <c r="ED776" s="16"/>
      <c r="EE776" s="16"/>
      <c r="EF776" s="16"/>
      <c r="EG776" s="16"/>
      <c r="EH776" s="16"/>
      <c r="EI776" s="16"/>
      <c r="EJ776" s="16"/>
      <c r="EK776" s="16"/>
      <c r="EL776" s="16"/>
      <c r="EM776" s="16"/>
      <c r="EN776" s="16"/>
      <c r="EO776" s="16"/>
      <c r="EP776" s="16"/>
      <c r="EQ776" s="16"/>
      <c r="ER776" s="16"/>
      <c r="ES776" s="16"/>
      <c r="ET776" s="16"/>
      <c r="EU776" s="16"/>
      <c r="EV776" s="16"/>
      <c r="EW776" s="16"/>
      <c r="EX776" s="16"/>
      <c r="EY776" s="16"/>
      <c r="EZ776" s="16"/>
      <c r="FA776" s="16"/>
      <c r="FB776" s="16"/>
    </row>
    <row r="777" spans="11:158" x14ac:dyDescent="0.35"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  <c r="AU777" s="16"/>
      <c r="AV777" s="16"/>
      <c r="AW777" s="16"/>
      <c r="AX777" s="16"/>
      <c r="AY777" s="16"/>
      <c r="AZ777" s="16"/>
      <c r="BA777" s="16"/>
      <c r="BB777" s="16"/>
      <c r="BC777" s="16"/>
      <c r="BD777" s="16"/>
      <c r="BE777" s="16"/>
      <c r="BF777" s="16"/>
      <c r="BG777" s="16"/>
      <c r="BH777" s="16"/>
      <c r="BI777" s="16"/>
      <c r="BJ777" s="16"/>
      <c r="BK777" s="16"/>
      <c r="BL777" s="16"/>
      <c r="BM777" s="16"/>
      <c r="BN777" s="16"/>
      <c r="BO777" s="16"/>
      <c r="BP777" s="16"/>
      <c r="BQ777" s="16"/>
      <c r="BR777" s="16"/>
      <c r="BS777" s="16"/>
      <c r="BT777" s="16"/>
      <c r="BU777" s="16"/>
      <c r="BV777" s="16"/>
      <c r="BW777" s="16"/>
      <c r="BX777" s="16"/>
      <c r="BY777" s="16"/>
      <c r="BZ777" s="16"/>
      <c r="CA777" s="16"/>
      <c r="CB777" s="16"/>
      <c r="CC777" s="16"/>
      <c r="CD777" s="16"/>
      <c r="CE777" s="16"/>
      <c r="CF777" s="16"/>
      <c r="CG777" s="16"/>
      <c r="CH777" s="16"/>
      <c r="CI777" s="16"/>
      <c r="CJ777" s="16"/>
      <c r="CK777" s="16"/>
      <c r="CL777" s="16"/>
      <c r="CM777" s="16"/>
      <c r="CN777" s="16"/>
      <c r="CO777" s="16"/>
      <c r="CP777" s="16"/>
      <c r="CQ777" s="16"/>
      <c r="CR777" s="16"/>
      <c r="CS777" s="16"/>
      <c r="CT777" s="16"/>
      <c r="CU777" s="16"/>
      <c r="CV777" s="16"/>
      <c r="CW777" s="16"/>
      <c r="CX777" s="16"/>
      <c r="CY777" s="16"/>
      <c r="CZ777" s="16"/>
      <c r="DA777" s="16"/>
      <c r="DB777" s="16"/>
      <c r="DC777" s="16"/>
      <c r="DD777" s="16"/>
      <c r="DE777" s="16"/>
      <c r="DF777" s="16"/>
      <c r="DG777" s="16"/>
      <c r="DH777" s="16"/>
      <c r="DI777" s="16"/>
      <c r="DJ777" s="16"/>
      <c r="DK777" s="16"/>
      <c r="DL777" s="16"/>
      <c r="DM777" s="16"/>
      <c r="DN777" s="16"/>
      <c r="DO777" s="16"/>
      <c r="DP777" s="16"/>
      <c r="DQ777" s="16"/>
      <c r="DR777" s="16"/>
      <c r="DS777" s="16"/>
      <c r="DT777" s="16"/>
      <c r="DU777" s="16"/>
      <c r="DV777" s="16"/>
      <c r="DW777" s="16"/>
      <c r="DX777" s="16"/>
      <c r="DY777" s="16"/>
      <c r="DZ777" s="16"/>
      <c r="EA777" s="16"/>
      <c r="EB777" s="16"/>
      <c r="EC777" s="16"/>
      <c r="ED777" s="16"/>
      <c r="EE777" s="16"/>
      <c r="EF777" s="16"/>
      <c r="EG777" s="16"/>
      <c r="EH777" s="16"/>
      <c r="EI777" s="16"/>
      <c r="EJ777" s="16"/>
      <c r="EK777" s="16"/>
      <c r="EL777" s="16"/>
      <c r="EM777" s="16"/>
      <c r="EN777" s="16"/>
      <c r="EO777" s="16"/>
      <c r="EP777" s="16"/>
      <c r="EQ777" s="16"/>
      <c r="ER777" s="16"/>
      <c r="ES777" s="16"/>
      <c r="ET777" s="16"/>
      <c r="EU777" s="16"/>
      <c r="EV777" s="16"/>
      <c r="EW777" s="16"/>
      <c r="EX777" s="16"/>
      <c r="EY777" s="16"/>
      <c r="EZ777" s="16"/>
      <c r="FA777" s="16"/>
      <c r="FB777" s="16"/>
    </row>
    <row r="778" spans="11:158" x14ac:dyDescent="0.35"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  <c r="AU778" s="16"/>
      <c r="AV778" s="16"/>
      <c r="AW778" s="16"/>
      <c r="AX778" s="16"/>
      <c r="AY778" s="16"/>
      <c r="AZ778" s="16"/>
      <c r="BA778" s="16"/>
      <c r="BB778" s="16"/>
      <c r="BC778" s="16"/>
      <c r="BD778" s="16"/>
      <c r="BE778" s="16"/>
      <c r="BF778" s="16"/>
      <c r="BG778" s="16"/>
      <c r="BH778" s="16"/>
      <c r="BI778" s="16"/>
      <c r="BJ778" s="16"/>
      <c r="BK778" s="16"/>
      <c r="BL778" s="16"/>
      <c r="BM778" s="16"/>
      <c r="BN778" s="16"/>
      <c r="BO778" s="16"/>
      <c r="BP778" s="16"/>
      <c r="BQ778" s="16"/>
      <c r="BR778" s="16"/>
      <c r="BS778" s="16"/>
      <c r="BT778" s="16"/>
      <c r="BU778" s="16"/>
      <c r="BV778" s="16"/>
      <c r="BW778" s="16"/>
      <c r="BX778" s="16"/>
      <c r="BY778" s="16"/>
      <c r="BZ778" s="16"/>
      <c r="CA778" s="16"/>
      <c r="CB778" s="16"/>
      <c r="CC778" s="16"/>
      <c r="CD778" s="16"/>
      <c r="CE778" s="16"/>
      <c r="CF778" s="16"/>
      <c r="CG778" s="16"/>
      <c r="CH778" s="16"/>
      <c r="CI778" s="16"/>
      <c r="CJ778" s="16"/>
      <c r="CK778" s="16"/>
      <c r="CL778" s="16"/>
      <c r="CM778" s="16"/>
      <c r="CN778" s="16"/>
      <c r="CO778" s="16"/>
      <c r="CP778" s="16"/>
      <c r="CQ778" s="16"/>
      <c r="CR778" s="16"/>
      <c r="CS778" s="16"/>
      <c r="CT778" s="16"/>
      <c r="CU778" s="16"/>
      <c r="CV778" s="16"/>
      <c r="CW778" s="16"/>
      <c r="CX778" s="16"/>
      <c r="CY778" s="16"/>
      <c r="CZ778" s="16"/>
      <c r="DA778" s="16"/>
      <c r="DB778" s="16"/>
      <c r="DC778" s="16"/>
      <c r="DD778" s="16"/>
      <c r="DE778" s="16"/>
      <c r="DF778" s="16"/>
      <c r="DG778" s="16"/>
      <c r="DH778" s="16"/>
      <c r="DI778" s="16"/>
      <c r="DJ778" s="16"/>
      <c r="DK778" s="16"/>
      <c r="DL778" s="16"/>
      <c r="DM778" s="16"/>
      <c r="DN778" s="16"/>
      <c r="DO778" s="16"/>
      <c r="DP778" s="16"/>
      <c r="DQ778" s="16"/>
      <c r="DR778" s="16"/>
      <c r="DS778" s="16"/>
      <c r="DT778" s="16"/>
      <c r="DU778" s="16"/>
      <c r="DV778" s="16"/>
      <c r="DW778" s="16"/>
      <c r="DX778" s="16"/>
      <c r="DY778" s="16"/>
      <c r="DZ778" s="16"/>
      <c r="EA778" s="16"/>
      <c r="EB778" s="16"/>
      <c r="EC778" s="16"/>
      <c r="ED778" s="16"/>
      <c r="EE778" s="16"/>
      <c r="EF778" s="16"/>
      <c r="EG778" s="16"/>
      <c r="EH778" s="16"/>
      <c r="EI778" s="16"/>
      <c r="EJ778" s="16"/>
      <c r="EK778" s="16"/>
      <c r="EL778" s="16"/>
      <c r="EM778" s="16"/>
      <c r="EN778" s="16"/>
      <c r="EO778" s="16"/>
      <c r="EP778" s="16"/>
      <c r="EQ778" s="16"/>
      <c r="ER778" s="16"/>
      <c r="ES778" s="16"/>
      <c r="ET778" s="16"/>
      <c r="EU778" s="16"/>
      <c r="EV778" s="16"/>
      <c r="EW778" s="16"/>
      <c r="EX778" s="16"/>
      <c r="EY778" s="16"/>
      <c r="EZ778" s="16"/>
      <c r="FA778" s="16"/>
      <c r="FB778" s="16"/>
    </row>
    <row r="779" spans="11:158" x14ac:dyDescent="0.35"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  <c r="AU779" s="16"/>
      <c r="AV779" s="16"/>
      <c r="AW779" s="16"/>
      <c r="AX779" s="16"/>
      <c r="AY779" s="16"/>
      <c r="AZ779" s="16"/>
      <c r="BA779" s="16"/>
      <c r="BB779" s="16"/>
      <c r="BC779" s="16"/>
      <c r="BD779" s="16"/>
      <c r="BE779" s="16"/>
      <c r="BF779" s="16"/>
      <c r="BG779" s="16"/>
      <c r="BH779" s="16"/>
      <c r="BI779" s="16"/>
      <c r="BJ779" s="16"/>
      <c r="BK779" s="16"/>
      <c r="BL779" s="16"/>
      <c r="BM779" s="16"/>
      <c r="BN779" s="16"/>
      <c r="BO779" s="16"/>
      <c r="BP779" s="16"/>
      <c r="BQ779" s="16"/>
      <c r="BR779" s="16"/>
      <c r="BS779" s="16"/>
      <c r="BT779" s="16"/>
      <c r="BU779" s="16"/>
      <c r="BV779" s="16"/>
      <c r="BW779" s="16"/>
      <c r="BX779" s="16"/>
      <c r="BY779" s="16"/>
      <c r="BZ779" s="16"/>
      <c r="CA779" s="16"/>
      <c r="CB779" s="16"/>
      <c r="CC779" s="16"/>
      <c r="CD779" s="16"/>
      <c r="CE779" s="16"/>
      <c r="CF779" s="16"/>
      <c r="CG779" s="16"/>
      <c r="CH779" s="16"/>
      <c r="CI779" s="16"/>
      <c r="CJ779" s="16"/>
      <c r="CK779" s="16"/>
      <c r="CL779" s="16"/>
      <c r="CM779" s="16"/>
      <c r="CN779" s="16"/>
      <c r="CO779" s="16"/>
      <c r="CP779" s="16"/>
      <c r="CQ779" s="16"/>
      <c r="CR779" s="16"/>
      <c r="CS779" s="16"/>
      <c r="CT779" s="16"/>
      <c r="CU779" s="16"/>
      <c r="CV779" s="16"/>
      <c r="CW779" s="16"/>
      <c r="CX779" s="16"/>
      <c r="CY779" s="16"/>
      <c r="CZ779" s="16"/>
      <c r="DA779" s="16"/>
      <c r="DB779" s="16"/>
      <c r="DC779" s="16"/>
      <c r="DD779" s="16"/>
      <c r="DE779" s="16"/>
      <c r="DF779" s="16"/>
      <c r="DG779" s="16"/>
      <c r="DH779" s="16"/>
      <c r="DI779" s="16"/>
      <c r="DJ779" s="16"/>
      <c r="DK779" s="16"/>
      <c r="DL779" s="16"/>
      <c r="DM779" s="16"/>
      <c r="DN779" s="16"/>
      <c r="DO779" s="16"/>
      <c r="DP779" s="16"/>
      <c r="DQ779" s="16"/>
      <c r="DR779" s="16"/>
      <c r="DS779" s="16"/>
      <c r="DT779" s="16"/>
      <c r="DU779" s="16"/>
      <c r="DV779" s="16"/>
      <c r="DW779" s="16"/>
      <c r="DX779" s="16"/>
      <c r="DY779" s="16"/>
      <c r="DZ779" s="16"/>
      <c r="EA779" s="16"/>
      <c r="EB779" s="16"/>
      <c r="EC779" s="16"/>
      <c r="ED779" s="16"/>
      <c r="EE779" s="16"/>
      <c r="EF779" s="16"/>
      <c r="EG779" s="16"/>
      <c r="EH779" s="16"/>
      <c r="EI779" s="16"/>
      <c r="EJ779" s="16"/>
      <c r="EK779" s="16"/>
      <c r="EL779" s="16"/>
      <c r="EM779" s="16"/>
      <c r="EN779" s="16"/>
      <c r="EO779" s="16"/>
      <c r="EP779" s="16"/>
      <c r="EQ779" s="16"/>
      <c r="ER779" s="16"/>
      <c r="ES779" s="16"/>
      <c r="ET779" s="16"/>
      <c r="EU779" s="16"/>
      <c r="EV779" s="16"/>
      <c r="EW779" s="16"/>
      <c r="EX779" s="16"/>
      <c r="EY779" s="16"/>
      <c r="EZ779" s="16"/>
      <c r="FA779" s="16"/>
      <c r="FB779" s="16"/>
    </row>
    <row r="780" spans="11:158" x14ac:dyDescent="0.35"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  <c r="AU780" s="16"/>
      <c r="AV780" s="16"/>
      <c r="AW780" s="16"/>
      <c r="AX780" s="16"/>
      <c r="AY780" s="16"/>
      <c r="AZ780" s="16"/>
      <c r="BA780" s="16"/>
      <c r="BB780" s="16"/>
      <c r="BC780" s="16"/>
      <c r="BD780" s="16"/>
      <c r="BE780" s="16"/>
      <c r="BF780" s="16"/>
      <c r="BG780" s="16"/>
      <c r="BH780" s="16"/>
      <c r="BI780" s="16"/>
      <c r="BJ780" s="16"/>
      <c r="BK780" s="16"/>
      <c r="BL780" s="16"/>
      <c r="BM780" s="16"/>
      <c r="BN780" s="16"/>
      <c r="BO780" s="16"/>
      <c r="BP780" s="16"/>
      <c r="BQ780" s="16"/>
      <c r="BR780" s="16"/>
      <c r="BS780" s="16"/>
      <c r="BT780" s="16"/>
      <c r="BU780" s="16"/>
      <c r="BV780" s="16"/>
      <c r="BW780" s="16"/>
      <c r="BX780" s="16"/>
      <c r="BY780" s="16"/>
      <c r="BZ780" s="16"/>
      <c r="CA780" s="16"/>
      <c r="CB780" s="16"/>
      <c r="CC780" s="16"/>
      <c r="CD780" s="16"/>
      <c r="CE780" s="16"/>
      <c r="CF780" s="16"/>
      <c r="CG780" s="16"/>
      <c r="CH780" s="16"/>
      <c r="CI780" s="16"/>
      <c r="CJ780" s="16"/>
      <c r="CK780" s="16"/>
      <c r="CL780" s="16"/>
      <c r="CM780" s="16"/>
      <c r="CN780" s="16"/>
      <c r="CO780" s="16"/>
      <c r="CP780" s="16"/>
      <c r="CQ780" s="16"/>
      <c r="CR780" s="16"/>
      <c r="CS780" s="16"/>
      <c r="CT780" s="16"/>
      <c r="CU780" s="16"/>
      <c r="CV780" s="16"/>
      <c r="CW780" s="16"/>
      <c r="CX780" s="16"/>
      <c r="CY780" s="16"/>
      <c r="CZ780" s="16"/>
      <c r="DA780" s="16"/>
      <c r="DB780" s="16"/>
      <c r="DC780" s="16"/>
      <c r="DD780" s="16"/>
      <c r="DE780" s="16"/>
      <c r="DF780" s="16"/>
      <c r="DG780" s="16"/>
      <c r="DH780" s="16"/>
      <c r="DI780" s="16"/>
      <c r="DJ780" s="16"/>
      <c r="DK780" s="16"/>
      <c r="DL780" s="16"/>
      <c r="DM780" s="16"/>
      <c r="DN780" s="16"/>
      <c r="DO780" s="16"/>
      <c r="DP780" s="16"/>
      <c r="DQ780" s="16"/>
      <c r="DR780" s="16"/>
      <c r="DS780" s="16"/>
      <c r="DT780" s="16"/>
      <c r="DU780" s="16"/>
      <c r="DV780" s="16"/>
      <c r="DW780" s="16"/>
      <c r="DX780" s="16"/>
      <c r="DY780" s="16"/>
      <c r="DZ780" s="16"/>
      <c r="EA780" s="16"/>
      <c r="EB780" s="16"/>
      <c r="EC780" s="16"/>
      <c r="ED780" s="16"/>
      <c r="EE780" s="16"/>
      <c r="EF780" s="16"/>
      <c r="EG780" s="16"/>
      <c r="EH780" s="16"/>
      <c r="EI780" s="16"/>
      <c r="EJ780" s="16"/>
      <c r="EK780" s="16"/>
      <c r="EL780" s="16"/>
      <c r="EM780" s="16"/>
      <c r="EN780" s="16"/>
      <c r="EO780" s="16"/>
      <c r="EP780" s="16"/>
      <c r="EQ780" s="16"/>
      <c r="ER780" s="16"/>
      <c r="ES780" s="16"/>
      <c r="ET780" s="16"/>
      <c r="EU780" s="16"/>
      <c r="EV780" s="16"/>
      <c r="EW780" s="16"/>
      <c r="EX780" s="16"/>
      <c r="EY780" s="16"/>
      <c r="EZ780" s="16"/>
      <c r="FA780" s="16"/>
      <c r="FB780" s="16"/>
    </row>
    <row r="781" spans="11:158" x14ac:dyDescent="0.35"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  <c r="AU781" s="16"/>
      <c r="AV781" s="16"/>
      <c r="AW781" s="16"/>
      <c r="AX781" s="16"/>
      <c r="AY781" s="16"/>
      <c r="AZ781" s="16"/>
      <c r="BA781" s="16"/>
      <c r="BB781" s="16"/>
      <c r="BC781" s="16"/>
      <c r="BD781" s="16"/>
      <c r="BE781" s="16"/>
      <c r="BF781" s="16"/>
      <c r="BG781" s="16"/>
      <c r="BH781" s="16"/>
      <c r="BI781" s="16"/>
      <c r="BJ781" s="16"/>
      <c r="BK781" s="16"/>
      <c r="BL781" s="16"/>
      <c r="BM781" s="16"/>
      <c r="BN781" s="16"/>
      <c r="BO781" s="16"/>
      <c r="BP781" s="16"/>
      <c r="BQ781" s="16"/>
      <c r="BR781" s="16"/>
      <c r="BS781" s="16"/>
      <c r="BT781" s="16"/>
      <c r="BU781" s="16"/>
      <c r="BV781" s="16"/>
      <c r="BW781" s="16"/>
      <c r="BX781" s="16"/>
      <c r="BY781" s="16"/>
      <c r="BZ781" s="16"/>
      <c r="CA781" s="16"/>
      <c r="CB781" s="16"/>
      <c r="CC781" s="16"/>
      <c r="CD781" s="16"/>
      <c r="CE781" s="16"/>
      <c r="CF781" s="16"/>
      <c r="CG781" s="16"/>
      <c r="CH781" s="16"/>
      <c r="CI781" s="16"/>
      <c r="CJ781" s="16"/>
      <c r="CK781" s="16"/>
      <c r="CL781" s="16"/>
      <c r="CM781" s="16"/>
      <c r="CN781" s="16"/>
      <c r="CO781" s="16"/>
      <c r="CP781" s="16"/>
      <c r="CQ781" s="16"/>
      <c r="CR781" s="16"/>
      <c r="CS781" s="16"/>
      <c r="CT781" s="16"/>
      <c r="CU781" s="16"/>
      <c r="CV781" s="16"/>
      <c r="CW781" s="16"/>
      <c r="CX781" s="16"/>
      <c r="CY781" s="16"/>
      <c r="CZ781" s="16"/>
      <c r="DA781" s="16"/>
      <c r="DB781" s="16"/>
      <c r="DC781" s="16"/>
      <c r="DD781" s="16"/>
      <c r="DE781" s="16"/>
      <c r="DF781" s="16"/>
      <c r="DG781" s="16"/>
      <c r="DH781" s="16"/>
      <c r="DI781" s="16"/>
      <c r="DJ781" s="16"/>
      <c r="DK781" s="16"/>
      <c r="DL781" s="16"/>
      <c r="DM781" s="16"/>
      <c r="DN781" s="16"/>
      <c r="DO781" s="16"/>
      <c r="DP781" s="16"/>
      <c r="DQ781" s="16"/>
      <c r="DR781" s="16"/>
      <c r="DS781" s="16"/>
      <c r="DT781" s="16"/>
      <c r="DU781" s="16"/>
      <c r="DV781" s="16"/>
      <c r="DW781" s="16"/>
      <c r="DX781" s="16"/>
      <c r="DY781" s="16"/>
      <c r="DZ781" s="16"/>
      <c r="EA781" s="16"/>
      <c r="EB781" s="16"/>
      <c r="EC781" s="16"/>
      <c r="ED781" s="16"/>
      <c r="EE781" s="16"/>
      <c r="EF781" s="16"/>
      <c r="EG781" s="16"/>
      <c r="EH781" s="16"/>
      <c r="EI781" s="16"/>
      <c r="EJ781" s="16"/>
      <c r="EK781" s="16"/>
      <c r="EL781" s="16"/>
      <c r="EM781" s="16"/>
      <c r="EN781" s="16"/>
      <c r="EO781" s="16"/>
      <c r="EP781" s="16"/>
      <c r="EQ781" s="16"/>
      <c r="ER781" s="16"/>
      <c r="ES781" s="16"/>
      <c r="ET781" s="16"/>
      <c r="EU781" s="16"/>
      <c r="EV781" s="16"/>
      <c r="EW781" s="16"/>
      <c r="EX781" s="16"/>
      <c r="EY781" s="16"/>
      <c r="EZ781" s="16"/>
      <c r="FA781" s="16"/>
      <c r="FB781" s="16"/>
    </row>
    <row r="782" spans="11:158" x14ac:dyDescent="0.35"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  <c r="AU782" s="16"/>
      <c r="AV782" s="16"/>
      <c r="AW782" s="16"/>
      <c r="AX782" s="16"/>
      <c r="AY782" s="16"/>
      <c r="AZ782" s="16"/>
      <c r="BA782" s="16"/>
      <c r="BB782" s="16"/>
      <c r="BC782" s="16"/>
      <c r="BD782" s="16"/>
      <c r="BE782" s="16"/>
      <c r="BF782" s="16"/>
      <c r="BG782" s="16"/>
      <c r="BH782" s="16"/>
      <c r="BI782" s="16"/>
      <c r="BJ782" s="16"/>
      <c r="BK782" s="16"/>
      <c r="BL782" s="16"/>
      <c r="BM782" s="16"/>
      <c r="BN782" s="16"/>
      <c r="BO782" s="16"/>
      <c r="BP782" s="16"/>
      <c r="BQ782" s="16"/>
      <c r="BR782" s="16"/>
      <c r="BS782" s="16"/>
      <c r="BT782" s="16"/>
      <c r="BU782" s="16"/>
      <c r="BV782" s="16"/>
      <c r="BW782" s="16"/>
      <c r="BX782" s="16"/>
      <c r="BY782" s="16"/>
      <c r="BZ782" s="16"/>
      <c r="CA782" s="16"/>
      <c r="CB782" s="16"/>
      <c r="CC782" s="16"/>
      <c r="CD782" s="16"/>
      <c r="CE782" s="16"/>
      <c r="CF782" s="16"/>
      <c r="CG782" s="16"/>
      <c r="CH782" s="16"/>
      <c r="CI782" s="16"/>
      <c r="CJ782" s="16"/>
      <c r="CK782" s="16"/>
      <c r="CL782" s="16"/>
      <c r="CM782" s="16"/>
      <c r="CN782" s="16"/>
      <c r="CO782" s="16"/>
      <c r="CP782" s="16"/>
      <c r="CQ782" s="16"/>
      <c r="CR782" s="16"/>
      <c r="CS782" s="16"/>
      <c r="CT782" s="16"/>
      <c r="CU782" s="16"/>
      <c r="CV782" s="16"/>
      <c r="CW782" s="16"/>
      <c r="CX782" s="16"/>
      <c r="CY782" s="16"/>
      <c r="CZ782" s="16"/>
      <c r="DA782" s="16"/>
      <c r="DB782" s="16"/>
      <c r="DC782" s="16"/>
      <c r="DD782" s="16"/>
      <c r="DE782" s="16"/>
      <c r="DF782" s="16"/>
      <c r="DG782" s="16"/>
      <c r="DH782" s="16"/>
      <c r="DI782" s="16"/>
      <c r="DJ782" s="16"/>
      <c r="DK782" s="16"/>
      <c r="DL782" s="16"/>
      <c r="DM782" s="16"/>
      <c r="DN782" s="16"/>
      <c r="DO782" s="16"/>
      <c r="DP782" s="16"/>
      <c r="DQ782" s="16"/>
      <c r="DR782" s="16"/>
      <c r="DS782" s="16"/>
      <c r="DT782" s="16"/>
      <c r="DU782" s="16"/>
      <c r="DV782" s="16"/>
      <c r="DW782" s="16"/>
      <c r="DX782" s="16"/>
      <c r="DY782" s="16"/>
      <c r="DZ782" s="16"/>
      <c r="EA782" s="16"/>
      <c r="EB782" s="16"/>
      <c r="EC782" s="16"/>
      <c r="ED782" s="16"/>
      <c r="EE782" s="16"/>
      <c r="EF782" s="16"/>
      <c r="EG782" s="16"/>
      <c r="EH782" s="16"/>
      <c r="EI782" s="16"/>
      <c r="EJ782" s="16"/>
      <c r="EK782" s="16"/>
      <c r="EL782" s="16"/>
      <c r="EM782" s="16"/>
      <c r="EN782" s="16"/>
      <c r="EO782" s="16"/>
      <c r="EP782" s="16"/>
      <c r="EQ782" s="16"/>
      <c r="ER782" s="16"/>
      <c r="ES782" s="16"/>
      <c r="ET782" s="16"/>
      <c r="EU782" s="16"/>
      <c r="EV782" s="16"/>
      <c r="EW782" s="16"/>
      <c r="EX782" s="16"/>
      <c r="EY782" s="16"/>
      <c r="EZ782" s="16"/>
      <c r="FA782" s="16"/>
      <c r="FB782" s="16"/>
    </row>
    <row r="783" spans="11:158" x14ac:dyDescent="0.35"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  <c r="AU783" s="16"/>
      <c r="AV783" s="16"/>
      <c r="AW783" s="16"/>
      <c r="AX783" s="16"/>
      <c r="AY783" s="16"/>
      <c r="AZ783" s="16"/>
      <c r="BA783" s="16"/>
      <c r="BB783" s="16"/>
      <c r="BC783" s="16"/>
      <c r="BD783" s="16"/>
      <c r="BE783" s="16"/>
      <c r="BF783" s="16"/>
      <c r="BG783" s="16"/>
      <c r="BH783" s="16"/>
      <c r="BI783" s="16"/>
      <c r="BJ783" s="16"/>
      <c r="BK783" s="16"/>
      <c r="BL783" s="16"/>
      <c r="BM783" s="16"/>
      <c r="BN783" s="16"/>
      <c r="BO783" s="16"/>
      <c r="BP783" s="16"/>
      <c r="BQ783" s="16"/>
      <c r="BR783" s="16"/>
      <c r="BS783" s="16"/>
      <c r="BT783" s="16"/>
      <c r="BU783" s="16"/>
      <c r="BV783" s="16"/>
      <c r="BW783" s="16"/>
      <c r="BX783" s="16"/>
      <c r="BY783" s="16"/>
      <c r="BZ783" s="16"/>
      <c r="CA783" s="16"/>
      <c r="CB783" s="16"/>
      <c r="CC783" s="16"/>
      <c r="CD783" s="16"/>
      <c r="CE783" s="16"/>
      <c r="CF783" s="16"/>
      <c r="CG783" s="16"/>
      <c r="CH783" s="16"/>
      <c r="CI783" s="16"/>
      <c r="CJ783" s="16"/>
      <c r="CK783" s="16"/>
      <c r="CL783" s="16"/>
      <c r="CM783" s="16"/>
      <c r="CN783" s="16"/>
      <c r="CO783" s="16"/>
      <c r="CP783" s="16"/>
      <c r="CQ783" s="16"/>
      <c r="CR783" s="16"/>
      <c r="CS783" s="16"/>
      <c r="CT783" s="16"/>
      <c r="CU783" s="16"/>
      <c r="CV783" s="16"/>
      <c r="CW783" s="16"/>
      <c r="CX783" s="16"/>
      <c r="CY783" s="16"/>
      <c r="CZ783" s="16"/>
      <c r="DA783" s="16"/>
      <c r="DB783" s="16"/>
      <c r="DC783" s="16"/>
      <c r="DD783" s="16"/>
      <c r="DE783" s="16"/>
      <c r="DF783" s="16"/>
      <c r="DG783" s="16"/>
      <c r="DH783" s="16"/>
      <c r="DI783" s="16"/>
      <c r="DJ783" s="16"/>
      <c r="DK783" s="16"/>
      <c r="DL783" s="16"/>
      <c r="DM783" s="16"/>
      <c r="DN783" s="16"/>
      <c r="DO783" s="16"/>
      <c r="DP783" s="16"/>
      <c r="DQ783" s="16"/>
      <c r="DR783" s="16"/>
      <c r="DS783" s="16"/>
      <c r="DT783" s="16"/>
      <c r="DU783" s="16"/>
      <c r="DV783" s="16"/>
      <c r="DW783" s="16"/>
      <c r="DX783" s="16"/>
      <c r="DY783" s="16"/>
      <c r="DZ783" s="16"/>
      <c r="EA783" s="16"/>
      <c r="EB783" s="16"/>
      <c r="EC783" s="16"/>
      <c r="ED783" s="16"/>
      <c r="EE783" s="16"/>
      <c r="EF783" s="16"/>
      <c r="EG783" s="16"/>
      <c r="EH783" s="16"/>
      <c r="EI783" s="16"/>
      <c r="EJ783" s="16"/>
      <c r="EK783" s="16"/>
      <c r="EL783" s="16"/>
      <c r="EM783" s="16"/>
      <c r="EN783" s="16"/>
      <c r="EO783" s="16"/>
      <c r="EP783" s="16"/>
      <c r="EQ783" s="16"/>
      <c r="ER783" s="16"/>
      <c r="ES783" s="16"/>
      <c r="ET783" s="16"/>
      <c r="EU783" s="16"/>
      <c r="EV783" s="16"/>
      <c r="EW783" s="16"/>
      <c r="EX783" s="16"/>
      <c r="EY783" s="16"/>
      <c r="EZ783" s="16"/>
      <c r="FA783" s="16"/>
      <c r="FB783" s="16"/>
    </row>
    <row r="784" spans="11:158" x14ac:dyDescent="0.35"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  <c r="AU784" s="16"/>
      <c r="AV784" s="16"/>
      <c r="AW784" s="16"/>
      <c r="AX784" s="16"/>
      <c r="AY784" s="16"/>
      <c r="AZ784" s="16"/>
      <c r="BA784" s="16"/>
      <c r="BB784" s="16"/>
      <c r="BC784" s="16"/>
      <c r="BD784" s="16"/>
      <c r="BE784" s="16"/>
      <c r="BF784" s="16"/>
      <c r="BG784" s="16"/>
      <c r="BH784" s="16"/>
      <c r="BI784" s="16"/>
      <c r="BJ784" s="16"/>
      <c r="BK784" s="16"/>
      <c r="BL784" s="16"/>
      <c r="BM784" s="16"/>
      <c r="BN784" s="16"/>
      <c r="BO784" s="16"/>
      <c r="BP784" s="16"/>
      <c r="BQ784" s="16"/>
      <c r="BR784" s="16"/>
      <c r="BS784" s="16"/>
      <c r="BT784" s="16"/>
      <c r="BU784" s="16"/>
      <c r="BV784" s="16"/>
      <c r="BW784" s="16"/>
      <c r="BX784" s="16"/>
      <c r="BY784" s="16"/>
      <c r="BZ784" s="16"/>
      <c r="CA784" s="16"/>
      <c r="CB784" s="16"/>
      <c r="CC784" s="16"/>
      <c r="CD784" s="16"/>
      <c r="CE784" s="16"/>
      <c r="CF784" s="16"/>
      <c r="CG784" s="16"/>
      <c r="CH784" s="16"/>
      <c r="CI784" s="16"/>
      <c r="CJ784" s="16"/>
      <c r="CK784" s="16"/>
      <c r="CL784" s="16"/>
      <c r="CM784" s="16"/>
      <c r="CN784" s="16"/>
      <c r="CO784" s="16"/>
      <c r="CP784" s="16"/>
      <c r="CQ784" s="16"/>
      <c r="CR784" s="16"/>
      <c r="CS784" s="16"/>
      <c r="CT784" s="16"/>
      <c r="CU784" s="16"/>
      <c r="CV784" s="16"/>
      <c r="CW784" s="16"/>
      <c r="CX784" s="16"/>
      <c r="CY784" s="16"/>
      <c r="CZ784" s="16"/>
      <c r="DA784" s="16"/>
      <c r="DB784" s="16"/>
      <c r="DC784" s="16"/>
      <c r="DD784" s="16"/>
      <c r="DE784" s="16"/>
      <c r="DF784" s="16"/>
      <c r="DG784" s="16"/>
      <c r="DH784" s="16"/>
      <c r="DI784" s="16"/>
      <c r="DJ784" s="16"/>
      <c r="DK784" s="16"/>
      <c r="DL784" s="16"/>
      <c r="DM784" s="16"/>
      <c r="DN784" s="16"/>
      <c r="DO784" s="16"/>
      <c r="DP784" s="16"/>
      <c r="DQ784" s="16"/>
      <c r="DR784" s="16"/>
      <c r="DS784" s="16"/>
      <c r="DT784" s="16"/>
      <c r="DU784" s="16"/>
      <c r="DV784" s="16"/>
      <c r="DW784" s="16"/>
      <c r="DX784" s="16"/>
      <c r="DY784" s="16"/>
      <c r="DZ784" s="16"/>
      <c r="EA784" s="16"/>
      <c r="EB784" s="16"/>
      <c r="EC784" s="16"/>
      <c r="ED784" s="16"/>
      <c r="EE784" s="16"/>
      <c r="EF784" s="16"/>
      <c r="EG784" s="16"/>
      <c r="EH784" s="16"/>
      <c r="EI784" s="16"/>
      <c r="EJ784" s="16"/>
      <c r="EK784" s="16"/>
      <c r="EL784" s="16"/>
      <c r="EM784" s="16"/>
      <c r="EN784" s="16"/>
      <c r="EO784" s="16"/>
      <c r="EP784" s="16"/>
      <c r="EQ784" s="16"/>
      <c r="ER784" s="16"/>
      <c r="ES784" s="16"/>
      <c r="ET784" s="16"/>
      <c r="EU784" s="16"/>
      <c r="EV784" s="16"/>
      <c r="EW784" s="16"/>
      <c r="EX784" s="16"/>
      <c r="EY784" s="16"/>
      <c r="EZ784" s="16"/>
      <c r="FA784" s="16"/>
      <c r="FB784" s="16"/>
    </row>
    <row r="785" spans="11:158" x14ac:dyDescent="0.35"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  <c r="AU785" s="16"/>
      <c r="AV785" s="16"/>
      <c r="AW785" s="16"/>
      <c r="AX785" s="16"/>
      <c r="AY785" s="16"/>
      <c r="AZ785" s="16"/>
      <c r="BA785" s="16"/>
      <c r="BB785" s="16"/>
      <c r="BC785" s="16"/>
      <c r="BD785" s="16"/>
      <c r="BE785" s="16"/>
      <c r="BF785" s="16"/>
      <c r="BG785" s="16"/>
      <c r="BH785" s="16"/>
      <c r="BI785" s="16"/>
      <c r="BJ785" s="16"/>
      <c r="BK785" s="16"/>
      <c r="BL785" s="16"/>
      <c r="BM785" s="16"/>
      <c r="BN785" s="16"/>
      <c r="BO785" s="16"/>
      <c r="BP785" s="16"/>
      <c r="BQ785" s="16"/>
      <c r="BR785" s="16"/>
      <c r="BS785" s="16"/>
      <c r="BT785" s="16"/>
      <c r="BU785" s="16"/>
      <c r="BV785" s="16"/>
      <c r="BW785" s="16"/>
      <c r="BX785" s="16"/>
      <c r="BY785" s="16"/>
      <c r="BZ785" s="16"/>
      <c r="CA785" s="16"/>
      <c r="CB785" s="16"/>
      <c r="CC785" s="16"/>
      <c r="CD785" s="16"/>
      <c r="CE785" s="16"/>
      <c r="CF785" s="16"/>
      <c r="CG785" s="16"/>
      <c r="CH785" s="16"/>
      <c r="CI785" s="16"/>
      <c r="CJ785" s="16"/>
      <c r="CK785" s="16"/>
      <c r="CL785" s="16"/>
      <c r="CM785" s="16"/>
      <c r="CN785" s="16"/>
      <c r="CO785" s="16"/>
      <c r="CP785" s="16"/>
      <c r="CQ785" s="16"/>
      <c r="CR785" s="16"/>
      <c r="CS785" s="16"/>
      <c r="CT785" s="16"/>
      <c r="CU785" s="16"/>
      <c r="CV785" s="16"/>
      <c r="CW785" s="16"/>
      <c r="CX785" s="16"/>
      <c r="CY785" s="16"/>
      <c r="CZ785" s="16"/>
      <c r="DA785" s="16"/>
      <c r="DB785" s="16"/>
      <c r="DC785" s="16"/>
      <c r="DD785" s="16"/>
      <c r="DE785" s="16"/>
      <c r="DF785" s="16"/>
      <c r="DG785" s="16"/>
      <c r="DH785" s="16"/>
      <c r="DI785" s="16"/>
      <c r="DJ785" s="16"/>
      <c r="DK785" s="16"/>
      <c r="DL785" s="16"/>
      <c r="DM785" s="16"/>
      <c r="DN785" s="16"/>
      <c r="DO785" s="16"/>
      <c r="DP785" s="16"/>
      <c r="DQ785" s="16"/>
      <c r="DR785" s="16"/>
      <c r="DS785" s="16"/>
      <c r="DT785" s="16"/>
      <c r="DU785" s="16"/>
      <c r="DV785" s="16"/>
      <c r="DW785" s="16"/>
      <c r="DX785" s="16"/>
      <c r="DY785" s="16"/>
      <c r="DZ785" s="16"/>
      <c r="EA785" s="16"/>
      <c r="EB785" s="16"/>
      <c r="EC785" s="16"/>
      <c r="ED785" s="16"/>
      <c r="EE785" s="16"/>
      <c r="EF785" s="16"/>
      <c r="EG785" s="16"/>
      <c r="EH785" s="16"/>
      <c r="EI785" s="16"/>
      <c r="EJ785" s="16"/>
      <c r="EK785" s="16"/>
      <c r="EL785" s="16"/>
      <c r="EM785" s="16"/>
      <c r="EN785" s="16"/>
      <c r="EO785" s="16"/>
      <c r="EP785" s="16"/>
      <c r="EQ785" s="16"/>
      <c r="ER785" s="16"/>
      <c r="ES785" s="16"/>
      <c r="ET785" s="16"/>
      <c r="EU785" s="16"/>
      <c r="EV785" s="16"/>
      <c r="EW785" s="16"/>
      <c r="EX785" s="16"/>
      <c r="EY785" s="16"/>
      <c r="EZ785" s="16"/>
      <c r="FA785" s="16"/>
      <c r="FB785" s="16"/>
    </row>
    <row r="786" spans="11:158" x14ac:dyDescent="0.35"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  <c r="AU786" s="16"/>
      <c r="AV786" s="16"/>
      <c r="AW786" s="16"/>
      <c r="AX786" s="16"/>
      <c r="AY786" s="16"/>
      <c r="AZ786" s="16"/>
      <c r="BA786" s="16"/>
      <c r="BB786" s="16"/>
      <c r="BC786" s="16"/>
      <c r="BD786" s="16"/>
      <c r="BE786" s="16"/>
      <c r="BF786" s="16"/>
      <c r="BG786" s="16"/>
      <c r="BH786" s="16"/>
      <c r="BI786" s="16"/>
      <c r="BJ786" s="16"/>
      <c r="BK786" s="16"/>
      <c r="BL786" s="16"/>
      <c r="BM786" s="16"/>
      <c r="BN786" s="16"/>
      <c r="BO786" s="16"/>
      <c r="BP786" s="16"/>
      <c r="BQ786" s="16"/>
      <c r="BR786" s="16"/>
      <c r="BS786" s="16"/>
      <c r="BT786" s="16"/>
      <c r="BU786" s="16"/>
      <c r="BV786" s="16"/>
      <c r="BW786" s="16"/>
      <c r="BX786" s="16"/>
      <c r="BY786" s="16"/>
      <c r="BZ786" s="16"/>
      <c r="CA786" s="16"/>
      <c r="CB786" s="16"/>
      <c r="CC786" s="16"/>
      <c r="CD786" s="16"/>
      <c r="CE786" s="16"/>
      <c r="CF786" s="16"/>
      <c r="CG786" s="16"/>
      <c r="CH786" s="16"/>
      <c r="CI786" s="16"/>
      <c r="CJ786" s="16"/>
      <c r="CK786" s="16"/>
      <c r="CL786" s="16"/>
      <c r="CM786" s="16"/>
      <c r="CN786" s="16"/>
      <c r="CO786" s="16"/>
      <c r="CP786" s="16"/>
      <c r="CQ786" s="16"/>
      <c r="CR786" s="16"/>
      <c r="CS786" s="16"/>
      <c r="CT786" s="16"/>
      <c r="CU786" s="16"/>
      <c r="CV786" s="16"/>
      <c r="CW786" s="16"/>
      <c r="CX786" s="16"/>
      <c r="CY786" s="16"/>
      <c r="CZ786" s="16"/>
      <c r="DA786" s="16"/>
      <c r="DB786" s="16"/>
      <c r="DC786" s="16"/>
      <c r="DD786" s="16"/>
      <c r="DE786" s="16"/>
      <c r="DF786" s="16"/>
      <c r="DG786" s="16"/>
      <c r="DH786" s="16"/>
      <c r="DI786" s="16"/>
      <c r="DJ786" s="16"/>
      <c r="DK786" s="16"/>
      <c r="DL786" s="16"/>
      <c r="DM786" s="16"/>
      <c r="DN786" s="16"/>
      <c r="DO786" s="16"/>
      <c r="DP786" s="16"/>
      <c r="DQ786" s="16"/>
      <c r="DR786" s="16"/>
      <c r="DS786" s="16"/>
      <c r="DT786" s="16"/>
      <c r="DU786" s="16"/>
      <c r="DV786" s="16"/>
      <c r="DW786" s="16"/>
      <c r="DX786" s="16"/>
      <c r="DY786" s="16"/>
      <c r="DZ786" s="16"/>
      <c r="EA786" s="16"/>
      <c r="EB786" s="16"/>
      <c r="EC786" s="16"/>
      <c r="ED786" s="16"/>
      <c r="EE786" s="16"/>
      <c r="EF786" s="16"/>
      <c r="EG786" s="16"/>
      <c r="EH786" s="16"/>
      <c r="EI786" s="16"/>
      <c r="EJ786" s="16"/>
      <c r="EK786" s="16"/>
      <c r="EL786" s="16"/>
      <c r="EM786" s="16"/>
      <c r="EN786" s="16"/>
      <c r="EO786" s="16"/>
      <c r="EP786" s="16"/>
      <c r="EQ786" s="16"/>
      <c r="ER786" s="16"/>
      <c r="ES786" s="16"/>
      <c r="ET786" s="16"/>
      <c r="EU786" s="16"/>
      <c r="EV786" s="16"/>
      <c r="EW786" s="16"/>
      <c r="EX786" s="16"/>
      <c r="EY786" s="16"/>
      <c r="EZ786" s="16"/>
      <c r="FA786" s="16"/>
      <c r="FB786" s="16"/>
    </row>
    <row r="787" spans="11:158" x14ac:dyDescent="0.35"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  <c r="AU787" s="16"/>
      <c r="AV787" s="16"/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6"/>
      <c r="CX787" s="16"/>
      <c r="CY787" s="16"/>
      <c r="CZ787" s="16"/>
      <c r="DA787" s="16"/>
      <c r="DB787" s="16"/>
      <c r="DC787" s="16"/>
      <c r="DD787" s="16"/>
      <c r="DE787" s="16"/>
      <c r="DF787" s="16"/>
      <c r="DG787" s="16"/>
      <c r="DH787" s="16"/>
      <c r="DI787" s="16"/>
      <c r="DJ787" s="16"/>
      <c r="DK787" s="16"/>
      <c r="DL787" s="16"/>
      <c r="DM787" s="16"/>
      <c r="DN787" s="16"/>
      <c r="DO787" s="16"/>
      <c r="DP787" s="16"/>
      <c r="DQ787" s="16"/>
      <c r="DR787" s="16"/>
      <c r="DS787" s="16"/>
      <c r="DT787" s="16"/>
      <c r="DU787" s="16"/>
      <c r="DV787" s="16"/>
      <c r="DW787" s="16"/>
      <c r="DX787" s="16"/>
      <c r="DY787" s="16"/>
      <c r="DZ787" s="16"/>
      <c r="EA787" s="16"/>
      <c r="EB787" s="16"/>
      <c r="EC787" s="16"/>
      <c r="ED787" s="16"/>
      <c r="EE787" s="16"/>
      <c r="EF787" s="16"/>
      <c r="EG787" s="16"/>
      <c r="EH787" s="16"/>
      <c r="EI787" s="16"/>
      <c r="EJ787" s="16"/>
      <c r="EK787" s="16"/>
      <c r="EL787" s="16"/>
      <c r="EM787" s="16"/>
      <c r="EN787" s="16"/>
      <c r="EO787" s="16"/>
      <c r="EP787" s="16"/>
      <c r="EQ787" s="16"/>
      <c r="ER787" s="16"/>
      <c r="ES787" s="16"/>
      <c r="ET787" s="16"/>
      <c r="EU787" s="16"/>
      <c r="EV787" s="16"/>
      <c r="EW787" s="16"/>
      <c r="EX787" s="16"/>
      <c r="EY787" s="16"/>
      <c r="EZ787" s="16"/>
      <c r="FA787" s="16"/>
      <c r="FB787" s="16"/>
    </row>
    <row r="788" spans="11:158" x14ac:dyDescent="0.35"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  <c r="AU788" s="16"/>
      <c r="AV788" s="16"/>
      <c r="AW788" s="16"/>
      <c r="AX788" s="16"/>
      <c r="AY788" s="16"/>
      <c r="AZ788" s="16"/>
      <c r="BA788" s="16"/>
      <c r="BB788" s="16"/>
      <c r="BC788" s="16"/>
      <c r="BD788" s="16"/>
      <c r="BE788" s="16"/>
      <c r="BF788" s="16"/>
      <c r="BG788" s="16"/>
      <c r="BH788" s="16"/>
      <c r="BI788" s="16"/>
      <c r="BJ788" s="16"/>
      <c r="BK788" s="16"/>
      <c r="BL788" s="16"/>
      <c r="BM788" s="16"/>
      <c r="BN788" s="16"/>
      <c r="BO788" s="16"/>
      <c r="BP788" s="16"/>
      <c r="BQ788" s="16"/>
      <c r="BR788" s="16"/>
      <c r="BS788" s="16"/>
      <c r="BT788" s="16"/>
      <c r="BU788" s="16"/>
      <c r="BV788" s="16"/>
      <c r="BW788" s="16"/>
      <c r="BX788" s="16"/>
      <c r="BY788" s="16"/>
      <c r="BZ788" s="16"/>
      <c r="CA788" s="16"/>
      <c r="CB788" s="16"/>
      <c r="CC788" s="16"/>
      <c r="CD788" s="16"/>
      <c r="CE788" s="16"/>
      <c r="CF788" s="16"/>
      <c r="CG788" s="16"/>
      <c r="CH788" s="16"/>
      <c r="CI788" s="16"/>
      <c r="CJ788" s="16"/>
      <c r="CK788" s="16"/>
      <c r="CL788" s="16"/>
      <c r="CM788" s="16"/>
      <c r="CN788" s="16"/>
      <c r="CO788" s="16"/>
      <c r="CP788" s="16"/>
      <c r="CQ788" s="16"/>
      <c r="CR788" s="16"/>
      <c r="CS788" s="16"/>
      <c r="CT788" s="16"/>
      <c r="CU788" s="16"/>
      <c r="CV788" s="16"/>
      <c r="CW788" s="16"/>
      <c r="CX788" s="16"/>
      <c r="CY788" s="16"/>
      <c r="CZ788" s="16"/>
      <c r="DA788" s="16"/>
      <c r="DB788" s="16"/>
      <c r="DC788" s="16"/>
      <c r="DD788" s="16"/>
      <c r="DE788" s="16"/>
      <c r="DF788" s="16"/>
      <c r="DG788" s="16"/>
      <c r="DH788" s="16"/>
      <c r="DI788" s="16"/>
      <c r="DJ788" s="16"/>
      <c r="DK788" s="16"/>
      <c r="DL788" s="16"/>
      <c r="DM788" s="16"/>
      <c r="DN788" s="16"/>
      <c r="DO788" s="16"/>
      <c r="DP788" s="16"/>
      <c r="DQ788" s="16"/>
      <c r="DR788" s="16"/>
      <c r="DS788" s="16"/>
      <c r="DT788" s="16"/>
      <c r="DU788" s="16"/>
      <c r="DV788" s="16"/>
      <c r="DW788" s="16"/>
      <c r="DX788" s="16"/>
      <c r="DY788" s="16"/>
      <c r="DZ788" s="16"/>
      <c r="EA788" s="16"/>
      <c r="EB788" s="16"/>
      <c r="EC788" s="16"/>
      <c r="ED788" s="16"/>
      <c r="EE788" s="16"/>
      <c r="EF788" s="16"/>
      <c r="EG788" s="16"/>
      <c r="EH788" s="16"/>
      <c r="EI788" s="16"/>
      <c r="EJ788" s="16"/>
      <c r="EK788" s="16"/>
      <c r="EL788" s="16"/>
      <c r="EM788" s="16"/>
      <c r="EN788" s="16"/>
      <c r="EO788" s="16"/>
      <c r="EP788" s="16"/>
      <c r="EQ788" s="16"/>
      <c r="ER788" s="16"/>
      <c r="ES788" s="16"/>
      <c r="ET788" s="16"/>
      <c r="EU788" s="16"/>
      <c r="EV788" s="16"/>
      <c r="EW788" s="16"/>
      <c r="EX788" s="16"/>
      <c r="EY788" s="16"/>
      <c r="EZ788" s="16"/>
      <c r="FA788" s="16"/>
      <c r="FB788" s="16"/>
    </row>
    <row r="789" spans="11:158" x14ac:dyDescent="0.35"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  <c r="AU789" s="16"/>
      <c r="AV789" s="16"/>
      <c r="AW789" s="16"/>
      <c r="AX789" s="16"/>
      <c r="AY789" s="16"/>
      <c r="AZ789" s="16"/>
      <c r="BA789" s="16"/>
      <c r="BB789" s="16"/>
      <c r="BC789" s="16"/>
      <c r="BD789" s="16"/>
      <c r="BE789" s="16"/>
      <c r="BF789" s="16"/>
      <c r="BG789" s="16"/>
      <c r="BH789" s="16"/>
      <c r="BI789" s="16"/>
      <c r="BJ789" s="16"/>
      <c r="BK789" s="16"/>
      <c r="BL789" s="16"/>
      <c r="BM789" s="16"/>
      <c r="BN789" s="16"/>
      <c r="BO789" s="16"/>
      <c r="BP789" s="16"/>
      <c r="BQ789" s="16"/>
      <c r="BR789" s="16"/>
      <c r="BS789" s="16"/>
      <c r="BT789" s="16"/>
      <c r="BU789" s="16"/>
      <c r="BV789" s="16"/>
      <c r="BW789" s="16"/>
      <c r="BX789" s="16"/>
      <c r="BY789" s="16"/>
      <c r="BZ789" s="16"/>
      <c r="CA789" s="16"/>
      <c r="CB789" s="16"/>
      <c r="CC789" s="16"/>
      <c r="CD789" s="16"/>
      <c r="CE789" s="16"/>
      <c r="CF789" s="16"/>
      <c r="CG789" s="16"/>
      <c r="CH789" s="16"/>
      <c r="CI789" s="16"/>
      <c r="CJ789" s="16"/>
      <c r="CK789" s="16"/>
      <c r="CL789" s="16"/>
      <c r="CM789" s="16"/>
      <c r="CN789" s="16"/>
      <c r="CO789" s="16"/>
      <c r="CP789" s="16"/>
      <c r="CQ789" s="16"/>
      <c r="CR789" s="16"/>
      <c r="CS789" s="16"/>
      <c r="CT789" s="16"/>
      <c r="CU789" s="16"/>
      <c r="CV789" s="16"/>
      <c r="CW789" s="16"/>
      <c r="CX789" s="16"/>
      <c r="CY789" s="16"/>
      <c r="CZ789" s="16"/>
      <c r="DA789" s="16"/>
      <c r="DB789" s="16"/>
      <c r="DC789" s="16"/>
      <c r="DD789" s="16"/>
      <c r="DE789" s="16"/>
      <c r="DF789" s="16"/>
      <c r="DG789" s="16"/>
      <c r="DH789" s="16"/>
      <c r="DI789" s="16"/>
      <c r="DJ789" s="16"/>
      <c r="DK789" s="16"/>
      <c r="DL789" s="16"/>
      <c r="DM789" s="16"/>
      <c r="DN789" s="16"/>
      <c r="DO789" s="16"/>
      <c r="DP789" s="16"/>
      <c r="DQ789" s="16"/>
      <c r="DR789" s="16"/>
      <c r="DS789" s="16"/>
      <c r="DT789" s="16"/>
      <c r="DU789" s="16"/>
      <c r="DV789" s="16"/>
      <c r="DW789" s="16"/>
      <c r="DX789" s="16"/>
      <c r="DY789" s="16"/>
      <c r="DZ789" s="16"/>
      <c r="EA789" s="16"/>
      <c r="EB789" s="16"/>
      <c r="EC789" s="16"/>
      <c r="ED789" s="16"/>
      <c r="EE789" s="16"/>
      <c r="EF789" s="16"/>
      <c r="EG789" s="16"/>
      <c r="EH789" s="16"/>
      <c r="EI789" s="16"/>
      <c r="EJ789" s="16"/>
      <c r="EK789" s="16"/>
      <c r="EL789" s="16"/>
      <c r="EM789" s="16"/>
      <c r="EN789" s="16"/>
      <c r="EO789" s="16"/>
      <c r="EP789" s="16"/>
      <c r="EQ789" s="16"/>
      <c r="ER789" s="16"/>
      <c r="ES789" s="16"/>
      <c r="ET789" s="16"/>
      <c r="EU789" s="16"/>
      <c r="EV789" s="16"/>
      <c r="EW789" s="16"/>
      <c r="EX789" s="16"/>
      <c r="EY789" s="16"/>
      <c r="EZ789" s="16"/>
      <c r="FA789" s="16"/>
      <c r="FB789" s="16"/>
    </row>
    <row r="790" spans="11:158" x14ac:dyDescent="0.35"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  <c r="AU790" s="16"/>
      <c r="AV790" s="16"/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  <c r="CW790" s="16"/>
      <c r="CX790" s="16"/>
      <c r="CY790" s="16"/>
      <c r="CZ790" s="16"/>
      <c r="DA790" s="16"/>
      <c r="DB790" s="16"/>
      <c r="DC790" s="16"/>
      <c r="DD790" s="16"/>
      <c r="DE790" s="16"/>
      <c r="DF790" s="16"/>
      <c r="DG790" s="16"/>
      <c r="DH790" s="16"/>
      <c r="DI790" s="16"/>
      <c r="DJ790" s="16"/>
      <c r="DK790" s="16"/>
      <c r="DL790" s="16"/>
      <c r="DM790" s="16"/>
      <c r="DN790" s="16"/>
      <c r="DO790" s="16"/>
      <c r="DP790" s="16"/>
      <c r="DQ790" s="16"/>
      <c r="DR790" s="16"/>
      <c r="DS790" s="16"/>
      <c r="DT790" s="16"/>
      <c r="DU790" s="16"/>
      <c r="DV790" s="16"/>
      <c r="DW790" s="16"/>
      <c r="DX790" s="16"/>
      <c r="DY790" s="16"/>
      <c r="DZ790" s="16"/>
      <c r="EA790" s="16"/>
      <c r="EB790" s="16"/>
      <c r="EC790" s="16"/>
      <c r="ED790" s="16"/>
      <c r="EE790" s="16"/>
      <c r="EF790" s="16"/>
      <c r="EG790" s="16"/>
      <c r="EH790" s="16"/>
      <c r="EI790" s="16"/>
      <c r="EJ790" s="16"/>
      <c r="EK790" s="16"/>
      <c r="EL790" s="16"/>
      <c r="EM790" s="16"/>
      <c r="EN790" s="16"/>
      <c r="EO790" s="16"/>
      <c r="EP790" s="16"/>
      <c r="EQ790" s="16"/>
      <c r="ER790" s="16"/>
      <c r="ES790" s="16"/>
      <c r="ET790" s="16"/>
      <c r="EU790" s="16"/>
      <c r="EV790" s="16"/>
      <c r="EW790" s="16"/>
      <c r="EX790" s="16"/>
      <c r="EY790" s="16"/>
      <c r="EZ790" s="16"/>
      <c r="FA790" s="16"/>
      <c r="FB790" s="16"/>
    </row>
    <row r="791" spans="11:158" x14ac:dyDescent="0.35"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6"/>
      <c r="BB791" s="16"/>
      <c r="BC791" s="16"/>
      <c r="BD791" s="16"/>
      <c r="BE791" s="16"/>
      <c r="BF791" s="16"/>
      <c r="BG791" s="16"/>
      <c r="BH791" s="16"/>
      <c r="BI791" s="16"/>
      <c r="BJ791" s="16"/>
      <c r="BK791" s="16"/>
      <c r="BL791" s="16"/>
      <c r="BM791" s="16"/>
      <c r="BN791" s="16"/>
      <c r="BO791" s="16"/>
      <c r="BP791" s="16"/>
      <c r="BQ791" s="16"/>
      <c r="BR791" s="16"/>
      <c r="BS791" s="16"/>
      <c r="BT791" s="16"/>
      <c r="BU791" s="16"/>
      <c r="BV791" s="16"/>
      <c r="BW791" s="16"/>
      <c r="BX791" s="16"/>
      <c r="BY791" s="16"/>
      <c r="BZ791" s="16"/>
      <c r="CA791" s="16"/>
      <c r="CB791" s="16"/>
      <c r="CC791" s="16"/>
      <c r="CD791" s="16"/>
      <c r="CE791" s="16"/>
      <c r="CF791" s="16"/>
      <c r="CG791" s="16"/>
      <c r="CH791" s="16"/>
      <c r="CI791" s="16"/>
      <c r="CJ791" s="16"/>
      <c r="CK791" s="16"/>
      <c r="CL791" s="16"/>
      <c r="CM791" s="16"/>
      <c r="CN791" s="16"/>
      <c r="CO791" s="16"/>
      <c r="CP791" s="16"/>
      <c r="CQ791" s="16"/>
      <c r="CR791" s="16"/>
      <c r="CS791" s="16"/>
      <c r="CT791" s="16"/>
      <c r="CU791" s="16"/>
      <c r="CV791" s="16"/>
      <c r="CW791" s="16"/>
      <c r="CX791" s="16"/>
      <c r="CY791" s="16"/>
      <c r="CZ791" s="16"/>
      <c r="DA791" s="16"/>
      <c r="DB791" s="16"/>
      <c r="DC791" s="16"/>
      <c r="DD791" s="16"/>
      <c r="DE791" s="16"/>
      <c r="DF791" s="16"/>
      <c r="DG791" s="16"/>
      <c r="DH791" s="16"/>
      <c r="DI791" s="16"/>
      <c r="DJ791" s="16"/>
      <c r="DK791" s="16"/>
      <c r="DL791" s="16"/>
      <c r="DM791" s="16"/>
      <c r="DN791" s="16"/>
      <c r="DO791" s="16"/>
      <c r="DP791" s="16"/>
      <c r="DQ791" s="16"/>
      <c r="DR791" s="16"/>
      <c r="DS791" s="16"/>
      <c r="DT791" s="16"/>
      <c r="DU791" s="16"/>
      <c r="DV791" s="16"/>
      <c r="DW791" s="16"/>
      <c r="DX791" s="16"/>
      <c r="DY791" s="16"/>
      <c r="DZ791" s="16"/>
      <c r="EA791" s="16"/>
      <c r="EB791" s="16"/>
      <c r="EC791" s="16"/>
      <c r="ED791" s="16"/>
      <c r="EE791" s="16"/>
      <c r="EF791" s="16"/>
      <c r="EG791" s="16"/>
      <c r="EH791" s="16"/>
      <c r="EI791" s="16"/>
      <c r="EJ791" s="16"/>
      <c r="EK791" s="16"/>
      <c r="EL791" s="16"/>
      <c r="EM791" s="16"/>
      <c r="EN791" s="16"/>
      <c r="EO791" s="16"/>
      <c r="EP791" s="16"/>
      <c r="EQ791" s="16"/>
      <c r="ER791" s="16"/>
      <c r="ES791" s="16"/>
      <c r="ET791" s="16"/>
      <c r="EU791" s="16"/>
      <c r="EV791" s="16"/>
      <c r="EW791" s="16"/>
      <c r="EX791" s="16"/>
      <c r="EY791" s="16"/>
      <c r="EZ791" s="16"/>
      <c r="FA791" s="16"/>
      <c r="FB791" s="16"/>
    </row>
    <row r="792" spans="11:158" x14ac:dyDescent="0.35"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  <c r="AU792" s="16"/>
      <c r="AV792" s="16"/>
      <c r="AW792" s="16"/>
      <c r="AX792" s="16"/>
      <c r="AY792" s="16"/>
      <c r="AZ792" s="16"/>
      <c r="BA792" s="16"/>
      <c r="BB792" s="16"/>
      <c r="BC792" s="16"/>
      <c r="BD792" s="16"/>
      <c r="BE792" s="16"/>
      <c r="BF792" s="16"/>
      <c r="BG792" s="16"/>
      <c r="BH792" s="16"/>
      <c r="BI792" s="16"/>
      <c r="BJ792" s="16"/>
      <c r="BK792" s="16"/>
      <c r="BL792" s="16"/>
      <c r="BM792" s="16"/>
      <c r="BN792" s="16"/>
      <c r="BO792" s="16"/>
      <c r="BP792" s="16"/>
      <c r="BQ792" s="16"/>
      <c r="BR792" s="16"/>
      <c r="BS792" s="16"/>
      <c r="BT792" s="16"/>
      <c r="BU792" s="16"/>
      <c r="BV792" s="16"/>
      <c r="BW792" s="16"/>
      <c r="BX792" s="16"/>
      <c r="BY792" s="16"/>
      <c r="BZ792" s="16"/>
      <c r="CA792" s="16"/>
      <c r="CB792" s="16"/>
      <c r="CC792" s="16"/>
      <c r="CD792" s="16"/>
      <c r="CE792" s="16"/>
      <c r="CF792" s="16"/>
      <c r="CG792" s="16"/>
      <c r="CH792" s="16"/>
      <c r="CI792" s="16"/>
      <c r="CJ792" s="16"/>
      <c r="CK792" s="16"/>
      <c r="CL792" s="16"/>
      <c r="CM792" s="16"/>
      <c r="CN792" s="16"/>
      <c r="CO792" s="16"/>
      <c r="CP792" s="16"/>
      <c r="CQ792" s="16"/>
      <c r="CR792" s="16"/>
      <c r="CS792" s="16"/>
      <c r="CT792" s="16"/>
      <c r="CU792" s="16"/>
      <c r="CV792" s="16"/>
      <c r="CW792" s="16"/>
      <c r="CX792" s="16"/>
      <c r="CY792" s="16"/>
      <c r="CZ792" s="16"/>
      <c r="DA792" s="16"/>
      <c r="DB792" s="16"/>
      <c r="DC792" s="16"/>
      <c r="DD792" s="16"/>
      <c r="DE792" s="16"/>
      <c r="DF792" s="16"/>
      <c r="DG792" s="16"/>
      <c r="DH792" s="16"/>
      <c r="DI792" s="16"/>
      <c r="DJ792" s="16"/>
      <c r="DK792" s="16"/>
      <c r="DL792" s="16"/>
      <c r="DM792" s="16"/>
      <c r="DN792" s="16"/>
      <c r="DO792" s="16"/>
      <c r="DP792" s="16"/>
      <c r="DQ792" s="16"/>
      <c r="DR792" s="16"/>
      <c r="DS792" s="16"/>
      <c r="DT792" s="16"/>
      <c r="DU792" s="16"/>
      <c r="DV792" s="16"/>
      <c r="DW792" s="16"/>
      <c r="DX792" s="16"/>
      <c r="DY792" s="16"/>
      <c r="DZ792" s="16"/>
      <c r="EA792" s="16"/>
      <c r="EB792" s="16"/>
      <c r="EC792" s="16"/>
      <c r="ED792" s="16"/>
      <c r="EE792" s="16"/>
      <c r="EF792" s="16"/>
      <c r="EG792" s="16"/>
      <c r="EH792" s="16"/>
      <c r="EI792" s="16"/>
      <c r="EJ792" s="16"/>
      <c r="EK792" s="16"/>
      <c r="EL792" s="16"/>
      <c r="EM792" s="16"/>
      <c r="EN792" s="16"/>
      <c r="EO792" s="16"/>
      <c r="EP792" s="16"/>
      <c r="EQ792" s="16"/>
      <c r="ER792" s="16"/>
      <c r="ES792" s="16"/>
      <c r="ET792" s="16"/>
      <c r="EU792" s="16"/>
      <c r="EV792" s="16"/>
      <c r="EW792" s="16"/>
      <c r="EX792" s="16"/>
      <c r="EY792" s="16"/>
      <c r="EZ792" s="16"/>
      <c r="FA792" s="16"/>
      <c r="FB792" s="16"/>
    </row>
    <row r="793" spans="11:158" x14ac:dyDescent="0.35"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  <c r="AU793" s="16"/>
      <c r="AV793" s="16"/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  <c r="CW793" s="16"/>
      <c r="CX793" s="16"/>
      <c r="CY793" s="16"/>
      <c r="CZ793" s="16"/>
      <c r="DA793" s="16"/>
      <c r="DB793" s="16"/>
      <c r="DC793" s="16"/>
      <c r="DD793" s="16"/>
      <c r="DE793" s="16"/>
      <c r="DF793" s="16"/>
      <c r="DG793" s="16"/>
      <c r="DH793" s="16"/>
      <c r="DI793" s="16"/>
      <c r="DJ793" s="16"/>
      <c r="DK793" s="16"/>
      <c r="DL793" s="16"/>
      <c r="DM793" s="16"/>
      <c r="DN793" s="16"/>
      <c r="DO793" s="16"/>
      <c r="DP793" s="16"/>
      <c r="DQ793" s="16"/>
      <c r="DR793" s="16"/>
      <c r="DS793" s="16"/>
      <c r="DT793" s="16"/>
      <c r="DU793" s="16"/>
      <c r="DV793" s="16"/>
      <c r="DW793" s="16"/>
      <c r="DX793" s="16"/>
      <c r="DY793" s="16"/>
      <c r="DZ793" s="16"/>
      <c r="EA793" s="16"/>
      <c r="EB793" s="16"/>
      <c r="EC793" s="16"/>
      <c r="ED793" s="16"/>
      <c r="EE793" s="16"/>
      <c r="EF793" s="16"/>
      <c r="EG793" s="16"/>
      <c r="EH793" s="16"/>
      <c r="EI793" s="16"/>
      <c r="EJ793" s="16"/>
      <c r="EK793" s="16"/>
      <c r="EL793" s="16"/>
      <c r="EM793" s="16"/>
      <c r="EN793" s="16"/>
      <c r="EO793" s="16"/>
      <c r="EP793" s="16"/>
      <c r="EQ793" s="16"/>
      <c r="ER793" s="16"/>
      <c r="ES793" s="16"/>
      <c r="ET793" s="16"/>
      <c r="EU793" s="16"/>
      <c r="EV793" s="16"/>
      <c r="EW793" s="16"/>
      <c r="EX793" s="16"/>
      <c r="EY793" s="16"/>
      <c r="EZ793" s="16"/>
      <c r="FA793" s="16"/>
      <c r="FB793" s="16"/>
    </row>
    <row r="794" spans="11:158" x14ac:dyDescent="0.35"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  <c r="AU794" s="16"/>
      <c r="AV794" s="16"/>
      <c r="AW794" s="16"/>
      <c r="AX794" s="16"/>
      <c r="AY794" s="16"/>
      <c r="AZ794" s="16"/>
      <c r="BA794" s="16"/>
      <c r="BB794" s="16"/>
      <c r="BC794" s="16"/>
      <c r="BD794" s="16"/>
      <c r="BE794" s="16"/>
      <c r="BF794" s="16"/>
      <c r="BG794" s="16"/>
      <c r="BH794" s="16"/>
      <c r="BI794" s="16"/>
      <c r="BJ794" s="16"/>
      <c r="BK794" s="16"/>
      <c r="BL794" s="16"/>
      <c r="BM794" s="16"/>
      <c r="BN794" s="16"/>
      <c r="BO794" s="16"/>
      <c r="BP794" s="16"/>
      <c r="BQ794" s="16"/>
      <c r="BR794" s="16"/>
      <c r="BS794" s="16"/>
      <c r="BT794" s="16"/>
      <c r="BU794" s="16"/>
      <c r="BV794" s="16"/>
      <c r="BW794" s="16"/>
      <c r="BX794" s="16"/>
      <c r="BY794" s="16"/>
      <c r="BZ794" s="16"/>
      <c r="CA794" s="16"/>
      <c r="CB794" s="16"/>
      <c r="CC794" s="16"/>
      <c r="CD794" s="16"/>
      <c r="CE794" s="16"/>
      <c r="CF794" s="16"/>
      <c r="CG794" s="16"/>
      <c r="CH794" s="16"/>
      <c r="CI794" s="16"/>
      <c r="CJ794" s="16"/>
      <c r="CK794" s="16"/>
      <c r="CL794" s="16"/>
      <c r="CM794" s="16"/>
      <c r="CN794" s="16"/>
      <c r="CO794" s="16"/>
      <c r="CP794" s="16"/>
      <c r="CQ794" s="16"/>
      <c r="CR794" s="16"/>
      <c r="CS794" s="16"/>
      <c r="CT794" s="16"/>
      <c r="CU794" s="16"/>
      <c r="CV794" s="16"/>
      <c r="CW794" s="16"/>
      <c r="CX794" s="16"/>
      <c r="CY794" s="16"/>
      <c r="CZ794" s="16"/>
      <c r="DA794" s="16"/>
      <c r="DB794" s="16"/>
      <c r="DC794" s="16"/>
      <c r="DD794" s="16"/>
      <c r="DE794" s="16"/>
      <c r="DF794" s="16"/>
      <c r="DG794" s="16"/>
      <c r="DH794" s="16"/>
      <c r="DI794" s="16"/>
      <c r="DJ794" s="16"/>
      <c r="DK794" s="16"/>
      <c r="DL794" s="16"/>
      <c r="DM794" s="16"/>
      <c r="DN794" s="16"/>
      <c r="DO794" s="16"/>
      <c r="DP794" s="16"/>
      <c r="DQ794" s="16"/>
      <c r="DR794" s="16"/>
      <c r="DS794" s="16"/>
      <c r="DT794" s="16"/>
      <c r="DU794" s="16"/>
      <c r="DV794" s="16"/>
      <c r="DW794" s="16"/>
      <c r="DX794" s="16"/>
      <c r="DY794" s="16"/>
      <c r="DZ794" s="16"/>
      <c r="EA794" s="16"/>
      <c r="EB794" s="16"/>
      <c r="EC794" s="16"/>
      <c r="ED794" s="16"/>
      <c r="EE794" s="16"/>
      <c r="EF794" s="16"/>
      <c r="EG794" s="16"/>
      <c r="EH794" s="16"/>
      <c r="EI794" s="16"/>
      <c r="EJ794" s="16"/>
      <c r="EK794" s="16"/>
      <c r="EL794" s="16"/>
      <c r="EM794" s="16"/>
      <c r="EN794" s="16"/>
      <c r="EO794" s="16"/>
      <c r="EP794" s="16"/>
      <c r="EQ794" s="16"/>
      <c r="ER794" s="16"/>
      <c r="ES794" s="16"/>
      <c r="ET794" s="16"/>
      <c r="EU794" s="16"/>
      <c r="EV794" s="16"/>
      <c r="EW794" s="16"/>
      <c r="EX794" s="16"/>
      <c r="EY794" s="16"/>
      <c r="EZ794" s="16"/>
      <c r="FA794" s="16"/>
      <c r="FB794" s="16"/>
    </row>
    <row r="795" spans="11:158" x14ac:dyDescent="0.35"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  <c r="AU795" s="16"/>
      <c r="AV795" s="16"/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  <c r="CL795" s="16"/>
      <c r="CM795" s="16"/>
      <c r="CN795" s="16"/>
      <c r="CO795" s="16"/>
      <c r="CP795" s="16"/>
      <c r="CQ795" s="16"/>
      <c r="CR795" s="16"/>
      <c r="CS795" s="16"/>
      <c r="CT795" s="16"/>
      <c r="CU795" s="16"/>
      <c r="CV795" s="16"/>
      <c r="CW795" s="16"/>
      <c r="CX795" s="16"/>
      <c r="CY795" s="16"/>
      <c r="CZ795" s="16"/>
      <c r="DA795" s="16"/>
      <c r="DB795" s="16"/>
      <c r="DC795" s="16"/>
      <c r="DD795" s="16"/>
      <c r="DE795" s="16"/>
      <c r="DF795" s="16"/>
      <c r="DG795" s="16"/>
      <c r="DH795" s="16"/>
      <c r="DI795" s="16"/>
      <c r="DJ795" s="16"/>
      <c r="DK795" s="16"/>
      <c r="DL795" s="16"/>
      <c r="DM795" s="16"/>
      <c r="DN795" s="16"/>
      <c r="DO795" s="16"/>
      <c r="DP795" s="16"/>
      <c r="DQ795" s="16"/>
      <c r="DR795" s="16"/>
      <c r="DS795" s="16"/>
      <c r="DT795" s="16"/>
      <c r="DU795" s="16"/>
      <c r="DV795" s="16"/>
      <c r="DW795" s="16"/>
      <c r="DX795" s="16"/>
      <c r="DY795" s="16"/>
      <c r="DZ795" s="16"/>
      <c r="EA795" s="16"/>
      <c r="EB795" s="16"/>
      <c r="EC795" s="16"/>
      <c r="ED795" s="16"/>
      <c r="EE795" s="16"/>
      <c r="EF795" s="16"/>
      <c r="EG795" s="16"/>
      <c r="EH795" s="16"/>
      <c r="EI795" s="16"/>
      <c r="EJ795" s="16"/>
      <c r="EK795" s="16"/>
      <c r="EL795" s="16"/>
      <c r="EM795" s="16"/>
      <c r="EN795" s="16"/>
      <c r="EO795" s="16"/>
      <c r="EP795" s="16"/>
      <c r="EQ795" s="16"/>
      <c r="ER795" s="16"/>
      <c r="ES795" s="16"/>
      <c r="ET795" s="16"/>
      <c r="EU795" s="16"/>
      <c r="EV795" s="16"/>
      <c r="EW795" s="16"/>
      <c r="EX795" s="16"/>
      <c r="EY795" s="16"/>
      <c r="EZ795" s="16"/>
      <c r="FA795" s="16"/>
      <c r="FB795" s="16"/>
    </row>
    <row r="796" spans="11:158" x14ac:dyDescent="0.35"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  <c r="AU796" s="16"/>
      <c r="AV796" s="16"/>
      <c r="AW796" s="16"/>
      <c r="AX796" s="16"/>
      <c r="AY796" s="16"/>
      <c r="AZ796" s="16"/>
      <c r="BA796" s="16"/>
      <c r="BB796" s="16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  <c r="BQ796" s="16"/>
      <c r="BR796" s="16"/>
      <c r="BS796" s="16"/>
      <c r="BT796" s="16"/>
      <c r="BU796" s="16"/>
      <c r="BV796" s="16"/>
      <c r="BW796" s="16"/>
      <c r="BX796" s="16"/>
      <c r="BY796" s="16"/>
      <c r="BZ796" s="16"/>
      <c r="CA796" s="16"/>
      <c r="CB796" s="16"/>
      <c r="CC796" s="16"/>
      <c r="CD796" s="16"/>
      <c r="CE796" s="16"/>
      <c r="CF796" s="16"/>
      <c r="CG796" s="16"/>
      <c r="CH796" s="16"/>
      <c r="CI796" s="16"/>
      <c r="CJ796" s="16"/>
      <c r="CK796" s="16"/>
      <c r="CL796" s="16"/>
      <c r="CM796" s="16"/>
      <c r="CN796" s="16"/>
      <c r="CO796" s="16"/>
      <c r="CP796" s="16"/>
      <c r="CQ796" s="16"/>
      <c r="CR796" s="16"/>
      <c r="CS796" s="16"/>
      <c r="CT796" s="16"/>
      <c r="CU796" s="16"/>
      <c r="CV796" s="16"/>
      <c r="CW796" s="16"/>
      <c r="CX796" s="16"/>
      <c r="CY796" s="16"/>
      <c r="CZ796" s="16"/>
      <c r="DA796" s="16"/>
      <c r="DB796" s="16"/>
      <c r="DC796" s="16"/>
      <c r="DD796" s="16"/>
      <c r="DE796" s="16"/>
      <c r="DF796" s="16"/>
      <c r="DG796" s="16"/>
      <c r="DH796" s="16"/>
      <c r="DI796" s="16"/>
      <c r="DJ796" s="16"/>
      <c r="DK796" s="16"/>
      <c r="DL796" s="16"/>
      <c r="DM796" s="16"/>
      <c r="DN796" s="16"/>
      <c r="DO796" s="16"/>
      <c r="DP796" s="16"/>
      <c r="DQ796" s="16"/>
      <c r="DR796" s="16"/>
      <c r="DS796" s="16"/>
      <c r="DT796" s="16"/>
      <c r="DU796" s="16"/>
      <c r="DV796" s="16"/>
      <c r="DW796" s="16"/>
      <c r="DX796" s="16"/>
      <c r="DY796" s="16"/>
      <c r="DZ796" s="16"/>
      <c r="EA796" s="16"/>
      <c r="EB796" s="16"/>
      <c r="EC796" s="16"/>
      <c r="ED796" s="16"/>
      <c r="EE796" s="16"/>
      <c r="EF796" s="16"/>
      <c r="EG796" s="16"/>
      <c r="EH796" s="16"/>
      <c r="EI796" s="16"/>
      <c r="EJ796" s="16"/>
      <c r="EK796" s="16"/>
      <c r="EL796" s="16"/>
      <c r="EM796" s="16"/>
      <c r="EN796" s="16"/>
      <c r="EO796" s="16"/>
      <c r="EP796" s="16"/>
      <c r="EQ796" s="16"/>
      <c r="ER796" s="16"/>
      <c r="ES796" s="16"/>
      <c r="ET796" s="16"/>
      <c r="EU796" s="16"/>
      <c r="EV796" s="16"/>
      <c r="EW796" s="16"/>
      <c r="EX796" s="16"/>
      <c r="EY796" s="16"/>
      <c r="EZ796" s="16"/>
      <c r="FA796" s="16"/>
      <c r="FB796" s="16"/>
    </row>
    <row r="797" spans="11:158" x14ac:dyDescent="0.35"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  <c r="AU797" s="16"/>
      <c r="AV797" s="16"/>
      <c r="AW797" s="16"/>
      <c r="AX797" s="16"/>
      <c r="AY797" s="16"/>
      <c r="AZ797" s="16"/>
      <c r="BA797" s="16"/>
      <c r="BB797" s="16"/>
      <c r="BC797" s="16"/>
      <c r="BD797" s="16"/>
      <c r="BE797" s="16"/>
      <c r="BF797" s="16"/>
      <c r="BG797" s="16"/>
      <c r="BH797" s="16"/>
      <c r="BI797" s="16"/>
      <c r="BJ797" s="16"/>
      <c r="BK797" s="16"/>
      <c r="BL797" s="16"/>
      <c r="BM797" s="16"/>
      <c r="BN797" s="16"/>
      <c r="BO797" s="16"/>
      <c r="BP797" s="16"/>
      <c r="BQ797" s="16"/>
      <c r="BR797" s="16"/>
      <c r="BS797" s="16"/>
      <c r="BT797" s="16"/>
      <c r="BU797" s="16"/>
      <c r="BV797" s="16"/>
      <c r="BW797" s="16"/>
      <c r="BX797" s="16"/>
      <c r="BY797" s="16"/>
      <c r="BZ797" s="16"/>
      <c r="CA797" s="16"/>
      <c r="CB797" s="16"/>
      <c r="CC797" s="16"/>
      <c r="CD797" s="16"/>
      <c r="CE797" s="16"/>
      <c r="CF797" s="16"/>
      <c r="CG797" s="16"/>
      <c r="CH797" s="16"/>
      <c r="CI797" s="16"/>
      <c r="CJ797" s="16"/>
      <c r="CK797" s="16"/>
      <c r="CL797" s="16"/>
      <c r="CM797" s="16"/>
      <c r="CN797" s="16"/>
      <c r="CO797" s="16"/>
      <c r="CP797" s="16"/>
      <c r="CQ797" s="16"/>
      <c r="CR797" s="16"/>
      <c r="CS797" s="16"/>
      <c r="CT797" s="16"/>
      <c r="CU797" s="16"/>
      <c r="CV797" s="16"/>
      <c r="CW797" s="16"/>
      <c r="CX797" s="16"/>
      <c r="CY797" s="16"/>
      <c r="CZ797" s="16"/>
      <c r="DA797" s="16"/>
      <c r="DB797" s="16"/>
      <c r="DC797" s="16"/>
      <c r="DD797" s="16"/>
      <c r="DE797" s="16"/>
      <c r="DF797" s="16"/>
      <c r="DG797" s="16"/>
      <c r="DH797" s="16"/>
      <c r="DI797" s="16"/>
      <c r="DJ797" s="16"/>
      <c r="DK797" s="16"/>
      <c r="DL797" s="16"/>
      <c r="DM797" s="16"/>
      <c r="DN797" s="16"/>
      <c r="DO797" s="16"/>
      <c r="DP797" s="16"/>
      <c r="DQ797" s="16"/>
      <c r="DR797" s="16"/>
      <c r="DS797" s="16"/>
      <c r="DT797" s="16"/>
      <c r="DU797" s="16"/>
      <c r="DV797" s="16"/>
      <c r="DW797" s="16"/>
      <c r="DX797" s="16"/>
      <c r="DY797" s="16"/>
      <c r="DZ797" s="16"/>
      <c r="EA797" s="16"/>
      <c r="EB797" s="16"/>
      <c r="EC797" s="16"/>
      <c r="ED797" s="16"/>
      <c r="EE797" s="16"/>
      <c r="EF797" s="16"/>
      <c r="EG797" s="16"/>
      <c r="EH797" s="16"/>
      <c r="EI797" s="16"/>
      <c r="EJ797" s="16"/>
      <c r="EK797" s="16"/>
      <c r="EL797" s="16"/>
      <c r="EM797" s="16"/>
      <c r="EN797" s="16"/>
      <c r="EO797" s="16"/>
      <c r="EP797" s="16"/>
      <c r="EQ797" s="16"/>
      <c r="ER797" s="16"/>
      <c r="ES797" s="16"/>
      <c r="ET797" s="16"/>
      <c r="EU797" s="16"/>
      <c r="EV797" s="16"/>
      <c r="EW797" s="16"/>
      <c r="EX797" s="16"/>
      <c r="EY797" s="16"/>
      <c r="EZ797" s="16"/>
      <c r="FA797" s="16"/>
      <c r="FB797" s="16"/>
    </row>
    <row r="798" spans="11:158" x14ac:dyDescent="0.35"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  <c r="AU798" s="16"/>
      <c r="AV798" s="16"/>
      <c r="AW798" s="16"/>
      <c r="AX798" s="16"/>
      <c r="AY798" s="16"/>
      <c r="AZ798" s="16"/>
      <c r="BA798" s="16"/>
      <c r="BB798" s="16"/>
      <c r="BC798" s="16"/>
      <c r="BD798" s="16"/>
      <c r="BE798" s="16"/>
      <c r="BF798" s="16"/>
      <c r="BG798" s="16"/>
      <c r="BH798" s="16"/>
      <c r="BI798" s="16"/>
      <c r="BJ798" s="16"/>
      <c r="BK798" s="16"/>
      <c r="BL798" s="16"/>
      <c r="BM798" s="16"/>
      <c r="BN798" s="16"/>
      <c r="BO798" s="16"/>
      <c r="BP798" s="16"/>
      <c r="BQ798" s="16"/>
      <c r="BR798" s="16"/>
      <c r="BS798" s="16"/>
      <c r="BT798" s="16"/>
      <c r="BU798" s="16"/>
      <c r="BV798" s="16"/>
      <c r="BW798" s="16"/>
      <c r="BX798" s="16"/>
      <c r="BY798" s="16"/>
      <c r="BZ798" s="16"/>
      <c r="CA798" s="16"/>
      <c r="CB798" s="16"/>
      <c r="CC798" s="16"/>
      <c r="CD798" s="16"/>
      <c r="CE798" s="16"/>
      <c r="CF798" s="16"/>
      <c r="CG798" s="16"/>
      <c r="CH798" s="16"/>
      <c r="CI798" s="16"/>
      <c r="CJ798" s="16"/>
      <c r="CK798" s="16"/>
      <c r="CL798" s="16"/>
      <c r="CM798" s="16"/>
      <c r="CN798" s="16"/>
      <c r="CO798" s="16"/>
      <c r="CP798" s="16"/>
      <c r="CQ798" s="16"/>
      <c r="CR798" s="16"/>
      <c r="CS798" s="16"/>
      <c r="CT798" s="16"/>
      <c r="CU798" s="16"/>
      <c r="CV798" s="16"/>
      <c r="CW798" s="16"/>
      <c r="CX798" s="16"/>
      <c r="CY798" s="16"/>
      <c r="CZ798" s="16"/>
      <c r="DA798" s="16"/>
      <c r="DB798" s="16"/>
      <c r="DC798" s="16"/>
      <c r="DD798" s="16"/>
      <c r="DE798" s="16"/>
      <c r="DF798" s="16"/>
      <c r="DG798" s="16"/>
      <c r="DH798" s="16"/>
      <c r="DI798" s="16"/>
      <c r="DJ798" s="16"/>
      <c r="DK798" s="16"/>
      <c r="DL798" s="16"/>
      <c r="DM798" s="16"/>
      <c r="DN798" s="16"/>
      <c r="DO798" s="16"/>
      <c r="DP798" s="16"/>
      <c r="DQ798" s="16"/>
      <c r="DR798" s="16"/>
      <c r="DS798" s="16"/>
      <c r="DT798" s="16"/>
      <c r="DU798" s="16"/>
      <c r="DV798" s="16"/>
      <c r="DW798" s="16"/>
      <c r="DX798" s="16"/>
      <c r="DY798" s="16"/>
      <c r="DZ798" s="16"/>
      <c r="EA798" s="16"/>
      <c r="EB798" s="16"/>
      <c r="EC798" s="16"/>
      <c r="ED798" s="16"/>
      <c r="EE798" s="16"/>
      <c r="EF798" s="16"/>
      <c r="EG798" s="16"/>
      <c r="EH798" s="16"/>
      <c r="EI798" s="16"/>
      <c r="EJ798" s="16"/>
      <c r="EK798" s="16"/>
      <c r="EL798" s="16"/>
      <c r="EM798" s="16"/>
      <c r="EN798" s="16"/>
      <c r="EO798" s="16"/>
      <c r="EP798" s="16"/>
      <c r="EQ798" s="16"/>
      <c r="ER798" s="16"/>
      <c r="ES798" s="16"/>
      <c r="ET798" s="16"/>
      <c r="EU798" s="16"/>
      <c r="EV798" s="16"/>
      <c r="EW798" s="16"/>
      <c r="EX798" s="16"/>
      <c r="EY798" s="16"/>
      <c r="EZ798" s="16"/>
      <c r="FA798" s="16"/>
      <c r="FB798" s="16"/>
    </row>
    <row r="799" spans="11:158" x14ac:dyDescent="0.35"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  <c r="AU799" s="16"/>
      <c r="AV799" s="16"/>
      <c r="AW799" s="16"/>
      <c r="AX799" s="16"/>
      <c r="AY799" s="16"/>
      <c r="AZ799" s="16"/>
      <c r="BA799" s="16"/>
      <c r="BB799" s="16"/>
      <c r="BC799" s="16"/>
      <c r="BD799" s="16"/>
      <c r="BE799" s="16"/>
      <c r="BF799" s="16"/>
      <c r="BG799" s="16"/>
      <c r="BH799" s="16"/>
      <c r="BI799" s="16"/>
      <c r="BJ799" s="16"/>
      <c r="BK799" s="16"/>
      <c r="BL799" s="16"/>
      <c r="BM799" s="16"/>
      <c r="BN799" s="16"/>
      <c r="BO799" s="16"/>
      <c r="BP799" s="16"/>
      <c r="BQ799" s="16"/>
      <c r="BR799" s="16"/>
      <c r="BS799" s="16"/>
      <c r="BT799" s="16"/>
      <c r="BU799" s="16"/>
      <c r="BV799" s="16"/>
      <c r="BW799" s="16"/>
      <c r="BX799" s="16"/>
      <c r="BY799" s="16"/>
      <c r="BZ799" s="16"/>
      <c r="CA799" s="16"/>
      <c r="CB799" s="16"/>
      <c r="CC799" s="16"/>
      <c r="CD799" s="16"/>
      <c r="CE799" s="16"/>
      <c r="CF799" s="16"/>
      <c r="CG799" s="16"/>
      <c r="CH799" s="16"/>
      <c r="CI799" s="16"/>
      <c r="CJ799" s="16"/>
      <c r="CK799" s="16"/>
      <c r="CL799" s="16"/>
      <c r="CM799" s="16"/>
      <c r="CN799" s="16"/>
      <c r="CO799" s="16"/>
      <c r="CP799" s="16"/>
      <c r="CQ799" s="16"/>
      <c r="CR799" s="16"/>
      <c r="CS799" s="16"/>
      <c r="CT799" s="16"/>
      <c r="CU799" s="16"/>
      <c r="CV799" s="16"/>
      <c r="CW799" s="16"/>
      <c r="CX799" s="16"/>
      <c r="CY799" s="16"/>
      <c r="CZ799" s="16"/>
      <c r="DA799" s="16"/>
      <c r="DB799" s="16"/>
      <c r="DC799" s="16"/>
      <c r="DD799" s="16"/>
      <c r="DE799" s="16"/>
      <c r="DF799" s="16"/>
      <c r="DG799" s="16"/>
      <c r="DH799" s="16"/>
      <c r="DI799" s="16"/>
      <c r="DJ799" s="16"/>
      <c r="DK799" s="16"/>
      <c r="DL799" s="16"/>
      <c r="DM799" s="16"/>
      <c r="DN799" s="16"/>
      <c r="DO799" s="16"/>
      <c r="DP799" s="16"/>
      <c r="DQ799" s="16"/>
      <c r="DR799" s="16"/>
      <c r="DS799" s="16"/>
      <c r="DT799" s="16"/>
      <c r="DU799" s="16"/>
      <c r="DV799" s="16"/>
      <c r="DW799" s="16"/>
      <c r="DX799" s="16"/>
      <c r="DY799" s="16"/>
      <c r="DZ799" s="16"/>
      <c r="EA799" s="16"/>
      <c r="EB799" s="16"/>
      <c r="EC799" s="16"/>
      <c r="ED799" s="16"/>
      <c r="EE799" s="16"/>
      <c r="EF799" s="16"/>
      <c r="EG799" s="16"/>
      <c r="EH799" s="16"/>
      <c r="EI799" s="16"/>
      <c r="EJ799" s="16"/>
      <c r="EK799" s="16"/>
      <c r="EL799" s="16"/>
      <c r="EM799" s="16"/>
      <c r="EN799" s="16"/>
      <c r="EO799" s="16"/>
      <c r="EP799" s="16"/>
      <c r="EQ799" s="16"/>
      <c r="ER799" s="16"/>
      <c r="ES799" s="16"/>
      <c r="ET799" s="16"/>
      <c r="EU799" s="16"/>
      <c r="EV799" s="16"/>
      <c r="EW799" s="16"/>
      <c r="EX799" s="16"/>
      <c r="EY799" s="16"/>
      <c r="EZ799" s="16"/>
      <c r="FA799" s="16"/>
      <c r="FB799" s="16"/>
    </row>
    <row r="800" spans="11:158" x14ac:dyDescent="0.35"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  <c r="AU800" s="16"/>
      <c r="AV800" s="16"/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  <c r="CL800" s="16"/>
      <c r="CM800" s="16"/>
      <c r="CN800" s="16"/>
      <c r="CO800" s="16"/>
      <c r="CP800" s="16"/>
      <c r="CQ800" s="16"/>
      <c r="CR800" s="16"/>
      <c r="CS800" s="16"/>
      <c r="CT800" s="16"/>
      <c r="CU800" s="16"/>
      <c r="CV800" s="16"/>
      <c r="CW800" s="16"/>
      <c r="CX800" s="16"/>
      <c r="CY800" s="16"/>
      <c r="CZ800" s="16"/>
      <c r="DA800" s="16"/>
      <c r="DB800" s="16"/>
      <c r="DC800" s="16"/>
      <c r="DD800" s="16"/>
      <c r="DE800" s="16"/>
      <c r="DF800" s="16"/>
      <c r="DG800" s="16"/>
      <c r="DH800" s="16"/>
      <c r="DI800" s="16"/>
      <c r="DJ800" s="16"/>
      <c r="DK800" s="16"/>
      <c r="DL800" s="16"/>
      <c r="DM800" s="16"/>
      <c r="DN800" s="16"/>
      <c r="DO800" s="16"/>
      <c r="DP800" s="16"/>
      <c r="DQ800" s="16"/>
      <c r="DR800" s="16"/>
      <c r="DS800" s="16"/>
      <c r="DT800" s="16"/>
      <c r="DU800" s="16"/>
      <c r="DV800" s="16"/>
      <c r="DW800" s="16"/>
      <c r="DX800" s="16"/>
      <c r="DY800" s="16"/>
      <c r="DZ800" s="16"/>
      <c r="EA800" s="16"/>
      <c r="EB800" s="16"/>
      <c r="EC800" s="16"/>
      <c r="ED800" s="16"/>
      <c r="EE800" s="16"/>
      <c r="EF800" s="16"/>
      <c r="EG800" s="16"/>
      <c r="EH800" s="16"/>
      <c r="EI800" s="16"/>
      <c r="EJ800" s="16"/>
      <c r="EK800" s="16"/>
      <c r="EL800" s="16"/>
      <c r="EM800" s="16"/>
      <c r="EN800" s="16"/>
      <c r="EO800" s="16"/>
      <c r="EP800" s="16"/>
      <c r="EQ800" s="16"/>
      <c r="ER800" s="16"/>
      <c r="ES800" s="16"/>
      <c r="ET800" s="16"/>
      <c r="EU800" s="16"/>
      <c r="EV800" s="16"/>
      <c r="EW800" s="16"/>
      <c r="EX800" s="16"/>
      <c r="EY800" s="16"/>
      <c r="EZ800" s="16"/>
      <c r="FA800" s="16"/>
      <c r="FB800" s="16"/>
    </row>
    <row r="801" spans="11:158" x14ac:dyDescent="0.35"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  <c r="AU801" s="16"/>
      <c r="AV801" s="16"/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  <c r="CW801" s="16"/>
      <c r="CX801" s="16"/>
      <c r="CY801" s="16"/>
      <c r="CZ801" s="16"/>
      <c r="DA801" s="16"/>
      <c r="DB801" s="16"/>
      <c r="DC801" s="16"/>
      <c r="DD801" s="16"/>
      <c r="DE801" s="16"/>
      <c r="DF801" s="16"/>
      <c r="DG801" s="16"/>
      <c r="DH801" s="16"/>
      <c r="DI801" s="16"/>
      <c r="DJ801" s="16"/>
      <c r="DK801" s="16"/>
      <c r="DL801" s="16"/>
      <c r="DM801" s="16"/>
      <c r="DN801" s="16"/>
      <c r="DO801" s="16"/>
      <c r="DP801" s="16"/>
      <c r="DQ801" s="16"/>
      <c r="DR801" s="16"/>
      <c r="DS801" s="16"/>
      <c r="DT801" s="16"/>
      <c r="DU801" s="16"/>
      <c r="DV801" s="16"/>
      <c r="DW801" s="16"/>
      <c r="DX801" s="16"/>
      <c r="DY801" s="16"/>
      <c r="DZ801" s="16"/>
      <c r="EA801" s="16"/>
      <c r="EB801" s="16"/>
      <c r="EC801" s="16"/>
      <c r="ED801" s="16"/>
      <c r="EE801" s="16"/>
      <c r="EF801" s="16"/>
      <c r="EG801" s="16"/>
      <c r="EH801" s="16"/>
      <c r="EI801" s="16"/>
      <c r="EJ801" s="16"/>
      <c r="EK801" s="16"/>
      <c r="EL801" s="16"/>
      <c r="EM801" s="16"/>
      <c r="EN801" s="16"/>
      <c r="EO801" s="16"/>
      <c r="EP801" s="16"/>
      <c r="EQ801" s="16"/>
      <c r="ER801" s="16"/>
      <c r="ES801" s="16"/>
      <c r="ET801" s="16"/>
      <c r="EU801" s="16"/>
      <c r="EV801" s="16"/>
      <c r="EW801" s="16"/>
      <c r="EX801" s="16"/>
      <c r="EY801" s="16"/>
      <c r="EZ801" s="16"/>
      <c r="FA801" s="16"/>
      <c r="FB801" s="16"/>
    </row>
    <row r="802" spans="11:158" x14ac:dyDescent="0.35"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  <c r="AU802" s="16"/>
      <c r="AV802" s="16"/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  <c r="CL802" s="16"/>
      <c r="CM802" s="16"/>
      <c r="CN802" s="16"/>
      <c r="CO802" s="16"/>
      <c r="CP802" s="16"/>
      <c r="CQ802" s="16"/>
      <c r="CR802" s="16"/>
      <c r="CS802" s="16"/>
      <c r="CT802" s="16"/>
      <c r="CU802" s="16"/>
      <c r="CV802" s="16"/>
      <c r="CW802" s="16"/>
      <c r="CX802" s="16"/>
      <c r="CY802" s="16"/>
      <c r="CZ802" s="16"/>
      <c r="DA802" s="16"/>
      <c r="DB802" s="16"/>
      <c r="DC802" s="16"/>
      <c r="DD802" s="16"/>
      <c r="DE802" s="16"/>
      <c r="DF802" s="16"/>
      <c r="DG802" s="16"/>
      <c r="DH802" s="16"/>
      <c r="DI802" s="16"/>
      <c r="DJ802" s="16"/>
      <c r="DK802" s="16"/>
      <c r="DL802" s="16"/>
      <c r="DM802" s="16"/>
      <c r="DN802" s="16"/>
      <c r="DO802" s="16"/>
      <c r="DP802" s="16"/>
      <c r="DQ802" s="16"/>
      <c r="DR802" s="16"/>
      <c r="DS802" s="16"/>
      <c r="DT802" s="16"/>
      <c r="DU802" s="16"/>
      <c r="DV802" s="16"/>
      <c r="DW802" s="16"/>
      <c r="DX802" s="16"/>
      <c r="DY802" s="16"/>
      <c r="DZ802" s="16"/>
      <c r="EA802" s="16"/>
      <c r="EB802" s="16"/>
      <c r="EC802" s="16"/>
      <c r="ED802" s="16"/>
      <c r="EE802" s="16"/>
      <c r="EF802" s="16"/>
      <c r="EG802" s="16"/>
      <c r="EH802" s="16"/>
      <c r="EI802" s="16"/>
      <c r="EJ802" s="16"/>
      <c r="EK802" s="16"/>
      <c r="EL802" s="16"/>
      <c r="EM802" s="16"/>
      <c r="EN802" s="16"/>
      <c r="EO802" s="16"/>
      <c r="EP802" s="16"/>
      <c r="EQ802" s="16"/>
      <c r="ER802" s="16"/>
      <c r="ES802" s="16"/>
      <c r="ET802" s="16"/>
      <c r="EU802" s="16"/>
      <c r="EV802" s="16"/>
      <c r="EW802" s="16"/>
      <c r="EX802" s="16"/>
      <c r="EY802" s="16"/>
      <c r="EZ802" s="16"/>
      <c r="FA802" s="16"/>
      <c r="FB802" s="16"/>
    </row>
    <row r="803" spans="11:158" x14ac:dyDescent="0.35"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  <c r="AU803" s="16"/>
      <c r="AV803" s="16"/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  <c r="CO803" s="16"/>
      <c r="CP803" s="16"/>
      <c r="CQ803" s="16"/>
      <c r="CR803" s="16"/>
      <c r="CS803" s="16"/>
      <c r="CT803" s="16"/>
      <c r="CU803" s="16"/>
      <c r="CV803" s="16"/>
      <c r="CW803" s="16"/>
      <c r="CX803" s="16"/>
      <c r="CY803" s="16"/>
      <c r="CZ803" s="16"/>
      <c r="DA803" s="16"/>
      <c r="DB803" s="16"/>
      <c r="DC803" s="16"/>
      <c r="DD803" s="16"/>
      <c r="DE803" s="16"/>
      <c r="DF803" s="16"/>
      <c r="DG803" s="16"/>
      <c r="DH803" s="16"/>
      <c r="DI803" s="16"/>
      <c r="DJ803" s="16"/>
      <c r="DK803" s="16"/>
      <c r="DL803" s="16"/>
      <c r="DM803" s="16"/>
      <c r="DN803" s="16"/>
      <c r="DO803" s="16"/>
      <c r="DP803" s="16"/>
      <c r="DQ803" s="16"/>
      <c r="DR803" s="16"/>
      <c r="DS803" s="16"/>
      <c r="DT803" s="16"/>
      <c r="DU803" s="16"/>
      <c r="DV803" s="16"/>
      <c r="DW803" s="16"/>
      <c r="DX803" s="16"/>
      <c r="DY803" s="16"/>
      <c r="DZ803" s="16"/>
      <c r="EA803" s="16"/>
      <c r="EB803" s="16"/>
      <c r="EC803" s="16"/>
      <c r="ED803" s="16"/>
      <c r="EE803" s="16"/>
      <c r="EF803" s="16"/>
      <c r="EG803" s="16"/>
      <c r="EH803" s="16"/>
      <c r="EI803" s="16"/>
      <c r="EJ803" s="16"/>
      <c r="EK803" s="16"/>
      <c r="EL803" s="16"/>
      <c r="EM803" s="16"/>
      <c r="EN803" s="16"/>
      <c r="EO803" s="16"/>
      <c r="EP803" s="16"/>
      <c r="EQ803" s="16"/>
      <c r="ER803" s="16"/>
      <c r="ES803" s="16"/>
      <c r="ET803" s="16"/>
      <c r="EU803" s="16"/>
      <c r="EV803" s="16"/>
      <c r="EW803" s="16"/>
      <c r="EX803" s="16"/>
      <c r="EY803" s="16"/>
      <c r="EZ803" s="16"/>
      <c r="FA803" s="16"/>
      <c r="FB803" s="16"/>
    </row>
    <row r="804" spans="11:158" x14ac:dyDescent="0.35"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  <c r="AU804" s="16"/>
      <c r="AV804" s="16"/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  <c r="CL804" s="16"/>
      <c r="CM804" s="16"/>
      <c r="CN804" s="16"/>
      <c r="CO804" s="16"/>
      <c r="CP804" s="16"/>
      <c r="CQ804" s="16"/>
      <c r="CR804" s="16"/>
      <c r="CS804" s="16"/>
      <c r="CT804" s="16"/>
      <c r="CU804" s="16"/>
      <c r="CV804" s="16"/>
      <c r="CW804" s="16"/>
      <c r="CX804" s="16"/>
      <c r="CY804" s="16"/>
      <c r="CZ804" s="16"/>
      <c r="DA804" s="16"/>
      <c r="DB804" s="16"/>
      <c r="DC804" s="16"/>
      <c r="DD804" s="16"/>
      <c r="DE804" s="16"/>
      <c r="DF804" s="16"/>
      <c r="DG804" s="16"/>
      <c r="DH804" s="16"/>
      <c r="DI804" s="16"/>
      <c r="DJ804" s="16"/>
      <c r="DK804" s="16"/>
      <c r="DL804" s="16"/>
      <c r="DM804" s="16"/>
      <c r="DN804" s="16"/>
      <c r="DO804" s="16"/>
      <c r="DP804" s="16"/>
      <c r="DQ804" s="16"/>
      <c r="DR804" s="16"/>
      <c r="DS804" s="16"/>
      <c r="DT804" s="16"/>
      <c r="DU804" s="16"/>
      <c r="DV804" s="16"/>
      <c r="DW804" s="16"/>
      <c r="DX804" s="16"/>
      <c r="DY804" s="16"/>
      <c r="DZ804" s="16"/>
      <c r="EA804" s="16"/>
      <c r="EB804" s="16"/>
      <c r="EC804" s="16"/>
      <c r="ED804" s="16"/>
      <c r="EE804" s="16"/>
      <c r="EF804" s="16"/>
      <c r="EG804" s="16"/>
      <c r="EH804" s="16"/>
      <c r="EI804" s="16"/>
      <c r="EJ804" s="16"/>
      <c r="EK804" s="16"/>
      <c r="EL804" s="16"/>
      <c r="EM804" s="16"/>
      <c r="EN804" s="16"/>
      <c r="EO804" s="16"/>
      <c r="EP804" s="16"/>
      <c r="EQ804" s="16"/>
      <c r="ER804" s="16"/>
      <c r="ES804" s="16"/>
      <c r="ET804" s="16"/>
      <c r="EU804" s="16"/>
      <c r="EV804" s="16"/>
      <c r="EW804" s="16"/>
      <c r="EX804" s="16"/>
      <c r="EY804" s="16"/>
      <c r="EZ804" s="16"/>
      <c r="FA804" s="16"/>
      <c r="FB804" s="16"/>
    </row>
    <row r="805" spans="11:158" x14ac:dyDescent="0.35"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  <c r="AU805" s="16"/>
      <c r="AV805" s="16"/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  <c r="CW805" s="16"/>
      <c r="CX805" s="16"/>
      <c r="CY805" s="16"/>
      <c r="CZ805" s="16"/>
      <c r="DA805" s="16"/>
      <c r="DB805" s="16"/>
      <c r="DC805" s="16"/>
      <c r="DD805" s="16"/>
      <c r="DE805" s="16"/>
      <c r="DF805" s="16"/>
      <c r="DG805" s="16"/>
      <c r="DH805" s="16"/>
      <c r="DI805" s="16"/>
      <c r="DJ805" s="16"/>
      <c r="DK805" s="16"/>
      <c r="DL805" s="16"/>
      <c r="DM805" s="16"/>
      <c r="DN805" s="16"/>
      <c r="DO805" s="16"/>
      <c r="DP805" s="16"/>
      <c r="DQ805" s="16"/>
      <c r="DR805" s="16"/>
      <c r="DS805" s="16"/>
      <c r="DT805" s="16"/>
      <c r="DU805" s="16"/>
      <c r="DV805" s="16"/>
      <c r="DW805" s="16"/>
      <c r="DX805" s="16"/>
      <c r="DY805" s="16"/>
      <c r="DZ805" s="16"/>
      <c r="EA805" s="16"/>
      <c r="EB805" s="16"/>
      <c r="EC805" s="16"/>
      <c r="ED805" s="16"/>
      <c r="EE805" s="16"/>
      <c r="EF805" s="16"/>
      <c r="EG805" s="16"/>
      <c r="EH805" s="16"/>
      <c r="EI805" s="16"/>
      <c r="EJ805" s="16"/>
      <c r="EK805" s="16"/>
      <c r="EL805" s="16"/>
      <c r="EM805" s="16"/>
      <c r="EN805" s="16"/>
      <c r="EO805" s="16"/>
      <c r="EP805" s="16"/>
      <c r="EQ805" s="16"/>
      <c r="ER805" s="16"/>
      <c r="ES805" s="16"/>
      <c r="ET805" s="16"/>
      <c r="EU805" s="16"/>
      <c r="EV805" s="16"/>
      <c r="EW805" s="16"/>
      <c r="EX805" s="16"/>
      <c r="EY805" s="16"/>
      <c r="EZ805" s="16"/>
      <c r="FA805" s="16"/>
      <c r="FB805" s="16"/>
    </row>
    <row r="806" spans="11:158" x14ac:dyDescent="0.35"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  <c r="AU806" s="16"/>
      <c r="AV806" s="16"/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  <c r="CW806" s="16"/>
      <c r="CX806" s="16"/>
      <c r="CY806" s="16"/>
      <c r="CZ806" s="16"/>
      <c r="DA806" s="16"/>
      <c r="DB806" s="16"/>
      <c r="DC806" s="16"/>
      <c r="DD806" s="16"/>
      <c r="DE806" s="16"/>
      <c r="DF806" s="16"/>
      <c r="DG806" s="16"/>
      <c r="DH806" s="16"/>
      <c r="DI806" s="16"/>
      <c r="DJ806" s="16"/>
      <c r="DK806" s="16"/>
      <c r="DL806" s="16"/>
      <c r="DM806" s="16"/>
      <c r="DN806" s="16"/>
      <c r="DO806" s="16"/>
      <c r="DP806" s="16"/>
      <c r="DQ806" s="16"/>
      <c r="DR806" s="16"/>
      <c r="DS806" s="16"/>
      <c r="DT806" s="16"/>
      <c r="DU806" s="16"/>
      <c r="DV806" s="16"/>
      <c r="DW806" s="16"/>
      <c r="DX806" s="16"/>
      <c r="DY806" s="16"/>
      <c r="DZ806" s="16"/>
      <c r="EA806" s="16"/>
      <c r="EB806" s="16"/>
      <c r="EC806" s="16"/>
      <c r="ED806" s="16"/>
      <c r="EE806" s="16"/>
      <c r="EF806" s="16"/>
      <c r="EG806" s="16"/>
      <c r="EH806" s="16"/>
      <c r="EI806" s="16"/>
      <c r="EJ806" s="16"/>
      <c r="EK806" s="16"/>
      <c r="EL806" s="16"/>
      <c r="EM806" s="16"/>
      <c r="EN806" s="16"/>
      <c r="EO806" s="16"/>
      <c r="EP806" s="16"/>
      <c r="EQ806" s="16"/>
      <c r="ER806" s="16"/>
      <c r="ES806" s="16"/>
      <c r="ET806" s="16"/>
      <c r="EU806" s="16"/>
      <c r="EV806" s="16"/>
      <c r="EW806" s="16"/>
      <c r="EX806" s="16"/>
      <c r="EY806" s="16"/>
      <c r="EZ806" s="16"/>
      <c r="FA806" s="16"/>
      <c r="FB806" s="16"/>
    </row>
    <row r="807" spans="11:158" x14ac:dyDescent="0.35"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  <c r="AU807" s="16"/>
      <c r="AV807" s="16"/>
      <c r="AW807" s="16"/>
      <c r="AX807" s="16"/>
      <c r="AY807" s="16"/>
      <c r="AZ807" s="16"/>
      <c r="BA807" s="16"/>
      <c r="BB807" s="16"/>
      <c r="BC807" s="16"/>
      <c r="BD807" s="16"/>
      <c r="BE807" s="16"/>
      <c r="BF807" s="16"/>
      <c r="BG807" s="16"/>
      <c r="BH807" s="16"/>
      <c r="BI807" s="16"/>
      <c r="BJ807" s="16"/>
      <c r="BK807" s="16"/>
      <c r="BL807" s="16"/>
      <c r="BM807" s="16"/>
      <c r="BN807" s="16"/>
      <c r="BO807" s="16"/>
      <c r="BP807" s="16"/>
      <c r="BQ807" s="16"/>
      <c r="BR807" s="16"/>
      <c r="BS807" s="16"/>
      <c r="BT807" s="16"/>
      <c r="BU807" s="16"/>
      <c r="BV807" s="16"/>
      <c r="BW807" s="16"/>
      <c r="BX807" s="16"/>
      <c r="BY807" s="16"/>
      <c r="BZ807" s="16"/>
      <c r="CA807" s="16"/>
      <c r="CB807" s="16"/>
      <c r="CC807" s="16"/>
      <c r="CD807" s="16"/>
      <c r="CE807" s="16"/>
      <c r="CF807" s="16"/>
      <c r="CG807" s="16"/>
      <c r="CH807" s="16"/>
      <c r="CI807" s="16"/>
      <c r="CJ807" s="16"/>
      <c r="CK807" s="16"/>
      <c r="CL807" s="16"/>
      <c r="CM807" s="16"/>
      <c r="CN807" s="16"/>
      <c r="CO807" s="16"/>
      <c r="CP807" s="16"/>
      <c r="CQ807" s="16"/>
      <c r="CR807" s="16"/>
      <c r="CS807" s="16"/>
      <c r="CT807" s="16"/>
      <c r="CU807" s="16"/>
      <c r="CV807" s="16"/>
      <c r="CW807" s="16"/>
      <c r="CX807" s="16"/>
      <c r="CY807" s="16"/>
      <c r="CZ807" s="16"/>
      <c r="DA807" s="16"/>
      <c r="DB807" s="16"/>
      <c r="DC807" s="16"/>
      <c r="DD807" s="16"/>
      <c r="DE807" s="16"/>
      <c r="DF807" s="16"/>
      <c r="DG807" s="16"/>
      <c r="DH807" s="16"/>
      <c r="DI807" s="16"/>
      <c r="DJ807" s="16"/>
      <c r="DK807" s="16"/>
      <c r="DL807" s="16"/>
      <c r="DM807" s="16"/>
      <c r="DN807" s="16"/>
      <c r="DO807" s="16"/>
      <c r="DP807" s="16"/>
      <c r="DQ807" s="16"/>
      <c r="DR807" s="16"/>
      <c r="DS807" s="16"/>
      <c r="DT807" s="16"/>
      <c r="DU807" s="16"/>
      <c r="DV807" s="16"/>
      <c r="DW807" s="16"/>
      <c r="DX807" s="16"/>
      <c r="DY807" s="16"/>
      <c r="DZ807" s="16"/>
      <c r="EA807" s="16"/>
      <c r="EB807" s="16"/>
      <c r="EC807" s="16"/>
      <c r="ED807" s="16"/>
      <c r="EE807" s="16"/>
      <c r="EF807" s="16"/>
      <c r="EG807" s="16"/>
      <c r="EH807" s="16"/>
      <c r="EI807" s="16"/>
      <c r="EJ807" s="16"/>
      <c r="EK807" s="16"/>
      <c r="EL807" s="16"/>
      <c r="EM807" s="16"/>
      <c r="EN807" s="16"/>
      <c r="EO807" s="16"/>
      <c r="EP807" s="16"/>
      <c r="EQ807" s="16"/>
      <c r="ER807" s="16"/>
      <c r="ES807" s="16"/>
      <c r="ET807" s="16"/>
      <c r="EU807" s="16"/>
      <c r="EV807" s="16"/>
      <c r="EW807" s="16"/>
      <c r="EX807" s="16"/>
      <c r="EY807" s="16"/>
      <c r="EZ807" s="16"/>
      <c r="FA807" s="16"/>
      <c r="FB807" s="16"/>
    </row>
    <row r="808" spans="11:158" x14ac:dyDescent="0.35"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  <c r="AU808" s="16"/>
      <c r="AV808" s="16"/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  <c r="CH808" s="16"/>
      <c r="CI808" s="16"/>
      <c r="CJ808" s="16"/>
      <c r="CK808" s="16"/>
      <c r="CL808" s="16"/>
      <c r="CM808" s="16"/>
      <c r="CN808" s="16"/>
      <c r="CO808" s="16"/>
      <c r="CP808" s="16"/>
      <c r="CQ808" s="16"/>
      <c r="CR808" s="16"/>
      <c r="CS808" s="16"/>
      <c r="CT808" s="16"/>
      <c r="CU808" s="16"/>
      <c r="CV808" s="16"/>
      <c r="CW808" s="16"/>
      <c r="CX808" s="16"/>
      <c r="CY808" s="16"/>
      <c r="CZ808" s="16"/>
      <c r="DA808" s="16"/>
      <c r="DB808" s="16"/>
      <c r="DC808" s="16"/>
      <c r="DD808" s="16"/>
      <c r="DE808" s="16"/>
      <c r="DF808" s="16"/>
      <c r="DG808" s="16"/>
      <c r="DH808" s="16"/>
      <c r="DI808" s="16"/>
      <c r="DJ808" s="16"/>
      <c r="DK808" s="16"/>
      <c r="DL808" s="16"/>
      <c r="DM808" s="16"/>
      <c r="DN808" s="16"/>
      <c r="DO808" s="16"/>
      <c r="DP808" s="16"/>
      <c r="DQ808" s="16"/>
      <c r="DR808" s="16"/>
      <c r="DS808" s="16"/>
      <c r="DT808" s="16"/>
      <c r="DU808" s="16"/>
      <c r="DV808" s="16"/>
      <c r="DW808" s="16"/>
      <c r="DX808" s="16"/>
      <c r="DY808" s="16"/>
      <c r="DZ808" s="16"/>
      <c r="EA808" s="16"/>
      <c r="EB808" s="16"/>
      <c r="EC808" s="16"/>
      <c r="ED808" s="16"/>
      <c r="EE808" s="16"/>
      <c r="EF808" s="16"/>
      <c r="EG808" s="16"/>
      <c r="EH808" s="16"/>
      <c r="EI808" s="16"/>
      <c r="EJ808" s="16"/>
      <c r="EK808" s="16"/>
      <c r="EL808" s="16"/>
      <c r="EM808" s="16"/>
      <c r="EN808" s="16"/>
      <c r="EO808" s="16"/>
      <c r="EP808" s="16"/>
      <c r="EQ808" s="16"/>
      <c r="ER808" s="16"/>
      <c r="ES808" s="16"/>
      <c r="ET808" s="16"/>
      <c r="EU808" s="16"/>
      <c r="EV808" s="16"/>
      <c r="EW808" s="16"/>
      <c r="EX808" s="16"/>
      <c r="EY808" s="16"/>
      <c r="EZ808" s="16"/>
      <c r="FA808" s="16"/>
      <c r="FB808" s="16"/>
    </row>
    <row r="809" spans="11:158" x14ac:dyDescent="0.35"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  <c r="AU809" s="16"/>
      <c r="AV809" s="16"/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  <c r="CO809" s="16"/>
      <c r="CP809" s="16"/>
      <c r="CQ809" s="16"/>
      <c r="CR809" s="16"/>
      <c r="CS809" s="16"/>
      <c r="CT809" s="16"/>
      <c r="CU809" s="16"/>
      <c r="CV809" s="16"/>
      <c r="CW809" s="16"/>
      <c r="CX809" s="16"/>
      <c r="CY809" s="16"/>
      <c r="CZ809" s="16"/>
      <c r="DA809" s="16"/>
      <c r="DB809" s="16"/>
      <c r="DC809" s="16"/>
      <c r="DD809" s="16"/>
      <c r="DE809" s="16"/>
      <c r="DF809" s="16"/>
      <c r="DG809" s="16"/>
      <c r="DH809" s="16"/>
      <c r="DI809" s="16"/>
      <c r="DJ809" s="16"/>
      <c r="DK809" s="16"/>
      <c r="DL809" s="16"/>
      <c r="DM809" s="16"/>
      <c r="DN809" s="16"/>
      <c r="DO809" s="16"/>
      <c r="DP809" s="16"/>
      <c r="DQ809" s="16"/>
      <c r="DR809" s="16"/>
      <c r="DS809" s="16"/>
      <c r="DT809" s="16"/>
      <c r="DU809" s="16"/>
      <c r="DV809" s="16"/>
      <c r="DW809" s="16"/>
      <c r="DX809" s="16"/>
      <c r="DY809" s="16"/>
      <c r="DZ809" s="16"/>
      <c r="EA809" s="16"/>
      <c r="EB809" s="16"/>
      <c r="EC809" s="16"/>
      <c r="ED809" s="16"/>
      <c r="EE809" s="16"/>
      <c r="EF809" s="16"/>
      <c r="EG809" s="16"/>
      <c r="EH809" s="16"/>
      <c r="EI809" s="16"/>
      <c r="EJ809" s="16"/>
      <c r="EK809" s="16"/>
      <c r="EL809" s="16"/>
      <c r="EM809" s="16"/>
      <c r="EN809" s="16"/>
      <c r="EO809" s="16"/>
      <c r="EP809" s="16"/>
      <c r="EQ809" s="16"/>
      <c r="ER809" s="16"/>
      <c r="ES809" s="16"/>
      <c r="ET809" s="16"/>
      <c r="EU809" s="16"/>
      <c r="EV809" s="16"/>
      <c r="EW809" s="16"/>
      <c r="EX809" s="16"/>
      <c r="EY809" s="16"/>
      <c r="EZ809" s="16"/>
      <c r="FA809" s="16"/>
      <c r="FB809" s="16"/>
    </row>
    <row r="810" spans="11:158" x14ac:dyDescent="0.35"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  <c r="AU810" s="16"/>
      <c r="AV810" s="16"/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  <c r="CO810" s="16"/>
      <c r="CP810" s="16"/>
      <c r="CQ810" s="16"/>
      <c r="CR810" s="16"/>
      <c r="CS810" s="16"/>
      <c r="CT810" s="16"/>
      <c r="CU810" s="16"/>
      <c r="CV810" s="16"/>
      <c r="CW810" s="16"/>
      <c r="CX810" s="16"/>
      <c r="CY810" s="16"/>
      <c r="CZ810" s="16"/>
      <c r="DA810" s="16"/>
      <c r="DB810" s="16"/>
      <c r="DC810" s="16"/>
      <c r="DD810" s="16"/>
      <c r="DE810" s="16"/>
      <c r="DF810" s="16"/>
      <c r="DG810" s="16"/>
      <c r="DH810" s="16"/>
      <c r="DI810" s="16"/>
      <c r="DJ810" s="16"/>
      <c r="DK810" s="16"/>
      <c r="DL810" s="16"/>
      <c r="DM810" s="16"/>
      <c r="DN810" s="16"/>
      <c r="DO810" s="16"/>
      <c r="DP810" s="16"/>
      <c r="DQ810" s="16"/>
      <c r="DR810" s="16"/>
      <c r="DS810" s="16"/>
      <c r="DT810" s="16"/>
      <c r="DU810" s="16"/>
      <c r="DV810" s="16"/>
      <c r="DW810" s="16"/>
      <c r="DX810" s="16"/>
      <c r="DY810" s="16"/>
      <c r="DZ810" s="16"/>
      <c r="EA810" s="16"/>
      <c r="EB810" s="16"/>
      <c r="EC810" s="16"/>
      <c r="ED810" s="16"/>
      <c r="EE810" s="16"/>
      <c r="EF810" s="16"/>
      <c r="EG810" s="16"/>
      <c r="EH810" s="16"/>
      <c r="EI810" s="16"/>
      <c r="EJ810" s="16"/>
      <c r="EK810" s="16"/>
      <c r="EL810" s="16"/>
      <c r="EM810" s="16"/>
      <c r="EN810" s="16"/>
      <c r="EO810" s="16"/>
      <c r="EP810" s="16"/>
      <c r="EQ810" s="16"/>
      <c r="ER810" s="16"/>
      <c r="ES810" s="16"/>
      <c r="ET810" s="16"/>
      <c r="EU810" s="16"/>
      <c r="EV810" s="16"/>
      <c r="EW810" s="16"/>
      <c r="EX810" s="16"/>
      <c r="EY810" s="16"/>
      <c r="EZ810" s="16"/>
      <c r="FA810" s="16"/>
      <c r="FB810" s="16"/>
    </row>
    <row r="811" spans="11:158" x14ac:dyDescent="0.35"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  <c r="AU811" s="16"/>
      <c r="AV811" s="16"/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6"/>
      <c r="CG811" s="16"/>
      <c r="CH811" s="16"/>
      <c r="CI811" s="16"/>
      <c r="CJ811" s="16"/>
      <c r="CK811" s="16"/>
      <c r="CL811" s="16"/>
      <c r="CM811" s="16"/>
      <c r="CN811" s="16"/>
      <c r="CO811" s="16"/>
      <c r="CP811" s="16"/>
      <c r="CQ811" s="16"/>
      <c r="CR811" s="16"/>
      <c r="CS811" s="16"/>
      <c r="CT811" s="16"/>
      <c r="CU811" s="16"/>
      <c r="CV811" s="16"/>
      <c r="CW811" s="16"/>
      <c r="CX811" s="16"/>
      <c r="CY811" s="16"/>
      <c r="CZ811" s="16"/>
      <c r="DA811" s="16"/>
      <c r="DB811" s="16"/>
      <c r="DC811" s="16"/>
      <c r="DD811" s="16"/>
      <c r="DE811" s="16"/>
      <c r="DF811" s="16"/>
      <c r="DG811" s="16"/>
      <c r="DH811" s="16"/>
      <c r="DI811" s="16"/>
      <c r="DJ811" s="16"/>
      <c r="DK811" s="16"/>
      <c r="DL811" s="16"/>
      <c r="DM811" s="16"/>
      <c r="DN811" s="16"/>
      <c r="DO811" s="16"/>
      <c r="DP811" s="16"/>
      <c r="DQ811" s="16"/>
      <c r="DR811" s="16"/>
      <c r="DS811" s="16"/>
      <c r="DT811" s="16"/>
      <c r="DU811" s="16"/>
      <c r="DV811" s="16"/>
      <c r="DW811" s="16"/>
      <c r="DX811" s="16"/>
      <c r="DY811" s="16"/>
      <c r="DZ811" s="16"/>
      <c r="EA811" s="16"/>
      <c r="EB811" s="16"/>
      <c r="EC811" s="16"/>
      <c r="ED811" s="16"/>
      <c r="EE811" s="16"/>
      <c r="EF811" s="16"/>
      <c r="EG811" s="16"/>
      <c r="EH811" s="16"/>
      <c r="EI811" s="16"/>
      <c r="EJ811" s="16"/>
      <c r="EK811" s="16"/>
      <c r="EL811" s="16"/>
      <c r="EM811" s="16"/>
      <c r="EN811" s="16"/>
      <c r="EO811" s="16"/>
      <c r="EP811" s="16"/>
      <c r="EQ811" s="16"/>
      <c r="ER811" s="16"/>
      <c r="ES811" s="16"/>
      <c r="ET811" s="16"/>
      <c r="EU811" s="16"/>
      <c r="EV811" s="16"/>
      <c r="EW811" s="16"/>
      <c r="EX811" s="16"/>
      <c r="EY811" s="16"/>
      <c r="EZ811" s="16"/>
      <c r="FA811" s="16"/>
      <c r="FB811" s="16"/>
    </row>
    <row r="812" spans="11:158" x14ac:dyDescent="0.35"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  <c r="AU812" s="16"/>
      <c r="AV812" s="16"/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  <c r="CW812" s="16"/>
      <c r="CX812" s="16"/>
      <c r="CY812" s="16"/>
      <c r="CZ812" s="16"/>
      <c r="DA812" s="16"/>
      <c r="DB812" s="16"/>
      <c r="DC812" s="16"/>
      <c r="DD812" s="16"/>
      <c r="DE812" s="16"/>
      <c r="DF812" s="16"/>
      <c r="DG812" s="16"/>
      <c r="DH812" s="16"/>
      <c r="DI812" s="16"/>
      <c r="DJ812" s="16"/>
      <c r="DK812" s="16"/>
      <c r="DL812" s="16"/>
      <c r="DM812" s="16"/>
      <c r="DN812" s="16"/>
      <c r="DO812" s="16"/>
      <c r="DP812" s="16"/>
      <c r="DQ812" s="16"/>
      <c r="DR812" s="16"/>
      <c r="DS812" s="16"/>
      <c r="DT812" s="16"/>
      <c r="DU812" s="16"/>
      <c r="DV812" s="16"/>
      <c r="DW812" s="16"/>
      <c r="DX812" s="16"/>
      <c r="DY812" s="16"/>
      <c r="DZ812" s="16"/>
      <c r="EA812" s="16"/>
      <c r="EB812" s="16"/>
      <c r="EC812" s="16"/>
      <c r="ED812" s="16"/>
      <c r="EE812" s="16"/>
      <c r="EF812" s="16"/>
      <c r="EG812" s="16"/>
      <c r="EH812" s="16"/>
      <c r="EI812" s="16"/>
      <c r="EJ812" s="16"/>
      <c r="EK812" s="16"/>
      <c r="EL812" s="16"/>
      <c r="EM812" s="16"/>
      <c r="EN812" s="16"/>
      <c r="EO812" s="16"/>
      <c r="EP812" s="16"/>
      <c r="EQ812" s="16"/>
      <c r="ER812" s="16"/>
      <c r="ES812" s="16"/>
      <c r="ET812" s="16"/>
      <c r="EU812" s="16"/>
      <c r="EV812" s="16"/>
      <c r="EW812" s="16"/>
      <c r="EX812" s="16"/>
      <c r="EY812" s="16"/>
      <c r="EZ812" s="16"/>
      <c r="FA812" s="16"/>
      <c r="FB812" s="16"/>
    </row>
    <row r="813" spans="11:158" x14ac:dyDescent="0.35"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  <c r="AU813" s="16"/>
      <c r="AV813" s="16"/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  <c r="CW813" s="16"/>
      <c r="CX813" s="16"/>
      <c r="CY813" s="16"/>
      <c r="CZ813" s="16"/>
      <c r="DA813" s="16"/>
      <c r="DB813" s="16"/>
      <c r="DC813" s="16"/>
      <c r="DD813" s="16"/>
      <c r="DE813" s="16"/>
      <c r="DF813" s="16"/>
      <c r="DG813" s="16"/>
      <c r="DH813" s="16"/>
      <c r="DI813" s="16"/>
      <c r="DJ813" s="16"/>
      <c r="DK813" s="16"/>
      <c r="DL813" s="16"/>
      <c r="DM813" s="16"/>
      <c r="DN813" s="16"/>
      <c r="DO813" s="16"/>
      <c r="DP813" s="16"/>
      <c r="DQ813" s="16"/>
      <c r="DR813" s="16"/>
      <c r="DS813" s="16"/>
      <c r="DT813" s="16"/>
      <c r="DU813" s="16"/>
      <c r="DV813" s="16"/>
      <c r="DW813" s="16"/>
      <c r="DX813" s="16"/>
      <c r="DY813" s="16"/>
      <c r="DZ813" s="16"/>
      <c r="EA813" s="16"/>
      <c r="EB813" s="16"/>
      <c r="EC813" s="16"/>
      <c r="ED813" s="16"/>
      <c r="EE813" s="16"/>
      <c r="EF813" s="16"/>
      <c r="EG813" s="16"/>
      <c r="EH813" s="16"/>
      <c r="EI813" s="16"/>
      <c r="EJ813" s="16"/>
      <c r="EK813" s="16"/>
      <c r="EL813" s="16"/>
      <c r="EM813" s="16"/>
      <c r="EN813" s="16"/>
      <c r="EO813" s="16"/>
      <c r="EP813" s="16"/>
      <c r="EQ813" s="16"/>
      <c r="ER813" s="16"/>
      <c r="ES813" s="16"/>
      <c r="ET813" s="16"/>
      <c r="EU813" s="16"/>
      <c r="EV813" s="16"/>
      <c r="EW813" s="16"/>
      <c r="EX813" s="16"/>
      <c r="EY813" s="16"/>
      <c r="EZ813" s="16"/>
      <c r="FA813" s="16"/>
      <c r="FB813" s="16"/>
    </row>
    <row r="814" spans="11:158" x14ac:dyDescent="0.35"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  <c r="AU814" s="16"/>
      <c r="AV814" s="16"/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  <c r="CN814" s="16"/>
      <c r="CO814" s="16"/>
      <c r="CP814" s="16"/>
      <c r="CQ814" s="16"/>
      <c r="CR814" s="16"/>
      <c r="CS814" s="16"/>
      <c r="CT814" s="16"/>
      <c r="CU814" s="16"/>
      <c r="CV814" s="16"/>
      <c r="CW814" s="16"/>
      <c r="CX814" s="16"/>
      <c r="CY814" s="16"/>
      <c r="CZ814" s="16"/>
      <c r="DA814" s="16"/>
      <c r="DB814" s="16"/>
      <c r="DC814" s="16"/>
      <c r="DD814" s="16"/>
      <c r="DE814" s="16"/>
      <c r="DF814" s="16"/>
      <c r="DG814" s="16"/>
      <c r="DH814" s="16"/>
      <c r="DI814" s="16"/>
      <c r="DJ814" s="16"/>
      <c r="DK814" s="16"/>
      <c r="DL814" s="16"/>
      <c r="DM814" s="16"/>
      <c r="DN814" s="16"/>
      <c r="DO814" s="16"/>
      <c r="DP814" s="16"/>
      <c r="DQ814" s="16"/>
      <c r="DR814" s="16"/>
      <c r="DS814" s="16"/>
      <c r="DT814" s="16"/>
      <c r="DU814" s="16"/>
      <c r="DV814" s="16"/>
      <c r="DW814" s="16"/>
      <c r="DX814" s="16"/>
      <c r="DY814" s="16"/>
      <c r="DZ814" s="16"/>
      <c r="EA814" s="16"/>
      <c r="EB814" s="16"/>
      <c r="EC814" s="16"/>
      <c r="ED814" s="16"/>
      <c r="EE814" s="16"/>
      <c r="EF814" s="16"/>
      <c r="EG814" s="16"/>
      <c r="EH814" s="16"/>
      <c r="EI814" s="16"/>
      <c r="EJ814" s="16"/>
      <c r="EK814" s="16"/>
      <c r="EL814" s="16"/>
      <c r="EM814" s="16"/>
      <c r="EN814" s="16"/>
      <c r="EO814" s="16"/>
      <c r="EP814" s="16"/>
      <c r="EQ814" s="16"/>
      <c r="ER814" s="16"/>
      <c r="ES814" s="16"/>
      <c r="ET814" s="16"/>
      <c r="EU814" s="16"/>
      <c r="EV814" s="16"/>
      <c r="EW814" s="16"/>
      <c r="EX814" s="16"/>
      <c r="EY814" s="16"/>
      <c r="EZ814" s="16"/>
      <c r="FA814" s="16"/>
      <c r="FB814" s="16"/>
    </row>
    <row r="815" spans="11:158" x14ac:dyDescent="0.35"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  <c r="AU815" s="16"/>
      <c r="AV815" s="16"/>
      <c r="AW815" s="16"/>
      <c r="AX815" s="16"/>
      <c r="AY815" s="16"/>
      <c r="AZ815" s="16"/>
      <c r="BA815" s="16"/>
      <c r="BB815" s="16"/>
      <c r="BC815" s="16"/>
      <c r="BD815" s="16"/>
      <c r="BE815" s="16"/>
      <c r="BF815" s="16"/>
      <c r="BG815" s="16"/>
      <c r="BH815" s="16"/>
      <c r="BI815" s="16"/>
      <c r="BJ815" s="16"/>
      <c r="BK815" s="16"/>
      <c r="BL815" s="16"/>
      <c r="BM815" s="16"/>
      <c r="BN815" s="16"/>
      <c r="BO815" s="16"/>
      <c r="BP815" s="16"/>
      <c r="BQ815" s="16"/>
      <c r="BR815" s="16"/>
      <c r="BS815" s="16"/>
      <c r="BT815" s="16"/>
      <c r="BU815" s="16"/>
      <c r="BV815" s="16"/>
      <c r="BW815" s="16"/>
      <c r="BX815" s="16"/>
      <c r="BY815" s="16"/>
      <c r="BZ815" s="16"/>
      <c r="CA815" s="16"/>
      <c r="CB815" s="16"/>
      <c r="CC815" s="16"/>
      <c r="CD815" s="16"/>
      <c r="CE815" s="16"/>
      <c r="CF815" s="16"/>
      <c r="CG815" s="16"/>
      <c r="CH815" s="16"/>
      <c r="CI815" s="16"/>
      <c r="CJ815" s="16"/>
      <c r="CK815" s="16"/>
      <c r="CL815" s="16"/>
      <c r="CM815" s="16"/>
      <c r="CN815" s="16"/>
      <c r="CO815" s="16"/>
      <c r="CP815" s="16"/>
      <c r="CQ815" s="16"/>
      <c r="CR815" s="16"/>
      <c r="CS815" s="16"/>
      <c r="CT815" s="16"/>
      <c r="CU815" s="16"/>
      <c r="CV815" s="16"/>
      <c r="CW815" s="16"/>
      <c r="CX815" s="16"/>
      <c r="CY815" s="16"/>
      <c r="CZ815" s="16"/>
      <c r="DA815" s="16"/>
      <c r="DB815" s="16"/>
      <c r="DC815" s="16"/>
      <c r="DD815" s="16"/>
      <c r="DE815" s="16"/>
      <c r="DF815" s="16"/>
      <c r="DG815" s="16"/>
      <c r="DH815" s="16"/>
      <c r="DI815" s="16"/>
      <c r="DJ815" s="16"/>
      <c r="DK815" s="16"/>
      <c r="DL815" s="16"/>
      <c r="DM815" s="16"/>
      <c r="DN815" s="16"/>
      <c r="DO815" s="16"/>
      <c r="DP815" s="16"/>
      <c r="DQ815" s="16"/>
      <c r="DR815" s="16"/>
      <c r="DS815" s="16"/>
      <c r="DT815" s="16"/>
      <c r="DU815" s="16"/>
      <c r="DV815" s="16"/>
      <c r="DW815" s="16"/>
      <c r="DX815" s="16"/>
      <c r="DY815" s="16"/>
      <c r="DZ815" s="16"/>
      <c r="EA815" s="16"/>
      <c r="EB815" s="16"/>
      <c r="EC815" s="16"/>
      <c r="ED815" s="16"/>
      <c r="EE815" s="16"/>
      <c r="EF815" s="16"/>
      <c r="EG815" s="16"/>
      <c r="EH815" s="16"/>
      <c r="EI815" s="16"/>
      <c r="EJ815" s="16"/>
      <c r="EK815" s="16"/>
      <c r="EL815" s="16"/>
      <c r="EM815" s="16"/>
      <c r="EN815" s="16"/>
      <c r="EO815" s="16"/>
      <c r="EP815" s="16"/>
      <c r="EQ815" s="16"/>
      <c r="ER815" s="16"/>
      <c r="ES815" s="16"/>
      <c r="ET815" s="16"/>
      <c r="EU815" s="16"/>
      <c r="EV815" s="16"/>
      <c r="EW815" s="16"/>
      <c r="EX815" s="16"/>
      <c r="EY815" s="16"/>
      <c r="EZ815" s="16"/>
      <c r="FA815" s="16"/>
      <c r="FB815" s="16"/>
    </row>
    <row r="816" spans="11:158" x14ac:dyDescent="0.35"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  <c r="AU816" s="16"/>
      <c r="AV816" s="16"/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  <c r="CO816" s="16"/>
      <c r="CP816" s="16"/>
      <c r="CQ816" s="16"/>
      <c r="CR816" s="16"/>
      <c r="CS816" s="16"/>
      <c r="CT816" s="16"/>
      <c r="CU816" s="16"/>
      <c r="CV816" s="16"/>
      <c r="CW816" s="16"/>
      <c r="CX816" s="16"/>
      <c r="CY816" s="16"/>
      <c r="CZ816" s="16"/>
      <c r="DA816" s="16"/>
      <c r="DB816" s="16"/>
      <c r="DC816" s="16"/>
      <c r="DD816" s="16"/>
      <c r="DE816" s="16"/>
      <c r="DF816" s="16"/>
      <c r="DG816" s="16"/>
      <c r="DH816" s="16"/>
      <c r="DI816" s="16"/>
      <c r="DJ816" s="16"/>
      <c r="DK816" s="16"/>
      <c r="DL816" s="16"/>
      <c r="DM816" s="16"/>
      <c r="DN816" s="16"/>
      <c r="DO816" s="16"/>
      <c r="DP816" s="16"/>
      <c r="DQ816" s="16"/>
      <c r="DR816" s="16"/>
      <c r="DS816" s="16"/>
      <c r="DT816" s="16"/>
      <c r="DU816" s="16"/>
      <c r="DV816" s="16"/>
      <c r="DW816" s="16"/>
      <c r="DX816" s="16"/>
      <c r="DY816" s="16"/>
      <c r="DZ816" s="16"/>
      <c r="EA816" s="16"/>
      <c r="EB816" s="16"/>
      <c r="EC816" s="16"/>
      <c r="ED816" s="16"/>
      <c r="EE816" s="16"/>
      <c r="EF816" s="16"/>
      <c r="EG816" s="16"/>
      <c r="EH816" s="16"/>
      <c r="EI816" s="16"/>
      <c r="EJ816" s="16"/>
      <c r="EK816" s="16"/>
      <c r="EL816" s="16"/>
      <c r="EM816" s="16"/>
      <c r="EN816" s="16"/>
      <c r="EO816" s="16"/>
      <c r="EP816" s="16"/>
      <c r="EQ816" s="16"/>
      <c r="ER816" s="16"/>
      <c r="ES816" s="16"/>
      <c r="ET816" s="16"/>
      <c r="EU816" s="16"/>
      <c r="EV816" s="16"/>
      <c r="EW816" s="16"/>
      <c r="EX816" s="16"/>
      <c r="EY816" s="16"/>
      <c r="EZ816" s="16"/>
      <c r="FA816" s="16"/>
      <c r="FB816" s="16"/>
    </row>
    <row r="817" spans="11:158" x14ac:dyDescent="0.35"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  <c r="AU817" s="16"/>
      <c r="AV817" s="16"/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  <c r="CO817" s="16"/>
      <c r="CP817" s="16"/>
      <c r="CQ817" s="16"/>
      <c r="CR817" s="16"/>
      <c r="CS817" s="16"/>
      <c r="CT817" s="16"/>
      <c r="CU817" s="16"/>
      <c r="CV817" s="16"/>
      <c r="CW817" s="16"/>
      <c r="CX817" s="16"/>
      <c r="CY817" s="16"/>
      <c r="CZ817" s="16"/>
      <c r="DA817" s="16"/>
      <c r="DB817" s="16"/>
      <c r="DC817" s="16"/>
      <c r="DD817" s="16"/>
      <c r="DE817" s="16"/>
      <c r="DF817" s="16"/>
      <c r="DG817" s="16"/>
      <c r="DH817" s="16"/>
      <c r="DI817" s="16"/>
      <c r="DJ817" s="16"/>
      <c r="DK817" s="16"/>
      <c r="DL817" s="16"/>
      <c r="DM817" s="16"/>
      <c r="DN817" s="16"/>
      <c r="DO817" s="16"/>
      <c r="DP817" s="16"/>
      <c r="DQ817" s="16"/>
      <c r="DR817" s="16"/>
      <c r="DS817" s="16"/>
      <c r="DT817" s="16"/>
      <c r="DU817" s="16"/>
      <c r="DV817" s="16"/>
      <c r="DW817" s="16"/>
      <c r="DX817" s="16"/>
      <c r="DY817" s="16"/>
      <c r="DZ817" s="16"/>
      <c r="EA817" s="16"/>
      <c r="EB817" s="16"/>
      <c r="EC817" s="16"/>
      <c r="ED817" s="16"/>
      <c r="EE817" s="16"/>
      <c r="EF817" s="16"/>
      <c r="EG817" s="16"/>
      <c r="EH817" s="16"/>
      <c r="EI817" s="16"/>
      <c r="EJ817" s="16"/>
      <c r="EK817" s="16"/>
      <c r="EL817" s="16"/>
      <c r="EM817" s="16"/>
      <c r="EN817" s="16"/>
      <c r="EO817" s="16"/>
      <c r="EP817" s="16"/>
      <c r="EQ817" s="16"/>
      <c r="ER817" s="16"/>
      <c r="ES817" s="16"/>
      <c r="ET817" s="16"/>
      <c r="EU817" s="16"/>
      <c r="EV817" s="16"/>
      <c r="EW817" s="16"/>
      <c r="EX817" s="16"/>
      <c r="EY817" s="16"/>
      <c r="EZ817" s="16"/>
      <c r="FA817" s="16"/>
      <c r="FB817" s="16"/>
    </row>
    <row r="818" spans="11:158" x14ac:dyDescent="0.35"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  <c r="AU818" s="16"/>
      <c r="AV818" s="16"/>
      <c r="AW818" s="16"/>
      <c r="AX818" s="16"/>
      <c r="AY818" s="16"/>
      <c r="AZ818" s="16"/>
      <c r="BA818" s="16"/>
      <c r="BB818" s="16"/>
      <c r="BC818" s="16"/>
      <c r="BD818" s="16"/>
      <c r="BE818" s="16"/>
      <c r="BF818" s="16"/>
      <c r="BG818" s="16"/>
      <c r="BH818" s="16"/>
      <c r="BI818" s="16"/>
      <c r="BJ818" s="16"/>
      <c r="BK818" s="16"/>
      <c r="BL818" s="16"/>
      <c r="BM818" s="16"/>
      <c r="BN818" s="16"/>
      <c r="BO818" s="16"/>
      <c r="BP818" s="16"/>
      <c r="BQ818" s="16"/>
      <c r="BR818" s="16"/>
      <c r="BS818" s="16"/>
      <c r="BT818" s="16"/>
      <c r="BU818" s="16"/>
      <c r="BV818" s="16"/>
      <c r="BW818" s="16"/>
      <c r="BX818" s="16"/>
      <c r="BY818" s="16"/>
      <c r="BZ818" s="16"/>
      <c r="CA818" s="16"/>
      <c r="CB818" s="16"/>
      <c r="CC818" s="16"/>
      <c r="CD818" s="16"/>
      <c r="CE818" s="16"/>
      <c r="CF818" s="16"/>
      <c r="CG818" s="16"/>
      <c r="CH818" s="16"/>
      <c r="CI818" s="16"/>
      <c r="CJ818" s="16"/>
      <c r="CK818" s="16"/>
      <c r="CL818" s="16"/>
      <c r="CM818" s="16"/>
      <c r="CN818" s="16"/>
      <c r="CO818" s="16"/>
      <c r="CP818" s="16"/>
      <c r="CQ818" s="16"/>
      <c r="CR818" s="16"/>
      <c r="CS818" s="16"/>
      <c r="CT818" s="16"/>
      <c r="CU818" s="16"/>
      <c r="CV818" s="16"/>
      <c r="CW818" s="16"/>
      <c r="CX818" s="16"/>
      <c r="CY818" s="16"/>
      <c r="CZ818" s="16"/>
      <c r="DA818" s="16"/>
      <c r="DB818" s="16"/>
      <c r="DC818" s="16"/>
      <c r="DD818" s="16"/>
      <c r="DE818" s="16"/>
      <c r="DF818" s="16"/>
      <c r="DG818" s="16"/>
      <c r="DH818" s="16"/>
      <c r="DI818" s="16"/>
      <c r="DJ818" s="16"/>
      <c r="DK818" s="16"/>
      <c r="DL818" s="16"/>
      <c r="DM818" s="16"/>
      <c r="DN818" s="16"/>
      <c r="DO818" s="16"/>
      <c r="DP818" s="16"/>
      <c r="DQ818" s="16"/>
      <c r="DR818" s="16"/>
      <c r="DS818" s="16"/>
      <c r="DT818" s="16"/>
      <c r="DU818" s="16"/>
      <c r="DV818" s="16"/>
      <c r="DW818" s="16"/>
      <c r="DX818" s="16"/>
      <c r="DY818" s="16"/>
      <c r="DZ818" s="16"/>
      <c r="EA818" s="16"/>
      <c r="EB818" s="16"/>
      <c r="EC818" s="16"/>
      <c r="ED818" s="16"/>
      <c r="EE818" s="16"/>
      <c r="EF818" s="16"/>
      <c r="EG818" s="16"/>
      <c r="EH818" s="16"/>
      <c r="EI818" s="16"/>
      <c r="EJ818" s="16"/>
      <c r="EK818" s="16"/>
      <c r="EL818" s="16"/>
      <c r="EM818" s="16"/>
      <c r="EN818" s="16"/>
      <c r="EO818" s="16"/>
      <c r="EP818" s="16"/>
      <c r="EQ818" s="16"/>
      <c r="ER818" s="16"/>
      <c r="ES818" s="16"/>
      <c r="ET818" s="16"/>
      <c r="EU818" s="16"/>
      <c r="EV818" s="16"/>
      <c r="EW818" s="16"/>
      <c r="EX818" s="16"/>
      <c r="EY818" s="16"/>
      <c r="EZ818" s="16"/>
      <c r="FA818" s="16"/>
      <c r="FB818" s="16"/>
    </row>
    <row r="819" spans="11:158" x14ac:dyDescent="0.35"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  <c r="AU819" s="16"/>
      <c r="AV819" s="16"/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  <c r="CL819" s="16"/>
      <c r="CM819" s="16"/>
      <c r="CN819" s="16"/>
      <c r="CO819" s="16"/>
      <c r="CP819" s="16"/>
      <c r="CQ819" s="16"/>
      <c r="CR819" s="16"/>
      <c r="CS819" s="16"/>
      <c r="CT819" s="16"/>
      <c r="CU819" s="16"/>
      <c r="CV819" s="16"/>
      <c r="CW819" s="16"/>
      <c r="CX819" s="16"/>
      <c r="CY819" s="16"/>
      <c r="CZ819" s="16"/>
      <c r="DA819" s="16"/>
      <c r="DB819" s="16"/>
      <c r="DC819" s="16"/>
      <c r="DD819" s="16"/>
      <c r="DE819" s="16"/>
      <c r="DF819" s="16"/>
      <c r="DG819" s="16"/>
      <c r="DH819" s="16"/>
      <c r="DI819" s="16"/>
      <c r="DJ819" s="16"/>
      <c r="DK819" s="16"/>
      <c r="DL819" s="16"/>
      <c r="DM819" s="16"/>
      <c r="DN819" s="16"/>
      <c r="DO819" s="16"/>
      <c r="DP819" s="16"/>
      <c r="DQ819" s="16"/>
      <c r="DR819" s="16"/>
      <c r="DS819" s="16"/>
      <c r="DT819" s="16"/>
      <c r="DU819" s="16"/>
      <c r="DV819" s="16"/>
      <c r="DW819" s="16"/>
      <c r="DX819" s="16"/>
      <c r="DY819" s="16"/>
      <c r="DZ819" s="16"/>
      <c r="EA819" s="16"/>
      <c r="EB819" s="16"/>
      <c r="EC819" s="16"/>
      <c r="ED819" s="16"/>
      <c r="EE819" s="16"/>
      <c r="EF819" s="16"/>
      <c r="EG819" s="16"/>
      <c r="EH819" s="16"/>
      <c r="EI819" s="16"/>
      <c r="EJ819" s="16"/>
      <c r="EK819" s="16"/>
      <c r="EL819" s="16"/>
      <c r="EM819" s="16"/>
      <c r="EN819" s="16"/>
      <c r="EO819" s="16"/>
      <c r="EP819" s="16"/>
      <c r="EQ819" s="16"/>
      <c r="ER819" s="16"/>
      <c r="ES819" s="16"/>
      <c r="ET819" s="16"/>
      <c r="EU819" s="16"/>
      <c r="EV819" s="16"/>
      <c r="EW819" s="16"/>
      <c r="EX819" s="16"/>
      <c r="EY819" s="16"/>
      <c r="EZ819" s="16"/>
      <c r="FA819" s="16"/>
      <c r="FB819" s="16"/>
    </row>
    <row r="820" spans="11:158" x14ac:dyDescent="0.35"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  <c r="AU820" s="16"/>
      <c r="AV820" s="16"/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  <c r="CH820" s="16"/>
      <c r="CI820" s="16"/>
      <c r="CJ820" s="16"/>
      <c r="CK820" s="16"/>
      <c r="CL820" s="16"/>
      <c r="CM820" s="16"/>
      <c r="CN820" s="16"/>
      <c r="CO820" s="16"/>
      <c r="CP820" s="16"/>
      <c r="CQ820" s="16"/>
      <c r="CR820" s="16"/>
      <c r="CS820" s="16"/>
      <c r="CT820" s="16"/>
      <c r="CU820" s="16"/>
      <c r="CV820" s="16"/>
      <c r="CW820" s="16"/>
      <c r="CX820" s="16"/>
      <c r="CY820" s="16"/>
      <c r="CZ820" s="16"/>
      <c r="DA820" s="16"/>
      <c r="DB820" s="16"/>
      <c r="DC820" s="16"/>
      <c r="DD820" s="16"/>
      <c r="DE820" s="16"/>
      <c r="DF820" s="16"/>
      <c r="DG820" s="16"/>
      <c r="DH820" s="16"/>
      <c r="DI820" s="16"/>
      <c r="DJ820" s="16"/>
      <c r="DK820" s="16"/>
      <c r="DL820" s="16"/>
      <c r="DM820" s="16"/>
      <c r="DN820" s="16"/>
      <c r="DO820" s="16"/>
      <c r="DP820" s="16"/>
      <c r="DQ820" s="16"/>
      <c r="DR820" s="16"/>
      <c r="DS820" s="16"/>
      <c r="DT820" s="16"/>
      <c r="DU820" s="16"/>
      <c r="DV820" s="16"/>
      <c r="DW820" s="16"/>
      <c r="DX820" s="16"/>
      <c r="DY820" s="16"/>
      <c r="DZ820" s="16"/>
      <c r="EA820" s="16"/>
      <c r="EB820" s="16"/>
      <c r="EC820" s="16"/>
      <c r="ED820" s="16"/>
      <c r="EE820" s="16"/>
      <c r="EF820" s="16"/>
      <c r="EG820" s="16"/>
      <c r="EH820" s="16"/>
      <c r="EI820" s="16"/>
      <c r="EJ820" s="16"/>
      <c r="EK820" s="16"/>
      <c r="EL820" s="16"/>
      <c r="EM820" s="16"/>
      <c r="EN820" s="16"/>
      <c r="EO820" s="16"/>
      <c r="EP820" s="16"/>
      <c r="EQ820" s="16"/>
      <c r="ER820" s="16"/>
      <c r="ES820" s="16"/>
      <c r="ET820" s="16"/>
      <c r="EU820" s="16"/>
      <c r="EV820" s="16"/>
      <c r="EW820" s="16"/>
      <c r="EX820" s="16"/>
      <c r="EY820" s="16"/>
      <c r="EZ820" s="16"/>
      <c r="FA820" s="16"/>
      <c r="FB820" s="16"/>
    </row>
    <row r="821" spans="11:158" x14ac:dyDescent="0.35"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  <c r="AU821" s="16"/>
      <c r="AV821" s="16"/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  <c r="CW821" s="16"/>
      <c r="CX821" s="16"/>
      <c r="CY821" s="16"/>
      <c r="CZ821" s="16"/>
      <c r="DA821" s="16"/>
      <c r="DB821" s="16"/>
      <c r="DC821" s="16"/>
      <c r="DD821" s="16"/>
      <c r="DE821" s="16"/>
      <c r="DF821" s="16"/>
      <c r="DG821" s="16"/>
      <c r="DH821" s="16"/>
      <c r="DI821" s="16"/>
      <c r="DJ821" s="16"/>
      <c r="DK821" s="16"/>
      <c r="DL821" s="16"/>
      <c r="DM821" s="16"/>
      <c r="DN821" s="16"/>
      <c r="DO821" s="16"/>
      <c r="DP821" s="16"/>
      <c r="DQ821" s="16"/>
      <c r="DR821" s="16"/>
      <c r="DS821" s="16"/>
      <c r="DT821" s="16"/>
      <c r="DU821" s="16"/>
      <c r="DV821" s="16"/>
      <c r="DW821" s="16"/>
      <c r="DX821" s="16"/>
      <c r="DY821" s="16"/>
      <c r="DZ821" s="16"/>
      <c r="EA821" s="16"/>
      <c r="EB821" s="16"/>
      <c r="EC821" s="16"/>
      <c r="ED821" s="16"/>
      <c r="EE821" s="16"/>
      <c r="EF821" s="16"/>
      <c r="EG821" s="16"/>
      <c r="EH821" s="16"/>
      <c r="EI821" s="16"/>
      <c r="EJ821" s="16"/>
      <c r="EK821" s="16"/>
      <c r="EL821" s="16"/>
      <c r="EM821" s="16"/>
      <c r="EN821" s="16"/>
      <c r="EO821" s="16"/>
      <c r="EP821" s="16"/>
      <c r="EQ821" s="16"/>
      <c r="ER821" s="16"/>
      <c r="ES821" s="16"/>
      <c r="ET821" s="16"/>
      <c r="EU821" s="16"/>
      <c r="EV821" s="16"/>
      <c r="EW821" s="16"/>
      <c r="EX821" s="16"/>
      <c r="EY821" s="16"/>
      <c r="EZ821" s="16"/>
      <c r="FA821" s="16"/>
      <c r="FB821" s="16"/>
    </row>
    <row r="822" spans="11:158" x14ac:dyDescent="0.35"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  <c r="AU822" s="16"/>
      <c r="AV822" s="16"/>
      <c r="AW822" s="16"/>
      <c r="AX822" s="16"/>
      <c r="AY822" s="16"/>
      <c r="AZ822" s="16"/>
      <c r="BA822" s="16"/>
      <c r="BB822" s="16"/>
      <c r="BC822" s="16"/>
      <c r="BD822" s="16"/>
      <c r="BE822" s="16"/>
      <c r="BF822" s="16"/>
      <c r="BG822" s="16"/>
      <c r="BH822" s="16"/>
      <c r="BI822" s="16"/>
      <c r="BJ822" s="16"/>
      <c r="BK822" s="16"/>
      <c r="BL822" s="16"/>
      <c r="BM822" s="16"/>
      <c r="BN822" s="16"/>
      <c r="BO822" s="16"/>
      <c r="BP822" s="16"/>
      <c r="BQ822" s="16"/>
      <c r="BR822" s="16"/>
      <c r="BS822" s="16"/>
      <c r="BT822" s="16"/>
      <c r="BU822" s="16"/>
      <c r="BV822" s="16"/>
      <c r="BW822" s="16"/>
      <c r="BX822" s="16"/>
      <c r="BY822" s="16"/>
      <c r="BZ822" s="16"/>
      <c r="CA822" s="16"/>
      <c r="CB822" s="16"/>
      <c r="CC822" s="16"/>
      <c r="CD822" s="16"/>
      <c r="CE822" s="16"/>
      <c r="CF822" s="16"/>
      <c r="CG822" s="16"/>
      <c r="CH822" s="16"/>
      <c r="CI822" s="16"/>
      <c r="CJ822" s="16"/>
      <c r="CK822" s="16"/>
      <c r="CL822" s="16"/>
      <c r="CM822" s="16"/>
      <c r="CN822" s="16"/>
      <c r="CO822" s="16"/>
      <c r="CP822" s="16"/>
      <c r="CQ822" s="16"/>
      <c r="CR822" s="16"/>
      <c r="CS822" s="16"/>
      <c r="CT822" s="16"/>
      <c r="CU822" s="16"/>
      <c r="CV822" s="16"/>
      <c r="CW822" s="16"/>
      <c r="CX822" s="16"/>
      <c r="CY822" s="16"/>
      <c r="CZ822" s="16"/>
      <c r="DA822" s="16"/>
      <c r="DB822" s="16"/>
      <c r="DC822" s="16"/>
      <c r="DD822" s="16"/>
      <c r="DE822" s="16"/>
      <c r="DF822" s="16"/>
      <c r="DG822" s="16"/>
      <c r="DH822" s="16"/>
      <c r="DI822" s="16"/>
      <c r="DJ822" s="16"/>
      <c r="DK822" s="16"/>
      <c r="DL822" s="16"/>
      <c r="DM822" s="16"/>
      <c r="DN822" s="16"/>
      <c r="DO822" s="16"/>
      <c r="DP822" s="16"/>
      <c r="DQ822" s="16"/>
      <c r="DR822" s="16"/>
      <c r="DS822" s="16"/>
      <c r="DT822" s="16"/>
      <c r="DU822" s="16"/>
      <c r="DV822" s="16"/>
      <c r="DW822" s="16"/>
      <c r="DX822" s="16"/>
      <c r="DY822" s="16"/>
      <c r="DZ822" s="16"/>
      <c r="EA822" s="16"/>
      <c r="EB822" s="16"/>
      <c r="EC822" s="16"/>
      <c r="ED822" s="16"/>
      <c r="EE822" s="16"/>
      <c r="EF822" s="16"/>
      <c r="EG822" s="16"/>
      <c r="EH822" s="16"/>
      <c r="EI822" s="16"/>
      <c r="EJ822" s="16"/>
      <c r="EK822" s="16"/>
      <c r="EL822" s="16"/>
      <c r="EM822" s="16"/>
      <c r="EN822" s="16"/>
      <c r="EO822" s="16"/>
      <c r="EP822" s="16"/>
      <c r="EQ822" s="16"/>
      <c r="ER822" s="16"/>
      <c r="ES822" s="16"/>
      <c r="ET822" s="16"/>
      <c r="EU822" s="16"/>
      <c r="EV822" s="16"/>
      <c r="EW822" s="16"/>
      <c r="EX822" s="16"/>
      <c r="EY822" s="16"/>
      <c r="EZ822" s="16"/>
      <c r="FA822" s="16"/>
      <c r="FB822" s="16"/>
    </row>
    <row r="823" spans="11:158" x14ac:dyDescent="0.35"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  <c r="AU823" s="16"/>
      <c r="AV823" s="16"/>
      <c r="AW823" s="16"/>
      <c r="AX823" s="16"/>
      <c r="AY823" s="16"/>
      <c r="AZ823" s="16"/>
      <c r="BA823" s="16"/>
      <c r="BB823" s="16"/>
      <c r="BC823" s="16"/>
      <c r="BD823" s="16"/>
      <c r="BE823" s="16"/>
      <c r="BF823" s="16"/>
      <c r="BG823" s="16"/>
      <c r="BH823" s="16"/>
      <c r="BI823" s="16"/>
      <c r="BJ823" s="16"/>
      <c r="BK823" s="16"/>
      <c r="BL823" s="16"/>
      <c r="BM823" s="16"/>
      <c r="BN823" s="16"/>
      <c r="BO823" s="16"/>
      <c r="BP823" s="16"/>
      <c r="BQ823" s="16"/>
      <c r="BR823" s="16"/>
      <c r="BS823" s="16"/>
      <c r="BT823" s="16"/>
      <c r="BU823" s="16"/>
      <c r="BV823" s="16"/>
      <c r="BW823" s="16"/>
      <c r="BX823" s="16"/>
      <c r="BY823" s="16"/>
      <c r="BZ823" s="16"/>
      <c r="CA823" s="16"/>
      <c r="CB823" s="16"/>
      <c r="CC823" s="16"/>
      <c r="CD823" s="16"/>
      <c r="CE823" s="16"/>
      <c r="CF823" s="16"/>
      <c r="CG823" s="16"/>
      <c r="CH823" s="16"/>
      <c r="CI823" s="16"/>
      <c r="CJ823" s="16"/>
      <c r="CK823" s="16"/>
      <c r="CL823" s="16"/>
      <c r="CM823" s="16"/>
      <c r="CN823" s="16"/>
      <c r="CO823" s="16"/>
      <c r="CP823" s="16"/>
      <c r="CQ823" s="16"/>
      <c r="CR823" s="16"/>
      <c r="CS823" s="16"/>
      <c r="CT823" s="16"/>
      <c r="CU823" s="16"/>
      <c r="CV823" s="16"/>
      <c r="CW823" s="16"/>
      <c r="CX823" s="16"/>
      <c r="CY823" s="16"/>
      <c r="CZ823" s="16"/>
      <c r="DA823" s="16"/>
      <c r="DB823" s="16"/>
      <c r="DC823" s="16"/>
      <c r="DD823" s="16"/>
      <c r="DE823" s="16"/>
      <c r="DF823" s="16"/>
      <c r="DG823" s="16"/>
      <c r="DH823" s="16"/>
      <c r="DI823" s="16"/>
      <c r="DJ823" s="16"/>
      <c r="DK823" s="16"/>
      <c r="DL823" s="16"/>
      <c r="DM823" s="16"/>
      <c r="DN823" s="16"/>
      <c r="DO823" s="16"/>
      <c r="DP823" s="16"/>
      <c r="DQ823" s="16"/>
      <c r="DR823" s="16"/>
      <c r="DS823" s="16"/>
      <c r="DT823" s="16"/>
      <c r="DU823" s="16"/>
      <c r="DV823" s="16"/>
      <c r="DW823" s="16"/>
      <c r="DX823" s="16"/>
      <c r="DY823" s="16"/>
      <c r="DZ823" s="16"/>
      <c r="EA823" s="16"/>
      <c r="EB823" s="16"/>
      <c r="EC823" s="16"/>
      <c r="ED823" s="16"/>
      <c r="EE823" s="16"/>
      <c r="EF823" s="16"/>
      <c r="EG823" s="16"/>
      <c r="EH823" s="16"/>
      <c r="EI823" s="16"/>
      <c r="EJ823" s="16"/>
      <c r="EK823" s="16"/>
      <c r="EL823" s="16"/>
      <c r="EM823" s="16"/>
      <c r="EN823" s="16"/>
      <c r="EO823" s="16"/>
      <c r="EP823" s="16"/>
      <c r="EQ823" s="16"/>
      <c r="ER823" s="16"/>
      <c r="ES823" s="16"/>
      <c r="ET823" s="16"/>
      <c r="EU823" s="16"/>
      <c r="EV823" s="16"/>
      <c r="EW823" s="16"/>
      <c r="EX823" s="16"/>
      <c r="EY823" s="16"/>
      <c r="EZ823" s="16"/>
      <c r="FA823" s="16"/>
      <c r="FB823" s="16"/>
    </row>
    <row r="824" spans="11:158" x14ac:dyDescent="0.35"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  <c r="AU824" s="16"/>
      <c r="AV824" s="16"/>
      <c r="AW824" s="16"/>
      <c r="AX824" s="16"/>
      <c r="AY824" s="16"/>
      <c r="AZ824" s="16"/>
      <c r="BA824" s="16"/>
      <c r="BB824" s="16"/>
      <c r="BC824" s="16"/>
      <c r="BD824" s="16"/>
      <c r="BE824" s="16"/>
      <c r="BF824" s="16"/>
      <c r="BG824" s="16"/>
      <c r="BH824" s="16"/>
      <c r="BI824" s="16"/>
      <c r="BJ824" s="16"/>
      <c r="BK824" s="16"/>
      <c r="BL824" s="16"/>
      <c r="BM824" s="16"/>
      <c r="BN824" s="16"/>
      <c r="BO824" s="16"/>
      <c r="BP824" s="16"/>
      <c r="BQ824" s="16"/>
      <c r="BR824" s="16"/>
      <c r="BS824" s="16"/>
      <c r="BT824" s="16"/>
      <c r="BU824" s="16"/>
      <c r="BV824" s="16"/>
      <c r="BW824" s="16"/>
      <c r="BX824" s="16"/>
      <c r="BY824" s="16"/>
      <c r="BZ824" s="16"/>
      <c r="CA824" s="16"/>
      <c r="CB824" s="16"/>
      <c r="CC824" s="16"/>
      <c r="CD824" s="16"/>
      <c r="CE824" s="16"/>
      <c r="CF824" s="16"/>
      <c r="CG824" s="16"/>
      <c r="CH824" s="16"/>
      <c r="CI824" s="16"/>
      <c r="CJ824" s="16"/>
      <c r="CK824" s="16"/>
      <c r="CL824" s="16"/>
      <c r="CM824" s="16"/>
      <c r="CN824" s="16"/>
      <c r="CO824" s="16"/>
      <c r="CP824" s="16"/>
      <c r="CQ824" s="16"/>
      <c r="CR824" s="16"/>
      <c r="CS824" s="16"/>
      <c r="CT824" s="16"/>
      <c r="CU824" s="16"/>
      <c r="CV824" s="16"/>
      <c r="CW824" s="16"/>
      <c r="CX824" s="16"/>
      <c r="CY824" s="16"/>
      <c r="CZ824" s="16"/>
      <c r="DA824" s="16"/>
      <c r="DB824" s="16"/>
      <c r="DC824" s="16"/>
      <c r="DD824" s="16"/>
      <c r="DE824" s="16"/>
      <c r="DF824" s="16"/>
      <c r="DG824" s="16"/>
      <c r="DH824" s="16"/>
      <c r="DI824" s="16"/>
      <c r="DJ824" s="16"/>
      <c r="DK824" s="16"/>
      <c r="DL824" s="16"/>
      <c r="DM824" s="16"/>
      <c r="DN824" s="16"/>
      <c r="DO824" s="16"/>
      <c r="DP824" s="16"/>
      <c r="DQ824" s="16"/>
      <c r="DR824" s="16"/>
      <c r="DS824" s="16"/>
      <c r="DT824" s="16"/>
      <c r="DU824" s="16"/>
      <c r="DV824" s="16"/>
      <c r="DW824" s="16"/>
      <c r="DX824" s="16"/>
      <c r="DY824" s="16"/>
      <c r="DZ824" s="16"/>
      <c r="EA824" s="16"/>
      <c r="EB824" s="16"/>
      <c r="EC824" s="16"/>
      <c r="ED824" s="16"/>
      <c r="EE824" s="16"/>
      <c r="EF824" s="16"/>
      <c r="EG824" s="16"/>
      <c r="EH824" s="16"/>
      <c r="EI824" s="16"/>
      <c r="EJ824" s="16"/>
      <c r="EK824" s="16"/>
      <c r="EL824" s="16"/>
      <c r="EM824" s="16"/>
      <c r="EN824" s="16"/>
      <c r="EO824" s="16"/>
      <c r="EP824" s="16"/>
      <c r="EQ824" s="16"/>
      <c r="ER824" s="16"/>
      <c r="ES824" s="16"/>
      <c r="ET824" s="16"/>
      <c r="EU824" s="16"/>
      <c r="EV824" s="16"/>
      <c r="EW824" s="16"/>
      <c r="EX824" s="16"/>
      <c r="EY824" s="16"/>
      <c r="EZ824" s="16"/>
      <c r="FA824" s="16"/>
      <c r="FB824" s="16"/>
    </row>
    <row r="825" spans="11:158" x14ac:dyDescent="0.35"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  <c r="AU825" s="16"/>
      <c r="AV825" s="16"/>
      <c r="AW825" s="16"/>
      <c r="AX825" s="16"/>
      <c r="AY825" s="16"/>
      <c r="AZ825" s="16"/>
      <c r="BA825" s="16"/>
      <c r="BB825" s="16"/>
      <c r="BC825" s="16"/>
      <c r="BD825" s="16"/>
      <c r="BE825" s="16"/>
      <c r="BF825" s="16"/>
      <c r="BG825" s="16"/>
      <c r="BH825" s="16"/>
      <c r="BI825" s="16"/>
      <c r="BJ825" s="16"/>
      <c r="BK825" s="16"/>
      <c r="BL825" s="16"/>
      <c r="BM825" s="16"/>
      <c r="BN825" s="16"/>
      <c r="BO825" s="16"/>
      <c r="BP825" s="16"/>
      <c r="BQ825" s="16"/>
      <c r="BR825" s="16"/>
      <c r="BS825" s="16"/>
      <c r="BT825" s="16"/>
      <c r="BU825" s="16"/>
      <c r="BV825" s="16"/>
      <c r="BW825" s="16"/>
      <c r="BX825" s="16"/>
      <c r="BY825" s="16"/>
      <c r="BZ825" s="16"/>
      <c r="CA825" s="16"/>
      <c r="CB825" s="16"/>
      <c r="CC825" s="16"/>
      <c r="CD825" s="16"/>
      <c r="CE825" s="16"/>
      <c r="CF825" s="16"/>
      <c r="CG825" s="16"/>
      <c r="CH825" s="16"/>
      <c r="CI825" s="16"/>
      <c r="CJ825" s="16"/>
      <c r="CK825" s="16"/>
      <c r="CL825" s="16"/>
      <c r="CM825" s="16"/>
      <c r="CN825" s="16"/>
      <c r="CO825" s="16"/>
      <c r="CP825" s="16"/>
      <c r="CQ825" s="16"/>
      <c r="CR825" s="16"/>
      <c r="CS825" s="16"/>
      <c r="CT825" s="16"/>
      <c r="CU825" s="16"/>
      <c r="CV825" s="16"/>
      <c r="CW825" s="16"/>
      <c r="CX825" s="16"/>
      <c r="CY825" s="16"/>
      <c r="CZ825" s="16"/>
      <c r="DA825" s="16"/>
      <c r="DB825" s="16"/>
      <c r="DC825" s="16"/>
      <c r="DD825" s="16"/>
      <c r="DE825" s="16"/>
      <c r="DF825" s="16"/>
      <c r="DG825" s="16"/>
      <c r="DH825" s="16"/>
      <c r="DI825" s="16"/>
      <c r="DJ825" s="16"/>
      <c r="DK825" s="16"/>
      <c r="DL825" s="16"/>
      <c r="DM825" s="16"/>
      <c r="DN825" s="16"/>
      <c r="DO825" s="16"/>
      <c r="DP825" s="16"/>
      <c r="DQ825" s="16"/>
      <c r="DR825" s="16"/>
      <c r="DS825" s="16"/>
      <c r="DT825" s="16"/>
      <c r="DU825" s="16"/>
      <c r="DV825" s="16"/>
      <c r="DW825" s="16"/>
      <c r="DX825" s="16"/>
      <c r="DY825" s="16"/>
      <c r="DZ825" s="16"/>
      <c r="EA825" s="16"/>
      <c r="EB825" s="16"/>
      <c r="EC825" s="16"/>
      <c r="ED825" s="16"/>
      <c r="EE825" s="16"/>
      <c r="EF825" s="16"/>
      <c r="EG825" s="16"/>
      <c r="EH825" s="16"/>
      <c r="EI825" s="16"/>
      <c r="EJ825" s="16"/>
      <c r="EK825" s="16"/>
      <c r="EL825" s="16"/>
      <c r="EM825" s="16"/>
      <c r="EN825" s="16"/>
      <c r="EO825" s="16"/>
      <c r="EP825" s="16"/>
      <c r="EQ825" s="16"/>
      <c r="ER825" s="16"/>
      <c r="ES825" s="16"/>
      <c r="ET825" s="16"/>
      <c r="EU825" s="16"/>
      <c r="EV825" s="16"/>
      <c r="EW825" s="16"/>
      <c r="EX825" s="16"/>
      <c r="EY825" s="16"/>
      <c r="EZ825" s="16"/>
      <c r="FA825" s="16"/>
      <c r="FB825" s="16"/>
    </row>
    <row r="826" spans="11:158" x14ac:dyDescent="0.35"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  <c r="AU826" s="16"/>
      <c r="AV826" s="16"/>
      <c r="AW826" s="16"/>
      <c r="AX826" s="16"/>
      <c r="AY826" s="16"/>
      <c r="AZ826" s="16"/>
      <c r="BA826" s="16"/>
      <c r="BB826" s="16"/>
      <c r="BC826" s="16"/>
      <c r="BD826" s="16"/>
      <c r="BE826" s="16"/>
      <c r="BF826" s="16"/>
      <c r="BG826" s="16"/>
      <c r="BH826" s="16"/>
      <c r="BI826" s="16"/>
      <c r="BJ826" s="16"/>
      <c r="BK826" s="16"/>
      <c r="BL826" s="16"/>
      <c r="BM826" s="16"/>
      <c r="BN826" s="16"/>
      <c r="BO826" s="16"/>
      <c r="BP826" s="16"/>
      <c r="BQ826" s="16"/>
      <c r="BR826" s="16"/>
      <c r="BS826" s="16"/>
      <c r="BT826" s="16"/>
      <c r="BU826" s="16"/>
      <c r="BV826" s="16"/>
      <c r="BW826" s="16"/>
      <c r="BX826" s="16"/>
      <c r="BY826" s="16"/>
      <c r="BZ826" s="16"/>
      <c r="CA826" s="16"/>
      <c r="CB826" s="16"/>
      <c r="CC826" s="16"/>
      <c r="CD826" s="16"/>
      <c r="CE826" s="16"/>
      <c r="CF826" s="16"/>
      <c r="CG826" s="16"/>
      <c r="CH826" s="16"/>
      <c r="CI826" s="16"/>
      <c r="CJ826" s="16"/>
      <c r="CK826" s="16"/>
      <c r="CL826" s="16"/>
      <c r="CM826" s="16"/>
      <c r="CN826" s="16"/>
      <c r="CO826" s="16"/>
      <c r="CP826" s="16"/>
      <c r="CQ826" s="16"/>
      <c r="CR826" s="16"/>
      <c r="CS826" s="16"/>
      <c r="CT826" s="16"/>
      <c r="CU826" s="16"/>
      <c r="CV826" s="16"/>
      <c r="CW826" s="16"/>
      <c r="CX826" s="16"/>
      <c r="CY826" s="16"/>
      <c r="CZ826" s="16"/>
      <c r="DA826" s="16"/>
      <c r="DB826" s="16"/>
      <c r="DC826" s="16"/>
      <c r="DD826" s="16"/>
      <c r="DE826" s="16"/>
      <c r="DF826" s="16"/>
      <c r="DG826" s="16"/>
      <c r="DH826" s="16"/>
      <c r="DI826" s="16"/>
      <c r="DJ826" s="16"/>
      <c r="DK826" s="16"/>
      <c r="DL826" s="16"/>
      <c r="DM826" s="16"/>
      <c r="DN826" s="16"/>
      <c r="DO826" s="16"/>
      <c r="DP826" s="16"/>
      <c r="DQ826" s="16"/>
      <c r="DR826" s="16"/>
      <c r="DS826" s="16"/>
      <c r="DT826" s="16"/>
      <c r="DU826" s="16"/>
      <c r="DV826" s="16"/>
      <c r="DW826" s="16"/>
      <c r="DX826" s="16"/>
      <c r="DY826" s="16"/>
      <c r="DZ826" s="16"/>
      <c r="EA826" s="16"/>
      <c r="EB826" s="16"/>
      <c r="EC826" s="16"/>
      <c r="ED826" s="16"/>
      <c r="EE826" s="16"/>
      <c r="EF826" s="16"/>
      <c r="EG826" s="16"/>
      <c r="EH826" s="16"/>
      <c r="EI826" s="16"/>
      <c r="EJ826" s="16"/>
      <c r="EK826" s="16"/>
      <c r="EL826" s="16"/>
      <c r="EM826" s="16"/>
      <c r="EN826" s="16"/>
      <c r="EO826" s="16"/>
      <c r="EP826" s="16"/>
      <c r="EQ826" s="16"/>
      <c r="ER826" s="16"/>
      <c r="ES826" s="16"/>
      <c r="ET826" s="16"/>
      <c r="EU826" s="16"/>
      <c r="EV826" s="16"/>
      <c r="EW826" s="16"/>
      <c r="EX826" s="16"/>
      <c r="EY826" s="16"/>
      <c r="EZ826" s="16"/>
      <c r="FA826" s="16"/>
      <c r="FB826" s="16"/>
    </row>
    <row r="827" spans="11:158" x14ac:dyDescent="0.35"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  <c r="AU827" s="16"/>
      <c r="AV827" s="16"/>
      <c r="AW827" s="16"/>
      <c r="AX827" s="16"/>
      <c r="AY827" s="16"/>
      <c r="AZ827" s="16"/>
      <c r="BA827" s="16"/>
      <c r="BB827" s="16"/>
      <c r="BC827" s="16"/>
      <c r="BD827" s="16"/>
      <c r="BE827" s="16"/>
      <c r="BF827" s="16"/>
      <c r="BG827" s="16"/>
      <c r="BH827" s="16"/>
      <c r="BI827" s="16"/>
      <c r="BJ827" s="16"/>
      <c r="BK827" s="16"/>
      <c r="BL827" s="16"/>
      <c r="BM827" s="16"/>
      <c r="BN827" s="16"/>
      <c r="BO827" s="16"/>
      <c r="BP827" s="16"/>
      <c r="BQ827" s="16"/>
      <c r="BR827" s="16"/>
      <c r="BS827" s="16"/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6"/>
      <c r="CX827" s="16"/>
      <c r="CY827" s="16"/>
      <c r="CZ827" s="16"/>
      <c r="DA827" s="16"/>
      <c r="DB827" s="16"/>
      <c r="DC827" s="16"/>
      <c r="DD827" s="16"/>
      <c r="DE827" s="16"/>
      <c r="DF827" s="16"/>
      <c r="DG827" s="16"/>
      <c r="DH827" s="16"/>
      <c r="DI827" s="16"/>
      <c r="DJ827" s="16"/>
      <c r="DK827" s="16"/>
      <c r="DL827" s="16"/>
      <c r="DM827" s="16"/>
      <c r="DN827" s="16"/>
      <c r="DO827" s="16"/>
      <c r="DP827" s="16"/>
      <c r="DQ827" s="16"/>
      <c r="DR827" s="16"/>
      <c r="DS827" s="16"/>
      <c r="DT827" s="16"/>
      <c r="DU827" s="16"/>
      <c r="DV827" s="16"/>
      <c r="DW827" s="16"/>
      <c r="DX827" s="16"/>
      <c r="DY827" s="16"/>
      <c r="DZ827" s="16"/>
      <c r="EA827" s="16"/>
      <c r="EB827" s="16"/>
      <c r="EC827" s="16"/>
      <c r="ED827" s="16"/>
      <c r="EE827" s="16"/>
      <c r="EF827" s="16"/>
      <c r="EG827" s="16"/>
      <c r="EH827" s="16"/>
      <c r="EI827" s="16"/>
      <c r="EJ827" s="16"/>
      <c r="EK827" s="16"/>
      <c r="EL827" s="16"/>
      <c r="EM827" s="16"/>
      <c r="EN827" s="16"/>
      <c r="EO827" s="16"/>
      <c r="EP827" s="16"/>
      <c r="EQ827" s="16"/>
      <c r="ER827" s="16"/>
      <c r="ES827" s="16"/>
      <c r="ET827" s="16"/>
      <c r="EU827" s="16"/>
      <c r="EV827" s="16"/>
      <c r="EW827" s="16"/>
      <c r="EX827" s="16"/>
      <c r="EY827" s="16"/>
      <c r="EZ827" s="16"/>
      <c r="FA827" s="16"/>
      <c r="FB827" s="16"/>
    </row>
    <row r="828" spans="11:158" x14ac:dyDescent="0.35"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  <c r="AU828" s="16"/>
      <c r="AV828" s="16"/>
      <c r="AW828" s="16"/>
      <c r="AX828" s="16"/>
      <c r="AY828" s="16"/>
      <c r="AZ828" s="16"/>
      <c r="BA828" s="16"/>
      <c r="BB828" s="16"/>
      <c r="BC828" s="16"/>
      <c r="BD828" s="16"/>
      <c r="BE828" s="16"/>
      <c r="BF828" s="16"/>
      <c r="BG828" s="16"/>
      <c r="BH828" s="16"/>
      <c r="BI828" s="16"/>
      <c r="BJ828" s="16"/>
      <c r="BK828" s="16"/>
      <c r="BL828" s="16"/>
      <c r="BM828" s="16"/>
      <c r="BN828" s="16"/>
      <c r="BO828" s="16"/>
      <c r="BP828" s="16"/>
      <c r="BQ828" s="16"/>
      <c r="BR828" s="16"/>
      <c r="BS828" s="16"/>
      <c r="BT828" s="16"/>
      <c r="BU828" s="16"/>
      <c r="BV828" s="16"/>
      <c r="BW828" s="16"/>
      <c r="BX828" s="16"/>
      <c r="BY828" s="16"/>
      <c r="BZ828" s="16"/>
      <c r="CA828" s="16"/>
      <c r="CB828" s="16"/>
      <c r="CC828" s="16"/>
      <c r="CD828" s="16"/>
      <c r="CE828" s="16"/>
      <c r="CF828" s="16"/>
      <c r="CG828" s="16"/>
      <c r="CH828" s="16"/>
      <c r="CI828" s="16"/>
      <c r="CJ828" s="16"/>
      <c r="CK828" s="16"/>
      <c r="CL828" s="16"/>
      <c r="CM828" s="16"/>
      <c r="CN828" s="16"/>
      <c r="CO828" s="16"/>
      <c r="CP828" s="16"/>
      <c r="CQ828" s="16"/>
      <c r="CR828" s="16"/>
      <c r="CS828" s="16"/>
      <c r="CT828" s="16"/>
      <c r="CU828" s="16"/>
      <c r="CV828" s="16"/>
      <c r="CW828" s="16"/>
      <c r="CX828" s="16"/>
      <c r="CY828" s="16"/>
      <c r="CZ828" s="16"/>
      <c r="DA828" s="16"/>
      <c r="DB828" s="16"/>
      <c r="DC828" s="16"/>
      <c r="DD828" s="16"/>
      <c r="DE828" s="16"/>
      <c r="DF828" s="16"/>
      <c r="DG828" s="16"/>
      <c r="DH828" s="16"/>
      <c r="DI828" s="16"/>
      <c r="DJ828" s="16"/>
      <c r="DK828" s="16"/>
      <c r="DL828" s="16"/>
      <c r="DM828" s="16"/>
      <c r="DN828" s="16"/>
      <c r="DO828" s="16"/>
      <c r="DP828" s="16"/>
      <c r="DQ828" s="16"/>
      <c r="DR828" s="16"/>
      <c r="DS828" s="16"/>
      <c r="DT828" s="16"/>
      <c r="DU828" s="16"/>
      <c r="DV828" s="16"/>
      <c r="DW828" s="16"/>
      <c r="DX828" s="16"/>
      <c r="DY828" s="16"/>
      <c r="DZ828" s="16"/>
      <c r="EA828" s="16"/>
      <c r="EB828" s="16"/>
      <c r="EC828" s="16"/>
      <c r="ED828" s="16"/>
      <c r="EE828" s="16"/>
      <c r="EF828" s="16"/>
      <c r="EG828" s="16"/>
      <c r="EH828" s="16"/>
      <c r="EI828" s="16"/>
      <c r="EJ828" s="16"/>
      <c r="EK828" s="16"/>
      <c r="EL828" s="16"/>
      <c r="EM828" s="16"/>
      <c r="EN828" s="16"/>
      <c r="EO828" s="16"/>
      <c r="EP828" s="16"/>
      <c r="EQ828" s="16"/>
      <c r="ER828" s="16"/>
      <c r="ES828" s="16"/>
      <c r="ET828" s="16"/>
      <c r="EU828" s="16"/>
      <c r="EV828" s="16"/>
      <c r="EW828" s="16"/>
      <c r="EX828" s="16"/>
      <c r="EY828" s="16"/>
      <c r="EZ828" s="16"/>
      <c r="FA828" s="16"/>
      <c r="FB828" s="16"/>
    </row>
    <row r="829" spans="11:158" x14ac:dyDescent="0.35"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  <c r="AU829" s="16"/>
      <c r="AV829" s="16"/>
      <c r="AW829" s="16"/>
      <c r="AX829" s="16"/>
      <c r="AY829" s="16"/>
      <c r="AZ829" s="16"/>
      <c r="BA829" s="16"/>
      <c r="BB829" s="16"/>
      <c r="BC829" s="16"/>
      <c r="BD829" s="16"/>
      <c r="BE829" s="16"/>
      <c r="BF829" s="16"/>
      <c r="BG829" s="16"/>
      <c r="BH829" s="16"/>
      <c r="BI829" s="16"/>
      <c r="BJ829" s="16"/>
      <c r="BK829" s="16"/>
      <c r="BL829" s="16"/>
      <c r="BM829" s="16"/>
      <c r="BN829" s="16"/>
      <c r="BO829" s="16"/>
      <c r="BP829" s="16"/>
      <c r="BQ829" s="16"/>
      <c r="BR829" s="16"/>
      <c r="BS829" s="16"/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  <c r="CW829" s="16"/>
      <c r="CX829" s="16"/>
      <c r="CY829" s="16"/>
      <c r="CZ829" s="16"/>
      <c r="DA829" s="16"/>
      <c r="DB829" s="16"/>
      <c r="DC829" s="16"/>
      <c r="DD829" s="16"/>
      <c r="DE829" s="16"/>
      <c r="DF829" s="16"/>
      <c r="DG829" s="16"/>
      <c r="DH829" s="16"/>
      <c r="DI829" s="16"/>
      <c r="DJ829" s="16"/>
      <c r="DK829" s="16"/>
      <c r="DL829" s="16"/>
      <c r="DM829" s="16"/>
      <c r="DN829" s="16"/>
      <c r="DO829" s="16"/>
      <c r="DP829" s="16"/>
      <c r="DQ829" s="16"/>
      <c r="DR829" s="16"/>
      <c r="DS829" s="16"/>
      <c r="DT829" s="16"/>
      <c r="DU829" s="16"/>
      <c r="DV829" s="16"/>
      <c r="DW829" s="16"/>
      <c r="DX829" s="16"/>
      <c r="DY829" s="16"/>
      <c r="DZ829" s="16"/>
      <c r="EA829" s="16"/>
      <c r="EB829" s="16"/>
      <c r="EC829" s="16"/>
      <c r="ED829" s="16"/>
      <c r="EE829" s="16"/>
      <c r="EF829" s="16"/>
      <c r="EG829" s="16"/>
      <c r="EH829" s="16"/>
      <c r="EI829" s="16"/>
      <c r="EJ829" s="16"/>
      <c r="EK829" s="16"/>
      <c r="EL829" s="16"/>
      <c r="EM829" s="16"/>
      <c r="EN829" s="16"/>
      <c r="EO829" s="16"/>
      <c r="EP829" s="16"/>
      <c r="EQ829" s="16"/>
      <c r="ER829" s="16"/>
      <c r="ES829" s="16"/>
      <c r="ET829" s="16"/>
      <c r="EU829" s="16"/>
      <c r="EV829" s="16"/>
      <c r="EW829" s="16"/>
      <c r="EX829" s="16"/>
      <c r="EY829" s="16"/>
      <c r="EZ829" s="16"/>
      <c r="FA829" s="16"/>
      <c r="FB829" s="16"/>
    </row>
    <row r="830" spans="11:158" x14ac:dyDescent="0.35"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  <c r="AU830" s="16"/>
      <c r="AV830" s="16"/>
      <c r="AW830" s="16"/>
      <c r="AX830" s="16"/>
      <c r="AY830" s="16"/>
      <c r="AZ830" s="16"/>
      <c r="BA830" s="16"/>
      <c r="BB830" s="16"/>
      <c r="BC830" s="16"/>
      <c r="BD830" s="16"/>
      <c r="BE830" s="16"/>
      <c r="BF830" s="16"/>
      <c r="BG830" s="16"/>
      <c r="BH830" s="16"/>
      <c r="BI830" s="16"/>
      <c r="BJ830" s="16"/>
      <c r="BK830" s="16"/>
      <c r="BL830" s="16"/>
      <c r="BM830" s="16"/>
      <c r="BN830" s="16"/>
      <c r="BO830" s="16"/>
      <c r="BP830" s="16"/>
      <c r="BQ830" s="16"/>
      <c r="BR830" s="16"/>
      <c r="BS830" s="16"/>
      <c r="BT830" s="16"/>
      <c r="BU830" s="16"/>
      <c r="BV830" s="16"/>
      <c r="BW830" s="16"/>
      <c r="BX830" s="16"/>
      <c r="BY830" s="16"/>
      <c r="BZ830" s="16"/>
      <c r="CA830" s="16"/>
      <c r="CB830" s="16"/>
      <c r="CC830" s="16"/>
      <c r="CD830" s="16"/>
      <c r="CE830" s="16"/>
      <c r="CF830" s="16"/>
      <c r="CG830" s="16"/>
      <c r="CH830" s="16"/>
      <c r="CI830" s="16"/>
      <c r="CJ830" s="16"/>
      <c r="CK830" s="16"/>
      <c r="CL830" s="16"/>
      <c r="CM830" s="16"/>
      <c r="CN830" s="16"/>
      <c r="CO830" s="16"/>
      <c r="CP830" s="16"/>
      <c r="CQ830" s="16"/>
      <c r="CR830" s="16"/>
      <c r="CS830" s="16"/>
      <c r="CT830" s="16"/>
      <c r="CU830" s="16"/>
      <c r="CV830" s="16"/>
      <c r="CW830" s="16"/>
      <c r="CX830" s="16"/>
      <c r="CY830" s="16"/>
      <c r="CZ830" s="16"/>
      <c r="DA830" s="16"/>
      <c r="DB830" s="16"/>
      <c r="DC830" s="16"/>
      <c r="DD830" s="16"/>
      <c r="DE830" s="16"/>
      <c r="DF830" s="16"/>
      <c r="DG830" s="16"/>
      <c r="DH830" s="16"/>
      <c r="DI830" s="16"/>
      <c r="DJ830" s="16"/>
      <c r="DK830" s="16"/>
      <c r="DL830" s="16"/>
      <c r="DM830" s="16"/>
      <c r="DN830" s="16"/>
      <c r="DO830" s="16"/>
      <c r="DP830" s="16"/>
      <c r="DQ830" s="16"/>
      <c r="DR830" s="16"/>
      <c r="DS830" s="16"/>
      <c r="DT830" s="16"/>
      <c r="DU830" s="16"/>
      <c r="DV830" s="16"/>
      <c r="DW830" s="16"/>
      <c r="DX830" s="16"/>
      <c r="DY830" s="16"/>
      <c r="DZ830" s="16"/>
      <c r="EA830" s="16"/>
      <c r="EB830" s="16"/>
      <c r="EC830" s="16"/>
      <c r="ED830" s="16"/>
      <c r="EE830" s="16"/>
      <c r="EF830" s="16"/>
      <c r="EG830" s="16"/>
      <c r="EH830" s="16"/>
      <c r="EI830" s="16"/>
      <c r="EJ830" s="16"/>
      <c r="EK830" s="16"/>
      <c r="EL830" s="16"/>
      <c r="EM830" s="16"/>
      <c r="EN830" s="16"/>
      <c r="EO830" s="16"/>
      <c r="EP830" s="16"/>
      <c r="EQ830" s="16"/>
      <c r="ER830" s="16"/>
      <c r="ES830" s="16"/>
      <c r="ET830" s="16"/>
      <c r="EU830" s="16"/>
      <c r="EV830" s="16"/>
      <c r="EW830" s="16"/>
      <c r="EX830" s="16"/>
      <c r="EY830" s="16"/>
      <c r="EZ830" s="16"/>
      <c r="FA830" s="16"/>
      <c r="FB830" s="16"/>
    </row>
    <row r="831" spans="11:158" x14ac:dyDescent="0.35"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  <c r="AU831" s="16"/>
      <c r="AV831" s="16"/>
      <c r="AW831" s="16"/>
      <c r="AX831" s="16"/>
      <c r="AY831" s="16"/>
      <c r="AZ831" s="16"/>
      <c r="BA831" s="16"/>
      <c r="BB831" s="16"/>
      <c r="BC831" s="16"/>
      <c r="BD831" s="16"/>
      <c r="BE831" s="16"/>
      <c r="BF831" s="16"/>
      <c r="BG831" s="16"/>
      <c r="BH831" s="16"/>
      <c r="BI831" s="16"/>
      <c r="BJ831" s="16"/>
      <c r="BK831" s="16"/>
      <c r="BL831" s="16"/>
      <c r="BM831" s="16"/>
      <c r="BN831" s="16"/>
      <c r="BO831" s="16"/>
      <c r="BP831" s="16"/>
      <c r="BQ831" s="16"/>
      <c r="BR831" s="16"/>
      <c r="BS831" s="16"/>
      <c r="BT831" s="16"/>
      <c r="BU831" s="16"/>
      <c r="BV831" s="16"/>
      <c r="BW831" s="16"/>
      <c r="BX831" s="16"/>
      <c r="BY831" s="16"/>
      <c r="BZ831" s="16"/>
      <c r="CA831" s="16"/>
      <c r="CB831" s="16"/>
      <c r="CC831" s="16"/>
      <c r="CD831" s="16"/>
      <c r="CE831" s="16"/>
      <c r="CF831" s="16"/>
      <c r="CG831" s="16"/>
      <c r="CH831" s="16"/>
      <c r="CI831" s="16"/>
      <c r="CJ831" s="16"/>
      <c r="CK831" s="16"/>
      <c r="CL831" s="16"/>
      <c r="CM831" s="16"/>
      <c r="CN831" s="16"/>
      <c r="CO831" s="16"/>
      <c r="CP831" s="16"/>
      <c r="CQ831" s="16"/>
      <c r="CR831" s="16"/>
      <c r="CS831" s="16"/>
      <c r="CT831" s="16"/>
      <c r="CU831" s="16"/>
      <c r="CV831" s="16"/>
      <c r="CW831" s="16"/>
      <c r="CX831" s="16"/>
      <c r="CY831" s="16"/>
      <c r="CZ831" s="16"/>
      <c r="DA831" s="16"/>
      <c r="DB831" s="16"/>
      <c r="DC831" s="16"/>
      <c r="DD831" s="16"/>
      <c r="DE831" s="16"/>
      <c r="DF831" s="16"/>
      <c r="DG831" s="16"/>
      <c r="DH831" s="16"/>
      <c r="DI831" s="16"/>
      <c r="DJ831" s="16"/>
      <c r="DK831" s="16"/>
      <c r="DL831" s="16"/>
      <c r="DM831" s="16"/>
      <c r="DN831" s="16"/>
      <c r="DO831" s="16"/>
      <c r="DP831" s="16"/>
      <c r="DQ831" s="16"/>
      <c r="DR831" s="16"/>
      <c r="DS831" s="16"/>
      <c r="DT831" s="16"/>
      <c r="DU831" s="16"/>
      <c r="DV831" s="16"/>
      <c r="DW831" s="16"/>
      <c r="DX831" s="16"/>
      <c r="DY831" s="16"/>
      <c r="DZ831" s="16"/>
      <c r="EA831" s="16"/>
      <c r="EB831" s="16"/>
      <c r="EC831" s="16"/>
      <c r="ED831" s="16"/>
      <c r="EE831" s="16"/>
      <c r="EF831" s="16"/>
      <c r="EG831" s="16"/>
      <c r="EH831" s="16"/>
      <c r="EI831" s="16"/>
      <c r="EJ831" s="16"/>
      <c r="EK831" s="16"/>
      <c r="EL831" s="16"/>
      <c r="EM831" s="16"/>
      <c r="EN831" s="16"/>
      <c r="EO831" s="16"/>
      <c r="EP831" s="16"/>
      <c r="EQ831" s="16"/>
      <c r="ER831" s="16"/>
      <c r="ES831" s="16"/>
      <c r="ET831" s="16"/>
      <c r="EU831" s="16"/>
      <c r="EV831" s="16"/>
      <c r="EW831" s="16"/>
      <c r="EX831" s="16"/>
      <c r="EY831" s="16"/>
      <c r="EZ831" s="16"/>
      <c r="FA831" s="16"/>
      <c r="FB831" s="16"/>
    </row>
    <row r="832" spans="11:158" x14ac:dyDescent="0.35"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  <c r="AU832" s="16"/>
      <c r="AV832" s="16"/>
      <c r="AW832" s="16"/>
      <c r="AX832" s="16"/>
      <c r="AY832" s="16"/>
      <c r="AZ832" s="16"/>
      <c r="BA832" s="16"/>
      <c r="BB832" s="16"/>
      <c r="BC832" s="16"/>
      <c r="BD832" s="16"/>
      <c r="BE832" s="16"/>
      <c r="BF832" s="16"/>
      <c r="BG832" s="16"/>
      <c r="BH832" s="16"/>
      <c r="BI832" s="16"/>
      <c r="BJ832" s="16"/>
      <c r="BK832" s="16"/>
      <c r="BL832" s="16"/>
      <c r="BM832" s="16"/>
      <c r="BN832" s="16"/>
      <c r="BO832" s="16"/>
      <c r="BP832" s="16"/>
      <c r="BQ832" s="16"/>
      <c r="BR832" s="16"/>
      <c r="BS832" s="16"/>
      <c r="BT832" s="16"/>
      <c r="BU832" s="16"/>
      <c r="BV832" s="16"/>
      <c r="BW832" s="16"/>
      <c r="BX832" s="16"/>
      <c r="BY832" s="16"/>
      <c r="BZ832" s="16"/>
      <c r="CA832" s="16"/>
      <c r="CB832" s="16"/>
      <c r="CC832" s="16"/>
      <c r="CD832" s="16"/>
      <c r="CE832" s="16"/>
      <c r="CF832" s="16"/>
      <c r="CG832" s="16"/>
      <c r="CH832" s="16"/>
      <c r="CI832" s="16"/>
      <c r="CJ832" s="16"/>
      <c r="CK832" s="16"/>
      <c r="CL832" s="16"/>
      <c r="CM832" s="16"/>
      <c r="CN832" s="16"/>
      <c r="CO832" s="16"/>
      <c r="CP832" s="16"/>
      <c r="CQ832" s="16"/>
      <c r="CR832" s="16"/>
      <c r="CS832" s="16"/>
      <c r="CT832" s="16"/>
      <c r="CU832" s="16"/>
      <c r="CV832" s="16"/>
      <c r="CW832" s="16"/>
      <c r="CX832" s="16"/>
      <c r="CY832" s="16"/>
      <c r="CZ832" s="16"/>
      <c r="DA832" s="16"/>
      <c r="DB832" s="16"/>
      <c r="DC832" s="16"/>
      <c r="DD832" s="16"/>
      <c r="DE832" s="16"/>
      <c r="DF832" s="16"/>
      <c r="DG832" s="16"/>
      <c r="DH832" s="16"/>
      <c r="DI832" s="16"/>
      <c r="DJ832" s="16"/>
      <c r="DK832" s="16"/>
      <c r="DL832" s="16"/>
      <c r="DM832" s="16"/>
      <c r="DN832" s="16"/>
      <c r="DO832" s="16"/>
      <c r="DP832" s="16"/>
      <c r="DQ832" s="16"/>
      <c r="DR832" s="16"/>
      <c r="DS832" s="16"/>
      <c r="DT832" s="16"/>
      <c r="DU832" s="16"/>
      <c r="DV832" s="16"/>
      <c r="DW832" s="16"/>
      <c r="DX832" s="16"/>
      <c r="DY832" s="16"/>
      <c r="DZ832" s="16"/>
      <c r="EA832" s="16"/>
      <c r="EB832" s="16"/>
      <c r="EC832" s="16"/>
      <c r="ED832" s="16"/>
      <c r="EE832" s="16"/>
      <c r="EF832" s="16"/>
      <c r="EG832" s="16"/>
      <c r="EH832" s="16"/>
      <c r="EI832" s="16"/>
      <c r="EJ832" s="16"/>
      <c r="EK832" s="16"/>
      <c r="EL832" s="16"/>
      <c r="EM832" s="16"/>
      <c r="EN832" s="16"/>
      <c r="EO832" s="16"/>
      <c r="EP832" s="16"/>
      <c r="EQ832" s="16"/>
      <c r="ER832" s="16"/>
      <c r="ES832" s="16"/>
      <c r="ET832" s="16"/>
      <c r="EU832" s="16"/>
      <c r="EV832" s="16"/>
      <c r="EW832" s="16"/>
      <c r="EX832" s="16"/>
      <c r="EY832" s="16"/>
      <c r="EZ832" s="16"/>
      <c r="FA832" s="16"/>
      <c r="FB832" s="16"/>
    </row>
    <row r="833" spans="11:158" x14ac:dyDescent="0.35"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6"/>
      <c r="BB833" s="16"/>
      <c r="BC833" s="16"/>
      <c r="BD833" s="16"/>
      <c r="BE833" s="16"/>
      <c r="BF833" s="16"/>
      <c r="BG833" s="16"/>
      <c r="BH833" s="16"/>
      <c r="BI833" s="16"/>
      <c r="BJ833" s="16"/>
      <c r="BK833" s="16"/>
      <c r="BL833" s="16"/>
      <c r="BM833" s="16"/>
      <c r="BN833" s="16"/>
      <c r="BO833" s="16"/>
      <c r="BP833" s="16"/>
      <c r="BQ833" s="16"/>
      <c r="BR833" s="16"/>
      <c r="BS833" s="16"/>
      <c r="BT833" s="16"/>
      <c r="BU833" s="16"/>
      <c r="BV833" s="16"/>
      <c r="BW833" s="16"/>
      <c r="BX833" s="16"/>
      <c r="BY833" s="16"/>
      <c r="BZ833" s="16"/>
      <c r="CA833" s="16"/>
      <c r="CB833" s="16"/>
      <c r="CC833" s="16"/>
      <c r="CD833" s="16"/>
      <c r="CE833" s="16"/>
      <c r="CF833" s="16"/>
      <c r="CG833" s="16"/>
      <c r="CH833" s="16"/>
      <c r="CI833" s="16"/>
      <c r="CJ833" s="16"/>
      <c r="CK833" s="16"/>
      <c r="CL833" s="16"/>
      <c r="CM833" s="16"/>
      <c r="CN833" s="16"/>
      <c r="CO833" s="16"/>
      <c r="CP833" s="16"/>
      <c r="CQ833" s="16"/>
      <c r="CR833" s="16"/>
      <c r="CS833" s="16"/>
      <c r="CT833" s="16"/>
      <c r="CU833" s="16"/>
      <c r="CV833" s="16"/>
      <c r="CW833" s="16"/>
      <c r="CX833" s="16"/>
      <c r="CY833" s="16"/>
      <c r="CZ833" s="16"/>
      <c r="DA833" s="16"/>
      <c r="DB833" s="16"/>
      <c r="DC833" s="16"/>
      <c r="DD833" s="16"/>
      <c r="DE833" s="16"/>
      <c r="DF833" s="16"/>
      <c r="DG833" s="16"/>
      <c r="DH833" s="16"/>
      <c r="DI833" s="16"/>
      <c r="DJ833" s="16"/>
      <c r="DK833" s="16"/>
      <c r="DL833" s="16"/>
      <c r="DM833" s="16"/>
      <c r="DN833" s="16"/>
      <c r="DO833" s="16"/>
      <c r="DP833" s="16"/>
      <c r="DQ833" s="16"/>
      <c r="DR833" s="16"/>
      <c r="DS833" s="16"/>
      <c r="DT833" s="16"/>
      <c r="DU833" s="16"/>
      <c r="DV833" s="16"/>
      <c r="DW833" s="16"/>
      <c r="DX833" s="16"/>
      <c r="DY833" s="16"/>
      <c r="DZ833" s="16"/>
      <c r="EA833" s="16"/>
      <c r="EB833" s="16"/>
      <c r="EC833" s="16"/>
      <c r="ED833" s="16"/>
      <c r="EE833" s="16"/>
      <c r="EF833" s="16"/>
      <c r="EG833" s="16"/>
      <c r="EH833" s="16"/>
      <c r="EI833" s="16"/>
      <c r="EJ833" s="16"/>
      <c r="EK833" s="16"/>
      <c r="EL833" s="16"/>
      <c r="EM833" s="16"/>
      <c r="EN833" s="16"/>
      <c r="EO833" s="16"/>
      <c r="EP833" s="16"/>
      <c r="EQ833" s="16"/>
      <c r="ER833" s="16"/>
      <c r="ES833" s="16"/>
      <c r="ET833" s="16"/>
      <c r="EU833" s="16"/>
      <c r="EV833" s="16"/>
      <c r="EW833" s="16"/>
      <c r="EX833" s="16"/>
      <c r="EY833" s="16"/>
      <c r="EZ833" s="16"/>
      <c r="FA833" s="16"/>
      <c r="FB833" s="16"/>
    </row>
    <row r="834" spans="11:158" x14ac:dyDescent="0.35"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  <c r="AU834" s="16"/>
      <c r="AV834" s="16"/>
      <c r="AW834" s="16"/>
      <c r="AX834" s="16"/>
      <c r="AY834" s="16"/>
      <c r="AZ834" s="16"/>
      <c r="BA834" s="16"/>
      <c r="BB834" s="16"/>
      <c r="BC834" s="16"/>
      <c r="BD834" s="16"/>
      <c r="BE834" s="16"/>
      <c r="BF834" s="16"/>
      <c r="BG834" s="16"/>
      <c r="BH834" s="16"/>
      <c r="BI834" s="16"/>
      <c r="BJ834" s="16"/>
      <c r="BK834" s="16"/>
      <c r="BL834" s="16"/>
      <c r="BM834" s="16"/>
      <c r="BN834" s="16"/>
      <c r="BO834" s="16"/>
      <c r="BP834" s="16"/>
      <c r="BQ834" s="16"/>
      <c r="BR834" s="16"/>
      <c r="BS834" s="16"/>
      <c r="BT834" s="16"/>
      <c r="BU834" s="16"/>
      <c r="BV834" s="16"/>
      <c r="BW834" s="16"/>
      <c r="BX834" s="16"/>
      <c r="BY834" s="16"/>
      <c r="BZ834" s="16"/>
      <c r="CA834" s="16"/>
      <c r="CB834" s="16"/>
      <c r="CC834" s="16"/>
      <c r="CD834" s="16"/>
      <c r="CE834" s="16"/>
      <c r="CF834" s="16"/>
      <c r="CG834" s="16"/>
      <c r="CH834" s="16"/>
      <c r="CI834" s="16"/>
      <c r="CJ834" s="16"/>
      <c r="CK834" s="16"/>
      <c r="CL834" s="16"/>
      <c r="CM834" s="16"/>
      <c r="CN834" s="16"/>
      <c r="CO834" s="16"/>
      <c r="CP834" s="16"/>
      <c r="CQ834" s="16"/>
      <c r="CR834" s="16"/>
      <c r="CS834" s="16"/>
      <c r="CT834" s="16"/>
      <c r="CU834" s="16"/>
      <c r="CV834" s="16"/>
      <c r="CW834" s="16"/>
      <c r="CX834" s="16"/>
      <c r="CY834" s="16"/>
      <c r="CZ834" s="16"/>
      <c r="DA834" s="16"/>
      <c r="DB834" s="16"/>
      <c r="DC834" s="16"/>
      <c r="DD834" s="16"/>
      <c r="DE834" s="16"/>
      <c r="DF834" s="16"/>
      <c r="DG834" s="16"/>
      <c r="DH834" s="16"/>
      <c r="DI834" s="16"/>
      <c r="DJ834" s="16"/>
      <c r="DK834" s="16"/>
      <c r="DL834" s="16"/>
      <c r="DM834" s="16"/>
      <c r="DN834" s="16"/>
      <c r="DO834" s="16"/>
      <c r="DP834" s="16"/>
      <c r="DQ834" s="16"/>
      <c r="DR834" s="16"/>
      <c r="DS834" s="16"/>
      <c r="DT834" s="16"/>
      <c r="DU834" s="16"/>
      <c r="DV834" s="16"/>
      <c r="DW834" s="16"/>
      <c r="DX834" s="16"/>
      <c r="DY834" s="16"/>
      <c r="DZ834" s="16"/>
      <c r="EA834" s="16"/>
      <c r="EB834" s="16"/>
      <c r="EC834" s="16"/>
      <c r="ED834" s="16"/>
      <c r="EE834" s="16"/>
      <c r="EF834" s="16"/>
      <c r="EG834" s="16"/>
      <c r="EH834" s="16"/>
      <c r="EI834" s="16"/>
      <c r="EJ834" s="16"/>
      <c r="EK834" s="16"/>
      <c r="EL834" s="16"/>
      <c r="EM834" s="16"/>
      <c r="EN834" s="16"/>
      <c r="EO834" s="16"/>
      <c r="EP834" s="16"/>
      <c r="EQ834" s="16"/>
      <c r="ER834" s="16"/>
      <c r="ES834" s="16"/>
      <c r="ET834" s="16"/>
      <c r="EU834" s="16"/>
      <c r="EV834" s="16"/>
      <c r="EW834" s="16"/>
      <c r="EX834" s="16"/>
      <c r="EY834" s="16"/>
      <c r="EZ834" s="16"/>
      <c r="FA834" s="16"/>
      <c r="FB834" s="16"/>
    </row>
    <row r="835" spans="11:158" x14ac:dyDescent="0.35"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  <c r="AU835" s="16"/>
      <c r="AV835" s="16"/>
      <c r="AW835" s="16"/>
      <c r="AX835" s="16"/>
      <c r="AY835" s="16"/>
      <c r="AZ835" s="16"/>
      <c r="BA835" s="16"/>
      <c r="BB835" s="16"/>
      <c r="BC835" s="16"/>
      <c r="BD835" s="16"/>
      <c r="BE835" s="16"/>
      <c r="BF835" s="16"/>
      <c r="BG835" s="16"/>
      <c r="BH835" s="16"/>
      <c r="BI835" s="16"/>
      <c r="BJ835" s="16"/>
      <c r="BK835" s="16"/>
      <c r="BL835" s="16"/>
      <c r="BM835" s="16"/>
      <c r="BN835" s="16"/>
      <c r="BO835" s="16"/>
      <c r="BP835" s="16"/>
      <c r="BQ835" s="16"/>
      <c r="BR835" s="16"/>
      <c r="BS835" s="16"/>
      <c r="BT835" s="16"/>
      <c r="BU835" s="16"/>
      <c r="BV835" s="16"/>
      <c r="BW835" s="16"/>
      <c r="BX835" s="16"/>
      <c r="BY835" s="16"/>
      <c r="BZ835" s="16"/>
      <c r="CA835" s="16"/>
      <c r="CB835" s="16"/>
      <c r="CC835" s="16"/>
      <c r="CD835" s="16"/>
      <c r="CE835" s="16"/>
      <c r="CF835" s="16"/>
      <c r="CG835" s="16"/>
      <c r="CH835" s="16"/>
      <c r="CI835" s="16"/>
      <c r="CJ835" s="16"/>
      <c r="CK835" s="16"/>
      <c r="CL835" s="16"/>
      <c r="CM835" s="16"/>
      <c r="CN835" s="16"/>
      <c r="CO835" s="16"/>
      <c r="CP835" s="16"/>
      <c r="CQ835" s="16"/>
      <c r="CR835" s="16"/>
      <c r="CS835" s="16"/>
      <c r="CT835" s="16"/>
      <c r="CU835" s="16"/>
      <c r="CV835" s="16"/>
      <c r="CW835" s="16"/>
      <c r="CX835" s="16"/>
      <c r="CY835" s="16"/>
      <c r="CZ835" s="16"/>
      <c r="DA835" s="16"/>
      <c r="DB835" s="16"/>
      <c r="DC835" s="16"/>
      <c r="DD835" s="16"/>
      <c r="DE835" s="16"/>
      <c r="DF835" s="16"/>
      <c r="DG835" s="16"/>
      <c r="DH835" s="16"/>
      <c r="DI835" s="16"/>
      <c r="DJ835" s="16"/>
      <c r="DK835" s="16"/>
      <c r="DL835" s="16"/>
      <c r="DM835" s="16"/>
      <c r="DN835" s="16"/>
      <c r="DO835" s="16"/>
      <c r="DP835" s="16"/>
      <c r="DQ835" s="16"/>
      <c r="DR835" s="16"/>
      <c r="DS835" s="16"/>
      <c r="DT835" s="16"/>
      <c r="DU835" s="16"/>
      <c r="DV835" s="16"/>
      <c r="DW835" s="16"/>
      <c r="DX835" s="16"/>
      <c r="DY835" s="16"/>
      <c r="DZ835" s="16"/>
      <c r="EA835" s="16"/>
      <c r="EB835" s="16"/>
      <c r="EC835" s="16"/>
      <c r="ED835" s="16"/>
      <c r="EE835" s="16"/>
      <c r="EF835" s="16"/>
      <c r="EG835" s="16"/>
      <c r="EH835" s="16"/>
      <c r="EI835" s="16"/>
      <c r="EJ835" s="16"/>
      <c r="EK835" s="16"/>
      <c r="EL835" s="16"/>
      <c r="EM835" s="16"/>
      <c r="EN835" s="16"/>
      <c r="EO835" s="16"/>
      <c r="EP835" s="16"/>
      <c r="EQ835" s="16"/>
      <c r="ER835" s="16"/>
      <c r="ES835" s="16"/>
      <c r="ET835" s="16"/>
      <c r="EU835" s="16"/>
      <c r="EV835" s="16"/>
      <c r="EW835" s="16"/>
      <c r="EX835" s="16"/>
      <c r="EY835" s="16"/>
      <c r="EZ835" s="16"/>
      <c r="FA835" s="16"/>
      <c r="FB835" s="16"/>
    </row>
    <row r="836" spans="11:158" x14ac:dyDescent="0.35"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  <c r="AU836" s="16"/>
      <c r="AV836" s="16"/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  <c r="CL836" s="16"/>
      <c r="CM836" s="16"/>
      <c r="CN836" s="16"/>
      <c r="CO836" s="16"/>
      <c r="CP836" s="16"/>
      <c r="CQ836" s="16"/>
      <c r="CR836" s="16"/>
      <c r="CS836" s="16"/>
      <c r="CT836" s="16"/>
      <c r="CU836" s="16"/>
      <c r="CV836" s="16"/>
      <c r="CW836" s="16"/>
      <c r="CX836" s="16"/>
      <c r="CY836" s="16"/>
      <c r="CZ836" s="16"/>
      <c r="DA836" s="16"/>
      <c r="DB836" s="16"/>
      <c r="DC836" s="16"/>
      <c r="DD836" s="16"/>
      <c r="DE836" s="16"/>
      <c r="DF836" s="16"/>
      <c r="DG836" s="16"/>
      <c r="DH836" s="16"/>
      <c r="DI836" s="16"/>
      <c r="DJ836" s="16"/>
      <c r="DK836" s="16"/>
      <c r="DL836" s="16"/>
      <c r="DM836" s="16"/>
      <c r="DN836" s="16"/>
      <c r="DO836" s="16"/>
      <c r="DP836" s="16"/>
      <c r="DQ836" s="16"/>
      <c r="DR836" s="16"/>
      <c r="DS836" s="16"/>
      <c r="DT836" s="16"/>
      <c r="DU836" s="16"/>
      <c r="DV836" s="16"/>
      <c r="DW836" s="16"/>
      <c r="DX836" s="16"/>
      <c r="DY836" s="16"/>
      <c r="DZ836" s="16"/>
      <c r="EA836" s="16"/>
      <c r="EB836" s="16"/>
      <c r="EC836" s="16"/>
      <c r="ED836" s="16"/>
      <c r="EE836" s="16"/>
      <c r="EF836" s="16"/>
      <c r="EG836" s="16"/>
      <c r="EH836" s="16"/>
      <c r="EI836" s="16"/>
      <c r="EJ836" s="16"/>
      <c r="EK836" s="16"/>
      <c r="EL836" s="16"/>
      <c r="EM836" s="16"/>
      <c r="EN836" s="16"/>
      <c r="EO836" s="16"/>
      <c r="EP836" s="16"/>
      <c r="EQ836" s="16"/>
      <c r="ER836" s="16"/>
      <c r="ES836" s="16"/>
      <c r="ET836" s="16"/>
      <c r="EU836" s="16"/>
      <c r="EV836" s="16"/>
      <c r="EW836" s="16"/>
      <c r="EX836" s="16"/>
      <c r="EY836" s="16"/>
      <c r="EZ836" s="16"/>
      <c r="FA836" s="16"/>
      <c r="FB836" s="16"/>
    </row>
    <row r="837" spans="11:158" x14ac:dyDescent="0.35"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  <c r="AU837" s="16"/>
      <c r="AV837" s="16"/>
      <c r="AW837" s="16"/>
      <c r="AX837" s="16"/>
      <c r="AY837" s="16"/>
      <c r="AZ837" s="16"/>
      <c r="BA837" s="16"/>
      <c r="BB837" s="16"/>
      <c r="BC837" s="16"/>
      <c r="BD837" s="16"/>
      <c r="BE837" s="16"/>
      <c r="BF837" s="16"/>
      <c r="BG837" s="16"/>
      <c r="BH837" s="16"/>
      <c r="BI837" s="16"/>
      <c r="BJ837" s="16"/>
      <c r="BK837" s="16"/>
      <c r="BL837" s="16"/>
      <c r="BM837" s="16"/>
      <c r="BN837" s="16"/>
      <c r="BO837" s="16"/>
      <c r="BP837" s="16"/>
      <c r="BQ837" s="16"/>
      <c r="BR837" s="16"/>
      <c r="BS837" s="16"/>
      <c r="BT837" s="16"/>
      <c r="BU837" s="16"/>
      <c r="BV837" s="16"/>
      <c r="BW837" s="16"/>
      <c r="BX837" s="16"/>
      <c r="BY837" s="16"/>
      <c r="BZ837" s="16"/>
      <c r="CA837" s="16"/>
      <c r="CB837" s="16"/>
      <c r="CC837" s="16"/>
      <c r="CD837" s="16"/>
      <c r="CE837" s="16"/>
      <c r="CF837" s="16"/>
      <c r="CG837" s="16"/>
      <c r="CH837" s="16"/>
      <c r="CI837" s="16"/>
      <c r="CJ837" s="16"/>
      <c r="CK837" s="16"/>
      <c r="CL837" s="16"/>
      <c r="CM837" s="16"/>
      <c r="CN837" s="16"/>
      <c r="CO837" s="16"/>
      <c r="CP837" s="16"/>
      <c r="CQ837" s="16"/>
      <c r="CR837" s="16"/>
      <c r="CS837" s="16"/>
      <c r="CT837" s="16"/>
      <c r="CU837" s="16"/>
      <c r="CV837" s="16"/>
      <c r="CW837" s="16"/>
      <c r="CX837" s="16"/>
      <c r="CY837" s="16"/>
      <c r="CZ837" s="16"/>
      <c r="DA837" s="16"/>
      <c r="DB837" s="16"/>
      <c r="DC837" s="16"/>
      <c r="DD837" s="16"/>
      <c r="DE837" s="16"/>
      <c r="DF837" s="16"/>
      <c r="DG837" s="16"/>
      <c r="DH837" s="16"/>
      <c r="DI837" s="16"/>
      <c r="DJ837" s="16"/>
      <c r="DK837" s="16"/>
      <c r="DL837" s="16"/>
      <c r="DM837" s="16"/>
      <c r="DN837" s="16"/>
      <c r="DO837" s="16"/>
      <c r="DP837" s="16"/>
      <c r="DQ837" s="16"/>
      <c r="DR837" s="16"/>
      <c r="DS837" s="16"/>
      <c r="DT837" s="16"/>
      <c r="DU837" s="16"/>
      <c r="DV837" s="16"/>
      <c r="DW837" s="16"/>
      <c r="DX837" s="16"/>
      <c r="DY837" s="16"/>
      <c r="DZ837" s="16"/>
      <c r="EA837" s="16"/>
      <c r="EB837" s="16"/>
      <c r="EC837" s="16"/>
      <c r="ED837" s="16"/>
      <c r="EE837" s="16"/>
      <c r="EF837" s="16"/>
      <c r="EG837" s="16"/>
      <c r="EH837" s="16"/>
      <c r="EI837" s="16"/>
      <c r="EJ837" s="16"/>
      <c r="EK837" s="16"/>
      <c r="EL837" s="16"/>
      <c r="EM837" s="16"/>
      <c r="EN837" s="16"/>
      <c r="EO837" s="16"/>
      <c r="EP837" s="16"/>
      <c r="EQ837" s="16"/>
      <c r="ER837" s="16"/>
      <c r="ES837" s="16"/>
      <c r="ET837" s="16"/>
      <c r="EU837" s="16"/>
      <c r="EV837" s="16"/>
      <c r="EW837" s="16"/>
      <c r="EX837" s="16"/>
      <c r="EY837" s="16"/>
      <c r="EZ837" s="16"/>
      <c r="FA837" s="16"/>
      <c r="FB837" s="16"/>
    </row>
    <row r="838" spans="11:158" x14ac:dyDescent="0.35"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  <c r="AU838" s="16"/>
      <c r="AV838" s="16"/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  <c r="CL838" s="16"/>
      <c r="CM838" s="16"/>
      <c r="CN838" s="16"/>
      <c r="CO838" s="16"/>
      <c r="CP838" s="16"/>
      <c r="CQ838" s="16"/>
      <c r="CR838" s="16"/>
      <c r="CS838" s="16"/>
      <c r="CT838" s="16"/>
      <c r="CU838" s="16"/>
      <c r="CV838" s="16"/>
      <c r="CW838" s="16"/>
      <c r="CX838" s="16"/>
      <c r="CY838" s="16"/>
      <c r="CZ838" s="16"/>
      <c r="DA838" s="16"/>
      <c r="DB838" s="16"/>
      <c r="DC838" s="16"/>
      <c r="DD838" s="16"/>
      <c r="DE838" s="16"/>
      <c r="DF838" s="16"/>
      <c r="DG838" s="16"/>
      <c r="DH838" s="16"/>
      <c r="DI838" s="16"/>
      <c r="DJ838" s="16"/>
      <c r="DK838" s="16"/>
      <c r="DL838" s="16"/>
      <c r="DM838" s="16"/>
      <c r="DN838" s="16"/>
      <c r="DO838" s="16"/>
      <c r="DP838" s="16"/>
      <c r="DQ838" s="16"/>
      <c r="DR838" s="16"/>
      <c r="DS838" s="16"/>
      <c r="DT838" s="16"/>
      <c r="DU838" s="16"/>
      <c r="DV838" s="16"/>
      <c r="DW838" s="16"/>
      <c r="DX838" s="16"/>
      <c r="DY838" s="16"/>
      <c r="DZ838" s="16"/>
      <c r="EA838" s="16"/>
      <c r="EB838" s="16"/>
      <c r="EC838" s="16"/>
      <c r="ED838" s="16"/>
      <c r="EE838" s="16"/>
      <c r="EF838" s="16"/>
      <c r="EG838" s="16"/>
      <c r="EH838" s="16"/>
      <c r="EI838" s="16"/>
      <c r="EJ838" s="16"/>
      <c r="EK838" s="16"/>
      <c r="EL838" s="16"/>
      <c r="EM838" s="16"/>
      <c r="EN838" s="16"/>
      <c r="EO838" s="16"/>
      <c r="EP838" s="16"/>
      <c r="EQ838" s="16"/>
      <c r="ER838" s="16"/>
      <c r="ES838" s="16"/>
      <c r="ET838" s="16"/>
      <c r="EU838" s="16"/>
      <c r="EV838" s="16"/>
      <c r="EW838" s="16"/>
      <c r="EX838" s="16"/>
      <c r="EY838" s="16"/>
      <c r="EZ838" s="16"/>
      <c r="FA838" s="16"/>
      <c r="FB838" s="16"/>
    </row>
    <row r="839" spans="11:158" x14ac:dyDescent="0.35"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  <c r="AU839" s="16"/>
      <c r="AV839" s="16"/>
      <c r="AW839" s="16"/>
      <c r="AX839" s="16"/>
      <c r="AY839" s="16"/>
      <c r="AZ839" s="16"/>
      <c r="BA839" s="16"/>
      <c r="BB839" s="16"/>
      <c r="BC839" s="16"/>
      <c r="BD839" s="16"/>
      <c r="BE839" s="16"/>
      <c r="BF839" s="16"/>
      <c r="BG839" s="16"/>
      <c r="BH839" s="16"/>
      <c r="BI839" s="16"/>
      <c r="BJ839" s="16"/>
      <c r="BK839" s="16"/>
      <c r="BL839" s="16"/>
      <c r="BM839" s="16"/>
      <c r="BN839" s="16"/>
      <c r="BO839" s="16"/>
      <c r="BP839" s="16"/>
      <c r="BQ839" s="16"/>
      <c r="BR839" s="16"/>
      <c r="BS839" s="16"/>
      <c r="BT839" s="16"/>
      <c r="BU839" s="16"/>
      <c r="BV839" s="16"/>
      <c r="BW839" s="16"/>
      <c r="BX839" s="16"/>
      <c r="BY839" s="16"/>
      <c r="BZ839" s="16"/>
      <c r="CA839" s="16"/>
      <c r="CB839" s="16"/>
      <c r="CC839" s="16"/>
      <c r="CD839" s="16"/>
      <c r="CE839" s="16"/>
      <c r="CF839" s="16"/>
      <c r="CG839" s="16"/>
      <c r="CH839" s="16"/>
      <c r="CI839" s="16"/>
      <c r="CJ839" s="16"/>
      <c r="CK839" s="16"/>
      <c r="CL839" s="16"/>
      <c r="CM839" s="16"/>
      <c r="CN839" s="16"/>
      <c r="CO839" s="16"/>
      <c r="CP839" s="16"/>
      <c r="CQ839" s="16"/>
      <c r="CR839" s="16"/>
      <c r="CS839" s="16"/>
      <c r="CT839" s="16"/>
      <c r="CU839" s="16"/>
      <c r="CV839" s="16"/>
      <c r="CW839" s="16"/>
      <c r="CX839" s="16"/>
      <c r="CY839" s="16"/>
      <c r="CZ839" s="16"/>
      <c r="DA839" s="16"/>
      <c r="DB839" s="16"/>
      <c r="DC839" s="16"/>
      <c r="DD839" s="16"/>
      <c r="DE839" s="16"/>
      <c r="DF839" s="16"/>
      <c r="DG839" s="16"/>
      <c r="DH839" s="16"/>
      <c r="DI839" s="16"/>
      <c r="DJ839" s="16"/>
      <c r="DK839" s="16"/>
      <c r="DL839" s="16"/>
      <c r="DM839" s="16"/>
      <c r="DN839" s="16"/>
      <c r="DO839" s="16"/>
      <c r="DP839" s="16"/>
      <c r="DQ839" s="16"/>
      <c r="DR839" s="16"/>
      <c r="DS839" s="16"/>
      <c r="DT839" s="16"/>
      <c r="DU839" s="16"/>
      <c r="DV839" s="16"/>
      <c r="DW839" s="16"/>
      <c r="DX839" s="16"/>
      <c r="DY839" s="16"/>
      <c r="DZ839" s="16"/>
      <c r="EA839" s="16"/>
      <c r="EB839" s="16"/>
      <c r="EC839" s="16"/>
      <c r="ED839" s="16"/>
      <c r="EE839" s="16"/>
      <c r="EF839" s="16"/>
      <c r="EG839" s="16"/>
      <c r="EH839" s="16"/>
      <c r="EI839" s="16"/>
      <c r="EJ839" s="16"/>
      <c r="EK839" s="16"/>
      <c r="EL839" s="16"/>
      <c r="EM839" s="16"/>
      <c r="EN839" s="16"/>
      <c r="EO839" s="16"/>
      <c r="EP839" s="16"/>
      <c r="EQ839" s="16"/>
      <c r="ER839" s="16"/>
      <c r="ES839" s="16"/>
      <c r="ET839" s="16"/>
      <c r="EU839" s="16"/>
      <c r="EV839" s="16"/>
      <c r="EW839" s="16"/>
      <c r="EX839" s="16"/>
      <c r="EY839" s="16"/>
      <c r="EZ839" s="16"/>
      <c r="FA839" s="16"/>
      <c r="FB839" s="16"/>
    </row>
    <row r="840" spans="11:158" x14ac:dyDescent="0.35"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  <c r="AU840" s="16"/>
      <c r="AV840" s="16"/>
      <c r="AW840" s="16"/>
      <c r="AX840" s="16"/>
      <c r="AY840" s="16"/>
      <c r="AZ840" s="16"/>
      <c r="BA840" s="16"/>
      <c r="BB840" s="16"/>
      <c r="BC840" s="16"/>
      <c r="BD840" s="16"/>
      <c r="BE840" s="16"/>
      <c r="BF840" s="16"/>
      <c r="BG840" s="16"/>
      <c r="BH840" s="16"/>
      <c r="BI840" s="16"/>
      <c r="BJ840" s="16"/>
      <c r="BK840" s="16"/>
      <c r="BL840" s="16"/>
      <c r="BM840" s="16"/>
      <c r="BN840" s="16"/>
      <c r="BO840" s="16"/>
      <c r="BP840" s="16"/>
      <c r="BQ840" s="16"/>
      <c r="BR840" s="16"/>
      <c r="BS840" s="16"/>
      <c r="BT840" s="16"/>
      <c r="BU840" s="16"/>
      <c r="BV840" s="16"/>
      <c r="BW840" s="16"/>
      <c r="BX840" s="16"/>
      <c r="BY840" s="16"/>
      <c r="BZ840" s="16"/>
      <c r="CA840" s="16"/>
      <c r="CB840" s="16"/>
      <c r="CC840" s="16"/>
      <c r="CD840" s="16"/>
      <c r="CE840" s="16"/>
      <c r="CF840" s="16"/>
      <c r="CG840" s="16"/>
      <c r="CH840" s="16"/>
      <c r="CI840" s="16"/>
      <c r="CJ840" s="16"/>
      <c r="CK840" s="16"/>
      <c r="CL840" s="16"/>
      <c r="CM840" s="16"/>
      <c r="CN840" s="16"/>
      <c r="CO840" s="16"/>
      <c r="CP840" s="16"/>
      <c r="CQ840" s="16"/>
      <c r="CR840" s="16"/>
      <c r="CS840" s="16"/>
      <c r="CT840" s="16"/>
      <c r="CU840" s="16"/>
      <c r="CV840" s="16"/>
      <c r="CW840" s="16"/>
      <c r="CX840" s="16"/>
      <c r="CY840" s="16"/>
      <c r="CZ840" s="16"/>
      <c r="DA840" s="16"/>
      <c r="DB840" s="16"/>
      <c r="DC840" s="16"/>
      <c r="DD840" s="16"/>
      <c r="DE840" s="16"/>
      <c r="DF840" s="16"/>
      <c r="DG840" s="16"/>
      <c r="DH840" s="16"/>
      <c r="DI840" s="16"/>
      <c r="DJ840" s="16"/>
      <c r="DK840" s="16"/>
      <c r="DL840" s="16"/>
      <c r="DM840" s="16"/>
      <c r="DN840" s="16"/>
      <c r="DO840" s="16"/>
      <c r="DP840" s="16"/>
      <c r="DQ840" s="16"/>
      <c r="DR840" s="16"/>
      <c r="DS840" s="16"/>
      <c r="DT840" s="16"/>
      <c r="DU840" s="16"/>
      <c r="DV840" s="16"/>
      <c r="DW840" s="16"/>
      <c r="DX840" s="16"/>
      <c r="DY840" s="16"/>
      <c r="DZ840" s="16"/>
      <c r="EA840" s="16"/>
      <c r="EB840" s="16"/>
      <c r="EC840" s="16"/>
      <c r="ED840" s="16"/>
      <c r="EE840" s="16"/>
      <c r="EF840" s="16"/>
      <c r="EG840" s="16"/>
      <c r="EH840" s="16"/>
      <c r="EI840" s="16"/>
      <c r="EJ840" s="16"/>
      <c r="EK840" s="16"/>
      <c r="EL840" s="16"/>
      <c r="EM840" s="16"/>
      <c r="EN840" s="16"/>
      <c r="EO840" s="16"/>
      <c r="EP840" s="16"/>
      <c r="EQ840" s="16"/>
      <c r="ER840" s="16"/>
      <c r="ES840" s="16"/>
      <c r="ET840" s="16"/>
      <c r="EU840" s="16"/>
      <c r="EV840" s="16"/>
      <c r="EW840" s="16"/>
      <c r="EX840" s="16"/>
      <c r="EY840" s="16"/>
      <c r="EZ840" s="16"/>
      <c r="FA840" s="16"/>
      <c r="FB840" s="16"/>
    </row>
    <row r="841" spans="11:158" x14ac:dyDescent="0.35"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  <c r="AU841" s="16"/>
      <c r="AV841" s="16"/>
      <c r="AW841" s="16"/>
      <c r="AX841" s="16"/>
      <c r="AY841" s="16"/>
      <c r="AZ841" s="16"/>
      <c r="BA841" s="16"/>
      <c r="BB841" s="16"/>
      <c r="BC841" s="16"/>
      <c r="BD841" s="16"/>
      <c r="BE841" s="16"/>
      <c r="BF841" s="16"/>
      <c r="BG841" s="16"/>
      <c r="BH841" s="16"/>
      <c r="BI841" s="16"/>
      <c r="BJ841" s="16"/>
      <c r="BK841" s="16"/>
      <c r="BL841" s="16"/>
      <c r="BM841" s="16"/>
      <c r="BN841" s="16"/>
      <c r="BO841" s="16"/>
      <c r="BP841" s="16"/>
      <c r="BQ841" s="16"/>
      <c r="BR841" s="16"/>
      <c r="BS841" s="16"/>
      <c r="BT841" s="16"/>
      <c r="BU841" s="16"/>
      <c r="BV841" s="16"/>
      <c r="BW841" s="16"/>
      <c r="BX841" s="16"/>
      <c r="BY841" s="16"/>
      <c r="BZ841" s="16"/>
      <c r="CA841" s="16"/>
      <c r="CB841" s="16"/>
      <c r="CC841" s="16"/>
      <c r="CD841" s="16"/>
      <c r="CE841" s="16"/>
      <c r="CF841" s="16"/>
      <c r="CG841" s="16"/>
      <c r="CH841" s="16"/>
      <c r="CI841" s="16"/>
      <c r="CJ841" s="16"/>
      <c r="CK841" s="16"/>
      <c r="CL841" s="16"/>
      <c r="CM841" s="16"/>
      <c r="CN841" s="16"/>
      <c r="CO841" s="16"/>
      <c r="CP841" s="16"/>
      <c r="CQ841" s="16"/>
      <c r="CR841" s="16"/>
      <c r="CS841" s="16"/>
      <c r="CT841" s="16"/>
      <c r="CU841" s="16"/>
      <c r="CV841" s="16"/>
      <c r="CW841" s="16"/>
      <c r="CX841" s="16"/>
      <c r="CY841" s="16"/>
      <c r="CZ841" s="16"/>
      <c r="DA841" s="16"/>
      <c r="DB841" s="16"/>
      <c r="DC841" s="16"/>
      <c r="DD841" s="16"/>
      <c r="DE841" s="16"/>
      <c r="DF841" s="16"/>
      <c r="DG841" s="16"/>
      <c r="DH841" s="16"/>
      <c r="DI841" s="16"/>
      <c r="DJ841" s="16"/>
      <c r="DK841" s="16"/>
      <c r="DL841" s="16"/>
      <c r="DM841" s="16"/>
      <c r="DN841" s="16"/>
      <c r="DO841" s="16"/>
      <c r="DP841" s="16"/>
      <c r="DQ841" s="16"/>
      <c r="DR841" s="16"/>
      <c r="DS841" s="16"/>
      <c r="DT841" s="16"/>
      <c r="DU841" s="16"/>
      <c r="DV841" s="16"/>
      <c r="DW841" s="16"/>
      <c r="DX841" s="16"/>
      <c r="DY841" s="16"/>
      <c r="DZ841" s="16"/>
      <c r="EA841" s="16"/>
      <c r="EB841" s="16"/>
      <c r="EC841" s="16"/>
      <c r="ED841" s="16"/>
      <c r="EE841" s="16"/>
      <c r="EF841" s="16"/>
      <c r="EG841" s="16"/>
      <c r="EH841" s="16"/>
      <c r="EI841" s="16"/>
      <c r="EJ841" s="16"/>
      <c r="EK841" s="16"/>
      <c r="EL841" s="16"/>
      <c r="EM841" s="16"/>
      <c r="EN841" s="16"/>
      <c r="EO841" s="16"/>
      <c r="EP841" s="16"/>
      <c r="EQ841" s="16"/>
      <c r="ER841" s="16"/>
      <c r="ES841" s="16"/>
      <c r="ET841" s="16"/>
      <c r="EU841" s="16"/>
      <c r="EV841" s="16"/>
      <c r="EW841" s="16"/>
      <c r="EX841" s="16"/>
      <c r="EY841" s="16"/>
      <c r="EZ841" s="16"/>
      <c r="FA841" s="16"/>
      <c r="FB841" s="16"/>
    </row>
    <row r="842" spans="11:158" x14ac:dyDescent="0.35"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  <c r="AU842" s="16"/>
      <c r="AV842" s="16"/>
      <c r="AW842" s="16"/>
      <c r="AX842" s="16"/>
      <c r="AY842" s="16"/>
      <c r="AZ842" s="16"/>
      <c r="BA842" s="16"/>
      <c r="BB842" s="16"/>
      <c r="BC842" s="16"/>
      <c r="BD842" s="16"/>
      <c r="BE842" s="16"/>
      <c r="BF842" s="16"/>
      <c r="BG842" s="16"/>
      <c r="BH842" s="16"/>
      <c r="BI842" s="16"/>
      <c r="BJ842" s="16"/>
      <c r="BK842" s="16"/>
      <c r="BL842" s="16"/>
      <c r="BM842" s="16"/>
      <c r="BN842" s="16"/>
      <c r="BO842" s="16"/>
      <c r="BP842" s="16"/>
      <c r="BQ842" s="16"/>
      <c r="BR842" s="16"/>
      <c r="BS842" s="16"/>
      <c r="BT842" s="16"/>
      <c r="BU842" s="16"/>
      <c r="BV842" s="16"/>
      <c r="BW842" s="16"/>
      <c r="BX842" s="16"/>
      <c r="BY842" s="16"/>
      <c r="BZ842" s="16"/>
      <c r="CA842" s="16"/>
      <c r="CB842" s="16"/>
      <c r="CC842" s="16"/>
      <c r="CD842" s="16"/>
      <c r="CE842" s="16"/>
      <c r="CF842" s="16"/>
      <c r="CG842" s="16"/>
      <c r="CH842" s="16"/>
      <c r="CI842" s="16"/>
      <c r="CJ842" s="16"/>
      <c r="CK842" s="16"/>
      <c r="CL842" s="16"/>
      <c r="CM842" s="16"/>
      <c r="CN842" s="16"/>
      <c r="CO842" s="16"/>
      <c r="CP842" s="16"/>
      <c r="CQ842" s="16"/>
      <c r="CR842" s="16"/>
      <c r="CS842" s="16"/>
      <c r="CT842" s="16"/>
      <c r="CU842" s="16"/>
      <c r="CV842" s="16"/>
      <c r="CW842" s="16"/>
      <c r="CX842" s="16"/>
      <c r="CY842" s="16"/>
      <c r="CZ842" s="16"/>
      <c r="DA842" s="16"/>
      <c r="DB842" s="16"/>
      <c r="DC842" s="16"/>
      <c r="DD842" s="16"/>
      <c r="DE842" s="16"/>
      <c r="DF842" s="16"/>
      <c r="DG842" s="16"/>
      <c r="DH842" s="16"/>
      <c r="DI842" s="16"/>
      <c r="DJ842" s="16"/>
      <c r="DK842" s="16"/>
      <c r="DL842" s="16"/>
      <c r="DM842" s="16"/>
      <c r="DN842" s="16"/>
      <c r="DO842" s="16"/>
      <c r="DP842" s="16"/>
      <c r="DQ842" s="16"/>
      <c r="DR842" s="16"/>
      <c r="DS842" s="16"/>
      <c r="DT842" s="16"/>
      <c r="DU842" s="16"/>
      <c r="DV842" s="16"/>
      <c r="DW842" s="16"/>
      <c r="DX842" s="16"/>
      <c r="DY842" s="16"/>
      <c r="DZ842" s="16"/>
      <c r="EA842" s="16"/>
      <c r="EB842" s="16"/>
      <c r="EC842" s="16"/>
      <c r="ED842" s="16"/>
      <c r="EE842" s="16"/>
      <c r="EF842" s="16"/>
      <c r="EG842" s="16"/>
      <c r="EH842" s="16"/>
      <c r="EI842" s="16"/>
      <c r="EJ842" s="16"/>
      <c r="EK842" s="16"/>
      <c r="EL842" s="16"/>
      <c r="EM842" s="16"/>
      <c r="EN842" s="16"/>
      <c r="EO842" s="16"/>
      <c r="EP842" s="16"/>
      <c r="EQ842" s="16"/>
      <c r="ER842" s="16"/>
      <c r="ES842" s="16"/>
      <c r="ET842" s="16"/>
      <c r="EU842" s="16"/>
      <c r="EV842" s="16"/>
      <c r="EW842" s="16"/>
      <c r="EX842" s="16"/>
      <c r="EY842" s="16"/>
      <c r="EZ842" s="16"/>
      <c r="FA842" s="16"/>
      <c r="FB842" s="16"/>
    </row>
    <row r="843" spans="11:158" x14ac:dyDescent="0.35"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  <c r="AU843" s="16"/>
      <c r="AV843" s="16"/>
      <c r="AW843" s="16"/>
      <c r="AX843" s="16"/>
      <c r="AY843" s="16"/>
      <c r="AZ843" s="16"/>
      <c r="BA843" s="16"/>
      <c r="BB843" s="16"/>
      <c r="BC843" s="16"/>
      <c r="BD843" s="16"/>
      <c r="BE843" s="16"/>
      <c r="BF843" s="16"/>
      <c r="BG843" s="16"/>
      <c r="BH843" s="16"/>
      <c r="BI843" s="16"/>
      <c r="BJ843" s="16"/>
      <c r="BK843" s="16"/>
      <c r="BL843" s="16"/>
      <c r="BM843" s="16"/>
      <c r="BN843" s="16"/>
      <c r="BO843" s="16"/>
      <c r="BP843" s="16"/>
      <c r="BQ843" s="16"/>
      <c r="BR843" s="16"/>
      <c r="BS843" s="16"/>
      <c r="BT843" s="16"/>
      <c r="BU843" s="16"/>
      <c r="BV843" s="16"/>
      <c r="BW843" s="16"/>
      <c r="BX843" s="16"/>
      <c r="BY843" s="16"/>
      <c r="BZ843" s="16"/>
      <c r="CA843" s="16"/>
      <c r="CB843" s="16"/>
      <c r="CC843" s="16"/>
      <c r="CD843" s="16"/>
      <c r="CE843" s="16"/>
      <c r="CF843" s="16"/>
      <c r="CG843" s="16"/>
      <c r="CH843" s="16"/>
      <c r="CI843" s="16"/>
      <c r="CJ843" s="16"/>
      <c r="CK843" s="16"/>
      <c r="CL843" s="16"/>
      <c r="CM843" s="16"/>
      <c r="CN843" s="16"/>
      <c r="CO843" s="16"/>
      <c r="CP843" s="16"/>
      <c r="CQ843" s="16"/>
      <c r="CR843" s="16"/>
      <c r="CS843" s="16"/>
      <c r="CT843" s="16"/>
      <c r="CU843" s="16"/>
      <c r="CV843" s="16"/>
      <c r="CW843" s="16"/>
      <c r="CX843" s="16"/>
      <c r="CY843" s="16"/>
      <c r="CZ843" s="16"/>
      <c r="DA843" s="16"/>
      <c r="DB843" s="16"/>
      <c r="DC843" s="16"/>
      <c r="DD843" s="16"/>
      <c r="DE843" s="16"/>
      <c r="DF843" s="16"/>
      <c r="DG843" s="16"/>
      <c r="DH843" s="16"/>
      <c r="DI843" s="16"/>
      <c r="DJ843" s="16"/>
      <c r="DK843" s="16"/>
      <c r="DL843" s="16"/>
      <c r="DM843" s="16"/>
      <c r="DN843" s="16"/>
      <c r="DO843" s="16"/>
      <c r="DP843" s="16"/>
      <c r="DQ843" s="16"/>
      <c r="DR843" s="16"/>
      <c r="DS843" s="16"/>
      <c r="DT843" s="16"/>
      <c r="DU843" s="16"/>
      <c r="DV843" s="16"/>
      <c r="DW843" s="16"/>
      <c r="DX843" s="16"/>
      <c r="DY843" s="16"/>
      <c r="DZ843" s="16"/>
      <c r="EA843" s="16"/>
      <c r="EB843" s="16"/>
      <c r="EC843" s="16"/>
      <c r="ED843" s="16"/>
      <c r="EE843" s="16"/>
      <c r="EF843" s="16"/>
      <c r="EG843" s="16"/>
      <c r="EH843" s="16"/>
      <c r="EI843" s="16"/>
      <c r="EJ843" s="16"/>
      <c r="EK843" s="16"/>
      <c r="EL843" s="16"/>
      <c r="EM843" s="16"/>
      <c r="EN843" s="16"/>
      <c r="EO843" s="16"/>
      <c r="EP843" s="16"/>
      <c r="EQ843" s="16"/>
      <c r="ER843" s="16"/>
      <c r="ES843" s="16"/>
      <c r="ET843" s="16"/>
      <c r="EU843" s="16"/>
      <c r="EV843" s="16"/>
      <c r="EW843" s="16"/>
      <c r="EX843" s="16"/>
      <c r="EY843" s="16"/>
      <c r="EZ843" s="16"/>
      <c r="FA843" s="16"/>
      <c r="FB843" s="16"/>
    </row>
    <row r="844" spans="11:158" x14ac:dyDescent="0.35"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  <c r="AU844" s="16"/>
      <c r="AV844" s="16"/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6"/>
      <c r="CX844" s="16"/>
      <c r="CY844" s="16"/>
      <c r="CZ844" s="16"/>
      <c r="DA844" s="16"/>
      <c r="DB844" s="16"/>
      <c r="DC844" s="16"/>
      <c r="DD844" s="16"/>
      <c r="DE844" s="16"/>
      <c r="DF844" s="16"/>
      <c r="DG844" s="16"/>
      <c r="DH844" s="16"/>
      <c r="DI844" s="16"/>
      <c r="DJ844" s="16"/>
      <c r="DK844" s="16"/>
      <c r="DL844" s="16"/>
      <c r="DM844" s="16"/>
      <c r="DN844" s="16"/>
      <c r="DO844" s="16"/>
      <c r="DP844" s="16"/>
      <c r="DQ844" s="16"/>
      <c r="DR844" s="16"/>
      <c r="DS844" s="16"/>
      <c r="DT844" s="16"/>
      <c r="DU844" s="16"/>
      <c r="DV844" s="16"/>
      <c r="DW844" s="16"/>
      <c r="DX844" s="16"/>
      <c r="DY844" s="16"/>
      <c r="DZ844" s="16"/>
      <c r="EA844" s="16"/>
      <c r="EB844" s="16"/>
      <c r="EC844" s="16"/>
      <c r="ED844" s="16"/>
      <c r="EE844" s="16"/>
      <c r="EF844" s="16"/>
      <c r="EG844" s="16"/>
      <c r="EH844" s="16"/>
      <c r="EI844" s="16"/>
      <c r="EJ844" s="16"/>
      <c r="EK844" s="16"/>
      <c r="EL844" s="16"/>
      <c r="EM844" s="16"/>
      <c r="EN844" s="16"/>
      <c r="EO844" s="16"/>
      <c r="EP844" s="16"/>
      <c r="EQ844" s="16"/>
      <c r="ER844" s="16"/>
      <c r="ES844" s="16"/>
      <c r="ET844" s="16"/>
      <c r="EU844" s="16"/>
      <c r="EV844" s="16"/>
      <c r="EW844" s="16"/>
      <c r="EX844" s="16"/>
      <c r="EY844" s="16"/>
      <c r="EZ844" s="16"/>
      <c r="FA844" s="16"/>
      <c r="FB844" s="16"/>
    </row>
    <row r="845" spans="11:158" x14ac:dyDescent="0.35"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  <c r="AU845" s="16"/>
      <c r="AV845" s="16"/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  <c r="CW845" s="16"/>
      <c r="CX845" s="16"/>
      <c r="CY845" s="16"/>
      <c r="CZ845" s="16"/>
      <c r="DA845" s="16"/>
      <c r="DB845" s="16"/>
      <c r="DC845" s="16"/>
      <c r="DD845" s="16"/>
      <c r="DE845" s="16"/>
      <c r="DF845" s="16"/>
      <c r="DG845" s="16"/>
      <c r="DH845" s="16"/>
      <c r="DI845" s="16"/>
      <c r="DJ845" s="16"/>
      <c r="DK845" s="16"/>
      <c r="DL845" s="16"/>
      <c r="DM845" s="16"/>
      <c r="DN845" s="16"/>
      <c r="DO845" s="16"/>
      <c r="DP845" s="16"/>
      <c r="DQ845" s="16"/>
      <c r="DR845" s="16"/>
      <c r="DS845" s="16"/>
      <c r="DT845" s="16"/>
      <c r="DU845" s="16"/>
      <c r="DV845" s="16"/>
      <c r="DW845" s="16"/>
      <c r="DX845" s="16"/>
      <c r="DY845" s="16"/>
      <c r="DZ845" s="16"/>
      <c r="EA845" s="16"/>
      <c r="EB845" s="16"/>
      <c r="EC845" s="16"/>
      <c r="ED845" s="16"/>
      <c r="EE845" s="16"/>
      <c r="EF845" s="16"/>
      <c r="EG845" s="16"/>
      <c r="EH845" s="16"/>
      <c r="EI845" s="16"/>
      <c r="EJ845" s="16"/>
      <c r="EK845" s="16"/>
      <c r="EL845" s="16"/>
      <c r="EM845" s="16"/>
      <c r="EN845" s="16"/>
      <c r="EO845" s="16"/>
      <c r="EP845" s="16"/>
      <c r="EQ845" s="16"/>
      <c r="ER845" s="16"/>
      <c r="ES845" s="16"/>
      <c r="ET845" s="16"/>
      <c r="EU845" s="16"/>
      <c r="EV845" s="16"/>
      <c r="EW845" s="16"/>
      <c r="EX845" s="16"/>
      <c r="EY845" s="16"/>
      <c r="EZ845" s="16"/>
      <c r="FA845" s="16"/>
      <c r="FB845" s="16"/>
    </row>
    <row r="846" spans="11:158" x14ac:dyDescent="0.35"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  <c r="AU846" s="16"/>
      <c r="AV846" s="16"/>
      <c r="AW846" s="16"/>
      <c r="AX846" s="16"/>
      <c r="AY846" s="16"/>
      <c r="AZ846" s="16"/>
      <c r="BA846" s="16"/>
      <c r="BB846" s="16"/>
      <c r="BC846" s="16"/>
      <c r="BD846" s="16"/>
      <c r="BE846" s="16"/>
      <c r="BF846" s="16"/>
      <c r="BG846" s="16"/>
      <c r="BH846" s="16"/>
      <c r="BI846" s="16"/>
      <c r="BJ846" s="16"/>
      <c r="BK846" s="16"/>
      <c r="BL846" s="16"/>
      <c r="BM846" s="16"/>
      <c r="BN846" s="16"/>
      <c r="BO846" s="16"/>
      <c r="BP846" s="16"/>
      <c r="BQ846" s="16"/>
      <c r="BR846" s="16"/>
      <c r="BS846" s="16"/>
      <c r="BT846" s="16"/>
      <c r="BU846" s="16"/>
      <c r="BV846" s="16"/>
      <c r="BW846" s="16"/>
      <c r="BX846" s="16"/>
      <c r="BY846" s="16"/>
      <c r="BZ846" s="16"/>
      <c r="CA846" s="16"/>
      <c r="CB846" s="16"/>
      <c r="CC846" s="16"/>
      <c r="CD846" s="16"/>
      <c r="CE846" s="16"/>
      <c r="CF846" s="16"/>
      <c r="CG846" s="16"/>
      <c r="CH846" s="16"/>
      <c r="CI846" s="16"/>
      <c r="CJ846" s="16"/>
      <c r="CK846" s="16"/>
      <c r="CL846" s="16"/>
      <c r="CM846" s="16"/>
      <c r="CN846" s="16"/>
      <c r="CO846" s="16"/>
      <c r="CP846" s="16"/>
      <c r="CQ846" s="16"/>
      <c r="CR846" s="16"/>
      <c r="CS846" s="16"/>
      <c r="CT846" s="16"/>
      <c r="CU846" s="16"/>
      <c r="CV846" s="16"/>
      <c r="CW846" s="16"/>
      <c r="CX846" s="16"/>
      <c r="CY846" s="16"/>
      <c r="CZ846" s="16"/>
      <c r="DA846" s="16"/>
      <c r="DB846" s="16"/>
      <c r="DC846" s="16"/>
      <c r="DD846" s="16"/>
      <c r="DE846" s="16"/>
      <c r="DF846" s="16"/>
      <c r="DG846" s="16"/>
      <c r="DH846" s="16"/>
      <c r="DI846" s="16"/>
      <c r="DJ846" s="16"/>
      <c r="DK846" s="16"/>
      <c r="DL846" s="16"/>
      <c r="DM846" s="16"/>
      <c r="DN846" s="16"/>
      <c r="DO846" s="16"/>
      <c r="DP846" s="16"/>
      <c r="DQ846" s="16"/>
      <c r="DR846" s="16"/>
      <c r="DS846" s="16"/>
      <c r="DT846" s="16"/>
      <c r="DU846" s="16"/>
      <c r="DV846" s="16"/>
      <c r="DW846" s="16"/>
      <c r="DX846" s="16"/>
      <c r="DY846" s="16"/>
      <c r="DZ846" s="16"/>
      <c r="EA846" s="16"/>
      <c r="EB846" s="16"/>
      <c r="EC846" s="16"/>
      <c r="ED846" s="16"/>
      <c r="EE846" s="16"/>
      <c r="EF846" s="16"/>
      <c r="EG846" s="16"/>
      <c r="EH846" s="16"/>
      <c r="EI846" s="16"/>
      <c r="EJ846" s="16"/>
      <c r="EK846" s="16"/>
      <c r="EL846" s="16"/>
      <c r="EM846" s="16"/>
      <c r="EN846" s="16"/>
      <c r="EO846" s="16"/>
      <c r="EP846" s="16"/>
      <c r="EQ846" s="16"/>
      <c r="ER846" s="16"/>
      <c r="ES846" s="16"/>
      <c r="ET846" s="16"/>
      <c r="EU846" s="16"/>
      <c r="EV846" s="16"/>
      <c r="EW846" s="16"/>
      <c r="EX846" s="16"/>
      <c r="EY846" s="16"/>
      <c r="EZ846" s="16"/>
      <c r="FA846" s="16"/>
      <c r="FB846" s="16"/>
    </row>
    <row r="847" spans="11:158" x14ac:dyDescent="0.35"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  <c r="AU847" s="16"/>
      <c r="AV847" s="16"/>
      <c r="AW847" s="16"/>
      <c r="AX847" s="16"/>
      <c r="AY847" s="16"/>
      <c r="AZ847" s="16"/>
      <c r="BA847" s="16"/>
      <c r="BB847" s="16"/>
      <c r="BC847" s="16"/>
      <c r="BD847" s="16"/>
      <c r="BE847" s="16"/>
      <c r="BF847" s="16"/>
      <c r="BG847" s="16"/>
      <c r="BH847" s="16"/>
      <c r="BI847" s="16"/>
      <c r="BJ847" s="16"/>
      <c r="BK847" s="16"/>
      <c r="BL847" s="16"/>
      <c r="BM847" s="16"/>
      <c r="BN847" s="16"/>
      <c r="BO847" s="16"/>
      <c r="BP847" s="16"/>
      <c r="BQ847" s="16"/>
      <c r="BR847" s="16"/>
      <c r="BS847" s="16"/>
      <c r="BT847" s="16"/>
      <c r="BU847" s="16"/>
      <c r="BV847" s="16"/>
      <c r="BW847" s="16"/>
      <c r="BX847" s="16"/>
      <c r="BY847" s="16"/>
      <c r="BZ847" s="16"/>
      <c r="CA847" s="16"/>
      <c r="CB847" s="16"/>
      <c r="CC847" s="16"/>
      <c r="CD847" s="16"/>
      <c r="CE847" s="16"/>
      <c r="CF847" s="16"/>
      <c r="CG847" s="16"/>
      <c r="CH847" s="16"/>
      <c r="CI847" s="16"/>
      <c r="CJ847" s="16"/>
      <c r="CK847" s="16"/>
      <c r="CL847" s="16"/>
      <c r="CM847" s="16"/>
      <c r="CN847" s="16"/>
      <c r="CO847" s="16"/>
      <c r="CP847" s="16"/>
      <c r="CQ847" s="16"/>
      <c r="CR847" s="16"/>
      <c r="CS847" s="16"/>
      <c r="CT847" s="16"/>
      <c r="CU847" s="16"/>
      <c r="CV847" s="16"/>
      <c r="CW847" s="16"/>
      <c r="CX847" s="16"/>
      <c r="CY847" s="16"/>
      <c r="CZ847" s="16"/>
      <c r="DA847" s="16"/>
      <c r="DB847" s="16"/>
      <c r="DC847" s="16"/>
      <c r="DD847" s="16"/>
      <c r="DE847" s="16"/>
      <c r="DF847" s="16"/>
      <c r="DG847" s="16"/>
      <c r="DH847" s="16"/>
      <c r="DI847" s="16"/>
      <c r="DJ847" s="16"/>
      <c r="DK847" s="16"/>
      <c r="DL847" s="16"/>
      <c r="DM847" s="16"/>
      <c r="DN847" s="16"/>
      <c r="DO847" s="16"/>
      <c r="DP847" s="16"/>
      <c r="DQ847" s="16"/>
      <c r="DR847" s="16"/>
      <c r="DS847" s="16"/>
      <c r="DT847" s="16"/>
      <c r="DU847" s="16"/>
      <c r="DV847" s="16"/>
      <c r="DW847" s="16"/>
      <c r="DX847" s="16"/>
      <c r="DY847" s="16"/>
      <c r="DZ847" s="16"/>
      <c r="EA847" s="16"/>
      <c r="EB847" s="16"/>
      <c r="EC847" s="16"/>
      <c r="ED847" s="16"/>
      <c r="EE847" s="16"/>
      <c r="EF847" s="16"/>
      <c r="EG847" s="16"/>
      <c r="EH847" s="16"/>
      <c r="EI847" s="16"/>
      <c r="EJ847" s="16"/>
      <c r="EK847" s="16"/>
      <c r="EL847" s="16"/>
      <c r="EM847" s="16"/>
      <c r="EN847" s="16"/>
      <c r="EO847" s="16"/>
      <c r="EP847" s="16"/>
      <c r="EQ847" s="16"/>
      <c r="ER847" s="16"/>
      <c r="ES847" s="16"/>
      <c r="ET847" s="16"/>
      <c r="EU847" s="16"/>
      <c r="EV847" s="16"/>
      <c r="EW847" s="16"/>
      <c r="EX847" s="16"/>
      <c r="EY847" s="16"/>
      <c r="EZ847" s="16"/>
      <c r="FA847" s="16"/>
      <c r="FB847" s="16"/>
    </row>
    <row r="848" spans="11:158" x14ac:dyDescent="0.35"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  <c r="AU848" s="16"/>
      <c r="AV848" s="16"/>
      <c r="AW848" s="16"/>
      <c r="AX848" s="16"/>
      <c r="AY848" s="16"/>
      <c r="AZ848" s="16"/>
      <c r="BA848" s="16"/>
      <c r="BB848" s="16"/>
      <c r="BC848" s="16"/>
      <c r="BD848" s="16"/>
      <c r="BE848" s="16"/>
      <c r="BF848" s="16"/>
      <c r="BG848" s="16"/>
      <c r="BH848" s="16"/>
      <c r="BI848" s="16"/>
      <c r="BJ848" s="16"/>
      <c r="BK848" s="16"/>
      <c r="BL848" s="16"/>
      <c r="BM848" s="16"/>
      <c r="BN848" s="16"/>
      <c r="BO848" s="16"/>
      <c r="BP848" s="16"/>
      <c r="BQ848" s="16"/>
      <c r="BR848" s="16"/>
      <c r="BS848" s="16"/>
      <c r="BT848" s="16"/>
      <c r="BU848" s="16"/>
      <c r="BV848" s="16"/>
      <c r="BW848" s="16"/>
      <c r="BX848" s="16"/>
      <c r="BY848" s="16"/>
      <c r="BZ848" s="16"/>
      <c r="CA848" s="16"/>
      <c r="CB848" s="16"/>
      <c r="CC848" s="16"/>
      <c r="CD848" s="16"/>
      <c r="CE848" s="16"/>
      <c r="CF848" s="16"/>
      <c r="CG848" s="16"/>
      <c r="CH848" s="16"/>
      <c r="CI848" s="16"/>
      <c r="CJ848" s="16"/>
      <c r="CK848" s="16"/>
      <c r="CL848" s="16"/>
      <c r="CM848" s="16"/>
      <c r="CN848" s="16"/>
      <c r="CO848" s="16"/>
      <c r="CP848" s="16"/>
      <c r="CQ848" s="16"/>
      <c r="CR848" s="16"/>
      <c r="CS848" s="16"/>
      <c r="CT848" s="16"/>
      <c r="CU848" s="16"/>
      <c r="CV848" s="16"/>
      <c r="CW848" s="16"/>
      <c r="CX848" s="16"/>
      <c r="CY848" s="16"/>
      <c r="CZ848" s="16"/>
      <c r="DA848" s="16"/>
      <c r="DB848" s="16"/>
      <c r="DC848" s="16"/>
      <c r="DD848" s="16"/>
      <c r="DE848" s="16"/>
      <c r="DF848" s="16"/>
      <c r="DG848" s="16"/>
      <c r="DH848" s="16"/>
      <c r="DI848" s="16"/>
      <c r="DJ848" s="16"/>
      <c r="DK848" s="16"/>
      <c r="DL848" s="16"/>
      <c r="DM848" s="16"/>
      <c r="DN848" s="16"/>
      <c r="DO848" s="16"/>
      <c r="DP848" s="16"/>
      <c r="DQ848" s="16"/>
      <c r="DR848" s="16"/>
      <c r="DS848" s="16"/>
      <c r="DT848" s="16"/>
      <c r="DU848" s="16"/>
      <c r="DV848" s="16"/>
      <c r="DW848" s="16"/>
      <c r="DX848" s="16"/>
      <c r="DY848" s="16"/>
      <c r="DZ848" s="16"/>
      <c r="EA848" s="16"/>
      <c r="EB848" s="16"/>
      <c r="EC848" s="16"/>
      <c r="ED848" s="16"/>
      <c r="EE848" s="16"/>
      <c r="EF848" s="16"/>
      <c r="EG848" s="16"/>
      <c r="EH848" s="16"/>
      <c r="EI848" s="16"/>
      <c r="EJ848" s="16"/>
      <c r="EK848" s="16"/>
      <c r="EL848" s="16"/>
      <c r="EM848" s="16"/>
      <c r="EN848" s="16"/>
      <c r="EO848" s="16"/>
      <c r="EP848" s="16"/>
      <c r="EQ848" s="16"/>
      <c r="ER848" s="16"/>
      <c r="ES848" s="16"/>
      <c r="ET848" s="16"/>
      <c r="EU848" s="16"/>
      <c r="EV848" s="16"/>
      <c r="EW848" s="16"/>
      <c r="EX848" s="16"/>
      <c r="EY848" s="16"/>
      <c r="EZ848" s="16"/>
      <c r="FA848" s="16"/>
      <c r="FB848" s="16"/>
    </row>
    <row r="849" spans="11:158" x14ac:dyDescent="0.35"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  <c r="AU849" s="16"/>
      <c r="AV849" s="16"/>
      <c r="AW849" s="16"/>
      <c r="AX849" s="16"/>
      <c r="AY849" s="16"/>
      <c r="AZ849" s="16"/>
      <c r="BA849" s="16"/>
      <c r="BB849" s="16"/>
      <c r="BC849" s="16"/>
      <c r="BD849" s="16"/>
      <c r="BE849" s="16"/>
      <c r="BF849" s="16"/>
      <c r="BG849" s="16"/>
      <c r="BH849" s="16"/>
      <c r="BI849" s="16"/>
      <c r="BJ849" s="16"/>
      <c r="BK849" s="16"/>
      <c r="BL849" s="16"/>
      <c r="BM849" s="16"/>
      <c r="BN849" s="16"/>
      <c r="BO849" s="16"/>
      <c r="BP849" s="16"/>
      <c r="BQ849" s="16"/>
      <c r="BR849" s="16"/>
      <c r="BS849" s="16"/>
      <c r="BT849" s="16"/>
      <c r="BU849" s="16"/>
      <c r="BV849" s="16"/>
      <c r="BW849" s="16"/>
      <c r="BX849" s="16"/>
      <c r="BY849" s="16"/>
      <c r="BZ849" s="16"/>
      <c r="CA849" s="16"/>
      <c r="CB849" s="16"/>
      <c r="CC849" s="16"/>
      <c r="CD849" s="16"/>
      <c r="CE849" s="16"/>
      <c r="CF849" s="16"/>
      <c r="CG849" s="16"/>
      <c r="CH849" s="16"/>
      <c r="CI849" s="16"/>
      <c r="CJ849" s="16"/>
      <c r="CK849" s="16"/>
      <c r="CL849" s="16"/>
      <c r="CM849" s="16"/>
      <c r="CN849" s="16"/>
      <c r="CO849" s="16"/>
      <c r="CP849" s="16"/>
      <c r="CQ849" s="16"/>
      <c r="CR849" s="16"/>
      <c r="CS849" s="16"/>
      <c r="CT849" s="16"/>
      <c r="CU849" s="16"/>
      <c r="CV849" s="16"/>
      <c r="CW849" s="16"/>
      <c r="CX849" s="16"/>
      <c r="CY849" s="16"/>
      <c r="CZ849" s="16"/>
      <c r="DA849" s="16"/>
      <c r="DB849" s="16"/>
      <c r="DC849" s="16"/>
      <c r="DD849" s="16"/>
      <c r="DE849" s="16"/>
      <c r="DF849" s="16"/>
      <c r="DG849" s="16"/>
      <c r="DH849" s="16"/>
      <c r="DI849" s="16"/>
      <c r="DJ849" s="16"/>
      <c r="DK849" s="16"/>
      <c r="DL849" s="16"/>
      <c r="DM849" s="16"/>
      <c r="DN849" s="16"/>
      <c r="DO849" s="16"/>
      <c r="DP849" s="16"/>
      <c r="DQ849" s="16"/>
      <c r="DR849" s="16"/>
      <c r="DS849" s="16"/>
      <c r="DT849" s="16"/>
      <c r="DU849" s="16"/>
      <c r="DV849" s="16"/>
      <c r="DW849" s="16"/>
      <c r="DX849" s="16"/>
      <c r="DY849" s="16"/>
      <c r="DZ849" s="16"/>
      <c r="EA849" s="16"/>
      <c r="EB849" s="16"/>
      <c r="EC849" s="16"/>
      <c r="ED849" s="16"/>
      <c r="EE849" s="16"/>
      <c r="EF849" s="16"/>
      <c r="EG849" s="16"/>
      <c r="EH849" s="16"/>
      <c r="EI849" s="16"/>
      <c r="EJ849" s="16"/>
      <c r="EK849" s="16"/>
      <c r="EL849" s="16"/>
      <c r="EM849" s="16"/>
      <c r="EN849" s="16"/>
      <c r="EO849" s="16"/>
      <c r="EP849" s="16"/>
      <c r="EQ849" s="16"/>
      <c r="ER849" s="16"/>
      <c r="ES849" s="16"/>
      <c r="ET849" s="16"/>
      <c r="EU849" s="16"/>
      <c r="EV849" s="16"/>
      <c r="EW849" s="16"/>
      <c r="EX849" s="16"/>
      <c r="EY849" s="16"/>
      <c r="EZ849" s="16"/>
      <c r="FA849" s="16"/>
      <c r="FB849" s="16"/>
    </row>
    <row r="850" spans="11:158" x14ac:dyDescent="0.35"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  <c r="AU850" s="16"/>
      <c r="AV850" s="16"/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  <c r="CW850" s="16"/>
      <c r="CX850" s="16"/>
      <c r="CY850" s="16"/>
      <c r="CZ850" s="16"/>
      <c r="DA850" s="16"/>
      <c r="DB850" s="16"/>
      <c r="DC850" s="16"/>
      <c r="DD850" s="16"/>
      <c r="DE850" s="16"/>
      <c r="DF850" s="16"/>
      <c r="DG850" s="16"/>
      <c r="DH850" s="16"/>
      <c r="DI850" s="16"/>
      <c r="DJ850" s="16"/>
      <c r="DK850" s="16"/>
      <c r="DL850" s="16"/>
      <c r="DM850" s="16"/>
      <c r="DN850" s="16"/>
      <c r="DO850" s="16"/>
      <c r="DP850" s="16"/>
      <c r="DQ850" s="16"/>
      <c r="DR850" s="16"/>
      <c r="DS850" s="16"/>
      <c r="DT850" s="16"/>
      <c r="DU850" s="16"/>
      <c r="DV850" s="16"/>
      <c r="DW850" s="16"/>
      <c r="DX850" s="16"/>
      <c r="DY850" s="16"/>
      <c r="DZ850" s="16"/>
      <c r="EA850" s="16"/>
      <c r="EB850" s="16"/>
      <c r="EC850" s="16"/>
      <c r="ED850" s="16"/>
      <c r="EE850" s="16"/>
      <c r="EF850" s="16"/>
      <c r="EG850" s="16"/>
      <c r="EH850" s="16"/>
      <c r="EI850" s="16"/>
      <c r="EJ850" s="16"/>
      <c r="EK850" s="16"/>
      <c r="EL850" s="16"/>
      <c r="EM850" s="16"/>
      <c r="EN850" s="16"/>
      <c r="EO850" s="16"/>
      <c r="EP850" s="16"/>
      <c r="EQ850" s="16"/>
      <c r="ER850" s="16"/>
      <c r="ES850" s="16"/>
      <c r="ET850" s="16"/>
      <c r="EU850" s="16"/>
      <c r="EV850" s="16"/>
      <c r="EW850" s="16"/>
      <c r="EX850" s="16"/>
      <c r="EY850" s="16"/>
      <c r="EZ850" s="16"/>
      <c r="FA850" s="16"/>
      <c r="FB850" s="16"/>
    </row>
    <row r="851" spans="11:158" x14ac:dyDescent="0.35"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  <c r="AU851" s="16"/>
      <c r="AV851" s="16"/>
      <c r="AW851" s="16"/>
      <c r="AX851" s="16"/>
      <c r="AY851" s="16"/>
      <c r="AZ851" s="16"/>
      <c r="BA851" s="16"/>
      <c r="BB851" s="16"/>
      <c r="BC851" s="16"/>
      <c r="BD851" s="16"/>
      <c r="BE851" s="16"/>
      <c r="BF851" s="16"/>
      <c r="BG851" s="16"/>
      <c r="BH851" s="16"/>
      <c r="BI851" s="16"/>
      <c r="BJ851" s="16"/>
      <c r="BK851" s="16"/>
      <c r="BL851" s="16"/>
      <c r="BM851" s="16"/>
      <c r="BN851" s="16"/>
      <c r="BO851" s="16"/>
      <c r="BP851" s="16"/>
      <c r="BQ851" s="16"/>
      <c r="BR851" s="16"/>
      <c r="BS851" s="16"/>
      <c r="BT851" s="16"/>
      <c r="BU851" s="16"/>
      <c r="BV851" s="16"/>
      <c r="BW851" s="16"/>
      <c r="BX851" s="16"/>
      <c r="BY851" s="16"/>
      <c r="BZ851" s="16"/>
      <c r="CA851" s="16"/>
      <c r="CB851" s="16"/>
      <c r="CC851" s="16"/>
      <c r="CD851" s="16"/>
      <c r="CE851" s="16"/>
      <c r="CF851" s="16"/>
      <c r="CG851" s="16"/>
      <c r="CH851" s="16"/>
      <c r="CI851" s="16"/>
      <c r="CJ851" s="16"/>
      <c r="CK851" s="16"/>
      <c r="CL851" s="16"/>
      <c r="CM851" s="16"/>
      <c r="CN851" s="16"/>
      <c r="CO851" s="16"/>
      <c r="CP851" s="16"/>
      <c r="CQ851" s="16"/>
      <c r="CR851" s="16"/>
      <c r="CS851" s="16"/>
      <c r="CT851" s="16"/>
      <c r="CU851" s="16"/>
      <c r="CV851" s="16"/>
      <c r="CW851" s="16"/>
      <c r="CX851" s="16"/>
      <c r="CY851" s="16"/>
      <c r="CZ851" s="16"/>
      <c r="DA851" s="16"/>
      <c r="DB851" s="16"/>
      <c r="DC851" s="16"/>
      <c r="DD851" s="16"/>
      <c r="DE851" s="16"/>
      <c r="DF851" s="16"/>
      <c r="DG851" s="16"/>
      <c r="DH851" s="16"/>
      <c r="DI851" s="16"/>
      <c r="DJ851" s="16"/>
      <c r="DK851" s="16"/>
      <c r="DL851" s="16"/>
      <c r="DM851" s="16"/>
      <c r="DN851" s="16"/>
      <c r="DO851" s="16"/>
      <c r="DP851" s="16"/>
      <c r="DQ851" s="16"/>
      <c r="DR851" s="16"/>
      <c r="DS851" s="16"/>
      <c r="DT851" s="16"/>
      <c r="DU851" s="16"/>
      <c r="DV851" s="16"/>
      <c r="DW851" s="16"/>
      <c r="DX851" s="16"/>
      <c r="DY851" s="16"/>
      <c r="DZ851" s="16"/>
      <c r="EA851" s="16"/>
      <c r="EB851" s="16"/>
      <c r="EC851" s="16"/>
      <c r="ED851" s="16"/>
      <c r="EE851" s="16"/>
      <c r="EF851" s="16"/>
      <c r="EG851" s="16"/>
      <c r="EH851" s="16"/>
      <c r="EI851" s="16"/>
      <c r="EJ851" s="16"/>
      <c r="EK851" s="16"/>
      <c r="EL851" s="16"/>
      <c r="EM851" s="16"/>
      <c r="EN851" s="16"/>
      <c r="EO851" s="16"/>
      <c r="EP851" s="16"/>
      <c r="EQ851" s="16"/>
      <c r="ER851" s="16"/>
      <c r="ES851" s="16"/>
      <c r="ET851" s="16"/>
      <c r="EU851" s="16"/>
      <c r="EV851" s="16"/>
      <c r="EW851" s="16"/>
      <c r="EX851" s="16"/>
      <c r="EY851" s="16"/>
      <c r="EZ851" s="16"/>
      <c r="FA851" s="16"/>
      <c r="FB851" s="16"/>
    </row>
    <row r="852" spans="11:158" x14ac:dyDescent="0.35"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  <c r="AU852" s="16"/>
      <c r="AV852" s="16"/>
      <c r="AW852" s="16"/>
      <c r="AX852" s="16"/>
      <c r="AY852" s="16"/>
      <c r="AZ852" s="16"/>
      <c r="BA852" s="16"/>
      <c r="BB852" s="16"/>
      <c r="BC852" s="16"/>
      <c r="BD852" s="16"/>
      <c r="BE852" s="16"/>
      <c r="BF852" s="16"/>
      <c r="BG852" s="16"/>
      <c r="BH852" s="16"/>
      <c r="BI852" s="16"/>
      <c r="BJ852" s="16"/>
      <c r="BK852" s="16"/>
      <c r="BL852" s="16"/>
      <c r="BM852" s="16"/>
      <c r="BN852" s="16"/>
      <c r="BO852" s="16"/>
      <c r="BP852" s="16"/>
      <c r="BQ852" s="16"/>
      <c r="BR852" s="16"/>
      <c r="BS852" s="16"/>
      <c r="BT852" s="16"/>
      <c r="BU852" s="16"/>
      <c r="BV852" s="16"/>
      <c r="BW852" s="16"/>
      <c r="BX852" s="16"/>
      <c r="BY852" s="16"/>
      <c r="BZ852" s="16"/>
      <c r="CA852" s="16"/>
      <c r="CB852" s="16"/>
      <c r="CC852" s="16"/>
      <c r="CD852" s="16"/>
      <c r="CE852" s="16"/>
      <c r="CF852" s="16"/>
      <c r="CG852" s="16"/>
      <c r="CH852" s="16"/>
      <c r="CI852" s="16"/>
      <c r="CJ852" s="16"/>
      <c r="CK852" s="16"/>
      <c r="CL852" s="16"/>
      <c r="CM852" s="16"/>
      <c r="CN852" s="16"/>
      <c r="CO852" s="16"/>
      <c r="CP852" s="16"/>
      <c r="CQ852" s="16"/>
      <c r="CR852" s="16"/>
      <c r="CS852" s="16"/>
      <c r="CT852" s="16"/>
      <c r="CU852" s="16"/>
      <c r="CV852" s="16"/>
      <c r="CW852" s="16"/>
      <c r="CX852" s="16"/>
      <c r="CY852" s="16"/>
      <c r="CZ852" s="16"/>
      <c r="DA852" s="16"/>
      <c r="DB852" s="16"/>
      <c r="DC852" s="16"/>
      <c r="DD852" s="16"/>
      <c r="DE852" s="16"/>
      <c r="DF852" s="16"/>
      <c r="DG852" s="16"/>
      <c r="DH852" s="16"/>
      <c r="DI852" s="16"/>
      <c r="DJ852" s="16"/>
      <c r="DK852" s="16"/>
      <c r="DL852" s="16"/>
      <c r="DM852" s="16"/>
      <c r="DN852" s="16"/>
      <c r="DO852" s="16"/>
      <c r="DP852" s="16"/>
      <c r="DQ852" s="16"/>
      <c r="DR852" s="16"/>
      <c r="DS852" s="16"/>
      <c r="DT852" s="16"/>
      <c r="DU852" s="16"/>
      <c r="DV852" s="16"/>
      <c r="DW852" s="16"/>
      <c r="DX852" s="16"/>
      <c r="DY852" s="16"/>
      <c r="DZ852" s="16"/>
      <c r="EA852" s="16"/>
      <c r="EB852" s="16"/>
      <c r="EC852" s="16"/>
      <c r="ED852" s="16"/>
      <c r="EE852" s="16"/>
      <c r="EF852" s="16"/>
      <c r="EG852" s="16"/>
      <c r="EH852" s="16"/>
      <c r="EI852" s="16"/>
      <c r="EJ852" s="16"/>
      <c r="EK852" s="16"/>
      <c r="EL852" s="16"/>
      <c r="EM852" s="16"/>
      <c r="EN852" s="16"/>
      <c r="EO852" s="16"/>
      <c r="EP852" s="16"/>
      <c r="EQ852" s="16"/>
      <c r="ER852" s="16"/>
      <c r="ES852" s="16"/>
      <c r="ET852" s="16"/>
      <c r="EU852" s="16"/>
      <c r="EV852" s="16"/>
      <c r="EW852" s="16"/>
      <c r="EX852" s="16"/>
      <c r="EY852" s="16"/>
      <c r="EZ852" s="16"/>
      <c r="FA852" s="16"/>
      <c r="FB852" s="16"/>
    </row>
    <row r="853" spans="11:158" x14ac:dyDescent="0.35"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  <c r="AU853" s="16"/>
      <c r="AV853" s="16"/>
      <c r="AW853" s="16"/>
      <c r="AX853" s="16"/>
      <c r="AY853" s="16"/>
      <c r="AZ853" s="16"/>
      <c r="BA853" s="16"/>
      <c r="BB853" s="16"/>
      <c r="BC853" s="16"/>
      <c r="BD853" s="16"/>
      <c r="BE853" s="16"/>
      <c r="BF853" s="16"/>
      <c r="BG853" s="16"/>
      <c r="BH853" s="16"/>
      <c r="BI853" s="16"/>
      <c r="BJ853" s="16"/>
      <c r="BK853" s="16"/>
      <c r="BL853" s="16"/>
      <c r="BM853" s="16"/>
      <c r="BN853" s="16"/>
      <c r="BO853" s="16"/>
      <c r="BP853" s="16"/>
      <c r="BQ853" s="16"/>
      <c r="BR853" s="16"/>
      <c r="BS853" s="16"/>
      <c r="BT853" s="16"/>
      <c r="BU853" s="16"/>
      <c r="BV853" s="16"/>
      <c r="BW853" s="16"/>
      <c r="BX853" s="16"/>
      <c r="BY853" s="16"/>
      <c r="BZ853" s="16"/>
      <c r="CA853" s="16"/>
      <c r="CB853" s="16"/>
      <c r="CC853" s="16"/>
      <c r="CD853" s="16"/>
      <c r="CE853" s="16"/>
      <c r="CF853" s="16"/>
      <c r="CG853" s="16"/>
      <c r="CH853" s="16"/>
      <c r="CI853" s="16"/>
      <c r="CJ853" s="16"/>
      <c r="CK853" s="16"/>
      <c r="CL853" s="16"/>
      <c r="CM853" s="16"/>
      <c r="CN853" s="16"/>
      <c r="CO853" s="16"/>
      <c r="CP853" s="16"/>
      <c r="CQ853" s="16"/>
      <c r="CR853" s="16"/>
      <c r="CS853" s="16"/>
      <c r="CT853" s="16"/>
      <c r="CU853" s="16"/>
      <c r="CV853" s="16"/>
      <c r="CW853" s="16"/>
      <c r="CX853" s="16"/>
      <c r="CY853" s="16"/>
      <c r="CZ853" s="16"/>
      <c r="DA853" s="16"/>
      <c r="DB853" s="16"/>
      <c r="DC853" s="16"/>
      <c r="DD853" s="16"/>
      <c r="DE853" s="16"/>
      <c r="DF853" s="16"/>
      <c r="DG853" s="16"/>
      <c r="DH853" s="16"/>
      <c r="DI853" s="16"/>
      <c r="DJ853" s="16"/>
      <c r="DK853" s="16"/>
      <c r="DL853" s="16"/>
      <c r="DM853" s="16"/>
      <c r="DN853" s="16"/>
      <c r="DO853" s="16"/>
      <c r="DP853" s="16"/>
      <c r="DQ853" s="16"/>
      <c r="DR853" s="16"/>
      <c r="DS853" s="16"/>
      <c r="DT853" s="16"/>
      <c r="DU853" s="16"/>
      <c r="DV853" s="16"/>
      <c r="DW853" s="16"/>
      <c r="DX853" s="16"/>
      <c r="DY853" s="16"/>
      <c r="DZ853" s="16"/>
      <c r="EA853" s="16"/>
      <c r="EB853" s="16"/>
      <c r="EC853" s="16"/>
      <c r="ED853" s="16"/>
      <c r="EE853" s="16"/>
      <c r="EF853" s="16"/>
      <c r="EG853" s="16"/>
      <c r="EH853" s="16"/>
      <c r="EI853" s="16"/>
      <c r="EJ853" s="16"/>
      <c r="EK853" s="16"/>
      <c r="EL853" s="16"/>
      <c r="EM853" s="16"/>
      <c r="EN853" s="16"/>
      <c r="EO853" s="16"/>
      <c r="EP853" s="16"/>
      <c r="EQ853" s="16"/>
      <c r="ER853" s="16"/>
      <c r="ES853" s="16"/>
      <c r="ET853" s="16"/>
      <c r="EU853" s="16"/>
      <c r="EV853" s="16"/>
      <c r="EW853" s="16"/>
      <c r="EX853" s="16"/>
      <c r="EY853" s="16"/>
      <c r="EZ853" s="16"/>
      <c r="FA853" s="16"/>
      <c r="FB853" s="16"/>
    </row>
    <row r="854" spans="11:158" x14ac:dyDescent="0.35"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  <c r="AU854" s="16"/>
      <c r="AV854" s="16"/>
      <c r="AW854" s="16"/>
      <c r="AX854" s="16"/>
      <c r="AY854" s="16"/>
      <c r="AZ854" s="16"/>
      <c r="BA854" s="16"/>
      <c r="BB854" s="16"/>
      <c r="BC854" s="16"/>
      <c r="BD854" s="16"/>
      <c r="BE854" s="16"/>
      <c r="BF854" s="16"/>
      <c r="BG854" s="16"/>
      <c r="BH854" s="16"/>
      <c r="BI854" s="16"/>
      <c r="BJ854" s="16"/>
      <c r="BK854" s="16"/>
      <c r="BL854" s="16"/>
      <c r="BM854" s="16"/>
      <c r="BN854" s="16"/>
      <c r="BO854" s="16"/>
      <c r="BP854" s="16"/>
      <c r="BQ854" s="16"/>
      <c r="BR854" s="16"/>
      <c r="BS854" s="16"/>
      <c r="BT854" s="16"/>
      <c r="BU854" s="16"/>
      <c r="BV854" s="16"/>
      <c r="BW854" s="16"/>
      <c r="BX854" s="16"/>
      <c r="BY854" s="16"/>
      <c r="BZ854" s="16"/>
      <c r="CA854" s="16"/>
      <c r="CB854" s="16"/>
      <c r="CC854" s="16"/>
      <c r="CD854" s="16"/>
      <c r="CE854" s="16"/>
      <c r="CF854" s="16"/>
      <c r="CG854" s="16"/>
      <c r="CH854" s="16"/>
      <c r="CI854" s="16"/>
      <c r="CJ854" s="16"/>
      <c r="CK854" s="16"/>
      <c r="CL854" s="16"/>
      <c r="CM854" s="16"/>
      <c r="CN854" s="16"/>
      <c r="CO854" s="16"/>
      <c r="CP854" s="16"/>
      <c r="CQ854" s="16"/>
      <c r="CR854" s="16"/>
      <c r="CS854" s="16"/>
      <c r="CT854" s="16"/>
      <c r="CU854" s="16"/>
      <c r="CV854" s="16"/>
      <c r="CW854" s="16"/>
      <c r="CX854" s="16"/>
      <c r="CY854" s="16"/>
      <c r="CZ854" s="16"/>
      <c r="DA854" s="16"/>
      <c r="DB854" s="16"/>
      <c r="DC854" s="16"/>
      <c r="DD854" s="16"/>
      <c r="DE854" s="16"/>
      <c r="DF854" s="16"/>
      <c r="DG854" s="16"/>
      <c r="DH854" s="16"/>
      <c r="DI854" s="16"/>
      <c r="DJ854" s="16"/>
      <c r="DK854" s="16"/>
      <c r="DL854" s="16"/>
      <c r="DM854" s="16"/>
      <c r="DN854" s="16"/>
      <c r="DO854" s="16"/>
      <c r="DP854" s="16"/>
      <c r="DQ854" s="16"/>
      <c r="DR854" s="16"/>
      <c r="DS854" s="16"/>
      <c r="DT854" s="16"/>
      <c r="DU854" s="16"/>
      <c r="DV854" s="16"/>
      <c r="DW854" s="16"/>
      <c r="DX854" s="16"/>
      <c r="DY854" s="16"/>
      <c r="DZ854" s="16"/>
      <c r="EA854" s="16"/>
      <c r="EB854" s="16"/>
      <c r="EC854" s="16"/>
      <c r="ED854" s="16"/>
      <c r="EE854" s="16"/>
      <c r="EF854" s="16"/>
      <c r="EG854" s="16"/>
      <c r="EH854" s="16"/>
      <c r="EI854" s="16"/>
      <c r="EJ854" s="16"/>
      <c r="EK854" s="16"/>
      <c r="EL854" s="16"/>
      <c r="EM854" s="16"/>
      <c r="EN854" s="16"/>
      <c r="EO854" s="16"/>
      <c r="EP854" s="16"/>
      <c r="EQ854" s="16"/>
      <c r="ER854" s="16"/>
      <c r="ES854" s="16"/>
      <c r="ET854" s="16"/>
      <c r="EU854" s="16"/>
      <c r="EV854" s="16"/>
      <c r="EW854" s="16"/>
      <c r="EX854" s="16"/>
      <c r="EY854" s="16"/>
      <c r="EZ854" s="16"/>
      <c r="FA854" s="16"/>
      <c r="FB854" s="16"/>
    </row>
    <row r="855" spans="11:158" x14ac:dyDescent="0.35"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  <c r="AU855" s="16"/>
      <c r="AV855" s="16"/>
      <c r="AW855" s="16"/>
      <c r="AX855" s="16"/>
      <c r="AY855" s="16"/>
      <c r="AZ855" s="16"/>
      <c r="BA855" s="16"/>
      <c r="BB855" s="16"/>
      <c r="BC855" s="16"/>
      <c r="BD855" s="16"/>
      <c r="BE855" s="16"/>
      <c r="BF855" s="16"/>
      <c r="BG855" s="16"/>
      <c r="BH855" s="16"/>
      <c r="BI855" s="16"/>
      <c r="BJ855" s="16"/>
      <c r="BK855" s="16"/>
      <c r="BL855" s="16"/>
      <c r="BM855" s="16"/>
      <c r="BN855" s="16"/>
      <c r="BO855" s="16"/>
      <c r="BP855" s="16"/>
      <c r="BQ855" s="16"/>
      <c r="BR855" s="16"/>
      <c r="BS855" s="16"/>
      <c r="BT855" s="16"/>
      <c r="BU855" s="16"/>
      <c r="BV855" s="16"/>
      <c r="BW855" s="16"/>
      <c r="BX855" s="16"/>
      <c r="BY855" s="16"/>
      <c r="BZ855" s="16"/>
      <c r="CA855" s="16"/>
      <c r="CB855" s="16"/>
      <c r="CC855" s="16"/>
      <c r="CD855" s="16"/>
      <c r="CE855" s="16"/>
      <c r="CF855" s="16"/>
      <c r="CG855" s="16"/>
      <c r="CH855" s="16"/>
      <c r="CI855" s="16"/>
      <c r="CJ855" s="16"/>
      <c r="CK855" s="16"/>
      <c r="CL855" s="16"/>
      <c r="CM855" s="16"/>
      <c r="CN855" s="16"/>
      <c r="CO855" s="16"/>
      <c r="CP855" s="16"/>
      <c r="CQ855" s="16"/>
      <c r="CR855" s="16"/>
      <c r="CS855" s="16"/>
      <c r="CT855" s="16"/>
      <c r="CU855" s="16"/>
      <c r="CV855" s="16"/>
      <c r="CW855" s="16"/>
      <c r="CX855" s="16"/>
      <c r="CY855" s="16"/>
      <c r="CZ855" s="16"/>
      <c r="DA855" s="16"/>
      <c r="DB855" s="16"/>
      <c r="DC855" s="16"/>
      <c r="DD855" s="16"/>
      <c r="DE855" s="16"/>
      <c r="DF855" s="16"/>
      <c r="DG855" s="16"/>
      <c r="DH855" s="16"/>
      <c r="DI855" s="16"/>
      <c r="DJ855" s="16"/>
      <c r="DK855" s="16"/>
      <c r="DL855" s="16"/>
      <c r="DM855" s="16"/>
      <c r="DN855" s="16"/>
      <c r="DO855" s="16"/>
      <c r="DP855" s="16"/>
      <c r="DQ855" s="16"/>
      <c r="DR855" s="16"/>
      <c r="DS855" s="16"/>
      <c r="DT855" s="16"/>
      <c r="DU855" s="16"/>
      <c r="DV855" s="16"/>
      <c r="DW855" s="16"/>
      <c r="DX855" s="16"/>
      <c r="DY855" s="16"/>
      <c r="DZ855" s="16"/>
      <c r="EA855" s="16"/>
      <c r="EB855" s="16"/>
      <c r="EC855" s="16"/>
      <c r="ED855" s="16"/>
      <c r="EE855" s="16"/>
      <c r="EF855" s="16"/>
      <c r="EG855" s="16"/>
      <c r="EH855" s="16"/>
      <c r="EI855" s="16"/>
      <c r="EJ855" s="16"/>
      <c r="EK855" s="16"/>
      <c r="EL855" s="16"/>
      <c r="EM855" s="16"/>
      <c r="EN855" s="16"/>
      <c r="EO855" s="16"/>
      <c r="EP855" s="16"/>
      <c r="EQ855" s="16"/>
      <c r="ER855" s="16"/>
      <c r="ES855" s="16"/>
      <c r="ET855" s="16"/>
      <c r="EU855" s="16"/>
      <c r="EV855" s="16"/>
      <c r="EW855" s="16"/>
      <c r="EX855" s="16"/>
      <c r="EY855" s="16"/>
      <c r="EZ855" s="16"/>
      <c r="FA855" s="16"/>
      <c r="FB855" s="16"/>
    </row>
    <row r="856" spans="11:158" x14ac:dyDescent="0.35"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  <c r="AU856" s="16"/>
      <c r="AV856" s="16"/>
      <c r="AW856" s="16"/>
      <c r="AX856" s="16"/>
      <c r="AY856" s="16"/>
      <c r="AZ856" s="16"/>
      <c r="BA856" s="16"/>
      <c r="BB856" s="16"/>
      <c r="BC856" s="16"/>
      <c r="BD856" s="16"/>
      <c r="BE856" s="16"/>
      <c r="BF856" s="16"/>
      <c r="BG856" s="16"/>
      <c r="BH856" s="16"/>
      <c r="BI856" s="16"/>
      <c r="BJ856" s="16"/>
      <c r="BK856" s="16"/>
      <c r="BL856" s="16"/>
      <c r="BM856" s="16"/>
      <c r="BN856" s="16"/>
      <c r="BO856" s="16"/>
      <c r="BP856" s="16"/>
      <c r="BQ856" s="16"/>
      <c r="BR856" s="16"/>
      <c r="BS856" s="16"/>
      <c r="BT856" s="16"/>
      <c r="BU856" s="16"/>
      <c r="BV856" s="16"/>
      <c r="BW856" s="16"/>
      <c r="BX856" s="16"/>
      <c r="BY856" s="16"/>
      <c r="BZ856" s="16"/>
      <c r="CA856" s="16"/>
      <c r="CB856" s="16"/>
      <c r="CC856" s="16"/>
      <c r="CD856" s="16"/>
      <c r="CE856" s="16"/>
      <c r="CF856" s="16"/>
      <c r="CG856" s="16"/>
      <c r="CH856" s="16"/>
      <c r="CI856" s="16"/>
      <c r="CJ856" s="16"/>
      <c r="CK856" s="16"/>
      <c r="CL856" s="16"/>
      <c r="CM856" s="16"/>
      <c r="CN856" s="16"/>
      <c r="CO856" s="16"/>
      <c r="CP856" s="16"/>
      <c r="CQ856" s="16"/>
      <c r="CR856" s="16"/>
      <c r="CS856" s="16"/>
      <c r="CT856" s="16"/>
      <c r="CU856" s="16"/>
      <c r="CV856" s="16"/>
      <c r="CW856" s="16"/>
      <c r="CX856" s="16"/>
      <c r="CY856" s="16"/>
      <c r="CZ856" s="16"/>
      <c r="DA856" s="16"/>
      <c r="DB856" s="16"/>
      <c r="DC856" s="16"/>
      <c r="DD856" s="16"/>
      <c r="DE856" s="16"/>
      <c r="DF856" s="16"/>
      <c r="DG856" s="16"/>
      <c r="DH856" s="16"/>
      <c r="DI856" s="16"/>
      <c r="DJ856" s="16"/>
      <c r="DK856" s="16"/>
      <c r="DL856" s="16"/>
      <c r="DM856" s="16"/>
      <c r="DN856" s="16"/>
      <c r="DO856" s="16"/>
      <c r="DP856" s="16"/>
      <c r="DQ856" s="16"/>
      <c r="DR856" s="16"/>
      <c r="DS856" s="16"/>
      <c r="DT856" s="16"/>
      <c r="DU856" s="16"/>
      <c r="DV856" s="16"/>
      <c r="DW856" s="16"/>
      <c r="DX856" s="16"/>
      <c r="DY856" s="16"/>
      <c r="DZ856" s="16"/>
      <c r="EA856" s="16"/>
      <c r="EB856" s="16"/>
      <c r="EC856" s="16"/>
      <c r="ED856" s="16"/>
      <c r="EE856" s="16"/>
      <c r="EF856" s="16"/>
      <c r="EG856" s="16"/>
      <c r="EH856" s="16"/>
      <c r="EI856" s="16"/>
      <c r="EJ856" s="16"/>
      <c r="EK856" s="16"/>
      <c r="EL856" s="16"/>
      <c r="EM856" s="16"/>
      <c r="EN856" s="16"/>
      <c r="EO856" s="16"/>
      <c r="EP856" s="16"/>
      <c r="EQ856" s="16"/>
      <c r="ER856" s="16"/>
      <c r="ES856" s="16"/>
      <c r="ET856" s="16"/>
      <c r="EU856" s="16"/>
      <c r="EV856" s="16"/>
      <c r="EW856" s="16"/>
      <c r="EX856" s="16"/>
      <c r="EY856" s="16"/>
      <c r="EZ856" s="16"/>
      <c r="FA856" s="16"/>
      <c r="FB856" s="16"/>
    </row>
    <row r="857" spans="11:158" x14ac:dyDescent="0.35"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  <c r="AU857" s="16"/>
      <c r="AV857" s="16"/>
      <c r="AW857" s="16"/>
      <c r="AX857" s="16"/>
      <c r="AY857" s="16"/>
      <c r="AZ857" s="16"/>
      <c r="BA857" s="16"/>
      <c r="BB857" s="16"/>
      <c r="BC857" s="16"/>
      <c r="BD857" s="16"/>
      <c r="BE857" s="16"/>
      <c r="BF857" s="16"/>
      <c r="BG857" s="16"/>
      <c r="BH857" s="16"/>
      <c r="BI857" s="16"/>
      <c r="BJ857" s="16"/>
      <c r="BK857" s="16"/>
      <c r="BL857" s="16"/>
      <c r="BM857" s="16"/>
      <c r="BN857" s="16"/>
      <c r="BO857" s="16"/>
      <c r="BP857" s="16"/>
      <c r="BQ857" s="16"/>
      <c r="BR857" s="16"/>
      <c r="BS857" s="16"/>
      <c r="BT857" s="16"/>
      <c r="BU857" s="16"/>
      <c r="BV857" s="16"/>
      <c r="BW857" s="16"/>
      <c r="BX857" s="16"/>
      <c r="BY857" s="16"/>
      <c r="BZ857" s="16"/>
      <c r="CA857" s="16"/>
      <c r="CB857" s="16"/>
      <c r="CC857" s="16"/>
      <c r="CD857" s="16"/>
      <c r="CE857" s="16"/>
      <c r="CF857" s="16"/>
      <c r="CG857" s="16"/>
      <c r="CH857" s="16"/>
      <c r="CI857" s="16"/>
      <c r="CJ857" s="16"/>
      <c r="CK857" s="16"/>
      <c r="CL857" s="16"/>
      <c r="CM857" s="16"/>
      <c r="CN857" s="16"/>
      <c r="CO857" s="16"/>
      <c r="CP857" s="16"/>
      <c r="CQ857" s="16"/>
      <c r="CR857" s="16"/>
      <c r="CS857" s="16"/>
      <c r="CT857" s="16"/>
      <c r="CU857" s="16"/>
      <c r="CV857" s="16"/>
      <c r="CW857" s="16"/>
      <c r="CX857" s="16"/>
      <c r="CY857" s="16"/>
      <c r="CZ857" s="16"/>
      <c r="DA857" s="16"/>
      <c r="DB857" s="16"/>
      <c r="DC857" s="16"/>
      <c r="DD857" s="16"/>
      <c r="DE857" s="16"/>
      <c r="DF857" s="16"/>
      <c r="DG857" s="16"/>
      <c r="DH857" s="16"/>
      <c r="DI857" s="16"/>
      <c r="DJ857" s="16"/>
      <c r="DK857" s="16"/>
      <c r="DL857" s="16"/>
      <c r="DM857" s="16"/>
      <c r="DN857" s="16"/>
      <c r="DO857" s="16"/>
      <c r="DP857" s="16"/>
      <c r="DQ857" s="16"/>
      <c r="DR857" s="16"/>
      <c r="DS857" s="16"/>
      <c r="DT857" s="16"/>
      <c r="DU857" s="16"/>
      <c r="DV857" s="16"/>
      <c r="DW857" s="16"/>
      <c r="DX857" s="16"/>
      <c r="DY857" s="16"/>
      <c r="DZ857" s="16"/>
      <c r="EA857" s="16"/>
      <c r="EB857" s="16"/>
      <c r="EC857" s="16"/>
      <c r="ED857" s="16"/>
      <c r="EE857" s="16"/>
      <c r="EF857" s="16"/>
      <c r="EG857" s="16"/>
      <c r="EH857" s="16"/>
      <c r="EI857" s="16"/>
      <c r="EJ857" s="16"/>
      <c r="EK857" s="16"/>
      <c r="EL857" s="16"/>
      <c r="EM857" s="16"/>
      <c r="EN857" s="16"/>
      <c r="EO857" s="16"/>
      <c r="EP857" s="16"/>
      <c r="EQ857" s="16"/>
      <c r="ER857" s="16"/>
      <c r="ES857" s="16"/>
      <c r="ET857" s="16"/>
      <c r="EU857" s="16"/>
      <c r="EV857" s="16"/>
      <c r="EW857" s="16"/>
      <c r="EX857" s="16"/>
      <c r="EY857" s="16"/>
      <c r="EZ857" s="16"/>
      <c r="FA857" s="16"/>
      <c r="FB857" s="16"/>
    </row>
    <row r="858" spans="11:158" x14ac:dyDescent="0.35"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  <c r="AU858" s="16"/>
      <c r="AV858" s="16"/>
      <c r="AW858" s="16"/>
      <c r="AX858" s="16"/>
      <c r="AY858" s="16"/>
      <c r="AZ858" s="16"/>
      <c r="BA858" s="16"/>
      <c r="BB858" s="16"/>
      <c r="BC858" s="16"/>
      <c r="BD858" s="16"/>
      <c r="BE858" s="16"/>
      <c r="BF858" s="16"/>
      <c r="BG858" s="16"/>
      <c r="BH858" s="16"/>
      <c r="BI858" s="16"/>
      <c r="BJ858" s="16"/>
      <c r="BK858" s="16"/>
      <c r="BL858" s="16"/>
      <c r="BM858" s="16"/>
      <c r="BN858" s="16"/>
      <c r="BO858" s="16"/>
      <c r="BP858" s="16"/>
      <c r="BQ858" s="16"/>
      <c r="BR858" s="16"/>
      <c r="BS858" s="16"/>
      <c r="BT858" s="16"/>
      <c r="BU858" s="16"/>
      <c r="BV858" s="16"/>
      <c r="BW858" s="16"/>
      <c r="BX858" s="16"/>
      <c r="BY858" s="16"/>
      <c r="BZ858" s="16"/>
      <c r="CA858" s="16"/>
      <c r="CB858" s="16"/>
      <c r="CC858" s="16"/>
      <c r="CD858" s="16"/>
      <c r="CE858" s="16"/>
      <c r="CF858" s="16"/>
      <c r="CG858" s="16"/>
      <c r="CH858" s="16"/>
      <c r="CI858" s="16"/>
      <c r="CJ858" s="16"/>
      <c r="CK858" s="16"/>
      <c r="CL858" s="16"/>
      <c r="CM858" s="16"/>
      <c r="CN858" s="16"/>
      <c r="CO858" s="16"/>
      <c r="CP858" s="16"/>
      <c r="CQ858" s="16"/>
      <c r="CR858" s="16"/>
      <c r="CS858" s="16"/>
      <c r="CT858" s="16"/>
      <c r="CU858" s="16"/>
      <c r="CV858" s="16"/>
      <c r="CW858" s="16"/>
      <c r="CX858" s="16"/>
      <c r="CY858" s="16"/>
      <c r="CZ858" s="16"/>
      <c r="DA858" s="16"/>
      <c r="DB858" s="16"/>
      <c r="DC858" s="16"/>
      <c r="DD858" s="16"/>
      <c r="DE858" s="16"/>
      <c r="DF858" s="16"/>
      <c r="DG858" s="16"/>
      <c r="DH858" s="16"/>
      <c r="DI858" s="16"/>
      <c r="DJ858" s="16"/>
      <c r="DK858" s="16"/>
      <c r="DL858" s="16"/>
      <c r="DM858" s="16"/>
      <c r="DN858" s="16"/>
      <c r="DO858" s="16"/>
      <c r="DP858" s="16"/>
      <c r="DQ858" s="16"/>
      <c r="DR858" s="16"/>
      <c r="DS858" s="16"/>
      <c r="DT858" s="16"/>
      <c r="DU858" s="16"/>
      <c r="DV858" s="16"/>
      <c r="DW858" s="16"/>
      <c r="DX858" s="16"/>
      <c r="DY858" s="16"/>
      <c r="DZ858" s="16"/>
      <c r="EA858" s="16"/>
      <c r="EB858" s="16"/>
      <c r="EC858" s="16"/>
      <c r="ED858" s="16"/>
      <c r="EE858" s="16"/>
      <c r="EF858" s="16"/>
      <c r="EG858" s="16"/>
      <c r="EH858" s="16"/>
      <c r="EI858" s="16"/>
      <c r="EJ858" s="16"/>
      <c r="EK858" s="16"/>
      <c r="EL858" s="16"/>
      <c r="EM858" s="16"/>
      <c r="EN858" s="16"/>
      <c r="EO858" s="16"/>
      <c r="EP858" s="16"/>
      <c r="EQ858" s="16"/>
      <c r="ER858" s="16"/>
      <c r="ES858" s="16"/>
      <c r="ET858" s="16"/>
      <c r="EU858" s="16"/>
      <c r="EV858" s="16"/>
      <c r="EW858" s="16"/>
      <c r="EX858" s="16"/>
      <c r="EY858" s="16"/>
      <c r="EZ858" s="16"/>
      <c r="FA858" s="16"/>
      <c r="FB858" s="16"/>
    </row>
    <row r="859" spans="11:158" x14ac:dyDescent="0.35"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  <c r="AU859" s="16"/>
      <c r="AV859" s="16"/>
      <c r="AW859" s="16"/>
      <c r="AX859" s="16"/>
      <c r="AY859" s="16"/>
      <c r="AZ859" s="16"/>
      <c r="BA859" s="16"/>
      <c r="BB859" s="16"/>
      <c r="BC859" s="16"/>
      <c r="BD859" s="16"/>
      <c r="BE859" s="16"/>
      <c r="BF859" s="16"/>
      <c r="BG859" s="16"/>
      <c r="BH859" s="16"/>
      <c r="BI859" s="16"/>
      <c r="BJ859" s="16"/>
      <c r="BK859" s="16"/>
      <c r="BL859" s="16"/>
      <c r="BM859" s="16"/>
      <c r="BN859" s="16"/>
      <c r="BO859" s="16"/>
      <c r="BP859" s="16"/>
      <c r="BQ859" s="16"/>
      <c r="BR859" s="16"/>
      <c r="BS859" s="16"/>
      <c r="BT859" s="16"/>
      <c r="BU859" s="16"/>
      <c r="BV859" s="16"/>
      <c r="BW859" s="16"/>
      <c r="BX859" s="16"/>
      <c r="BY859" s="16"/>
      <c r="BZ859" s="16"/>
      <c r="CA859" s="16"/>
      <c r="CB859" s="16"/>
      <c r="CC859" s="16"/>
      <c r="CD859" s="16"/>
      <c r="CE859" s="16"/>
      <c r="CF859" s="16"/>
      <c r="CG859" s="16"/>
      <c r="CH859" s="16"/>
      <c r="CI859" s="16"/>
      <c r="CJ859" s="16"/>
      <c r="CK859" s="16"/>
      <c r="CL859" s="16"/>
      <c r="CM859" s="16"/>
      <c r="CN859" s="16"/>
      <c r="CO859" s="16"/>
      <c r="CP859" s="16"/>
      <c r="CQ859" s="16"/>
      <c r="CR859" s="16"/>
      <c r="CS859" s="16"/>
      <c r="CT859" s="16"/>
      <c r="CU859" s="16"/>
      <c r="CV859" s="16"/>
      <c r="CW859" s="16"/>
      <c r="CX859" s="16"/>
      <c r="CY859" s="16"/>
      <c r="CZ859" s="16"/>
      <c r="DA859" s="16"/>
      <c r="DB859" s="16"/>
      <c r="DC859" s="16"/>
      <c r="DD859" s="16"/>
      <c r="DE859" s="16"/>
      <c r="DF859" s="16"/>
      <c r="DG859" s="16"/>
      <c r="DH859" s="16"/>
      <c r="DI859" s="16"/>
      <c r="DJ859" s="16"/>
      <c r="DK859" s="16"/>
      <c r="DL859" s="16"/>
      <c r="DM859" s="16"/>
      <c r="DN859" s="16"/>
      <c r="DO859" s="16"/>
      <c r="DP859" s="16"/>
      <c r="DQ859" s="16"/>
      <c r="DR859" s="16"/>
      <c r="DS859" s="16"/>
      <c r="DT859" s="16"/>
      <c r="DU859" s="16"/>
      <c r="DV859" s="16"/>
      <c r="DW859" s="16"/>
      <c r="DX859" s="16"/>
      <c r="DY859" s="16"/>
      <c r="DZ859" s="16"/>
      <c r="EA859" s="16"/>
      <c r="EB859" s="16"/>
      <c r="EC859" s="16"/>
      <c r="ED859" s="16"/>
      <c r="EE859" s="16"/>
      <c r="EF859" s="16"/>
      <c r="EG859" s="16"/>
      <c r="EH859" s="16"/>
      <c r="EI859" s="16"/>
      <c r="EJ859" s="16"/>
      <c r="EK859" s="16"/>
      <c r="EL859" s="16"/>
      <c r="EM859" s="16"/>
      <c r="EN859" s="16"/>
      <c r="EO859" s="16"/>
      <c r="EP859" s="16"/>
      <c r="EQ859" s="16"/>
      <c r="ER859" s="16"/>
      <c r="ES859" s="16"/>
      <c r="ET859" s="16"/>
      <c r="EU859" s="16"/>
      <c r="EV859" s="16"/>
      <c r="EW859" s="16"/>
      <c r="EX859" s="16"/>
      <c r="EY859" s="16"/>
      <c r="EZ859" s="16"/>
      <c r="FA859" s="16"/>
      <c r="FB859" s="16"/>
    </row>
    <row r="860" spans="11:158" x14ac:dyDescent="0.35"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  <c r="AU860" s="16"/>
      <c r="AV860" s="16"/>
      <c r="AW860" s="16"/>
      <c r="AX860" s="16"/>
      <c r="AY860" s="16"/>
      <c r="AZ860" s="16"/>
      <c r="BA860" s="16"/>
      <c r="BB860" s="16"/>
      <c r="BC860" s="16"/>
      <c r="BD860" s="16"/>
      <c r="BE860" s="16"/>
      <c r="BF860" s="16"/>
      <c r="BG860" s="16"/>
      <c r="BH860" s="16"/>
      <c r="BI860" s="16"/>
      <c r="BJ860" s="16"/>
      <c r="BK860" s="16"/>
      <c r="BL860" s="16"/>
      <c r="BM860" s="16"/>
      <c r="BN860" s="16"/>
      <c r="BO860" s="16"/>
      <c r="BP860" s="16"/>
      <c r="BQ860" s="16"/>
      <c r="BR860" s="16"/>
      <c r="BS860" s="16"/>
      <c r="BT860" s="16"/>
      <c r="BU860" s="16"/>
      <c r="BV860" s="16"/>
      <c r="BW860" s="16"/>
      <c r="BX860" s="16"/>
      <c r="BY860" s="16"/>
      <c r="BZ860" s="16"/>
      <c r="CA860" s="16"/>
      <c r="CB860" s="16"/>
      <c r="CC860" s="16"/>
      <c r="CD860" s="16"/>
      <c r="CE860" s="16"/>
      <c r="CF860" s="16"/>
      <c r="CG860" s="16"/>
      <c r="CH860" s="16"/>
      <c r="CI860" s="16"/>
      <c r="CJ860" s="16"/>
      <c r="CK860" s="16"/>
      <c r="CL860" s="16"/>
      <c r="CM860" s="16"/>
      <c r="CN860" s="16"/>
      <c r="CO860" s="16"/>
      <c r="CP860" s="16"/>
      <c r="CQ860" s="16"/>
      <c r="CR860" s="16"/>
      <c r="CS860" s="16"/>
      <c r="CT860" s="16"/>
      <c r="CU860" s="16"/>
      <c r="CV860" s="16"/>
      <c r="CW860" s="16"/>
      <c r="CX860" s="16"/>
      <c r="CY860" s="16"/>
      <c r="CZ860" s="16"/>
      <c r="DA860" s="16"/>
      <c r="DB860" s="16"/>
      <c r="DC860" s="16"/>
      <c r="DD860" s="16"/>
      <c r="DE860" s="16"/>
      <c r="DF860" s="16"/>
      <c r="DG860" s="16"/>
      <c r="DH860" s="16"/>
      <c r="DI860" s="16"/>
      <c r="DJ860" s="16"/>
      <c r="DK860" s="16"/>
      <c r="DL860" s="16"/>
      <c r="DM860" s="16"/>
      <c r="DN860" s="16"/>
      <c r="DO860" s="16"/>
      <c r="DP860" s="16"/>
      <c r="DQ860" s="16"/>
      <c r="DR860" s="16"/>
      <c r="DS860" s="16"/>
      <c r="DT860" s="16"/>
      <c r="DU860" s="16"/>
      <c r="DV860" s="16"/>
      <c r="DW860" s="16"/>
      <c r="DX860" s="16"/>
      <c r="DY860" s="16"/>
      <c r="DZ860" s="16"/>
      <c r="EA860" s="16"/>
      <c r="EB860" s="16"/>
      <c r="EC860" s="16"/>
      <c r="ED860" s="16"/>
      <c r="EE860" s="16"/>
      <c r="EF860" s="16"/>
      <c r="EG860" s="16"/>
      <c r="EH860" s="16"/>
      <c r="EI860" s="16"/>
      <c r="EJ860" s="16"/>
      <c r="EK860" s="16"/>
      <c r="EL860" s="16"/>
      <c r="EM860" s="16"/>
      <c r="EN860" s="16"/>
      <c r="EO860" s="16"/>
      <c r="EP860" s="16"/>
      <c r="EQ860" s="16"/>
      <c r="ER860" s="16"/>
      <c r="ES860" s="16"/>
      <c r="ET860" s="16"/>
      <c r="EU860" s="16"/>
      <c r="EV860" s="16"/>
      <c r="EW860" s="16"/>
      <c r="EX860" s="16"/>
      <c r="EY860" s="16"/>
      <c r="EZ860" s="16"/>
      <c r="FA860" s="16"/>
      <c r="FB860" s="16"/>
    </row>
    <row r="861" spans="11:158" x14ac:dyDescent="0.35"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  <c r="AU861" s="16"/>
      <c r="AV861" s="16"/>
      <c r="AW861" s="16"/>
      <c r="AX861" s="16"/>
      <c r="AY861" s="16"/>
      <c r="AZ861" s="16"/>
      <c r="BA861" s="16"/>
      <c r="BB861" s="16"/>
      <c r="BC861" s="16"/>
      <c r="BD861" s="16"/>
      <c r="BE861" s="16"/>
      <c r="BF861" s="16"/>
      <c r="BG861" s="16"/>
      <c r="BH861" s="16"/>
      <c r="BI861" s="16"/>
      <c r="BJ861" s="16"/>
      <c r="BK861" s="16"/>
      <c r="BL861" s="16"/>
      <c r="BM861" s="16"/>
      <c r="BN861" s="16"/>
      <c r="BO861" s="16"/>
      <c r="BP861" s="16"/>
      <c r="BQ861" s="16"/>
      <c r="BR861" s="16"/>
      <c r="BS861" s="16"/>
      <c r="BT861" s="16"/>
      <c r="BU861" s="16"/>
      <c r="BV861" s="16"/>
      <c r="BW861" s="16"/>
      <c r="BX861" s="16"/>
      <c r="BY861" s="16"/>
      <c r="BZ861" s="16"/>
      <c r="CA861" s="16"/>
      <c r="CB861" s="16"/>
      <c r="CC861" s="16"/>
      <c r="CD861" s="16"/>
      <c r="CE861" s="16"/>
      <c r="CF861" s="16"/>
      <c r="CG861" s="16"/>
      <c r="CH861" s="16"/>
      <c r="CI861" s="16"/>
      <c r="CJ861" s="16"/>
      <c r="CK861" s="16"/>
      <c r="CL861" s="16"/>
      <c r="CM861" s="16"/>
      <c r="CN861" s="16"/>
      <c r="CO861" s="16"/>
      <c r="CP861" s="16"/>
      <c r="CQ861" s="16"/>
      <c r="CR861" s="16"/>
      <c r="CS861" s="16"/>
      <c r="CT861" s="16"/>
      <c r="CU861" s="16"/>
      <c r="CV861" s="16"/>
      <c r="CW861" s="16"/>
      <c r="CX861" s="16"/>
      <c r="CY861" s="16"/>
      <c r="CZ861" s="16"/>
      <c r="DA861" s="16"/>
      <c r="DB861" s="16"/>
      <c r="DC861" s="16"/>
      <c r="DD861" s="16"/>
      <c r="DE861" s="16"/>
      <c r="DF861" s="16"/>
      <c r="DG861" s="16"/>
      <c r="DH861" s="16"/>
      <c r="DI861" s="16"/>
      <c r="DJ861" s="16"/>
      <c r="DK861" s="16"/>
      <c r="DL861" s="16"/>
      <c r="DM861" s="16"/>
      <c r="DN861" s="16"/>
      <c r="DO861" s="16"/>
      <c r="DP861" s="16"/>
      <c r="DQ861" s="16"/>
      <c r="DR861" s="16"/>
      <c r="DS861" s="16"/>
      <c r="DT861" s="16"/>
      <c r="DU861" s="16"/>
      <c r="DV861" s="16"/>
      <c r="DW861" s="16"/>
      <c r="DX861" s="16"/>
      <c r="DY861" s="16"/>
      <c r="DZ861" s="16"/>
      <c r="EA861" s="16"/>
      <c r="EB861" s="16"/>
      <c r="EC861" s="16"/>
      <c r="ED861" s="16"/>
      <c r="EE861" s="16"/>
      <c r="EF861" s="16"/>
      <c r="EG861" s="16"/>
      <c r="EH861" s="16"/>
      <c r="EI861" s="16"/>
      <c r="EJ861" s="16"/>
      <c r="EK861" s="16"/>
      <c r="EL861" s="16"/>
      <c r="EM861" s="16"/>
      <c r="EN861" s="16"/>
      <c r="EO861" s="16"/>
      <c r="EP861" s="16"/>
      <c r="EQ861" s="16"/>
      <c r="ER861" s="16"/>
      <c r="ES861" s="16"/>
      <c r="ET861" s="16"/>
      <c r="EU861" s="16"/>
      <c r="EV861" s="16"/>
      <c r="EW861" s="16"/>
      <c r="EX861" s="16"/>
      <c r="EY861" s="16"/>
      <c r="EZ861" s="16"/>
      <c r="FA861" s="16"/>
      <c r="FB861" s="16"/>
    </row>
    <row r="862" spans="11:158" x14ac:dyDescent="0.35"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  <c r="AU862" s="16"/>
      <c r="AV862" s="16"/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  <c r="CW862" s="16"/>
      <c r="CX862" s="16"/>
      <c r="CY862" s="16"/>
      <c r="CZ862" s="16"/>
      <c r="DA862" s="16"/>
      <c r="DB862" s="16"/>
      <c r="DC862" s="16"/>
      <c r="DD862" s="16"/>
      <c r="DE862" s="16"/>
      <c r="DF862" s="16"/>
      <c r="DG862" s="16"/>
      <c r="DH862" s="16"/>
      <c r="DI862" s="16"/>
      <c r="DJ862" s="16"/>
      <c r="DK862" s="16"/>
      <c r="DL862" s="16"/>
      <c r="DM862" s="16"/>
      <c r="DN862" s="16"/>
      <c r="DO862" s="16"/>
      <c r="DP862" s="16"/>
      <c r="DQ862" s="16"/>
      <c r="DR862" s="16"/>
      <c r="DS862" s="16"/>
      <c r="DT862" s="16"/>
      <c r="DU862" s="16"/>
      <c r="DV862" s="16"/>
      <c r="DW862" s="16"/>
      <c r="DX862" s="16"/>
      <c r="DY862" s="16"/>
      <c r="DZ862" s="16"/>
      <c r="EA862" s="16"/>
      <c r="EB862" s="16"/>
      <c r="EC862" s="16"/>
      <c r="ED862" s="16"/>
      <c r="EE862" s="16"/>
      <c r="EF862" s="16"/>
      <c r="EG862" s="16"/>
      <c r="EH862" s="16"/>
      <c r="EI862" s="16"/>
      <c r="EJ862" s="16"/>
      <c r="EK862" s="16"/>
      <c r="EL862" s="16"/>
      <c r="EM862" s="16"/>
      <c r="EN862" s="16"/>
      <c r="EO862" s="16"/>
      <c r="EP862" s="16"/>
      <c r="EQ862" s="16"/>
      <c r="ER862" s="16"/>
      <c r="ES862" s="16"/>
      <c r="ET862" s="16"/>
      <c r="EU862" s="16"/>
      <c r="EV862" s="16"/>
      <c r="EW862" s="16"/>
      <c r="EX862" s="16"/>
      <c r="EY862" s="16"/>
      <c r="EZ862" s="16"/>
      <c r="FA862" s="16"/>
      <c r="FB862" s="16"/>
    </row>
    <row r="863" spans="11:158" x14ac:dyDescent="0.35"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  <c r="AU863" s="16"/>
      <c r="AV863" s="16"/>
      <c r="AW863" s="16"/>
      <c r="AX863" s="16"/>
      <c r="AY863" s="16"/>
      <c r="AZ863" s="16"/>
      <c r="BA863" s="16"/>
      <c r="BB863" s="16"/>
      <c r="BC863" s="16"/>
      <c r="BD863" s="16"/>
      <c r="BE863" s="16"/>
      <c r="BF863" s="16"/>
      <c r="BG863" s="16"/>
      <c r="BH863" s="16"/>
      <c r="BI863" s="16"/>
      <c r="BJ863" s="16"/>
      <c r="BK863" s="16"/>
      <c r="BL863" s="16"/>
      <c r="BM863" s="16"/>
      <c r="BN863" s="16"/>
      <c r="BO863" s="16"/>
      <c r="BP863" s="16"/>
      <c r="BQ863" s="16"/>
      <c r="BR863" s="16"/>
      <c r="BS863" s="16"/>
      <c r="BT863" s="16"/>
      <c r="BU863" s="16"/>
      <c r="BV863" s="16"/>
      <c r="BW863" s="16"/>
      <c r="BX863" s="16"/>
      <c r="BY863" s="16"/>
      <c r="BZ863" s="16"/>
      <c r="CA863" s="16"/>
      <c r="CB863" s="16"/>
      <c r="CC863" s="16"/>
      <c r="CD863" s="16"/>
      <c r="CE863" s="16"/>
      <c r="CF863" s="16"/>
      <c r="CG863" s="16"/>
      <c r="CH863" s="16"/>
      <c r="CI863" s="16"/>
      <c r="CJ863" s="16"/>
      <c r="CK863" s="16"/>
      <c r="CL863" s="16"/>
      <c r="CM863" s="16"/>
      <c r="CN863" s="16"/>
      <c r="CO863" s="16"/>
      <c r="CP863" s="16"/>
      <c r="CQ863" s="16"/>
      <c r="CR863" s="16"/>
      <c r="CS863" s="16"/>
      <c r="CT863" s="16"/>
      <c r="CU863" s="16"/>
      <c r="CV863" s="16"/>
      <c r="CW863" s="16"/>
      <c r="CX863" s="16"/>
      <c r="CY863" s="16"/>
      <c r="CZ863" s="16"/>
      <c r="DA863" s="16"/>
      <c r="DB863" s="16"/>
      <c r="DC863" s="16"/>
      <c r="DD863" s="16"/>
      <c r="DE863" s="16"/>
      <c r="DF863" s="16"/>
      <c r="DG863" s="16"/>
      <c r="DH863" s="16"/>
      <c r="DI863" s="16"/>
      <c r="DJ863" s="16"/>
      <c r="DK863" s="16"/>
      <c r="DL863" s="16"/>
      <c r="DM863" s="16"/>
      <c r="DN863" s="16"/>
      <c r="DO863" s="16"/>
      <c r="DP863" s="16"/>
      <c r="DQ863" s="16"/>
      <c r="DR863" s="16"/>
      <c r="DS863" s="16"/>
      <c r="DT863" s="16"/>
      <c r="DU863" s="16"/>
      <c r="DV863" s="16"/>
      <c r="DW863" s="16"/>
      <c r="DX863" s="16"/>
      <c r="DY863" s="16"/>
      <c r="DZ863" s="16"/>
      <c r="EA863" s="16"/>
      <c r="EB863" s="16"/>
      <c r="EC863" s="16"/>
      <c r="ED863" s="16"/>
      <c r="EE863" s="16"/>
      <c r="EF863" s="16"/>
      <c r="EG863" s="16"/>
      <c r="EH863" s="16"/>
      <c r="EI863" s="16"/>
      <c r="EJ863" s="16"/>
      <c r="EK863" s="16"/>
      <c r="EL863" s="16"/>
      <c r="EM863" s="16"/>
      <c r="EN863" s="16"/>
      <c r="EO863" s="16"/>
      <c r="EP863" s="16"/>
      <c r="EQ863" s="16"/>
      <c r="ER863" s="16"/>
      <c r="ES863" s="16"/>
      <c r="ET863" s="16"/>
      <c r="EU863" s="16"/>
      <c r="EV863" s="16"/>
      <c r="EW863" s="16"/>
      <c r="EX863" s="16"/>
      <c r="EY863" s="16"/>
      <c r="EZ863" s="16"/>
      <c r="FA863" s="16"/>
      <c r="FB863" s="16"/>
    </row>
    <row r="864" spans="11:158" x14ac:dyDescent="0.35"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  <c r="AU864" s="16"/>
      <c r="AV864" s="16"/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  <c r="CH864" s="16"/>
      <c r="CI864" s="16"/>
      <c r="CJ864" s="16"/>
      <c r="CK864" s="16"/>
      <c r="CL864" s="16"/>
      <c r="CM864" s="16"/>
      <c r="CN864" s="16"/>
      <c r="CO864" s="16"/>
      <c r="CP864" s="16"/>
      <c r="CQ864" s="16"/>
      <c r="CR864" s="16"/>
      <c r="CS864" s="16"/>
      <c r="CT864" s="16"/>
      <c r="CU864" s="16"/>
      <c r="CV864" s="16"/>
      <c r="CW864" s="16"/>
      <c r="CX864" s="16"/>
      <c r="CY864" s="16"/>
      <c r="CZ864" s="16"/>
      <c r="DA864" s="16"/>
      <c r="DB864" s="16"/>
      <c r="DC864" s="16"/>
      <c r="DD864" s="16"/>
      <c r="DE864" s="16"/>
      <c r="DF864" s="16"/>
      <c r="DG864" s="16"/>
      <c r="DH864" s="16"/>
      <c r="DI864" s="16"/>
      <c r="DJ864" s="16"/>
      <c r="DK864" s="16"/>
      <c r="DL864" s="16"/>
      <c r="DM864" s="16"/>
      <c r="DN864" s="16"/>
      <c r="DO864" s="16"/>
      <c r="DP864" s="16"/>
      <c r="DQ864" s="16"/>
      <c r="DR864" s="16"/>
      <c r="DS864" s="16"/>
      <c r="DT864" s="16"/>
      <c r="DU864" s="16"/>
      <c r="DV864" s="16"/>
      <c r="DW864" s="16"/>
      <c r="DX864" s="16"/>
      <c r="DY864" s="16"/>
      <c r="DZ864" s="16"/>
      <c r="EA864" s="16"/>
      <c r="EB864" s="16"/>
      <c r="EC864" s="16"/>
      <c r="ED864" s="16"/>
      <c r="EE864" s="16"/>
      <c r="EF864" s="16"/>
      <c r="EG864" s="16"/>
      <c r="EH864" s="16"/>
      <c r="EI864" s="16"/>
      <c r="EJ864" s="16"/>
      <c r="EK864" s="16"/>
      <c r="EL864" s="16"/>
      <c r="EM864" s="16"/>
      <c r="EN864" s="16"/>
      <c r="EO864" s="16"/>
      <c r="EP864" s="16"/>
      <c r="EQ864" s="16"/>
      <c r="ER864" s="16"/>
      <c r="ES864" s="16"/>
      <c r="ET864" s="16"/>
      <c r="EU864" s="16"/>
      <c r="EV864" s="16"/>
      <c r="EW864" s="16"/>
      <c r="EX864" s="16"/>
      <c r="EY864" s="16"/>
      <c r="EZ864" s="16"/>
      <c r="FA864" s="16"/>
      <c r="FB864" s="16"/>
    </row>
    <row r="865" spans="11:158" x14ac:dyDescent="0.35"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  <c r="AU865" s="16"/>
      <c r="AV865" s="16"/>
      <c r="AW865" s="16"/>
      <c r="AX865" s="16"/>
      <c r="AY865" s="16"/>
      <c r="AZ865" s="16"/>
      <c r="BA865" s="16"/>
      <c r="BB865" s="16"/>
      <c r="BC865" s="16"/>
      <c r="BD865" s="16"/>
      <c r="BE865" s="16"/>
      <c r="BF865" s="16"/>
      <c r="BG865" s="16"/>
      <c r="BH865" s="16"/>
      <c r="BI865" s="16"/>
      <c r="BJ865" s="16"/>
      <c r="BK865" s="16"/>
      <c r="BL865" s="16"/>
      <c r="BM865" s="16"/>
      <c r="BN865" s="16"/>
      <c r="BO865" s="16"/>
      <c r="BP865" s="16"/>
      <c r="BQ865" s="16"/>
      <c r="BR865" s="16"/>
      <c r="BS865" s="16"/>
      <c r="BT865" s="16"/>
      <c r="BU865" s="16"/>
      <c r="BV865" s="16"/>
      <c r="BW865" s="16"/>
      <c r="BX865" s="16"/>
      <c r="BY865" s="16"/>
      <c r="BZ865" s="16"/>
      <c r="CA865" s="16"/>
      <c r="CB865" s="16"/>
      <c r="CC865" s="16"/>
      <c r="CD865" s="16"/>
      <c r="CE865" s="16"/>
      <c r="CF865" s="16"/>
      <c r="CG865" s="16"/>
      <c r="CH865" s="16"/>
      <c r="CI865" s="16"/>
      <c r="CJ865" s="16"/>
      <c r="CK865" s="16"/>
      <c r="CL865" s="16"/>
      <c r="CM865" s="16"/>
      <c r="CN865" s="16"/>
      <c r="CO865" s="16"/>
      <c r="CP865" s="16"/>
      <c r="CQ865" s="16"/>
      <c r="CR865" s="16"/>
      <c r="CS865" s="16"/>
      <c r="CT865" s="16"/>
      <c r="CU865" s="16"/>
      <c r="CV865" s="16"/>
      <c r="CW865" s="16"/>
      <c r="CX865" s="16"/>
      <c r="CY865" s="16"/>
      <c r="CZ865" s="16"/>
      <c r="DA865" s="16"/>
      <c r="DB865" s="16"/>
      <c r="DC865" s="16"/>
      <c r="DD865" s="16"/>
      <c r="DE865" s="16"/>
      <c r="DF865" s="16"/>
      <c r="DG865" s="16"/>
      <c r="DH865" s="16"/>
      <c r="DI865" s="16"/>
      <c r="DJ865" s="16"/>
      <c r="DK865" s="16"/>
      <c r="DL865" s="16"/>
      <c r="DM865" s="16"/>
      <c r="DN865" s="16"/>
      <c r="DO865" s="16"/>
      <c r="DP865" s="16"/>
      <c r="DQ865" s="16"/>
      <c r="DR865" s="16"/>
      <c r="DS865" s="16"/>
      <c r="DT865" s="16"/>
      <c r="DU865" s="16"/>
      <c r="DV865" s="16"/>
      <c r="DW865" s="16"/>
      <c r="DX865" s="16"/>
      <c r="DY865" s="16"/>
      <c r="DZ865" s="16"/>
      <c r="EA865" s="16"/>
      <c r="EB865" s="16"/>
      <c r="EC865" s="16"/>
      <c r="ED865" s="16"/>
      <c r="EE865" s="16"/>
      <c r="EF865" s="16"/>
      <c r="EG865" s="16"/>
      <c r="EH865" s="16"/>
      <c r="EI865" s="16"/>
      <c r="EJ865" s="16"/>
      <c r="EK865" s="16"/>
      <c r="EL865" s="16"/>
      <c r="EM865" s="16"/>
      <c r="EN865" s="16"/>
      <c r="EO865" s="16"/>
      <c r="EP865" s="16"/>
      <c r="EQ865" s="16"/>
      <c r="ER865" s="16"/>
      <c r="ES865" s="16"/>
      <c r="ET865" s="16"/>
      <c r="EU865" s="16"/>
      <c r="EV865" s="16"/>
      <c r="EW865" s="16"/>
      <c r="EX865" s="16"/>
      <c r="EY865" s="16"/>
      <c r="EZ865" s="16"/>
      <c r="FA865" s="16"/>
      <c r="FB865" s="16"/>
    </row>
    <row r="866" spans="11:158" x14ac:dyDescent="0.35"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  <c r="AU866" s="16"/>
      <c r="AV866" s="16"/>
      <c r="AW866" s="16"/>
      <c r="AX866" s="16"/>
      <c r="AY866" s="16"/>
      <c r="AZ866" s="16"/>
      <c r="BA866" s="16"/>
      <c r="BB866" s="16"/>
      <c r="BC866" s="16"/>
      <c r="BD866" s="16"/>
      <c r="BE866" s="16"/>
      <c r="BF866" s="16"/>
      <c r="BG866" s="16"/>
      <c r="BH866" s="16"/>
      <c r="BI866" s="16"/>
      <c r="BJ866" s="16"/>
      <c r="BK866" s="16"/>
      <c r="BL866" s="16"/>
      <c r="BM866" s="16"/>
      <c r="BN866" s="16"/>
      <c r="BO866" s="16"/>
      <c r="BP866" s="16"/>
      <c r="BQ866" s="16"/>
      <c r="BR866" s="16"/>
      <c r="BS866" s="16"/>
      <c r="BT866" s="16"/>
      <c r="BU866" s="16"/>
      <c r="BV866" s="16"/>
      <c r="BW866" s="16"/>
      <c r="BX866" s="16"/>
      <c r="BY866" s="16"/>
      <c r="BZ866" s="16"/>
      <c r="CA866" s="16"/>
      <c r="CB866" s="16"/>
      <c r="CC866" s="16"/>
      <c r="CD866" s="16"/>
      <c r="CE866" s="16"/>
      <c r="CF866" s="16"/>
      <c r="CG866" s="16"/>
      <c r="CH866" s="16"/>
      <c r="CI866" s="16"/>
      <c r="CJ866" s="16"/>
      <c r="CK866" s="16"/>
      <c r="CL866" s="16"/>
      <c r="CM866" s="16"/>
      <c r="CN866" s="16"/>
      <c r="CO866" s="16"/>
      <c r="CP866" s="16"/>
      <c r="CQ866" s="16"/>
      <c r="CR866" s="16"/>
      <c r="CS866" s="16"/>
      <c r="CT866" s="16"/>
      <c r="CU866" s="16"/>
      <c r="CV866" s="16"/>
      <c r="CW866" s="16"/>
      <c r="CX866" s="16"/>
      <c r="CY866" s="16"/>
      <c r="CZ866" s="16"/>
      <c r="DA866" s="16"/>
      <c r="DB866" s="16"/>
      <c r="DC866" s="16"/>
      <c r="DD866" s="16"/>
      <c r="DE866" s="16"/>
      <c r="DF866" s="16"/>
      <c r="DG866" s="16"/>
      <c r="DH866" s="16"/>
      <c r="DI866" s="16"/>
      <c r="DJ866" s="16"/>
      <c r="DK866" s="16"/>
      <c r="DL866" s="16"/>
      <c r="DM866" s="16"/>
      <c r="DN866" s="16"/>
      <c r="DO866" s="16"/>
      <c r="DP866" s="16"/>
      <c r="DQ866" s="16"/>
      <c r="DR866" s="16"/>
      <c r="DS866" s="16"/>
      <c r="DT866" s="16"/>
      <c r="DU866" s="16"/>
      <c r="DV866" s="16"/>
      <c r="DW866" s="16"/>
      <c r="DX866" s="16"/>
      <c r="DY866" s="16"/>
      <c r="DZ866" s="16"/>
      <c r="EA866" s="16"/>
      <c r="EB866" s="16"/>
      <c r="EC866" s="16"/>
      <c r="ED866" s="16"/>
      <c r="EE866" s="16"/>
      <c r="EF866" s="16"/>
      <c r="EG866" s="16"/>
      <c r="EH866" s="16"/>
      <c r="EI866" s="16"/>
      <c r="EJ866" s="16"/>
      <c r="EK866" s="16"/>
      <c r="EL866" s="16"/>
      <c r="EM866" s="16"/>
      <c r="EN866" s="16"/>
      <c r="EO866" s="16"/>
      <c r="EP866" s="16"/>
      <c r="EQ866" s="16"/>
      <c r="ER866" s="16"/>
      <c r="ES866" s="16"/>
      <c r="ET866" s="16"/>
      <c r="EU866" s="16"/>
      <c r="EV866" s="16"/>
      <c r="EW866" s="16"/>
      <c r="EX866" s="16"/>
      <c r="EY866" s="16"/>
      <c r="EZ866" s="16"/>
      <c r="FA866" s="16"/>
      <c r="FB866" s="16"/>
    </row>
    <row r="867" spans="11:158" x14ac:dyDescent="0.35"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  <c r="AU867" s="16"/>
      <c r="AV867" s="16"/>
      <c r="AW867" s="16"/>
      <c r="AX867" s="16"/>
      <c r="AY867" s="16"/>
      <c r="AZ867" s="16"/>
      <c r="BA867" s="16"/>
      <c r="BB867" s="16"/>
      <c r="BC867" s="16"/>
      <c r="BD867" s="16"/>
      <c r="BE867" s="16"/>
      <c r="BF867" s="16"/>
      <c r="BG867" s="16"/>
      <c r="BH867" s="16"/>
      <c r="BI867" s="16"/>
      <c r="BJ867" s="16"/>
      <c r="BK867" s="16"/>
      <c r="BL867" s="16"/>
      <c r="BM867" s="16"/>
      <c r="BN867" s="16"/>
      <c r="BO867" s="16"/>
      <c r="BP867" s="16"/>
      <c r="BQ867" s="16"/>
      <c r="BR867" s="16"/>
      <c r="BS867" s="16"/>
      <c r="BT867" s="16"/>
      <c r="BU867" s="16"/>
      <c r="BV867" s="16"/>
      <c r="BW867" s="16"/>
      <c r="BX867" s="16"/>
      <c r="BY867" s="16"/>
      <c r="BZ867" s="16"/>
      <c r="CA867" s="16"/>
      <c r="CB867" s="16"/>
      <c r="CC867" s="16"/>
      <c r="CD867" s="16"/>
      <c r="CE867" s="16"/>
      <c r="CF867" s="16"/>
      <c r="CG867" s="16"/>
      <c r="CH867" s="16"/>
      <c r="CI867" s="16"/>
      <c r="CJ867" s="16"/>
      <c r="CK867" s="16"/>
      <c r="CL867" s="16"/>
      <c r="CM867" s="16"/>
      <c r="CN867" s="16"/>
      <c r="CO867" s="16"/>
      <c r="CP867" s="16"/>
      <c r="CQ867" s="16"/>
      <c r="CR867" s="16"/>
      <c r="CS867" s="16"/>
      <c r="CT867" s="16"/>
      <c r="CU867" s="16"/>
      <c r="CV867" s="16"/>
      <c r="CW867" s="16"/>
      <c r="CX867" s="16"/>
      <c r="CY867" s="16"/>
      <c r="CZ867" s="16"/>
      <c r="DA867" s="16"/>
      <c r="DB867" s="16"/>
      <c r="DC867" s="16"/>
      <c r="DD867" s="16"/>
      <c r="DE867" s="16"/>
      <c r="DF867" s="16"/>
      <c r="DG867" s="16"/>
      <c r="DH867" s="16"/>
      <c r="DI867" s="16"/>
      <c r="DJ867" s="16"/>
      <c r="DK867" s="16"/>
      <c r="DL867" s="16"/>
      <c r="DM867" s="16"/>
      <c r="DN867" s="16"/>
      <c r="DO867" s="16"/>
      <c r="DP867" s="16"/>
      <c r="DQ867" s="16"/>
      <c r="DR867" s="16"/>
      <c r="DS867" s="16"/>
      <c r="DT867" s="16"/>
      <c r="DU867" s="16"/>
      <c r="DV867" s="16"/>
      <c r="DW867" s="16"/>
      <c r="DX867" s="16"/>
      <c r="DY867" s="16"/>
      <c r="DZ867" s="16"/>
      <c r="EA867" s="16"/>
      <c r="EB867" s="16"/>
      <c r="EC867" s="16"/>
      <c r="ED867" s="16"/>
      <c r="EE867" s="16"/>
      <c r="EF867" s="16"/>
      <c r="EG867" s="16"/>
      <c r="EH867" s="16"/>
      <c r="EI867" s="16"/>
      <c r="EJ867" s="16"/>
      <c r="EK867" s="16"/>
      <c r="EL867" s="16"/>
      <c r="EM867" s="16"/>
      <c r="EN867" s="16"/>
      <c r="EO867" s="16"/>
      <c r="EP867" s="16"/>
      <c r="EQ867" s="16"/>
      <c r="ER867" s="16"/>
      <c r="ES867" s="16"/>
      <c r="ET867" s="16"/>
      <c r="EU867" s="16"/>
      <c r="EV867" s="16"/>
      <c r="EW867" s="16"/>
      <c r="EX867" s="16"/>
      <c r="EY867" s="16"/>
      <c r="EZ867" s="16"/>
      <c r="FA867" s="16"/>
      <c r="FB867" s="16"/>
    </row>
    <row r="868" spans="11:158" x14ac:dyDescent="0.35"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  <c r="AU868" s="16"/>
      <c r="AV868" s="16"/>
      <c r="AW868" s="16"/>
      <c r="AX868" s="16"/>
      <c r="AY868" s="16"/>
      <c r="AZ868" s="16"/>
      <c r="BA868" s="16"/>
      <c r="BB868" s="16"/>
      <c r="BC868" s="16"/>
      <c r="BD868" s="16"/>
      <c r="BE868" s="16"/>
      <c r="BF868" s="16"/>
      <c r="BG868" s="16"/>
      <c r="BH868" s="16"/>
      <c r="BI868" s="16"/>
      <c r="BJ868" s="16"/>
      <c r="BK868" s="16"/>
      <c r="BL868" s="16"/>
      <c r="BM868" s="16"/>
      <c r="BN868" s="16"/>
      <c r="BO868" s="16"/>
      <c r="BP868" s="16"/>
      <c r="BQ868" s="16"/>
      <c r="BR868" s="16"/>
      <c r="BS868" s="16"/>
      <c r="BT868" s="16"/>
      <c r="BU868" s="16"/>
      <c r="BV868" s="16"/>
      <c r="BW868" s="16"/>
      <c r="BX868" s="16"/>
      <c r="BY868" s="16"/>
      <c r="BZ868" s="16"/>
      <c r="CA868" s="16"/>
      <c r="CB868" s="16"/>
      <c r="CC868" s="16"/>
      <c r="CD868" s="16"/>
      <c r="CE868" s="16"/>
      <c r="CF868" s="16"/>
      <c r="CG868" s="16"/>
      <c r="CH868" s="16"/>
      <c r="CI868" s="16"/>
      <c r="CJ868" s="16"/>
      <c r="CK868" s="16"/>
      <c r="CL868" s="16"/>
      <c r="CM868" s="16"/>
      <c r="CN868" s="16"/>
      <c r="CO868" s="16"/>
      <c r="CP868" s="16"/>
      <c r="CQ868" s="16"/>
      <c r="CR868" s="16"/>
      <c r="CS868" s="16"/>
      <c r="CT868" s="16"/>
      <c r="CU868" s="16"/>
      <c r="CV868" s="16"/>
      <c r="CW868" s="16"/>
      <c r="CX868" s="16"/>
      <c r="CY868" s="16"/>
      <c r="CZ868" s="16"/>
      <c r="DA868" s="16"/>
      <c r="DB868" s="16"/>
      <c r="DC868" s="16"/>
      <c r="DD868" s="16"/>
      <c r="DE868" s="16"/>
      <c r="DF868" s="16"/>
      <c r="DG868" s="16"/>
      <c r="DH868" s="16"/>
      <c r="DI868" s="16"/>
      <c r="DJ868" s="16"/>
      <c r="DK868" s="16"/>
      <c r="DL868" s="16"/>
      <c r="DM868" s="16"/>
      <c r="DN868" s="16"/>
      <c r="DO868" s="16"/>
      <c r="DP868" s="16"/>
      <c r="DQ868" s="16"/>
      <c r="DR868" s="16"/>
      <c r="DS868" s="16"/>
      <c r="DT868" s="16"/>
      <c r="DU868" s="16"/>
      <c r="DV868" s="16"/>
      <c r="DW868" s="16"/>
      <c r="DX868" s="16"/>
      <c r="DY868" s="16"/>
      <c r="DZ868" s="16"/>
      <c r="EA868" s="16"/>
      <c r="EB868" s="16"/>
      <c r="EC868" s="16"/>
      <c r="ED868" s="16"/>
      <c r="EE868" s="16"/>
      <c r="EF868" s="16"/>
      <c r="EG868" s="16"/>
      <c r="EH868" s="16"/>
      <c r="EI868" s="16"/>
      <c r="EJ868" s="16"/>
      <c r="EK868" s="16"/>
      <c r="EL868" s="16"/>
      <c r="EM868" s="16"/>
      <c r="EN868" s="16"/>
      <c r="EO868" s="16"/>
      <c r="EP868" s="16"/>
      <c r="EQ868" s="16"/>
      <c r="ER868" s="16"/>
      <c r="ES868" s="16"/>
      <c r="ET868" s="16"/>
      <c r="EU868" s="16"/>
      <c r="EV868" s="16"/>
      <c r="EW868" s="16"/>
      <c r="EX868" s="16"/>
      <c r="EY868" s="16"/>
      <c r="EZ868" s="16"/>
      <c r="FA868" s="16"/>
      <c r="FB868" s="16"/>
    </row>
    <row r="869" spans="11:158" x14ac:dyDescent="0.35"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  <c r="AU869" s="16"/>
      <c r="AV869" s="16"/>
      <c r="AW869" s="16"/>
      <c r="AX869" s="16"/>
      <c r="AY869" s="16"/>
      <c r="AZ869" s="16"/>
      <c r="BA869" s="16"/>
      <c r="BB869" s="16"/>
      <c r="BC869" s="16"/>
      <c r="BD869" s="16"/>
      <c r="BE869" s="16"/>
      <c r="BF869" s="16"/>
      <c r="BG869" s="16"/>
      <c r="BH869" s="16"/>
      <c r="BI869" s="16"/>
      <c r="BJ869" s="16"/>
      <c r="BK869" s="16"/>
      <c r="BL869" s="16"/>
      <c r="BM869" s="16"/>
      <c r="BN869" s="16"/>
      <c r="BO869" s="16"/>
      <c r="BP869" s="16"/>
      <c r="BQ869" s="16"/>
      <c r="BR869" s="16"/>
      <c r="BS869" s="16"/>
      <c r="BT869" s="16"/>
      <c r="BU869" s="16"/>
      <c r="BV869" s="16"/>
      <c r="BW869" s="16"/>
      <c r="BX869" s="16"/>
      <c r="BY869" s="16"/>
      <c r="BZ869" s="16"/>
      <c r="CA869" s="16"/>
      <c r="CB869" s="16"/>
      <c r="CC869" s="16"/>
      <c r="CD869" s="16"/>
      <c r="CE869" s="16"/>
      <c r="CF869" s="16"/>
      <c r="CG869" s="16"/>
      <c r="CH869" s="16"/>
      <c r="CI869" s="16"/>
      <c r="CJ869" s="16"/>
      <c r="CK869" s="16"/>
      <c r="CL869" s="16"/>
      <c r="CM869" s="16"/>
      <c r="CN869" s="16"/>
      <c r="CO869" s="16"/>
      <c r="CP869" s="16"/>
      <c r="CQ869" s="16"/>
      <c r="CR869" s="16"/>
      <c r="CS869" s="16"/>
      <c r="CT869" s="16"/>
      <c r="CU869" s="16"/>
      <c r="CV869" s="16"/>
      <c r="CW869" s="16"/>
      <c r="CX869" s="16"/>
      <c r="CY869" s="16"/>
      <c r="CZ869" s="16"/>
      <c r="DA869" s="16"/>
      <c r="DB869" s="16"/>
      <c r="DC869" s="16"/>
      <c r="DD869" s="16"/>
      <c r="DE869" s="16"/>
      <c r="DF869" s="16"/>
      <c r="DG869" s="16"/>
      <c r="DH869" s="16"/>
      <c r="DI869" s="16"/>
      <c r="DJ869" s="16"/>
      <c r="DK869" s="16"/>
      <c r="DL869" s="16"/>
      <c r="DM869" s="16"/>
      <c r="DN869" s="16"/>
      <c r="DO869" s="16"/>
      <c r="DP869" s="16"/>
      <c r="DQ869" s="16"/>
      <c r="DR869" s="16"/>
      <c r="DS869" s="16"/>
      <c r="DT869" s="16"/>
      <c r="DU869" s="16"/>
      <c r="DV869" s="16"/>
      <c r="DW869" s="16"/>
      <c r="DX869" s="16"/>
      <c r="DY869" s="16"/>
      <c r="DZ869" s="16"/>
      <c r="EA869" s="16"/>
      <c r="EB869" s="16"/>
      <c r="EC869" s="16"/>
      <c r="ED869" s="16"/>
      <c r="EE869" s="16"/>
      <c r="EF869" s="16"/>
      <c r="EG869" s="16"/>
      <c r="EH869" s="16"/>
      <c r="EI869" s="16"/>
      <c r="EJ869" s="16"/>
      <c r="EK869" s="16"/>
      <c r="EL869" s="16"/>
      <c r="EM869" s="16"/>
      <c r="EN869" s="16"/>
      <c r="EO869" s="16"/>
      <c r="EP869" s="16"/>
      <c r="EQ869" s="16"/>
      <c r="ER869" s="16"/>
      <c r="ES869" s="16"/>
      <c r="ET869" s="16"/>
      <c r="EU869" s="16"/>
      <c r="EV869" s="16"/>
      <c r="EW869" s="16"/>
      <c r="EX869" s="16"/>
      <c r="EY869" s="16"/>
      <c r="EZ869" s="16"/>
      <c r="FA869" s="16"/>
      <c r="FB869" s="16"/>
    </row>
    <row r="870" spans="11:158" x14ac:dyDescent="0.35"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  <c r="AU870" s="16"/>
      <c r="AV870" s="16"/>
      <c r="AW870" s="16"/>
      <c r="AX870" s="16"/>
      <c r="AY870" s="16"/>
      <c r="AZ870" s="16"/>
      <c r="BA870" s="16"/>
      <c r="BB870" s="16"/>
      <c r="BC870" s="16"/>
      <c r="BD870" s="16"/>
      <c r="BE870" s="16"/>
      <c r="BF870" s="16"/>
      <c r="BG870" s="16"/>
      <c r="BH870" s="16"/>
      <c r="BI870" s="16"/>
      <c r="BJ870" s="16"/>
      <c r="BK870" s="16"/>
      <c r="BL870" s="16"/>
      <c r="BM870" s="16"/>
      <c r="BN870" s="16"/>
      <c r="BO870" s="16"/>
      <c r="BP870" s="16"/>
      <c r="BQ870" s="16"/>
      <c r="BR870" s="16"/>
      <c r="BS870" s="16"/>
      <c r="BT870" s="16"/>
      <c r="BU870" s="16"/>
      <c r="BV870" s="16"/>
      <c r="BW870" s="16"/>
      <c r="BX870" s="16"/>
      <c r="BY870" s="16"/>
      <c r="BZ870" s="16"/>
      <c r="CA870" s="16"/>
      <c r="CB870" s="16"/>
      <c r="CC870" s="16"/>
      <c r="CD870" s="16"/>
      <c r="CE870" s="16"/>
      <c r="CF870" s="16"/>
      <c r="CG870" s="16"/>
      <c r="CH870" s="16"/>
      <c r="CI870" s="16"/>
      <c r="CJ870" s="16"/>
      <c r="CK870" s="16"/>
      <c r="CL870" s="16"/>
      <c r="CM870" s="16"/>
      <c r="CN870" s="16"/>
      <c r="CO870" s="16"/>
      <c r="CP870" s="16"/>
      <c r="CQ870" s="16"/>
      <c r="CR870" s="16"/>
      <c r="CS870" s="16"/>
      <c r="CT870" s="16"/>
      <c r="CU870" s="16"/>
      <c r="CV870" s="16"/>
      <c r="CW870" s="16"/>
      <c r="CX870" s="16"/>
      <c r="CY870" s="16"/>
      <c r="CZ870" s="16"/>
      <c r="DA870" s="16"/>
      <c r="DB870" s="16"/>
      <c r="DC870" s="16"/>
      <c r="DD870" s="16"/>
      <c r="DE870" s="16"/>
      <c r="DF870" s="16"/>
      <c r="DG870" s="16"/>
      <c r="DH870" s="16"/>
      <c r="DI870" s="16"/>
      <c r="DJ870" s="16"/>
      <c r="DK870" s="16"/>
      <c r="DL870" s="16"/>
      <c r="DM870" s="16"/>
      <c r="DN870" s="16"/>
      <c r="DO870" s="16"/>
      <c r="DP870" s="16"/>
      <c r="DQ870" s="16"/>
      <c r="DR870" s="16"/>
      <c r="DS870" s="16"/>
      <c r="DT870" s="16"/>
      <c r="DU870" s="16"/>
      <c r="DV870" s="16"/>
      <c r="DW870" s="16"/>
      <c r="DX870" s="16"/>
      <c r="DY870" s="16"/>
      <c r="DZ870" s="16"/>
      <c r="EA870" s="16"/>
      <c r="EB870" s="16"/>
      <c r="EC870" s="16"/>
      <c r="ED870" s="16"/>
      <c r="EE870" s="16"/>
      <c r="EF870" s="16"/>
      <c r="EG870" s="16"/>
      <c r="EH870" s="16"/>
      <c r="EI870" s="16"/>
      <c r="EJ870" s="16"/>
      <c r="EK870" s="16"/>
      <c r="EL870" s="16"/>
      <c r="EM870" s="16"/>
      <c r="EN870" s="16"/>
      <c r="EO870" s="16"/>
      <c r="EP870" s="16"/>
      <c r="EQ870" s="16"/>
      <c r="ER870" s="16"/>
      <c r="ES870" s="16"/>
      <c r="ET870" s="16"/>
      <c r="EU870" s="16"/>
      <c r="EV870" s="16"/>
      <c r="EW870" s="16"/>
      <c r="EX870" s="16"/>
      <c r="EY870" s="16"/>
      <c r="EZ870" s="16"/>
      <c r="FA870" s="16"/>
      <c r="FB870" s="16"/>
    </row>
    <row r="871" spans="11:158" x14ac:dyDescent="0.35"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  <c r="AU871" s="16"/>
      <c r="AV871" s="16"/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/>
      <c r="CA871" s="16"/>
      <c r="CB871" s="16"/>
      <c r="CC871" s="16"/>
      <c r="CD871" s="16"/>
      <c r="CE871" s="16"/>
      <c r="CF871" s="16"/>
      <c r="CG871" s="16"/>
      <c r="CH871" s="16"/>
      <c r="CI871" s="16"/>
      <c r="CJ871" s="16"/>
      <c r="CK871" s="16"/>
      <c r="CL871" s="16"/>
      <c r="CM871" s="16"/>
      <c r="CN871" s="16"/>
      <c r="CO871" s="16"/>
      <c r="CP871" s="16"/>
      <c r="CQ871" s="16"/>
      <c r="CR871" s="16"/>
      <c r="CS871" s="16"/>
      <c r="CT871" s="16"/>
      <c r="CU871" s="16"/>
      <c r="CV871" s="16"/>
      <c r="CW871" s="16"/>
      <c r="CX871" s="16"/>
      <c r="CY871" s="16"/>
      <c r="CZ871" s="16"/>
      <c r="DA871" s="16"/>
      <c r="DB871" s="16"/>
      <c r="DC871" s="16"/>
      <c r="DD871" s="16"/>
      <c r="DE871" s="16"/>
      <c r="DF871" s="16"/>
      <c r="DG871" s="16"/>
      <c r="DH871" s="16"/>
      <c r="DI871" s="16"/>
      <c r="DJ871" s="16"/>
      <c r="DK871" s="16"/>
      <c r="DL871" s="16"/>
      <c r="DM871" s="16"/>
      <c r="DN871" s="16"/>
      <c r="DO871" s="16"/>
      <c r="DP871" s="16"/>
      <c r="DQ871" s="16"/>
      <c r="DR871" s="16"/>
      <c r="DS871" s="16"/>
      <c r="DT871" s="16"/>
      <c r="DU871" s="16"/>
      <c r="DV871" s="16"/>
      <c r="DW871" s="16"/>
      <c r="DX871" s="16"/>
      <c r="DY871" s="16"/>
      <c r="DZ871" s="16"/>
      <c r="EA871" s="16"/>
      <c r="EB871" s="16"/>
      <c r="EC871" s="16"/>
      <c r="ED871" s="16"/>
      <c r="EE871" s="16"/>
      <c r="EF871" s="16"/>
      <c r="EG871" s="16"/>
      <c r="EH871" s="16"/>
      <c r="EI871" s="16"/>
      <c r="EJ871" s="16"/>
      <c r="EK871" s="16"/>
      <c r="EL871" s="16"/>
      <c r="EM871" s="16"/>
      <c r="EN871" s="16"/>
      <c r="EO871" s="16"/>
      <c r="EP871" s="16"/>
      <c r="EQ871" s="16"/>
      <c r="ER871" s="16"/>
      <c r="ES871" s="16"/>
      <c r="ET871" s="16"/>
      <c r="EU871" s="16"/>
      <c r="EV871" s="16"/>
      <c r="EW871" s="16"/>
      <c r="EX871" s="16"/>
      <c r="EY871" s="16"/>
      <c r="EZ871" s="16"/>
      <c r="FA871" s="16"/>
      <c r="FB871" s="16"/>
    </row>
    <row r="872" spans="11:158" x14ac:dyDescent="0.35"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  <c r="AU872" s="16"/>
      <c r="AV872" s="16"/>
      <c r="AW872" s="16"/>
      <c r="AX872" s="16"/>
      <c r="AY872" s="16"/>
      <c r="AZ872" s="16"/>
      <c r="BA872" s="16"/>
      <c r="BB872" s="16"/>
      <c r="BC872" s="16"/>
      <c r="BD872" s="16"/>
      <c r="BE872" s="16"/>
      <c r="BF872" s="16"/>
      <c r="BG872" s="16"/>
      <c r="BH872" s="16"/>
      <c r="BI872" s="16"/>
      <c r="BJ872" s="16"/>
      <c r="BK872" s="16"/>
      <c r="BL872" s="16"/>
      <c r="BM872" s="16"/>
      <c r="BN872" s="16"/>
      <c r="BO872" s="16"/>
      <c r="BP872" s="16"/>
      <c r="BQ872" s="16"/>
      <c r="BR872" s="16"/>
      <c r="BS872" s="16"/>
      <c r="BT872" s="16"/>
      <c r="BU872" s="16"/>
      <c r="BV872" s="16"/>
      <c r="BW872" s="16"/>
      <c r="BX872" s="16"/>
      <c r="BY872" s="16"/>
      <c r="BZ872" s="16"/>
      <c r="CA872" s="16"/>
      <c r="CB872" s="16"/>
      <c r="CC872" s="16"/>
      <c r="CD872" s="16"/>
      <c r="CE872" s="16"/>
      <c r="CF872" s="16"/>
      <c r="CG872" s="16"/>
      <c r="CH872" s="16"/>
      <c r="CI872" s="16"/>
      <c r="CJ872" s="16"/>
      <c r="CK872" s="16"/>
      <c r="CL872" s="16"/>
      <c r="CM872" s="16"/>
      <c r="CN872" s="16"/>
      <c r="CO872" s="16"/>
      <c r="CP872" s="16"/>
      <c r="CQ872" s="16"/>
      <c r="CR872" s="16"/>
      <c r="CS872" s="16"/>
      <c r="CT872" s="16"/>
      <c r="CU872" s="16"/>
      <c r="CV872" s="16"/>
      <c r="CW872" s="16"/>
      <c r="CX872" s="16"/>
      <c r="CY872" s="16"/>
      <c r="CZ872" s="16"/>
      <c r="DA872" s="16"/>
      <c r="DB872" s="16"/>
      <c r="DC872" s="16"/>
      <c r="DD872" s="16"/>
      <c r="DE872" s="16"/>
      <c r="DF872" s="16"/>
      <c r="DG872" s="16"/>
      <c r="DH872" s="16"/>
      <c r="DI872" s="16"/>
      <c r="DJ872" s="16"/>
      <c r="DK872" s="16"/>
      <c r="DL872" s="16"/>
      <c r="DM872" s="16"/>
      <c r="DN872" s="16"/>
      <c r="DO872" s="16"/>
      <c r="DP872" s="16"/>
      <c r="DQ872" s="16"/>
      <c r="DR872" s="16"/>
      <c r="DS872" s="16"/>
      <c r="DT872" s="16"/>
      <c r="DU872" s="16"/>
      <c r="DV872" s="16"/>
      <c r="DW872" s="16"/>
      <c r="DX872" s="16"/>
      <c r="DY872" s="16"/>
      <c r="DZ872" s="16"/>
      <c r="EA872" s="16"/>
      <c r="EB872" s="16"/>
      <c r="EC872" s="16"/>
      <c r="ED872" s="16"/>
      <c r="EE872" s="16"/>
      <c r="EF872" s="16"/>
      <c r="EG872" s="16"/>
      <c r="EH872" s="16"/>
      <c r="EI872" s="16"/>
      <c r="EJ872" s="16"/>
      <c r="EK872" s="16"/>
      <c r="EL872" s="16"/>
      <c r="EM872" s="16"/>
      <c r="EN872" s="16"/>
      <c r="EO872" s="16"/>
      <c r="EP872" s="16"/>
      <c r="EQ872" s="16"/>
      <c r="ER872" s="16"/>
      <c r="ES872" s="16"/>
      <c r="ET872" s="16"/>
      <c r="EU872" s="16"/>
      <c r="EV872" s="16"/>
      <c r="EW872" s="16"/>
      <c r="EX872" s="16"/>
      <c r="EY872" s="16"/>
      <c r="EZ872" s="16"/>
      <c r="FA872" s="16"/>
      <c r="FB872" s="16"/>
    </row>
    <row r="873" spans="11:158" x14ac:dyDescent="0.35"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  <c r="AU873" s="16"/>
      <c r="AV873" s="16"/>
      <c r="AW873" s="16"/>
      <c r="AX873" s="16"/>
      <c r="AY873" s="16"/>
      <c r="AZ873" s="16"/>
      <c r="BA873" s="16"/>
      <c r="BB873" s="16"/>
      <c r="BC873" s="16"/>
      <c r="BD873" s="16"/>
      <c r="BE873" s="16"/>
      <c r="BF873" s="16"/>
      <c r="BG873" s="16"/>
      <c r="BH873" s="16"/>
      <c r="BI873" s="16"/>
      <c r="BJ873" s="16"/>
      <c r="BK873" s="16"/>
      <c r="BL873" s="16"/>
      <c r="BM873" s="16"/>
      <c r="BN873" s="16"/>
      <c r="BO873" s="16"/>
      <c r="BP873" s="16"/>
      <c r="BQ873" s="16"/>
      <c r="BR873" s="16"/>
      <c r="BS873" s="16"/>
      <c r="BT873" s="16"/>
      <c r="BU873" s="16"/>
      <c r="BV873" s="16"/>
      <c r="BW873" s="16"/>
      <c r="BX873" s="16"/>
      <c r="BY873" s="16"/>
      <c r="BZ873" s="16"/>
      <c r="CA873" s="16"/>
      <c r="CB873" s="16"/>
      <c r="CC873" s="16"/>
      <c r="CD873" s="16"/>
      <c r="CE873" s="16"/>
      <c r="CF873" s="16"/>
      <c r="CG873" s="16"/>
      <c r="CH873" s="16"/>
      <c r="CI873" s="16"/>
      <c r="CJ873" s="16"/>
      <c r="CK873" s="16"/>
      <c r="CL873" s="16"/>
      <c r="CM873" s="16"/>
      <c r="CN873" s="16"/>
      <c r="CO873" s="16"/>
      <c r="CP873" s="16"/>
      <c r="CQ873" s="16"/>
      <c r="CR873" s="16"/>
      <c r="CS873" s="16"/>
      <c r="CT873" s="16"/>
      <c r="CU873" s="16"/>
      <c r="CV873" s="16"/>
      <c r="CW873" s="16"/>
      <c r="CX873" s="16"/>
      <c r="CY873" s="16"/>
      <c r="CZ873" s="16"/>
      <c r="DA873" s="16"/>
      <c r="DB873" s="16"/>
      <c r="DC873" s="16"/>
      <c r="DD873" s="16"/>
      <c r="DE873" s="16"/>
      <c r="DF873" s="16"/>
      <c r="DG873" s="16"/>
      <c r="DH873" s="16"/>
      <c r="DI873" s="16"/>
      <c r="DJ873" s="16"/>
      <c r="DK873" s="16"/>
      <c r="DL873" s="16"/>
      <c r="DM873" s="16"/>
      <c r="DN873" s="16"/>
      <c r="DO873" s="16"/>
      <c r="DP873" s="16"/>
      <c r="DQ873" s="16"/>
      <c r="DR873" s="16"/>
      <c r="DS873" s="16"/>
      <c r="DT873" s="16"/>
      <c r="DU873" s="16"/>
      <c r="DV873" s="16"/>
      <c r="DW873" s="16"/>
      <c r="DX873" s="16"/>
      <c r="DY873" s="16"/>
      <c r="DZ873" s="16"/>
      <c r="EA873" s="16"/>
      <c r="EB873" s="16"/>
      <c r="EC873" s="16"/>
      <c r="ED873" s="16"/>
      <c r="EE873" s="16"/>
      <c r="EF873" s="16"/>
      <c r="EG873" s="16"/>
      <c r="EH873" s="16"/>
      <c r="EI873" s="16"/>
      <c r="EJ873" s="16"/>
      <c r="EK873" s="16"/>
      <c r="EL873" s="16"/>
      <c r="EM873" s="16"/>
      <c r="EN873" s="16"/>
      <c r="EO873" s="16"/>
      <c r="EP873" s="16"/>
      <c r="EQ873" s="16"/>
      <c r="ER873" s="16"/>
      <c r="ES873" s="16"/>
      <c r="ET873" s="16"/>
      <c r="EU873" s="16"/>
      <c r="EV873" s="16"/>
      <c r="EW873" s="16"/>
      <c r="EX873" s="16"/>
      <c r="EY873" s="16"/>
      <c r="EZ873" s="16"/>
      <c r="FA873" s="16"/>
      <c r="FB873" s="16"/>
    </row>
    <row r="874" spans="11:158" x14ac:dyDescent="0.35"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  <c r="AU874" s="16"/>
      <c r="AV874" s="16"/>
      <c r="AW874" s="16"/>
      <c r="AX874" s="16"/>
      <c r="AY874" s="16"/>
      <c r="AZ874" s="16"/>
      <c r="BA874" s="16"/>
      <c r="BB874" s="16"/>
      <c r="BC874" s="16"/>
      <c r="BD874" s="16"/>
      <c r="BE874" s="16"/>
      <c r="BF874" s="16"/>
      <c r="BG874" s="16"/>
      <c r="BH874" s="16"/>
      <c r="BI874" s="16"/>
      <c r="BJ874" s="16"/>
      <c r="BK874" s="16"/>
      <c r="BL874" s="16"/>
      <c r="BM874" s="16"/>
      <c r="BN874" s="16"/>
      <c r="BO874" s="16"/>
      <c r="BP874" s="16"/>
      <c r="BQ874" s="16"/>
      <c r="BR874" s="16"/>
      <c r="BS874" s="16"/>
      <c r="BT874" s="16"/>
      <c r="BU874" s="16"/>
      <c r="BV874" s="16"/>
      <c r="BW874" s="16"/>
      <c r="BX874" s="16"/>
      <c r="BY874" s="16"/>
      <c r="BZ874" s="16"/>
      <c r="CA874" s="16"/>
      <c r="CB874" s="16"/>
      <c r="CC874" s="16"/>
      <c r="CD874" s="16"/>
      <c r="CE874" s="16"/>
      <c r="CF874" s="16"/>
      <c r="CG874" s="16"/>
      <c r="CH874" s="16"/>
      <c r="CI874" s="16"/>
      <c r="CJ874" s="16"/>
      <c r="CK874" s="16"/>
      <c r="CL874" s="16"/>
      <c r="CM874" s="16"/>
      <c r="CN874" s="16"/>
      <c r="CO874" s="16"/>
      <c r="CP874" s="16"/>
      <c r="CQ874" s="16"/>
      <c r="CR874" s="16"/>
      <c r="CS874" s="16"/>
      <c r="CT874" s="16"/>
      <c r="CU874" s="16"/>
      <c r="CV874" s="16"/>
      <c r="CW874" s="16"/>
      <c r="CX874" s="16"/>
      <c r="CY874" s="16"/>
      <c r="CZ874" s="16"/>
      <c r="DA874" s="16"/>
      <c r="DB874" s="16"/>
      <c r="DC874" s="16"/>
      <c r="DD874" s="16"/>
      <c r="DE874" s="16"/>
      <c r="DF874" s="16"/>
      <c r="DG874" s="16"/>
      <c r="DH874" s="16"/>
      <c r="DI874" s="16"/>
      <c r="DJ874" s="16"/>
      <c r="DK874" s="16"/>
      <c r="DL874" s="16"/>
      <c r="DM874" s="16"/>
      <c r="DN874" s="16"/>
      <c r="DO874" s="16"/>
      <c r="DP874" s="16"/>
      <c r="DQ874" s="16"/>
      <c r="DR874" s="16"/>
      <c r="DS874" s="16"/>
      <c r="DT874" s="16"/>
      <c r="DU874" s="16"/>
      <c r="DV874" s="16"/>
      <c r="DW874" s="16"/>
      <c r="DX874" s="16"/>
      <c r="DY874" s="16"/>
      <c r="DZ874" s="16"/>
      <c r="EA874" s="16"/>
      <c r="EB874" s="16"/>
      <c r="EC874" s="16"/>
      <c r="ED874" s="16"/>
      <c r="EE874" s="16"/>
      <c r="EF874" s="16"/>
      <c r="EG874" s="16"/>
      <c r="EH874" s="16"/>
      <c r="EI874" s="16"/>
      <c r="EJ874" s="16"/>
      <c r="EK874" s="16"/>
      <c r="EL874" s="16"/>
      <c r="EM874" s="16"/>
      <c r="EN874" s="16"/>
      <c r="EO874" s="16"/>
      <c r="EP874" s="16"/>
      <c r="EQ874" s="16"/>
      <c r="ER874" s="16"/>
      <c r="ES874" s="16"/>
      <c r="ET874" s="16"/>
      <c r="EU874" s="16"/>
      <c r="EV874" s="16"/>
      <c r="EW874" s="16"/>
      <c r="EX874" s="16"/>
      <c r="EY874" s="16"/>
      <c r="EZ874" s="16"/>
      <c r="FA874" s="16"/>
      <c r="FB874" s="16"/>
    </row>
    <row r="875" spans="11:158" x14ac:dyDescent="0.35"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6"/>
      <c r="BB875" s="16"/>
      <c r="BC875" s="16"/>
      <c r="BD875" s="16"/>
      <c r="BE875" s="16"/>
      <c r="BF875" s="16"/>
      <c r="BG875" s="16"/>
      <c r="BH875" s="16"/>
      <c r="BI875" s="16"/>
      <c r="BJ875" s="16"/>
      <c r="BK875" s="16"/>
      <c r="BL875" s="16"/>
      <c r="BM875" s="16"/>
      <c r="BN875" s="16"/>
      <c r="BO875" s="16"/>
      <c r="BP875" s="16"/>
      <c r="BQ875" s="16"/>
      <c r="BR875" s="16"/>
      <c r="BS875" s="16"/>
      <c r="BT875" s="16"/>
      <c r="BU875" s="16"/>
      <c r="BV875" s="16"/>
      <c r="BW875" s="16"/>
      <c r="BX875" s="16"/>
      <c r="BY875" s="16"/>
      <c r="BZ875" s="16"/>
      <c r="CA875" s="16"/>
      <c r="CB875" s="16"/>
      <c r="CC875" s="16"/>
      <c r="CD875" s="16"/>
      <c r="CE875" s="16"/>
      <c r="CF875" s="16"/>
      <c r="CG875" s="16"/>
      <c r="CH875" s="16"/>
      <c r="CI875" s="16"/>
      <c r="CJ875" s="16"/>
      <c r="CK875" s="16"/>
      <c r="CL875" s="16"/>
      <c r="CM875" s="16"/>
      <c r="CN875" s="16"/>
      <c r="CO875" s="16"/>
      <c r="CP875" s="16"/>
      <c r="CQ875" s="16"/>
      <c r="CR875" s="16"/>
      <c r="CS875" s="16"/>
      <c r="CT875" s="16"/>
      <c r="CU875" s="16"/>
      <c r="CV875" s="16"/>
      <c r="CW875" s="16"/>
      <c r="CX875" s="16"/>
      <c r="CY875" s="16"/>
      <c r="CZ875" s="16"/>
      <c r="DA875" s="16"/>
      <c r="DB875" s="16"/>
      <c r="DC875" s="16"/>
      <c r="DD875" s="16"/>
      <c r="DE875" s="16"/>
      <c r="DF875" s="16"/>
      <c r="DG875" s="16"/>
      <c r="DH875" s="16"/>
      <c r="DI875" s="16"/>
      <c r="DJ875" s="16"/>
      <c r="DK875" s="16"/>
      <c r="DL875" s="16"/>
      <c r="DM875" s="16"/>
      <c r="DN875" s="16"/>
      <c r="DO875" s="16"/>
      <c r="DP875" s="16"/>
      <c r="DQ875" s="16"/>
      <c r="DR875" s="16"/>
      <c r="DS875" s="16"/>
      <c r="DT875" s="16"/>
      <c r="DU875" s="16"/>
      <c r="DV875" s="16"/>
      <c r="DW875" s="16"/>
      <c r="DX875" s="16"/>
      <c r="DY875" s="16"/>
      <c r="DZ875" s="16"/>
      <c r="EA875" s="16"/>
      <c r="EB875" s="16"/>
      <c r="EC875" s="16"/>
      <c r="ED875" s="16"/>
      <c r="EE875" s="16"/>
      <c r="EF875" s="16"/>
      <c r="EG875" s="16"/>
      <c r="EH875" s="16"/>
      <c r="EI875" s="16"/>
      <c r="EJ875" s="16"/>
      <c r="EK875" s="16"/>
      <c r="EL875" s="16"/>
      <c r="EM875" s="16"/>
      <c r="EN875" s="16"/>
      <c r="EO875" s="16"/>
      <c r="EP875" s="16"/>
      <c r="EQ875" s="16"/>
      <c r="ER875" s="16"/>
      <c r="ES875" s="16"/>
      <c r="ET875" s="16"/>
      <c r="EU875" s="16"/>
      <c r="EV875" s="16"/>
      <c r="EW875" s="16"/>
      <c r="EX875" s="16"/>
      <c r="EY875" s="16"/>
      <c r="EZ875" s="16"/>
      <c r="FA875" s="16"/>
      <c r="FB875" s="16"/>
    </row>
    <row r="876" spans="11:158" x14ac:dyDescent="0.35"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  <c r="AU876" s="16"/>
      <c r="AV876" s="16"/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  <c r="CL876" s="16"/>
      <c r="CM876" s="16"/>
      <c r="CN876" s="16"/>
      <c r="CO876" s="16"/>
      <c r="CP876" s="16"/>
      <c r="CQ876" s="16"/>
      <c r="CR876" s="16"/>
      <c r="CS876" s="16"/>
      <c r="CT876" s="16"/>
      <c r="CU876" s="16"/>
      <c r="CV876" s="16"/>
      <c r="CW876" s="16"/>
      <c r="CX876" s="16"/>
      <c r="CY876" s="16"/>
      <c r="CZ876" s="16"/>
      <c r="DA876" s="16"/>
      <c r="DB876" s="16"/>
      <c r="DC876" s="16"/>
      <c r="DD876" s="16"/>
      <c r="DE876" s="16"/>
      <c r="DF876" s="16"/>
      <c r="DG876" s="16"/>
      <c r="DH876" s="16"/>
      <c r="DI876" s="16"/>
      <c r="DJ876" s="16"/>
      <c r="DK876" s="16"/>
      <c r="DL876" s="16"/>
      <c r="DM876" s="16"/>
      <c r="DN876" s="16"/>
      <c r="DO876" s="16"/>
      <c r="DP876" s="16"/>
      <c r="DQ876" s="16"/>
      <c r="DR876" s="16"/>
      <c r="DS876" s="16"/>
      <c r="DT876" s="16"/>
      <c r="DU876" s="16"/>
      <c r="DV876" s="16"/>
      <c r="DW876" s="16"/>
      <c r="DX876" s="16"/>
      <c r="DY876" s="16"/>
      <c r="DZ876" s="16"/>
      <c r="EA876" s="16"/>
      <c r="EB876" s="16"/>
      <c r="EC876" s="16"/>
      <c r="ED876" s="16"/>
      <c r="EE876" s="16"/>
      <c r="EF876" s="16"/>
      <c r="EG876" s="16"/>
      <c r="EH876" s="16"/>
      <c r="EI876" s="16"/>
      <c r="EJ876" s="16"/>
      <c r="EK876" s="16"/>
      <c r="EL876" s="16"/>
      <c r="EM876" s="16"/>
      <c r="EN876" s="16"/>
      <c r="EO876" s="16"/>
      <c r="EP876" s="16"/>
      <c r="EQ876" s="16"/>
      <c r="ER876" s="16"/>
      <c r="ES876" s="16"/>
      <c r="ET876" s="16"/>
      <c r="EU876" s="16"/>
      <c r="EV876" s="16"/>
      <c r="EW876" s="16"/>
      <c r="EX876" s="16"/>
      <c r="EY876" s="16"/>
      <c r="EZ876" s="16"/>
      <c r="FA876" s="16"/>
      <c r="FB876" s="16"/>
    </row>
    <row r="877" spans="11:158" x14ac:dyDescent="0.35"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  <c r="AU877" s="16"/>
      <c r="AV877" s="16"/>
      <c r="AW877" s="16"/>
      <c r="AX877" s="16"/>
      <c r="AY877" s="16"/>
      <c r="AZ877" s="16"/>
      <c r="BA877" s="16"/>
      <c r="BB877" s="16"/>
      <c r="BC877" s="16"/>
      <c r="BD877" s="16"/>
      <c r="BE877" s="16"/>
      <c r="BF877" s="16"/>
      <c r="BG877" s="16"/>
      <c r="BH877" s="16"/>
      <c r="BI877" s="16"/>
      <c r="BJ877" s="16"/>
      <c r="BK877" s="16"/>
      <c r="BL877" s="16"/>
      <c r="BM877" s="16"/>
      <c r="BN877" s="16"/>
      <c r="BO877" s="16"/>
      <c r="BP877" s="16"/>
      <c r="BQ877" s="16"/>
      <c r="BR877" s="16"/>
      <c r="BS877" s="16"/>
      <c r="BT877" s="16"/>
      <c r="BU877" s="16"/>
      <c r="BV877" s="16"/>
      <c r="BW877" s="16"/>
      <c r="BX877" s="16"/>
      <c r="BY877" s="16"/>
      <c r="BZ877" s="16"/>
      <c r="CA877" s="16"/>
      <c r="CB877" s="16"/>
      <c r="CC877" s="16"/>
      <c r="CD877" s="16"/>
      <c r="CE877" s="16"/>
      <c r="CF877" s="16"/>
      <c r="CG877" s="16"/>
      <c r="CH877" s="16"/>
      <c r="CI877" s="16"/>
      <c r="CJ877" s="16"/>
      <c r="CK877" s="16"/>
      <c r="CL877" s="16"/>
      <c r="CM877" s="16"/>
      <c r="CN877" s="16"/>
      <c r="CO877" s="16"/>
      <c r="CP877" s="16"/>
      <c r="CQ877" s="16"/>
      <c r="CR877" s="16"/>
      <c r="CS877" s="16"/>
      <c r="CT877" s="16"/>
      <c r="CU877" s="16"/>
      <c r="CV877" s="16"/>
      <c r="CW877" s="16"/>
      <c r="CX877" s="16"/>
      <c r="CY877" s="16"/>
      <c r="CZ877" s="16"/>
      <c r="DA877" s="16"/>
      <c r="DB877" s="16"/>
      <c r="DC877" s="16"/>
      <c r="DD877" s="16"/>
      <c r="DE877" s="16"/>
      <c r="DF877" s="16"/>
      <c r="DG877" s="16"/>
      <c r="DH877" s="16"/>
      <c r="DI877" s="16"/>
      <c r="DJ877" s="16"/>
      <c r="DK877" s="16"/>
      <c r="DL877" s="16"/>
      <c r="DM877" s="16"/>
      <c r="DN877" s="16"/>
      <c r="DO877" s="16"/>
      <c r="DP877" s="16"/>
      <c r="DQ877" s="16"/>
      <c r="DR877" s="16"/>
      <c r="DS877" s="16"/>
      <c r="DT877" s="16"/>
      <c r="DU877" s="16"/>
      <c r="DV877" s="16"/>
      <c r="DW877" s="16"/>
      <c r="DX877" s="16"/>
      <c r="DY877" s="16"/>
      <c r="DZ877" s="16"/>
      <c r="EA877" s="16"/>
      <c r="EB877" s="16"/>
      <c r="EC877" s="16"/>
      <c r="ED877" s="16"/>
      <c r="EE877" s="16"/>
      <c r="EF877" s="16"/>
      <c r="EG877" s="16"/>
      <c r="EH877" s="16"/>
      <c r="EI877" s="16"/>
      <c r="EJ877" s="16"/>
      <c r="EK877" s="16"/>
      <c r="EL877" s="16"/>
      <c r="EM877" s="16"/>
      <c r="EN877" s="16"/>
      <c r="EO877" s="16"/>
      <c r="EP877" s="16"/>
      <c r="EQ877" s="16"/>
      <c r="ER877" s="16"/>
      <c r="ES877" s="16"/>
      <c r="ET877" s="16"/>
      <c r="EU877" s="16"/>
      <c r="EV877" s="16"/>
      <c r="EW877" s="16"/>
      <c r="EX877" s="16"/>
      <c r="EY877" s="16"/>
      <c r="EZ877" s="16"/>
      <c r="FA877" s="16"/>
      <c r="FB877" s="16"/>
    </row>
    <row r="878" spans="11:158" x14ac:dyDescent="0.35"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  <c r="AU878" s="16"/>
      <c r="AV878" s="16"/>
      <c r="AW878" s="16"/>
      <c r="AX878" s="16"/>
      <c r="AY878" s="16"/>
      <c r="AZ878" s="16"/>
      <c r="BA878" s="16"/>
      <c r="BB878" s="16"/>
      <c r="BC878" s="16"/>
      <c r="BD878" s="16"/>
      <c r="BE878" s="16"/>
      <c r="BF878" s="16"/>
      <c r="BG878" s="16"/>
      <c r="BH878" s="16"/>
      <c r="BI878" s="16"/>
      <c r="BJ878" s="16"/>
      <c r="BK878" s="16"/>
      <c r="BL878" s="16"/>
      <c r="BM878" s="16"/>
      <c r="BN878" s="16"/>
      <c r="BO878" s="16"/>
      <c r="BP878" s="16"/>
      <c r="BQ878" s="16"/>
      <c r="BR878" s="16"/>
      <c r="BS878" s="16"/>
      <c r="BT878" s="16"/>
      <c r="BU878" s="16"/>
      <c r="BV878" s="16"/>
      <c r="BW878" s="16"/>
      <c r="BX878" s="16"/>
      <c r="BY878" s="16"/>
      <c r="BZ878" s="16"/>
      <c r="CA878" s="16"/>
      <c r="CB878" s="16"/>
      <c r="CC878" s="16"/>
      <c r="CD878" s="16"/>
      <c r="CE878" s="16"/>
      <c r="CF878" s="16"/>
      <c r="CG878" s="16"/>
      <c r="CH878" s="16"/>
      <c r="CI878" s="16"/>
      <c r="CJ878" s="16"/>
      <c r="CK878" s="16"/>
      <c r="CL878" s="16"/>
      <c r="CM878" s="16"/>
      <c r="CN878" s="16"/>
      <c r="CO878" s="16"/>
      <c r="CP878" s="16"/>
      <c r="CQ878" s="16"/>
      <c r="CR878" s="16"/>
      <c r="CS878" s="16"/>
      <c r="CT878" s="16"/>
      <c r="CU878" s="16"/>
      <c r="CV878" s="16"/>
      <c r="CW878" s="16"/>
      <c r="CX878" s="16"/>
      <c r="CY878" s="16"/>
      <c r="CZ878" s="16"/>
      <c r="DA878" s="16"/>
      <c r="DB878" s="16"/>
      <c r="DC878" s="16"/>
      <c r="DD878" s="16"/>
      <c r="DE878" s="16"/>
      <c r="DF878" s="16"/>
      <c r="DG878" s="16"/>
      <c r="DH878" s="16"/>
      <c r="DI878" s="16"/>
      <c r="DJ878" s="16"/>
      <c r="DK878" s="16"/>
      <c r="DL878" s="16"/>
      <c r="DM878" s="16"/>
      <c r="DN878" s="16"/>
      <c r="DO878" s="16"/>
      <c r="DP878" s="16"/>
      <c r="DQ878" s="16"/>
      <c r="DR878" s="16"/>
      <c r="DS878" s="16"/>
      <c r="DT878" s="16"/>
      <c r="DU878" s="16"/>
      <c r="DV878" s="16"/>
      <c r="DW878" s="16"/>
      <c r="DX878" s="16"/>
      <c r="DY878" s="16"/>
      <c r="DZ878" s="16"/>
      <c r="EA878" s="16"/>
      <c r="EB878" s="16"/>
      <c r="EC878" s="16"/>
      <c r="ED878" s="16"/>
      <c r="EE878" s="16"/>
      <c r="EF878" s="16"/>
      <c r="EG878" s="16"/>
      <c r="EH878" s="16"/>
      <c r="EI878" s="16"/>
      <c r="EJ878" s="16"/>
      <c r="EK878" s="16"/>
      <c r="EL878" s="16"/>
      <c r="EM878" s="16"/>
      <c r="EN878" s="16"/>
      <c r="EO878" s="16"/>
      <c r="EP878" s="16"/>
      <c r="EQ878" s="16"/>
      <c r="ER878" s="16"/>
      <c r="ES878" s="16"/>
      <c r="ET878" s="16"/>
      <c r="EU878" s="16"/>
      <c r="EV878" s="16"/>
      <c r="EW878" s="16"/>
      <c r="EX878" s="16"/>
      <c r="EY878" s="16"/>
      <c r="EZ878" s="16"/>
      <c r="FA878" s="16"/>
      <c r="FB878" s="16"/>
    </row>
    <row r="879" spans="11:158" x14ac:dyDescent="0.35"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  <c r="AU879" s="16"/>
      <c r="AV879" s="16"/>
      <c r="AW879" s="16"/>
      <c r="AX879" s="16"/>
      <c r="AY879" s="16"/>
      <c r="AZ879" s="16"/>
      <c r="BA879" s="16"/>
      <c r="BB879" s="16"/>
      <c r="BC879" s="16"/>
      <c r="BD879" s="16"/>
      <c r="BE879" s="16"/>
      <c r="BF879" s="16"/>
      <c r="BG879" s="16"/>
      <c r="BH879" s="16"/>
      <c r="BI879" s="16"/>
      <c r="BJ879" s="16"/>
      <c r="BK879" s="16"/>
      <c r="BL879" s="16"/>
      <c r="BM879" s="16"/>
      <c r="BN879" s="16"/>
      <c r="BO879" s="16"/>
      <c r="BP879" s="16"/>
      <c r="BQ879" s="16"/>
      <c r="BR879" s="16"/>
      <c r="BS879" s="16"/>
      <c r="BT879" s="16"/>
      <c r="BU879" s="16"/>
      <c r="BV879" s="16"/>
      <c r="BW879" s="16"/>
      <c r="BX879" s="16"/>
      <c r="BY879" s="16"/>
      <c r="BZ879" s="16"/>
      <c r="CA879" s="16"/>
      <c r="CB879" s="16"/>
      <c r="CC879" s="16"/>
      <c r="CD879" s="16"/>
      <c r="CE879" s="16"/>
      <c r="CF879" s="16"/>
      <c r="CG879" s="16"/>
      <c r="CH879" s="16"/>
      <c r="CI879" s="16"/>
      <c r="CJ879" s="16"/>
      <c r="CK879" s="16"/>
      <c r="CL879" s="16"/>
      <c r="CM879" s="16"/>
      <c r="CN879" s="16"/>
      <c r="CO879" s="16"/>
      <c r="CP879" s="16"/>
      <c r="CQ879" s="16"/>
      <c r="CR879" s="16"/>
      <c r="CS879" s="16"/>
      <c r="CT879" s="16"/>
      <c r="CU879" s="16"/>
      <c r="CV879" s="16"/>
      <c r="CW879" s="16"/>
      <c r="CX879" s="16"/>
      <c r="CY879" s="16"/>
      <c r="CZ879" s="16"/>
      <c r="DA879" s="16"/>
      <c r="DB879" s="16"/>
      <c r="DC879" s="16"/>
      <c r="DD879" s="16"/>
      <c r="DE879" s="16"/>
      <c r="DF879" s="16"/>
      <c r="DG879" s="16"/>
      <c r="DH879" s="16"/>
      <c r="DI879" s="16"/>
      <c r="DJ879" s="16"/>
      <c r="DK879" s="16"/>
      <c r="DL879" s="16"/>
      <c r="DM879" s="16"/>
      <c r="DN879" s="16"/>
      <c r="DO879" s="16"/>
      <c r="DP879" s="16"/>
      <c r="DQ879" s="16"/>
      <c r="DR879" s="16"/>
      <c r="DS879" s="16"/>
      <c r="DT879" s="16"/>
      <c r="DU879" s="16"/>
      <c r="DV879" s="16"/>
      <c r="DW879" s="16"/>
      <c r="DX879" s="16"/>
      <c r="DY879" s="16"/>
      <c r="DZ879" s="16"/>
      <c r="EA879" s="16"/>
      <c r="EB879" s="16"/>
      <c r="EC879" s="16"/>
      <c r="ED879" s="16"/>
      <c r="EE879" s="16"/>
      <c r="EF879" s="16"/>
      <c r="EG879" s="16"/>
      <c r="EH879" s="16"/>
      <c r="EI879" s="16"/>
      <c r="EJ879" s="16"/>
      <c r="EK879" s="16"/>
      <c r="EL879" s="16"/>
      <c r="EM879" s="16"/>
      <c r="EN879" s="16"/>
      <c r="EO879" s="16"/>
      <c r="EP879" s="16"/>
      <c r="EQ879" s="16"/>
      <c r="ER879" s="16"/>
      <c r="ES879" s="16"/>
      <c r="ET879" s="16"/>
      <c r="EU879" s="16"/>
      <c r="EV879" s="16"/>
      <c r="EW879" s="16"/>
      <c r="EX879" s="16"/>
      <c r="EY879" s="16"/>
      <c r="EZ879" s="16"/>
      <c r="FA879" s="16"/>
      <c r="FB879" s="16"/>
    </row>
    <row r="880" spans="11:158" x14ac:dyDescent="0.35"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  <c r="AU880" s="16"/>
      <c r="AV880" s="16"/>
      <c r="AW880" s="16"/>
      <c r="AX880" s="16"/>
      <c r="AY880" s="16"/>
      <c r="AZ880" s="16"/>
      <c r="BA880" s="16"/>
      <c r="BB880" s="16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  <c r="BQ880" s="16"/>
      <c r="BR880" s="16"/>
      <c r="BS880" s="16"/>
      <c r="BT880" s="16"/>
      <c r="BU880" s="16"/>
      <c r="BV880" s="16"/>
      <c r="BW880" s="16"/>
      <c r="BX880" s="16"/>
      <c r="BY880" s="16"/>
      <c r="BZ880" s="16"/>
      <c r="CA880" s="16"/>
      <c r="CB880" s="16"/>
      <c r="CC880" s="16"/>
      <c r="CD880" s="16"/>
      <c r="CE880" s="16"/>
      <c r="CF880" s="16"/>
      <c r="CG880" s="16"/>
      <c r="CH880" s="16"/>
      <c r="CI880" s="16"/>
      <c r="CJ880" s="16"/>
      <c r="CK880" s="16"/>
      <c r="CL880" s="16"/>
      <c r="CM880" s="16"/>
      <c r="CN880" s="16"/>
      <c r="CO880" s="16"/>
      <c r="CP880" s="16"/>
      <c r="CQ880" s="16"/>
      <c r="CR880" s="16"/>
      <c r="CS880" s="16"/>
      <c r="CT880" s="16"/>
      <c r="CU880" s="16"/>
      <c r="CV880" s="16"/>
      <c r="CW880" s="16"/>
      <c r="CX880" s="16"/>
      <c r="CY880" s="16"/>
      <c r="CZ880" s="16"/>
      <c r="DA880" s="16"/>
      <c r="DB880" s="16"/>
      <c r="DC880" s="16"/>
      <c r="DD880" s="16"/>
      <c r="DE880" s="16"/>
      <c r="DF880" s="16"/>
      <c r="DG880" s="16"/>
      <c r="DH880" s="16"/>
      <c r="DI880" s="16"/>
      <c r="DJ880" s="16"/>
      <c r="DK880" s="16"/>
      <c r="DL880" s="16"/>
      <c r="DM880" s="16"/>
      <c r="DN880" s="16"/>
      <c r="DO880" s="16"/>
      <c r="DP880" s="16"/>
      <c r="DQ880" s="16"/>
      <c r="DR880" s="16"/>
      <c r="DS880" s="16"/>
      <c r="DT880" s="16"/>
      <c r="DU880" s="16"/>
      <c r="DV880" s="16"/>
      <c r="DW880" s="16"/>
      <c r="DX880" s="16"/>
      <c r="DY880" s="16"/>
      <c r="DZ880" s="16"/>
      <c r="EA880" s="16"/>
      <c r="EB880" s="16"/>
      <c r="EC880" s="16"/>
      <c r="ED880" s="16"/>
      <c r="EE880" s="16"/>
      <c r="EF880" s="16"/>
      <c r="EG880" s="16"/>
      <c r="EH880" s="16"/>
      <c r="EI880" s="16"/>
      <c r="EJ880" s="16"/>
      <c r="EK880" s="16"/>
      <c r="EL880" s="16"/>
      <c r="EM880" s="16"/>
      <c r="EN880" s="16"/>
      <c r="EO880" s="16"/>
      <c r="EP880" s="16"/>
      <c r="EQ880" s="16"/>
      <c r="ER880" s="16"/>
      <c r="ES880" s="16"/>
      <c r="ET880" s="16"/>
      <c r="EU880" s="16"/>
      <c r="EV880" s="16"/>
      <c r="EW880" s="16"/>
      <c r="EX880" s="16"/>
      <c r="EY880" s="16"/>
      <c r="EZ880" s="16"/>
      <c r="FA880" s="16"/>
      <c r="FB880" s="16"/>
    </row>
    <row r="881" spans="11:158" x14ac:dyDescent="0.35"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  <c r="AU881" s="16"/>
      <c r="AV881" s="16"/>
      <c r="AW881" s="16"/>
      <c r="AX881" s="16"/>
      <c r="AY881" s="16"/>
      <c r="AZ881" s="16"/>
      <c r="BA881" s="16"/>
      <c r="BB881" s="16"/>
      <c r="BC881" s="16"/>
      <c r="BD881" s="16"/>
      <c r="BE881" s="16"/>
      <c r="BF881" s="16"/>
      <c r="BG881" s="16"/>
      <c r="BH881" s="16"/>
      <c r="BI881" s="16"/>
      <c r="BJ881" s="16"/>
      <c r="BK881" s="16"/>
      <c r="BL881" s="16"/>
      <c r="BM881" s="16"/>
      <c r="BN881" s="16"/>
      <c r="BO881" s="16"/>
      <c r="BP881" s="16"/>
      <c r="BQ881" s="16"/>
      <c r="BR881" s="16"/>
      <c r="BS881" s="16"/>
      <c r="BT881" s="16"/>
      <c r="BU881" s="16"/>
      <c r="BV881" s="16"/>
      <c r="BW881" s="16"/>
      <c r="BX881" s="16"/>
      <c r="BY881" s="16"/>
      <c r="BZ881" s="16"/>
      <c r="CA881" s="16"/>
      <c r="CB881" s="16"/>
      <c r="CC881" s="16"/>
      <c r="CD881" s="16"/>
      <c r="CE881" s="16"/>
      <c r="CF881" s="16"/>
      <c r="CG881" s="16"/>
      <c r="CH881" s="16"/>
      <c r="CI881" s="16"/>
      <c r="CJ881" s="16"/>
      <c r="CK881" s="16"/>
      <c r="CL881" s="16"/>
      <c r="CM881" s="16"/>
      <c r="CN881" s="16"/>
      <c r="CO881" s="16"/>
      <c r="CP881" s="16"/>
      <c r="CQ881" s="16"/>
      <c r="CR881" s="16"/>
      <c r="CS881" s="16"/>
      <c r="CT881" s="16"/>
      <c r="CU881" s="16"/>
      <c r="CV881" s="16"/>
      <c r="CW881" s="16"/>
      <c r="CX881" s="16"/>
      <c r="CY881" s="16"/>
      <c r="CZ881" s="16"/>
      <c r="DA881" s="16"/>
      <c r="DB881" s="16"/>
      <c r="DC881" s="16"/>
      <c r="DD881" s="16"/>
      <c r="DE881" s="16"/>
      <c r="DF881" s="16"/>
      <c r="DG881" s="16"/>
      <c r="DH881" s="16"/>
      <c r="DI881" s="16"/>
      <c r="DJ881" s="16"/>
      <c r="DK881" s="16"/>
      <c r="DL881" s="16"/>
      <c r="DM881" s="16"/>
      <c r="DN881" s="16"/>
      <c r="DO881" s="16"/>
      <c r="DP881" s="16"/>
      <c r="DQ881" s="16"/>
      <c r="DR881" s="16"/>
      <c r="DS881" s="16"/>
      <c r="DT881" s="16"/>
      <c r="DU881" s="16"/>
      <c r="DV881" s="16"/>
      <c r="DW881" s="16"/>
      <c r="DX881" s="16"/>
      <c r="DY881" s="16"/>
      <c r="DZ881" s="16"/>
      <c r="EA881" s="16"/>
      <c r="EB881" s="16"/>
      <c r="EC881" s="16"/>
      <c r="ED881" s="16"/>
      <c r="EE881" s="16"/>
      <c r="EF881" s="16"/>
      <c r="EG881" s="16"/>
      <c r="EH881" s="16"/>
      <c r="EI881" s="16"/>
      <c r="EJ881" s="16"/>
      <c r="EK881" s="16"/>
      <c r="EL881" s="16"/>
      <c r="EM881" s="16"/>
      <c r="EN881" s="16"/>
      <c r="EO881" s="16"/>
      <c r="EP881" s="16"/>
      <c r="EQ881" s="16"/>
      <c r="ER881" s="16"/>
      <c r="ES881" s="16"/>
      <c r="ET881" s="16"/>
      <c r="EU881" s="16"/>
      <c r="EV881" s="16"/>
      <c r="EW881" s="16"/>
      <c r="EX881" s="16"/>
      <c r="EY881" s="16"/>
      <c r="EZ881" s="16"/>
      <c r="FA881" s="16"/>
      <c r="FB881" s="16"/>
    </row>
    <row r="882" spans="11:158" x14ac:dyDescent="0.35"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  <c r="AU882" s="16"/>
      <c r="AV882" s="16"/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  <c r="CN882" s="16"/>
      <c r="CO882" s="16"/>
      <c r="CP882" s="16"/>
      <c r="CQ882" s="16"/>
      <c r="CR882" s="16"/>
      <c r="CS882" s="16"/>
      <c r="CT882" s="16"/>
      <c r="CU882" s="16"/>
      <c r="CV882" s="16"/>
      <c r="CW882" s="16"/>
      <c r="CX882" s="16"/>
      <c r="CY882" s="16"/>
      <c r="CZ882" s="16"/>
      <c r="DA882" s="16"/>
      <c r="DB882" s="16"/>
      <c r="DC882" s="16"/>
      <c r="DD882" s="16"/>
      <c r="DE882" s="16"/>
      <c r="DF882" s="16"/>
      <c r="DG882" s="16"/>
      <c r="DH882" s="16"/>
      <c r="DI882" s="16"/>
      <c r="DJ882" s="16"/>
      <c r="DK882" s="16"/>
      <c r="DL882" s="16"/>
      <c r="DM882" s="16"/>
      <c r="DN882" s="16"/>
      <c r="DO882" s="16"/>
      <c r="DP882" s="16"/>
      <c r="DQ882" s="16"/>
      <c r="DR882" s="16"/>
      <c r="DS882" s="16"/>
      <c r="DT882" s="16"/>
      <c r="DU882" s="16"/>
      <c r="DV882" s="16"/>
      <c r="DW882" s="16"/>
      <c r="DX882" s="16"/>
      <c r="DY882" s="16"/>
      <c r="DZ882" s="16"/>
      <c r="EA882" s="16"/>
      <c r="EB882" s="16"/>
      <c r="EC882" s="16"/>
      <c r="ED882" s="16"/>
      <c r="EE882" s="16"/>
      <c r="EF882" s="16"/>
      <c r="EG882" s="16"/>
      <c r="EH882" s="16"/>
      <c r="EI882" s="16"/>
      <c r="EJ882" s="16"/>
      <c r="EK882" s="16"/>
      <c r="EL882" s="16"/>
      <c r="EM882" s="16"/>
      <c r="EN882" s="16"/>
      <c r="EO882" s="16"/>
      <c r="EP882" s="16"/>
      <c r="EQ882" s="16"/>
      <c r="ER882" s="16"/>
      <c r="ES882" s="16"/>
      <c r="ET882" s="16"/>
      <c r="EU882" s="16"/>
      <c r="EV882" s="16"/>
      <c r="EW882" s="16"/>
      <c r="EX882" s="16"/>
      <c r="EY882" s="16"/>
      <c r="EZ882" s="16"/>
      <c r="FA882" s="16"/>
      <c r="FB882" s="16"/>
    </row>
    <row r="883" spans="11:158" x14ac:dyDescent="0.35"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  <c r="AU883" s="16"/>
      <c r="AV883" s="16"/>
      <c r="AW883" s="16"/>
      <c r="AX883" s="16"/>
      <c r="AY883" s="16"/>
      <c r="AZ883" s="16"/>
      <c r="BA883" s="16"/>
      <c r="BB883" s="16"/>
      <c r="BC883" s="16"/>
      <c r="BD883" s="16"/>
      <c r="BE883" s="16"/>
      <c r="BF883" s="16"/>
      <c r="BG883" s="16"/>
      <c r="BH883" s="16"/>
      <c r="BI883" s="16"/>
      <c r="BJ883" s="16"/>
      <c r="BK883" s="16"/>
      <c r="BL883" s="16"/>
      <c r="BM883" s="16"/>
      <c r="BN883" s="16"/>
      <c r="BO883" s="16"/>
      <c r="BP883" s="16"/>
      <c r="BQ883" s="16"/>
      <c r="BR883" s="16"/>
      <c r="BS883" s="16"/>
      <c r="BT883" s="16"/>
      <c r="BU883" s="16"/>
      <c r="BV883" s="16"/>
      <c r="BW883" s="16"/>
      <c r="BX883" s="16"/>
      <c r="BY883" s="16"/>
      <c r="BZ883" s="16"/>
      <c r="CA883" s="16"/>
      <c r="CB883" s="16"/>
      <c r="CC883" s="16"/>
      <c r="CD883" s="16"/>
      <c r="CE883" s="16"/>
      <c r="CF883" s="16"/>
      <c r="CG883" s="16"/>
      <c r="CH883" s="16"/>
      <c r="CI883" s="16"/>
      <c r="CJ883" s="16"/>
      <c r="CK883" s="16"/>
      <c r="CL883" s="16"/>
      <c r="CM883" s="16"/>
      <c r="CN883" s="16"/>
      <c r="CO883" s="16"/>
      <c r="CP883" s="16"/>
      <c r="CQ883" s="16"/>
      <c r="CR883" s="16"/>
      <c r="CS883" s="16"/>
      <c r="CT883" s="16"/>
      <c r="CU883" s="16"/>
      <c r="CV883" s="16"/>
      <c r="CW883" s="16"/>
      <c r="CX883" s="16"/>
      <c r="CY883" s="16"/>
      <c r="CZ883" s="16"/>
      <c r="DA883" s="16"/>
      <c r="DB883" s="16"/>
      <c r="DC883" s="16"/>
      <c r="DD883" s="16"/>
      <c r="DE883" s="16"/>
      <c r="DF883" s="16"/>
      <c r="DG883" s="16"/>
      <c r="DH883" s="16"/>
      <c r="DI883" s="16"/>
      <c r="DJ883" s="16"/>
      <c r="DK883" s="16"/>
      <c r="DL883" s="16"/>
      <c r="DM883" s="16"/>
      <c r="DN883" s="16"/>
      <c r="DO883" s="16"/>
      <c r="DP883" s="16"/>
      <c r="DQ883" s="16"/>
      <c r="DR883" s="16"/>
      <c r="DS883" s="16"/>
      <c r="DT883" s="16"/>
      <c r="DU883" s="16"/>
      <c r="DV883" s="16"/>
      <c r="DW883" s="16"/>
      <c r="DX883" s="16"/>
      <c r="DY883" s="16"/>
      <c r="DZ883" s="16"/>
      <c r="EA883" s="16"/>
      <c r="EB883" s="16"/>
      <c r="EC883" s="16"/>
      <c r="ED883" s="16"/>
      <c r="EE883" s="16"/>
      <c r="EF883" s="16"/>
      <c r="EG883" s="16"/>
      <c r="EH883" s="16"/>
      <c r="EI883" s="16"/>
      <c r="EJ883" s="16"/>
      <c r="EK883" s="16"/>
      <c r="EL883" s="16"/>
      <c r="EM883" s="16"/>
      <c r="EN883" s="16"/>
      <c r="EO883" s="16"/>
      <c r="EP883" s="16"/>
      <c r="EQ883" s="16"/>
      <c r="ER883" s="16"/>
      <c r="ES883" s="16"/>
      <c r="ET883" s="16"/>
      <c r="EU883" s="16"/>
      <c r="EV883" s="16"/>
      <c r="EW883" s="16"/>
      <c r="EX883" s="16"/>
      <c r="EY883" s="16"/>
      <c r="EZ883" s="16"/>
      <c r="FA883" s="16"/>
      <c r="FB883" s="16"/>
    </row>
    <row r="884" spans="11:158" x14ac:dyDescent="0.35"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  <c r="AU884" s="16"/>
      <c r="AV884" s="16"/>
      <c r="AW884" s="16"/>
      <c r="AX884" s="16"/>
      <c r="AY884" s="16"/>
      <c r="AZ884" s="16"/>
      <c r="BA884" s="16"/>
      <c r="BB884" s="16"/>
      <c r="BC884" s="16"/>
      <c r="BD884" s="16"/>
      <c r="BE884" s="16"/>
      <c r="BF884" s="16"/>
      <c r="BG884" s="16"/>
      <c r="BH884" s="16"/>
      <c r="BI884" s="16"/>
      <c r="BJ884" s="16"/>
      <c r="BK884" s="16"/>
      <c r="BL884" s="16"/>
      <c r="BM884" s="16"/>
      <c r="BN884" s="16"/>
      <c r="BO884" s="16"/>
      <c r="BP884" s="16"/>
      <c r="BQ884" s="16"/>
      <c r="BR884" s="16"/>
      <c r="BS884" s="16"/>
      <c r="BT884" s="16"/>
      <c r="BU884" s="16"/>
      <c r="BV884" s="16"/>
      <c r="BW884" s="16"/>
      <c r="BX884" s="16"/>
      <c r="BY884" s="16"/>
      <c r="BZ884" s="16"/>
      <c r="CA884" s="16"/>
      <c r="CB884" s="16"/>
      <c r="CC884" s="16"/>
      <c r="CD884" s="16"/>
      <c r="CE884" s="16"/>
      <c r="CF884" s="16"/>
      <c r="CG884" s="16"/>
      <c r="CH884" s="16"/>
      <c r="CI884" s="16"/>
      <c r="CJ884" s="16"/>
      <c r="CK884" s="16"/>
      <c r="CL884" s="16"/>
      <c r="CM884" s="16"/>
      <c r="CN884" s="16"/>
      <c r="CO884" s="16"/>
      <c r="CP884" s="16"/>
      <c r="CQ884" s="16"/>
      <c r="CR884" s="16"/>
      <c r="CS884" s="16"/>
      <c r="CT884" s="16"/>
      <c r="CU884" s="16"/>
      <c r="CV884" s="16"/>
      <c r="CW884" s="16"/>
      <c r="CX884" s="16"/>
      <c r="CY884" s="16"/>
      <c r="CZ884" s="16"/>
      <c r="DA884" s="16"/>
      <c r="DB884" s="16"/>
      <c r="DC884" s="16"/>
      <c r="DD884" s="16"/>
      <c r="DE884" s="16"/>
      <c r="DF884" s="16"/>
      <c r="DG884" s="16"/>
      <c r="DH884" s="16"/>
      <c r="DI884" s="16"/>
      <c r="DJ884" s="16"/>
      <c r="DK884" s="16"/>
      <c r="DL884" s="16"/>
      <c r="DM884" s="16"/>
      <c r="DN884" s="16"/>
      <c r="DO884" s="16"/>
      <c r="DP884" s="16"/>
      <c r="DQ884" s="16"/>
      <c r="DR884" s="16"/>
      <c r="DS884" s="16"/>
      <c r="DT884" s="16"/>
      <c r="DU884" s="16"/>
      <c r="DV884" s="16"/>
      <c r="DW884" s="16"/>
      <c r="DX884" s="16"/>
      <c r="DY884" s="16"/>
      <c r="DZ884" s="16"/>
      <c r="EA884" s="16"/>
      <c r="EB884" s="16"/>
      <c r="EC884" s="16"/>
      <c r="ED884" s="16"/>
      <c r="EE884" s="16"/>
      <c r="EF884" s="16"/>
      <c r="EG884" s="16"/>
      <c r="EH884" s="16"/>
      <c r="EI884" s="16"/>
      <c r="EJ884" s="16"/>
      <c r="EK884" s="16"/>
      <c r="EL884" s="16"/>
      <c r="EM884" s="16"/>
      <c r="EN884" s="16"/>
      <c r="EO884" s="16"/>
      <c r="EP884" s="16"/>
      <c r="EQ884" s="16"/>
      <c r="ER884" s="16"/>
      <c r="ES884" s="16"/>
      <c r="ET884" s="16"/>
      <c r="EU884" s="16"/>
      <c r="EV884" s="16"/>
      <c r="EW884" s="16"/>
      <c r="EX884" s="16"/>
      <c r="EY884" s="16"/>
      <c r="EZ884" s="16"/>
      <c r="FA884" s="16"/>
      <c r="FB884" s="16"/>
    </row>
    <row r="885" spans="11:158" x14ac:dyDescent="0.35"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  <c r="AU885" s="16"/>
      <c r="AV885" s="16"/>
      <c r="AW885" s="16"/>
      <c r="AX885" s="16"/>
      <c r="AY885" s="16"/>
      <c r="AZ885" s="16"/>
      <c r="BA885" s="16"/>
      <c r="BB885" s="16"/>
      <c r="BC885" s="16"/>
      <c r="BD885" s="16"/>
      <c r="BE885" s="16"/>
      <c r="BF885" s="16"/>
      <c r="BG885" s="16"/>
      <c r="BH885" s="16"/>
      <c r="BI885" s="16"/>
      <c r="BJ885" s="16"/>
      <c r="BK885" s="16"/>
      <c r="BL885" s="16"/>
      <c r="BM885" s="16"/>
      <c r="BN885" s="16"/>
      <c r="BO885" s="16"/>
      <c r="BP885" s="16"/>
      <c r="BQ885" s="16"/>
      <c r="BR885" s="16"/>
      <c r="BS885" s="16"/>
      <c r="BT885" s="16"/>
      <c r="BU885" s="16"/>
      <c r="BV885" s="16"/>
      <c r="BW885" s="16"/>
      <c r="BX885" s="16"/>
      <c r="BY885" s="16"/>
      <c r="BZ885" s="16"/>
      <c r="CA885" s="16"/>
      <c r="CB885" s="16"/>
      <c r="CC885" s="16"/>
      <c r="CD885" s="16"/>
      <c r="CE885" s="16"/>
      <c r="CF885" s="16"/>
      <c r="CG885" s="16"/>
      <c r="CH885" s="16"/>
      <c r="CI885" s="16"/>
      <c r="CJ885" s="16"/>
      <c r="CK885" s="16"/>
      <c r="CL885" s="16"/>
      <c r="CM885" s="16"/>
      <c r="CN885" s="16"/>
      <c r="CO885" s="16"/>
      <c r="CP885" s="16"/>
      <c r="CQ885" s="16"/>
      <c r="CR885" s="16"/>
      <c r="CS885" s="16"/>
      <c r="CT885" s="16"/>
      <c r="CU885" s="16"/>
      <c r="CV885" s="16"/>
      <c r="CW885" s="16"/>
      <c r="CX885" s="16"/>
      <c r="CY885" s="16"/>
      <c r="CZ885" s="16"/>
      <c r="DA885" s="16"/>
      <c r="DB885" s="16"/>
      <c r="DC885" s="16"/>
      <c r="DD885" s="16"/>
      <c r="DE885" s="16"/>
      <c r="DF885" s="16"/>
      <c r="DG885" s="16"/>
      <c r="DH885" s="16"/>
      <c r="DI885" s="16"/>
      <c r="DJ885" s="16"/>
      <c r="DK885" s="16"/>
      <c r="DL885" s="16"/>
      <c r="DM885" s="16"/>
      <c r="DN885" s="16"/>
      <c r="DO885" s="16"/>
      <c r="DP885" s="16"/>
      <c r="DQ885" s="16"/>
      <c r="DR885" s="16"/>
      <c r="DS885" s="16"/>
      <c r="DT885" s="16"/>
      <c r="DU885" s="16"/>
      <c r="DV885" s="16"/>
      <c r="DW885" s="16"/>
      <c r="DX885" s="16"/>
      <c r="DY885" s="16"/>
      <c r="DZ885" s="16"/>
      <c r="EA885" s="16"/>
      <c r="EB885" s="16"/>
      <c r="EC885" s="16"/>
      <c r="ED885" s="16"/>
      <c r="EE885" s="16"/>
      <c r="EF885" s="16"/>
      <c r="EG885" s="16"/>
      <c r="EH885" s="16"/>
      <c r="EI885" s="16"/>
      <c r="EJ885" s="16"/>
      <c r="EK885" s="16"/>
      <c r="EL885" s="16"/>
      <c r="EM885" s="16"/>
      <c r="EN885" s="16"/>
      <c r="EO885" s="16"/>
      <c r="EP885" s="16"/>
      <c r="EQ885" s="16"/>
      <c r="ER885" s="16"/>
      <c r="ES885" s="16"/>
      <c r="ET885" s="16"/>
      <c r="EU885" s="16"/>
      <c r="EV885" s="16"/>
      <c r="EW885" s="16"/>
      <c r="EX885" s="16"/>
      <c r="EY885" s="16"/>
      <c r="EZ885" s="16"/>
      <c r="FA885" s="16"/>
      <c r="FB885" s="16"/>
    </row>
    <row r="886" spans="11:158" x14ac:dyDescent="0.35"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  <c r="AU886" s="16"/>
      <c r="AV886" s="16"/>
      <c r="AW886" s="16"/>
      <c r="AX886" s="16"/>
      <c r="AY886" s="16"/>
      <c r="AZ886" s="16"/>
      <c r="BA886" s="16"/>
      <c r="BB886" s="16"/>
      <c r="BC886" s="16"/>
      <c r="BD886" s="16"/>
      <c r="BE886" s="16"/>
      <c r="BF886" s="16"/>
      <c r="BG886" s="16"/>
      <c r="BH886" s="16"/>
      <c r="BI886" s="16"/>
      <c r="BJ886" s="16"/>
      <c r="BK886" s="16"/>
      <c r="BL886" s="16"/>
      <c r="BM886" s="16"/>
      <c r="BN886" s="16"/>
      <c r="BO886" s="16"/>
      <c r="BP886" s="16"/>
      <c r="BQ886" s="16"/>
      <c r="BR886" s="16"/>
      <c r="BS886" s="16"/>
      <c r="BT886" s="16"/>
      <c r="BU886" s="16"/>
      <c r="BV886" s="16"/>
      <c r="BW886" s="16"/>
      <c r="BX886" s="16"/>
      <c r="BY886" s="16"/>
      <c r="BZ886" s="16"/>
      <c r="CA886" s="16"/>
      <c r="CB886" s="16"/>
      <c r="CC886" s="16"/>
      <c r="CD886" s="16"/>
      <c r="CE886" s="16"/>
      <c r="CF886" s="16"/>
      <c r="CG886" s="16"/>
      <c r="CH886" s="16"/>
      <c r="CI886" s="16"/>
      <c r="CJ886" s="16"/>
      <c r="CK886" s="16"/>
      <c r="CL886" s="16"/>
      <c r="CM886" s="16"/>
      <c r="CN886" s="16"/>
      <c r="CO886" s="16"/>
      <c r="CP886" s="16"/>
      <c r="CQ886" s="16"/>
      <c r="CR886" s="16"/>
      <c r="CS886" s="16"/>
      <c r="CT886" s="16"/>
      <c r="CU886" s="16"/>
      <c r="CV886" s="16"/>
      <c r="CW886" s="16"/>
      <c r="CX886" s="16"/>
      <c r="CY886" s="16"/>
      <c r="CZ886" s="16"/>
      <c r="DA886" s="16"/>
      <c r="DB886" s="16"/>
      <c r="DC886" s="16"/>
      <c r="DD886" s="16"/>
      <c r="DE886" s="16"/>
      <c r="DF886" s="16"/>
      <c r="DG886" s="16"/>
      <c r="DH886" s="16"/>
      <c r="DI886" s="16"/>
      <c r="DJ886" s="16"/>
      <c r="DK886" s="16"/>
      <c r="DL886" s="16"/>
      <c r="DM886" s="16"/>
      <c r="DN886" s="16"/>
      <c r="DO886" s="16"/>
      <c r="DP886" s="16"/>
      <c r="DQ886" s="16"/>
      <c r="DR886" s="16"/>
      <c r="DS886" s="16"/>
      <c r="DT886" s="16"/>
      <c r="DU886" s="16"/>
      <c r="DV886" s="16"/>
      <c r="DW886" s="16"/>
      <c r="DX886" s="16"/>
      <c r="DY886" s="16"/>
      <c r="DZ886" s="16"/>
      <c r="EA886" s="16"/>
      <c r="EB886" s="16"/>
      <c r="EC886" s="16"/>
      <c r="ED886" s="16"/>
      <c r="EE886" s="16"/>
      <c r="EF886" s="16"/>
      <c r="EG886" s="16"/>
      <c r="EH886" s="16"/>
      <c r="EI886" s="16"/>
      <c r="EJ886" s="16"/>
      <c r="EK886" s="16"/>
      <c r="EL886" s="16"/>
      <c r="EM886" s="16"/>
      <c r="EN886" s="16"/>
      <c r="EO886" s="16"/>
      <c r="EP886" s="16"/>
      <c r="EQ886" s="16"/>
      <c r="ER886" s="16"/>
      <c r="ES886" s="16"/>
      <c r="ET886" s="16"/>
      <c r="EU886" s="16"/>
      <c r="EV886" s="16"/>
      <c r="EW886" s="16"/>
      <c r="EX886" s="16"/>
      <c r="EY886" s="16"/>
      <c r="EZ886" s="16"/>
      <c r="FA886" s="16"/>
      <c r="FB886" s="16"/>
    </row>
    <row r="887" spans="11:158" x14ac:dyDescent="0.35"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  <c r="AU887" s="16"/>
      <c r="AV887" s="16"/>
      <c r="AW887" s="16"/>
      <c r="AX887" s="16"/>
      <c r="AY887" s="16"/>
      <c r="AZ887" s="16"/>
      <c r="BA887" s="16"/>
      <c r="BB887" s="16"/>
      <c r="BC887" s="16"/>
      <c r="BD887" s="16"/>
      <c r="BE887" s="16"/>
      <c r="BF887" s="16"/>
      <c r="BG887" s="16"/>
      <c r="BH887" s="16"/>
      <c r="BI887" s="16"/>
      <c r="BJ887" s="16"/>
      <c r="BK887" s="16"/>
      <c r="BL887" s="16"/>
      <c r="BM887" s="16"/>
      <c r="BN887" s="16"/>
      <c r="BO887" s="16"/>
      <c r="BP887" s="16"/>
      <c r="BQ887" s="16"/>
      <c r="BR887" s="16"/>
      <c r="BS887" s="16"/>
      <c r="BT887" s="16"/>
      <c r="BU887" s="16"/>
      <c r="BV887" s="16"/>
      <c r="BW887" s="16"/>
      <c r="BX887" s="16"/>
      <c r="BY887" s="16"/>
      <c r="BZ887" s="16"/>
      <c r="CA887" s="16"/>
      <c r="CB887" s="16"/>
      <c r="CC887" s="16"/>
      <c r="CD887" s="16"/>
      <c r="CE887" s="16"/>
      <c r="CF887" s="16"/>
      <c r="CG887" s="16"/>
      <c r="CH887" s="16"/>
      <c r="CI887" s="16"/>
      <c r="CJ887" s="16"/>
      <c r="CK887" s="16"/>
      <c r="CL887" s="16"/>
      <c r="CM887" s="16"/>
      <c r="CN887" s="16"/>
      <c r="CO887" s="16"/>
      <c r="CP887" s="16"/>
      <c r="CQ887" s="16"/>
      <c r="CR887" s="16"/>
      <c r="CS887" s="16"/>
      <c r="CT887" s="16"/>
      <c r="CU887" s="16"/>
      <c r="CV887" s="16"/>
      <c r="CW887" s="16"/>
      <c r="CX887" s="16"/>
      <c r="CY887" s="16"/>
      <c r="CZ887" s="16"/>
      <c r="DA887" s="16"/>
      <c r="DB887" s="16"/>
      <c r="DC887" s="16"/>
      <c r="DD887" s="16"/>
      <c r="DE887" s="16"/>
      <c r="DF887" s="16"/>
      <c r="DG887" s="16"/>
      <c r="DH887" s="16"/>
      <c r="DI887" s="16"/>
      <c r="DJ887" s="16"/>
      <c r="DK887" s="16"/>
      <c r="DL887" s="16"/>
      <c r="DM887" s="16"/>
      <c r="DN887" s="16"/>
      <c r="DO887" s="16"/>
      <c r="DP887" s="16"/>
      <c r="DQ887" s="16"/>
      <c r="DR887" s="16"/>
      <c r="DS887" s="16"/>
      <c r="DT887" s="16"/>
      <c r="DU887" s="16"/>
      <c r="DV887" s="16"/>
      <c r="DW887" s="16"/>
      <c r="DX887" s="16"/>
      <c r="DY887" s="16"/>
      <c r="DZ887" s="16"/>
      <c r="EA887" s="16"/>
      <c r="EB887" s="16"/>
      <c r="EC887" s="16"/>
      <c r="ED887" s="16"/>
      <c r="EE887" s="16"/>
      <c r="EF887" s="16"/>
      <c r="EG887" s="16"/>
      <c r="EH887" s="16"/>
      <c r="EI887" s="16"/>
      <c r="EJ887" s="16"/>
      <c r="EK887" s="16"/>
      <c r="EL887" s="16"/>
      <c r="EM887" s="16"/>
      <c r="EN887" s="16"/>
      <c r="EO887" s="16"/>
      <c r="EP887" s="16"/>
      <c r="EQ887" s="16"/>
      <c r="ER887" s="16"/>
      <c r="ES887" s="16"/>
      <c r="ET887" s="16"/>
      <c r="EU887" s="16"/>
      <c r="EV887" s="16"/>
      <c r="EW887" s="16"/>
      <c r="EX887" s="16"/>
      <c r="EY887" s="16"/>
      <c r="EZ887" s="16"/>
      <c r="FA887" s="16"/>
      <c r="FB887" s="16"/>
    </row>
    <row r="888" spans="11:158" x14ac:dyDescent="0.35"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  <c r="AU888" s="16"/>
      <c r="AV888" s="16"/>
      <c r="AW888" s="16"/>
      <c r="AX888" s="16"/>
      <c r="AY888" s="16"/>
      <c r="AZ888" s="16"/>
      <c r="BA888" s="16"/>
      <c r="BB888" s="16"/>
      <c r="BC888" s="16"/>
      <c r="BD888" s="16"/>
      <c r="BE888" s="16"/>
      <c r="BF888" s="16"/>
      <c r="BG888" s="16"/>
      <c r="BH888" s="16"/>
      <c r="BI888" s="16"/>
      <c r="BJ888" s="16"/>
      <c r="BK888" s="16"/>
      <c r="BL888" s="16"/>
      <c r="BM888" s="16"/>
      <c r="BN888" s="16"/>
      <c r="BO888" s="16"/>
      <c r="BP888" s="16"/>
      <c r="BQ888" s="16"/>
      <c r="BR888" s="16"/>
      <c r="BS888" s="16"/>
      <c r="BT888" s="16"/>
      <c r="BU888" s="16"/>
      <c r="BV888" s="16"/>
      <c r="BW888" s="16"/>
      <c r="BX888" s="16"/>
      <c r="BY888" s="16"/>
      <c r="BZ888" s="16"/>
      <c r="CA888" s="16"/>
      <c r="CB888" s="16"/>
      <c r="CC888" s="16"/>
      <c r="CD888" s="16"/>
      <c r="CE888" s="16"/>
      <c r="CF888" s="16"/>
      <c r="CG888" s="16"/>
      <c r="CH888" s="16"/>
      <c r="CI888" s="16"/>
      <c r="CJ888" s="16"/>
      <c r="CK888" s="16"/>
      <c r="CL888" s="16"/>
      <c r="CM888" s="16"/>
      <c r="CN888" s="16"/>
      <c r="CO888" s="16"/>
      <c r="CP888" s="16"/>
      <c r="CQ888" s="16"/>
      <c r="CR888" s="16"/>
      <c r="CS888" s="16"/>
      <c r="CT888" s="16"/>
      <c r="CU888" s="16"/>
      <c r="CV888" s="16"/>
      <c r="CW888" s="16"/>
      <c r="CX888" s="16"/>
      <c r="CY888" s="16"/>
      <c r="CZ888" s="16"/>
      <c r="DA888" s="16"/>
      <c r="DB888" s="16"/>
      <c r="DC888" s="16"/>
      <c r="DD888" s="16"/>
      <c r="DE888" s="16"/>
      <c r="DF888" s="16"/>
      <c r="DG888" s="16"/>
      <c r="DH888" s="16"/>
      <c r="DI888" s="16"/>
      <c r="DJ888" s="16"/>
      <c r="DK888" s="16"/>
      <c r="DL888" s="16"/>
      <c r="DM888" s="16"/>
      <c r="DN888" s="16"/>
      <c r="DO888" s="16"/>
      <c r="DP888" s="16"/>
      <c r="DQ888" s="16"/>
      <c r="DR888" s="16"/>
      <c r="DS888" s="16"/>
      <c r="DT888" s="16"/>
      <c r="DU888" s="16"/>
      <c r="DV888" s="16"/>
      <c r="DW888" s="16"/>
      <c r="DX888" s="16"/>
      <c r="DY888" s="16"/>
      <c r="DZ888" s="16"/>
      <c r="EA888" s="16"/>
      <c r="EB888" s="16"/>
      <c r="EC888" s="16"/>
      <c r="ED888" s="16"/>
      <c r="EE888" s="16"/>
      <c r="EF888" s="16"/>
      <c r="EG888" s="16"/>
      <c r="EH888" s="16"/>
      <c r="EI888" s="16"/>
      <c r="EJ888" s="16"/>
      <c r="EK888" s="16"/>
      <c r="EL888" s="16"/>
      <c r="EM888" s="16"/>
      <c r="EN888" s="16"/>
      <c r="EO888" s="16"/>
      <c r="EP888" s="16"/>
      <c r="EQ888" s="16"/>
      <c r="ER888" s="16"/>
      <c r="ES888" s="16"/>
      <c r="ET888" s="16"/>
      <c r="EU888" s="16"/>
      <c r="EV888" s="16"/>
      <c r="EW888" s="16"/>
      <c r="EX888" s="16"/>
      <c r="EY888" s="16"/>
      <c r="EZ888" s="16"/>
      <c r="FA888" s="16"/>
      <c r="FB888" s="16"/>
    </row>
    <row r="889" spans="11:158" x14ac:dyDescent="0.35"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  <c r="AU889" s="16"/>
      <c r="AV889" s="16"/>
      <c r="AW889" s="16"/>
      <c r="AX889" s="16"/>
      <c r="AY889" s="16"/>
      <c r="AZ889" s="16"/>
      <c r="BA889" s="16"/>
      <c r="BB889" s="16"/>
      <c r="BC889" s="16"/>
      <c r="BD889" s="16"/>
      <c r="BE889" s="16"/>
      <c r="BF889" s="16"/>
      <c r="BG889" s="16"/>
      <c r="BH889" s="16"/>
      <c r="BI889" s="16"/>
      <c r="BJ889" s="16"/>
      <c r="BK889" s="16"/>
      <c r="BL889" s="16"/>
      <c r="BM889" s="16"/>
      <c r="BN889" s="16"/>
      <c r="BO889" s="16"/>
      <c r="BP889" s="16"/>
      <c r="BQ889" s="16"/>
      <c r="BR889" s="16"/>
      <c r="BS889" s="16"/>
      <c r="BT889" s="16"/>
      <c r="BU889" s="16"/>
      <c r="BV889" s="16"/>
      <c r="BW889" s="16"/>
      <c r="BX889" s="16"/>
      <c r="BY889" s="16"/>
      <c r="BZ889" s="16"/>
      <c r="CA889" s="16"/>
      <c r="CB889" s="16"/>
      <c r="CC889" s="16"/>
      <c r="CD889" s="16"/>
      <c r="CE889" s="16"/>
      <c r="CF889" s="16"/>
      <c r="CG889" s="16"/>
      <c r="CH889" s="16"/>
      <c r="CI889" s="16"/>
      <c r="CJ889" s="16"/>
      <c r="CK889" s="16"/>
      <c r="CL889" s="16"/>
      <c r="CM889" s="16"/>
      <c r="CN889" s="16"/>
      <c r="CO889" s="16"/>
      <c r="CP889" s="16"/>
      <c r="CQ889" s="16"/>
      <c r="CR889" s="16"/>
      <c r="CS889" s="16"/>
      <c r="CT889" s="16"/>
      <c r="CU889" s="16"/>
      <c r="CV889" s="16"/>
      <c r="CW889" s="16"/>
      <c r="CX889" s="16"/>
      <c r="CY889" s="16"/>
      <c r="CZ889" s="16"/>
      <c r="DA889" s="16"/>
      <c r="DB889" s="16"/>
      <c r="DC889" s="16"/>
      <c r="DD889" s="16"/>
      <c r="DE889" s="16"/>
      <c r="DF889" s="16"/>
      <c r="DG889" s="16"/>
      <c r="DH889" s="16"/>
      <c r="DI889" s="16"/>
      <c r="DJ889" s="16"/>
      <c r="DK889" s="16"/>
      <c r="DL889" s="16"/>
      <c r="DM889" s="16"/>
      <c r="DN889" s="16"/>
      <c r="DO889" s="16"/>
      <c r="DP889" s="16"/>
      <c r="DQ889" s="16"/>
      <c r="DR889" s="16"/>
      <c r="DS889" s="16"/>
      <c r="DT889" s="16"/>
      <c r="DU889" s="16"/>
      <c r="DV889" s="16"/>
      <c r="DW889" s="16"/>
      <c r="DX889" s="16"/>
      <c r="DY889" s="16"/>
      <c r="DZ889" s="16"/>
      <c r="EA889" s="16"/>
      <c r="EB889" s="16"/>
      <c r="EC889" s="16"/>
      <c r="ED889" s="16"/>
      <c r="EE889" s="16"/>
      <c r="EF889" s="16"/>
      <c r="EG889" s="16"/>
      <c r="EH889" s="16"/>
      <c r="EI889" s="16"/>
      <c r="EJ889" s="16"/>
      <c r="EK889" s="16"/>
      <c r="EL889" s="16"/>
      <c r="EM889" s="16"/>
      <c r="EN889" s="16"/>
      <c r="EO889" s="16"/>
      <c r="EP889" s="16"/>
      <c r="EQ889" s="16"/>
      <c r="ER889" s="16"/>
      <c r="ES889" s="16"/>
      <c r="ET889" s="16"/>
      <c r="EU889" s="16"/>
      <c r="EV889" s="16"/>
      <c r="EW889" s="16"/>
      <c r="EX889" s="16"/>
      <c r="EY889" s="16"/>
      <c r="EZ889" s="16"/>
      <c r="FA889" s="16"/>
      <c r="FB889" s="16"/>
    </row>
    <row r="890" spans="11:158" x14ac:dyDescent="0.35"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  <c r="AU890" s="16"/>
      <c r="AV890" s="16"/>
      <c r="AW890" s="16"/>
      <c r="AX890" s="16"/>
      <c r="AY890" s="16"/>
      <c r="AZ890" s="16"/>
      <c r="BA890" s="16"/>
      <c r="BB890" s="16"/>
      <c r="BC890" s="16"/>
      <c r="BD890" s="16"/>
      <c r="BE890" s="16"/>
      <c r="BF890" s="16"/>
      <c r="BG890" s="16"/>
      <c r="BH890" s="16"/>
      <c r="BI890" s="16"/>
      <c r="BJ890" s="16"/>
      <c r="BK890" s="16"/>
      <c r="BL890" s="16"/>
      <c r="BM890" s="16"/>
      <c r="BN890" s="16"/>
      <c r="BO890" s="16"/>
      <c r="BP890" s="16"/>
      <c r="BQ890" s="16"/>
      <c r="BR890" s="16"/>
      <c r="BS890" s="16"/>
      <c r="BT890" s="16"/>
      <c r="BU890" s="16"/>
      <c r="BV890" s="16"/>
      <c r="BW890" s="16"/>
      <c r="BX890" s="16"/>
      <c r="BY890" s="16"/>
      <c r="BZ890" s="16"/>
      <c r="CA890" s="16"/>
      <c r="CB890" s="16"/>
      <c r="CC890" s="16"/>
      <c r="CD890" s="16"/>
      <c r="CE890" s="16"/>
      <c r="CF890" s="16"/>
      <c r="CG890" s="16"/>
      <c r="CH890" s="16"/>
      <c r="CI890" s="16"/>
      <c r="CJ890" s="16"/>
      <c r="CK890" s="16"/>
      <c r="CL890" s="16"/>
      <c r="CM890" s="16"/>
      <c r="CN890" s="16"/>
      <c r="CO890" s="16"/>
      <c r="CP890" s="16"/>
      <c r="CQ890" s="16"/>
      <c r="CR890" s="16"/>
      <c r="CS890" s="16"/>
      <c r="CT890" s="16"/>
      <c r="CU890" s="16"/>
      <c r="CV890" s="16"/>
      <c r="CW890" s="16"/>
      <c r="CX890" s="16"/>
      <c r="CY890" s="16"/>
      <c r="CZ890" s="16"/>
      <c r="DA890" s="16"/>
      <c r="DB890" s="16"/>
      <c r="DC890" s="16"/>
      <c r="DD890" s="16"/>
      <c r="DE890" s="16"/>
      <c r="DF890" s="16"/>
      <c r="DG890" s="16"/>
      <c r="DH890" s="16"/>
      <c r="DI890" s="16"/>
      <c r="DJ890" s="16"/>
      <c r="DK890" s="16"/>
      <c r="DL890" s="16"/>
      <c r="DM890" s="16"/>
      <c r="DN890" s="16"/>
      <c r="DO890" s="16"/>
      <c r="DP890" s="16"/>
      <c r="DQ890" s="16"/>
      <c r="DR890" s="16"/>
      <c r="DS890" s="16"/>
      <c r="DT890" s="16"/>
      <c r="DU890" s="16"/>
      <c r="DV890" s="16"/>
      <c r="DW890" s="16"/>
      <c r="DX890" s="16"/>
      <c r="DY890" s="16"/>
      <c r="DZ890" s="16"/>
      <c r="EA890" s="16"/>
      <c r="EB890" s="16"/>
      <c r="EC890" s="16"/>
      <c r="ED890" s="16"/>
      <c r="EE890" s="16"/>
      <c r="EF890" s="16"/>
      <c r="EG890" s="16"/>
      <c r="EH890" s="16"/>
      <c r="EI890" s="16"/>
      <c r="EJ890" s="16"/>
      <c r="EK890" s="16"/>
      <c r="EL890" s="16"/>
      <c r="EM890" s="16"/>
      <c r="EN890" s="16"/>
      <c r="EO890" s="16"/>
      <c r="EP890" s="16"/>
      <c r="EQ890" s="16"/>
      <c r="ER890" s="16"/>
      <c r="ES890" s="16"/>
      <c r="ET890" s="16"/>
      <c r="EU890" s="16"/>
      <c r="EV890" s="16"/>
      <c r="EW890" s="16"/>
      <c r="EX890" s="16"/>
      <c r="EY890" s="16"/>
      <c r="EZ890" s="16"/>
      <c r="FA890" s="16"/>
      <c r="FB890" s="16"/>
    </row>
    <row r="891" spans="11:158" x14ac:dyDescent="0.35"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  <c r="AU891" s="16"/>
      <c r="AV891" s="16"/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/>
      <c r="CA891" s="16"/>
      <c r="CB891" s="16"/>
      <c r="CC891" s="16"/>
      <c r="CD891" s="16"/>
      <c r="CE891" s="16"/>
      <c r="CF891" s="16"/>
      <c r="CG891" s="16"/>
      <c r="CH891" s="16"/>
      <c r="CI891" s="16"/>
      <c r="CJ891" s="16"/>
      <c r="CK891" s="16"/>
      <c r="CL891" s="16"/>
      <c r="CM891" s="16"/>
      <c r="CN891" s="16"/>
      <c r="CO891" s="16"/>
      <c r="CP891" s="16"/>
      <c r="CQ891" s="16"/>
      <c r="CR891" s="16"/>
      <c r="CS891" s="16"/>
      <c r="CT891" s="16"/>
      <c r="CU891" s="16"/>
      <c r="CV891" s="16"/>
      <c r="CW891" s="16"/>
      <c r="CX891" s="16"/>
      <c r="CY891" s="16"/>
      <c r="CZ891" s="16"/>
      <c r="DA891" s="16"/>
      <c r="DB891" s="16"/>
      <c r="DC891" s="16"/>
      <c r="DD891" s="16"/>
      <c r="DE891" s="16"/>
      <c r="DF891" s="16"/>
      <c r="DG891" s="16"/>
      <c r="DH891" s="16"/>
      <c r="DI891" s="16"/>
      <c r="DJ891" s="16"/>
      <c r="DK891" s="16"/>
      <c r="DL891" s="16"/>
      <c r="DM891" s="16"/>
      <c r="DN891" s="16"/>
      <c r="DO891" s="16"/>
      <c r="DP891" s="16"/>
      <c r="DQ891" s="16"/>
      <c r="DR891" s="16"/>
      <c r="DS891" s="16"/>
      <c r="DT891" s="16"/>
      <c r="DU891" s="16"/>
      <c r="DV891" s="16"/>
      <c r="DW891" s="16"/>
      <c r="DX891" s="16"/>
      <c r="DY891" s="16"/>
      <c r="DZ891" s="16"/>
      <c r="EA891" s="16"/>
      <c r="EB891" s="16"/>
      <c r="EC891" s="16"/>
      <c r="ED891" s="16"/>
      <c r="EE891" s="16"/>
      <c r="EF891" s="16"/>
      <c r="EG891" s="16"/>
      <c r="EH891" s="16"/>
      <c r="EI891" s="16"/>
      <c r="EJ891" s="16"/>
      <c r="EK891" s="16"/>
      <c r="EL891" s="16"/>
      <c r="EM891" s="16"/>
      <c r="EN891" s="16"/>
      <c r="EO891" s="16"/>
      <c r="EP891" s="16"/>
      <c r="EQ891" s="16"/>
      <c r="ER891" s="16"/>
      <c r="ES891" s="16"/>
      <c r="ET891" s="16"/>
      <c r="EU891" s="16"/>
      <c r="EV891" s="16"/>
      <c r="EW891" s="16"/>
      <c r="EX891" s="16"/>
      <c r="EY891" s="16"/>
      <c r="EZ891" s="16"/>
      <c r="FA891" s="16"/>
      <c r="FB891" s="16"/>
    </row>
    <row r="892" spans="11:158" x14ac:dyDescent="0.35"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  <c r="AU892" s="16"/>
      <c r="AV892" s="16"/>
      <c r="AW892" s="16"/>
      <c r="AX892" s="16"/>
      <c r="AY892" s="16"/>
      <c r="AZ892" s="16"/>
      <c r="BA892" s="16"/>
      <c r="BB892" s="16"/>
      <c r="BC892" s="16"/>
      <c r="BD892" s="16"/>
      <c r="BE892" s="16"/>
      <c r="BF892" s="16"/>
      <c r="BG892" s="16"/>
      <c r="BH892" s="16"/>
      <c r="BI892" s="16"/>
      <c r="BJ892" s="16"/>
      <c r="BK892" s="16"/>
      <c r="BL892" s="16"/>
      <c r="BM892" s="16"/>
      <c r="BN892" s="16"/>
      <c r="BO892" s="16"/>
      <c r="BP892" s="16"/>
      <c r="BQ892" s="16"/>
      <c r="BR892" s="16"/>
      <c r="BS892" s="16"/>
      <c r="BT892" s="16"/>
      <c r="BU892" s="16"/>
      <c r="BV892" s="16"/>
      <c r="BW892" s="16"/>
      <c r="BX892" s="16"/>
      <c r="BY892" s="16"/>
      <c r="BZ892" s="16"/>
      <c r="CA892" s="16"/>
      <c r="CB892" s="16"/>
      <c r="CC892" s="16"/>
      <c r="CD892" s="16"/>
      <c r="CE892" s="16"/>
      <c r="CF892" s="16"/>
      <c r="CG892" s="16"/>
      <c r="CH892" s="16"/>
      <c r="CI892" s="16"/>
      <c r="CJ892" s="16"/>
      <c r="CK892" s="16"/>
      <c r="CL892" s="16"/>
      <c r="CM892" s="16"/>
      <c r="CN892" s="16"/>
      <c r="CO892" s="16"/>
      <c r="CP892" s="16"/>
      <c r="CQ892" s="16"/>
      <c r="CR892" s="16"/>
      <c r="CS892" s="16"/>
      <c r="CT892" s="16"/>
      <c r="CU892" s="16"/>
      <c r="CV892" s="16"/>
      <c r="CW892" s="16"/>
      <c r="CX892" s="16"/>
      <c r="CY892" s="16"/>
      <c r="CZ892" s="16"/>
      <c r="DA892" s="16"/>
      <c r="DB892" s="16"/>
      <c r="DC892" s="16"/>
      <c r="DD892" s="16"/>
      <c r="DE892" s="16"/>
      <c r="DF892" s="16"/>
      <c r="DG892" s="16"/>
      <c r="DH892" s="16"/>
      <c r="DI892" s="16"/>
      <c r="DJ892" s="16"/>
      <c r="DK892" s="16"/>
      <c r="DL892" s="16"/>
      <c r="DM892" s="16"/>
      <c r="DN892" s="16"/>
      <c r="DO892" s="16"/>
      <c r="DP892" s="16"/>
      <c r="DQ892" s="16"/>
      <c r="DR892" s="16"/>
      <c r="DS892" s="16"/>
      <c r="DT892" s="16"/>
      <c r="DU892" s="16"/>
      <c r="DV892" s="16"/>
      <c r="DW892" s="16"/>
      <c r="DX892" s="16"/>
      <c r="DY892" s="16"/>
      <c r="DZ892" s="16"/>
      <c r="EA892" s="16"/>
      <c r="EB892" s="16"/>
      <c r="EC892" s="16"/>
      <c r="ED892" s="16"/>
      <c r="EE892" s="16"/>
      <c r="EF892" s="16"/>
      <c r="EG892" s="16"/>
      <c r="EH892" s="16"/>
      <c r="EI892" s="16"/>
      <c r="EJ892" s="16"/>
      <c r="EK892" s="16"/>
      <c r="EL892" s="16"/>
      <c r="EM892" s="16"/>
      <c r="EN892" s="16"/>
      <c r="EO892" s="16"/>
      <c r="EP892" s="16"/>
      <c r="EQ892" s="16"/>
      <c r="ER892" s="16"/>
      <c r="ES892" s="16"/>
      <c r="ET892" s="16"/>
      <c r="EU892" s="16"/>
      <c r="EV892" s="16"/>
      <c r="EW892" s="16"/>
      <c r="EX892" s="16"/>
      <c r="EY892" s="16"/>
      <c r="EZ892" s="16"/>
      <c r="FA892" s="16"/>
      <c r="FB892" s="16"/>
    </row>
    <row r="893" spans="11:158" x14ac:dyDescent="0.35"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  <c r="AU893" s="16"/>
      <c r="AV893" s="16"/>
      <c r="AW893" s="16"/>
      <c r="AX893" s="16"/>
      <c r="AY893" s="16"/>
      <c r="AZ893" s="16"/>
      <c r="BA893" s="16"/>
      <c r="BB893" s="16"/>
      <c r="BC893" s="16"/>
      <c r="BD893" s="16"/>
      <c r="BE893" s="16"/>
      <c r="BF893" s="16"/>
      <c r="BG893" s="16"/>
      <c r="BH893" s="16"/>
      <c r="BI893" s="16"/>
      <c r="BJ893" s="16"/>
      <c r="BK893" s="16"/>
      <c r="BL893" s="16"/>
      <c r="BM893" s="16"/>
      <c r="BN893" s="16"/>
      <c r="BO893" s="16"/>
      <c r="BP893" s="16"/>
      <c r="BQ893" s="16"/>
      <c r="BR893" s="16"/>
      <c r="BS893" s="16"/>
      <c r="BT893" s="16"/>
      <c r="BU893" s="16"/>
      <c r="BV893" s="16"/>
      <c r="BW893" s="16"/>
      <c r="BX893" s="16"/>
      <c r="BY893" s="16"/>
      <c r="BZ893" s="16"/>
      <c r="CA893" s="16"/>
      <c r="CB893" s="16"/>
      <c r="CC893" s="16"/>
      <c r="CD893" s="16"/>
      <c r="CE893" s="16"/>
      <c r="CF893" s="16"/>
      <c r="CG893" s="16"/>
      <c r="CH893" s="16"/>
      <c r="CI893" s="16"/>
      <c r="CJ893" s="16"/>
      <c r="CK893" s="16"/>
      <c r="CL893" s="16"/>
      <c r="CM893" s="16"/>
      <c r="CN893" s="16"/>
      <c r="CO893" s="16"/>
      <c r="CP893" s="16"/>
      <c r="CQ893" s="16"/>
      <c r="CR893" s="16"/>
      <c r="CS893" s="16"/>
      <c r="CT893" s="16"/>
      <c r="CU893" s="16"/>
      <c r="CV893" s="16"/>
      <c r="CW893" s="16"/>
      <c r="CX893" s="16"/>
      <c r="CY893" s="16"/>
      <c r="CZ893" s="16"/>
      <c r="DA893" s="16"/>
      <c r="DB893" s="16"/>
      <c r="DC893" s="16"/>
      <c r="DD893" s="16"/>
      <c r="DE893" s="16"/>
      <c r="DF893" s="16"/>
      <c r="DG893" s="16"/>
      <c r="DH893" s="16"/>
      <c r="DI893" s="16"/>
      <c r="DJ893" s="16"/>
      <c r="DK893" s="16"/>
      <c r="DL893" s="16"/>
      <c r="DM893" s="16"/>
      <c r="DN893" s="16"/>
      <c r="DO893" s="16"/>
      <c r="DP893" s="16"/>
      <c r="DQ893" s="16"/>
      <c r="DR893" s="16"/>
      <c r="DS893" s="16"/>
      <c r="DT893" s="16"/>
      <c r="DU893" s="16"/>
      <c r="DV893" s="16"/>
      <c r="DW893" s="16"/>
      <c r="DX893" s="16"/>
      <c r="DY893" s="16"/>
      <c r="DZ893" s="16"/>
      <c r="EA893" s="16"/>
      <c r="EB893" s="16"/>
      <c r="EC893" s="16"/>
      <c r="ED893" s="16"/>
      <c r="EE893" s="16"/>
      <c r="EF893" s="16"/>
      <c r="EG893" s="16"/>
      <c r="EH893" s="16"/>
      <c r="EI893" s="16"/>
      <c r="EJ893" s="16"/>
      <c r="EK893" s="16"/>
      <c r="EL893" s="16"/>
      <c r="EM893" s="16"/>
      <c r="EN893" s="16"/>
      <c r="EO893" s="16"/>
      <c r="EP893" s="16"/>
      <c r="EQ893" s="16"/>
      <c r="ER893" s="16"/>
      <c r="ES893" s="16"/>
      <c r="ET893" s="16"/>
      <c r="EU893" s="16"/>
      <c r="EV893" s="16"/>
      <c r="EW893" s="16"/>
      <c r="EX893" s="16"/>
      <c r="EY893" s="16"/>
      <c r="EZ893" s="16"/>
      <c r="FA893" s="16"/>
      <c r="FB893" s="16"/>
    </row>
    <row r="894" spans="11:158" x14ac:dyDescent="0.35"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  <c r="AU894" s="16"/>
      <c r="AV894" s="16"/>
      <c r="AW894" s="16"/>
      <c r="AX894" s="16"/>
      <c r="AY894" s="16"/>
      <c r="AZ894" s="16"/>
      <c r="BA894" s="16"/>
      <c r="BB894" s="16"/>
      <c r="BC894" s="16"/>
      <c r="BD894" s="16"/>
      <c r="BE894" s="16"/>
      <c r="BF894" s="16"/>
      <c r="BG894" s="16"/>
      <c r="BH894" s="16"/>
      <c r="BI894" s="16"/>
      <c r="BJ894" s="16"/>
      <c r="BK894" s="16"/>
      <c r="BL894" s="16"/>
      <c r="BM894" s="16"/>
      <c r="BN894" s="16"/>
      <c r="BO894" s="16"/>
      <c r="BP894" s="16"/>
      <c r="BQ894" s="16"/>
      <c r="BR894" s="16"/>
      <c r="BS894" s="16"/>
      <c r="BT894" s="16"/>
      <c r="BU894" s="16"/>
      <c r="BV894" s="16"/>
      <c r="BW894" s="16"/>
      <c r="BX894" s="16"/>
      <c r="BY894" s="16"/>
      <c r="BZ894" s="16"/>
      <c r="CA894" s="16"/>
      <c r="CB894" s="16"/>
      <c r="CC894" s="16"/>
      <c r="CD894" s="16"/>
      <c r="CE894" s="16"/>
      <c r="CF894" s="16"/>
      <c r="CG894" s="16"/>
      <c r="CH894" s="16"/>
      <c r="CI894" s="16"/>
      <c r="CJ894" s="16"/>
      <c r="CK894" s="16"/>
      <c r="CL894" s="16"/>
      <c r="CM894" s="16"/>
      <c r="CN894" s="16"/>
      <c r="CO894" s="16"/>
      <c r="CP894" s="16"/>
      <c r="CQ894" s="16"/>
      <c r="CR894" s="16"/>
      <c r="CS894" s="16"/>
      <c r="CT894" s="16"/>
      <c r="CU894" s="16"/>
      <c r="CV894" s="16"/>
      <c r="CW894" s="16"/>
      <c r="CX894" s="16"/>
      <c r="CY894" s="16"/>
      <c r="CZ894" s="16"/>
      <c r="DA894" s="16"/>
      <c r="DB894" s="16"/>
      <c r="DC894" s="16"/>
      <c r="DD894" s="16"/>
      <c r="DE894" s="16"/>
      <c r="DF894" s="16"/>
      <c r="DG894" s="16"/>
      <c r="DH894" s="16"/>
      <c r="DI894" s="16"/>
      <c r="DJ894" s="16"/>
      <c r="DK894" s="16"/>
      <c r="DL894" s="16"/>
      <c r="DM894" s="16"/>
      <c r="DN894" s="16"/>
      <c r="DO894" s="16"/>
      <c r="DP894" s="16"/>
      <c r="DQ894" s="16"/>
      <c r="DR894" s="16"/>
      <c r="DS894" s="16"/>
      <c r="DT894" s="16"/>
      <c r="DU894" s="16"/>
      <c r="DV894" s="16"/>
      <c r="DW894" s="16"/>
      <c r="DX894" s="16"/>
      <c r="DY894" s="16"/>
      <c r="DZ894" s="16"/>
      <c r="EA894" s="16"/>
      <c r="EB894" s="16"/>
      <c r="EC894" s="16"/>
      <c r="ED894" s="16"/>
      <c r="EE894" s="16"/>
      <c r="EF894" s="16"/>
      <c r="EG894" s="16"/>
      <c r="EH894" s="16"/>
      <c r="EI894" s="16"/>
      <c r="EJ894" s="16"/>
      <c r="EK894" s="16"/>
      <c r="EL894" s="16"/>
      <c r="EM894" s="16"/>
      <c r="EN894" s="16"/>
      <c r="EO894" s="16"/>
      <c r="EP894" s="16"/>
      <c r="EQ894" s="16"/>
      <c r="ER894" s="16"/>
      <c r="ES894" s="16"/>
      <c r="ET894" s="16"/>
      <c r="EU894" s="16"/>
      <c r="EV894" s="16"/>
      <c r="EW894" s="16"/>
      <c r="EX894" s="16"/>
      <c r="EY894" s="16"/>
      <c r="EZ894" s="16"/>
      <c r="FA894" s="16"/>
      <c r="FB894" s="16"/>
    </row>
    <row r="895" spans="11:158" x14ac:dyDescent="0.35"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  <c r="AU895" s="16"/>
      <c r="AV895" s="16"/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  <c r="BY895" s="16"/>
      <c r="BZ895" s="16"/>
      <c r="CA895" s="16"/>
      <c r="CB895" s="16"/>
      <c r="CC895" s="16"/>
      <c r="CD895" s="16"/>
      <c r="CE895" s="16"/>
      <c r="CF895" s="16"/>
      <c r="CG895" s="16"/>
      <c r="CH895" s="16"/>
      <c r="CI895" s="16"/>
      <c r="CJ895" s="16"/>
      <c r="CK895" s="16"/>
      <c r="CL895" s="16"/>
      <c r="CM895" s="16"/>
      <c r="CN895" s="16"/>
      <c r="CO895" s="16"/>
      <c r="CP895" s="16"/>
      <c r="CQ895" s="16"/>
      <c r="CR895" s="16"/>
      <c r="CS895" s="16"/>
      <c r="CT895" s="16"/>
      <c r="CU895" s="16"/>
      <c r="CV895" s="16"/>
      <c r="CW895" s="16"/>
      <c r="CX895" s="16"/>
      <c r="CY895" s="16"/>
      <c r="CZ895" s="16"/>
      <c r="DA895" s="16"/>
      <c r="DB895" s="16"/>
      <c r="DC895" s="16"/>
      <c r="DD895" s="16"/>
      <c r="DE895" s="16"/>
      <c r="DF895" s="16"/>
      <c r="DG895" s="16"/>
      <c r="DH895" s="16"/>
      <c r="DI895" s="16"/>
      <c r="DJ895" s="16"/>
      <c r="DK895" s="16"/>
      <c r="DL895" s="16"/>
      <c r="DM895" s="16"/>
      <c r="DN895" s="16"/>
      <c r="DO895" s="16"/>
      <c r="DP895" s="16"/>
      <c r="DQ895" s="16"/>
      <c r="DR895" s="16"/>
      <c r="DS895" s="16"/>
      <c r="DT895" s="16"/>
      <c r="DU895" s="16"/>
      <c r="DV895" s="16"/>
      <c r="DW895" s="16"/>
      <c r="DX895" s="16"/>
      <c r="DY895" s="16"/>
      <c r="DZ895" s="16"/>
      <c r="EA895" s="16"/>
      <c r="EB895" s="16"/>
      <c r="EC895" s="16"/>
      <c r="ED895" s="16"/>
      <c r="EE895" s="16"/>
      <c r="EF895" s="16"/>
      <c r="EG895" s="16"/>
      <c r="EH895" s="16"/>
      <c r="EI895" s="16"/>
      <c r="EJ895" s="16"/>
      <c r="EK895" s="16"/>
      <c r="EL895" s="16"/>
      <c r="EM895" s="16"/>
      <c r="EN895" s="16"/>
      <c r="EO895" s="16"/>
      <c r="EP895" s="16"/>
      <c r="EQ895" s="16"/>
      <c r="ER895" s="16"/>
      <c r="ES895" s="16"/>
      <c r="ET895" s="16"/>
      <c r="EU895" s="16"/>
      <c r="EV895" s="16"/>
      <c r="EW895" s="16"/>
      <c r="EX895" s="16"/>
      <c r="EY895" s="16"/>
      <c r="EZ895" s="16"/>
      <c r="FA895" s="16"/>
      <c r="FB895" s="16"/>
    </row>
    <row r="896" spans="11:158" x14ac:dyDescent="0.35"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  <c r="AU896" s="16"/>
      <c r="AV896" s="16"/>
      <c r="AW896" s="16"/>
      <c r="AX896" s="16"/>
      <c r="AY896" s="16"/>
      <c r="AZ896" s="16"/>
      <c r="BA896" s="16"/>
      <c r="BB896" s="16"/>
      <c r="BC896" s="16"/>
      <c r="BD896" s="16"/>
      <c r="BE896" s="16"/>
      <c r="BF896" s="16"/>
      <c r="BG896" s="16"/>
      <c r="BH896" s="16"/>
      <c r="BI896" s="16"/>
      <c r="BJ896" s="16"/>
      <c r="BK896" s="16"/>
      <c r="BL896" s="16"/>
      <c r="BM896" s="16"/>
      <c r="BN896" s="16"/>
      <c r="BO896" s="16"/>
      <c r="BP896" s="16"/>
      <c r="BQ896" s="16"/>
      <c r="BR896" s="16"/>
      <c r="BS896" s="16"/>
      <c r="BT896" s="16"/>
      <c r="BU896" s="16"/>
      <c r="BV896" s="16"/>
      <c r="BW896" s="16"/>
      <c r="BX896" s="16"/>
      <c r="BY896" s="16"/>
      <c r="BZ896" s="16"/>
      <c r="CA896" s="16"/>
      <c r="CB896" s="16"/>
      <c r="CC896" s="16"/>
      <c r="CD896" s="16"/>
      <c r="CE896" s="16"/>
      <c r="CF896" s="16"/>
      <c r="CG896" s="16"/>
      <c r="CH896" s="16"/>
      <c r="CI896" s="16"/>
      <c r="CJ896" s="16"/>
      <c r="CK896" s="16"/>
      <c r="CL896" s="16"/>
      <c r="CM896" s="16"/>
      <c r="CN896" s="16"/>
      <c r="CO896" s="16"/>
      <c r="CP896" s="16"/>
      <c r="CQ896" s="16"/>
      <c r="CR896" s="16"/>
      <c r="CS896" s="16"/>
      <c r="CT896" s="16"/>
      <c r="CU896" s="16"/>
      <c r="CV896" s="16"/>
      <c r="CW896" s="16"/>
      <c r="CX896" s="16"/>
      <c r="CY896" s="16"/>
      <c r="CZ896" s="16"/>
      <c r="DA896" s="16"/>
      <c r="DB896" s="16"/>
      <c r="DC896" s="16"/>
      <c r="DD896" s="16"/>
      <c r="DE896" s="16"/>
      <c r="DF896" s="16"/>
      <c r="DG896" s="16"/>
      <c r="DH896" s="16"/>
      <c r="DI896" s="16"/>
      <c r="DJ896" s="16"/>
      <c r="DK896" s="16"/>
      <c r="DL896" s="16"/>
      <c r="DM896" s="16"/>
      <c r="DN896" s="16"/>
      <c r="DO896" s="16"/>
      <c r="DP896" s="16"/>
      <c r="DQ896" s="16"/>
      <c r="DR896" s="16"/>
      <c r="DS896" s="16"/>
      <c r="DT896" s="16"/>
      <c r="DU896" s="16"/>
      <c r="DV896" s="16"/>
      <c r="DW896" s="16"/>
      <c r="DX896" s="16"/>
      <c r="DY896" s="16"/>
      <c r="DZ896" s="16"/>
      <c r="EA896" s="16"/>
      <c r="EB896" s="16"/>
      <c r="EC896" s="16"/>
      <c r="ED896" s="16"/>
      <c r="EE896" s="16"/>
      <c r="EF896" s="16"/>
      <c r="EG896" s="16"/>
      <c r="EH896" s="16"/>
      <c r="EI896" s="16"/>
      <c r="EJ896" s="16"/>
      <c r="EK896" s="16"/>
      <c r="EL896" s="16"/>
      <c r="EM896" s="16"/>
      <c r="EN896" s="16"/>
      <c r="EO896" s="16"/>
      <c r="EP896" s="16"/>
      <c r="EQ896" s="16"/>
      <c r="ER896" s="16"/>
      <c r="ES896" s="16"/>
      <c r="ET896" s="16"/>
      <c r="EU896" s="16"/>
      <c r="EV896" s="16"/>
      <c r="EW896" s="16"/>
      <c r="EX896" s="16"/>
      <c r="EY896" s="16"/>
      <c r="EZ896" s="16"/>
      <c r="FA896" s="16"/>
      <c r="FB896" s="16"/>
    </row>
    <row r="897" spans="11:158" x14ac:dyDescent="0.35"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  <c r="AU897" s="16"/>
      <c r="AV897" s="16"/>
      <c r="AW897" s="16"/>
      <c r="AX897" s="16"/>
      <c r="AY897" s="16"/>
      <c r="AZ897" s="16"/>
      <c r="BA897" s="16"/>
      <c r="BB897" s="16"/>
      <c r="BC897" s="16"/>
      <c r="BD897" s="16"/>
      <c r="BE897" s="16"/>
      <c r="BF897" s="16"/>
      <c r="BG897" s="16"/>
      <c r="BH897" s="16"/>
      <c r="BI897" s="16"/>
      <c r="BJ897" s="16"/>
      <c r="BK897" s="16"/>
      <c r="BL897" s="16"/>
      <c r="BM897" s="16"/>
      <c r="BN897" s="16"/>
      <c r="BO897" s="16"/>
      <c r="BP897" s="16"/>
      <c r="BQ897" s="16"/>
      <c r="BR897" s="16"/>
      <c r="BS897" s="16"/>
      <c r="BT897" s="16"/>
      <c r="BU897" s="16"/>
      <c r="BV897" s="16"/>
      <c r="BW897" s="16"/>
      <c r="BX897" s="16"/>
      <c r="BY897" s="16"/>
      <c r="BZ897" s="16"/>
      <c r="CA897" s="16"/>
      <c r="CB897" s="16"/>
      <c r="CC897" s="16"/>
      <c r="CD897" s="16"/>
      <c r="CE897" s="16"/>
      <c r="CF897" s="16"/>
      <c r="CG897" s="16"/>
      <c r="CH897" s="16"/>
      <c r="CI897" s="16"/>
      <c r="CJ897" s="16"/>
      <c r="CK897" s="16"/>
      <c r="CL897" s="16"/>
      <c r="CM897" s="16"/>
      <c r="CN897" s="16"/>
      <c r="CO897" s="16"/>
      <c r="CP897" s="16"/>
      <c r="CQ897" s="16"/>
      <c r="CR897" s="16"/>
      <c r="CS897" s="16"/>
      <c r="CT897" s="16"/>
      <c r="CU897" s="16"/>
      <c r="CV897" s="16"/>
      <c r="CW897" s="16"/>
      <c r="CX897" s="16"/>
      <c r="CY897" s="16"/>
      <c r="CZ897" s="16"/>
      <c r="DA897" s="16"/>
      <c r="DB897" s="16"/>
      <c r="DC897" s="16"/>
      <c r="DD897" s="16"/>
      <c r="DE897" s="16"/>
      <c r="DF897" s="16"/>
      <c r="DG897" s="16"/>
      <c r="DH897" s="16"/>
      <c r="DI897" s="16"/>
      <c r="DJ897" s="16"/>
      <c r="DK897" s="16"/>
      <c r="DL897" s="16"/>
      <c r="DM897" s="16"/>
      <c r="DN897" s="16"/>
      <c r="DO897" s="16"/>
      <c r="DP897" s="16"/>
      <c r="DQ897" s="16"/>
      <c r="DR897" s="16"/>
      <c r="DS897" s="16"/>
      <c r="DT897" s="16"/>
      <c r="DU897" s="16"/>
      <c r="DV897" s="16"/>
      <c r="DW897" s="16"/>
      <c r="DX897" s="16"/>
      <c r="DY897" s="16"/>
      <c r="DZ897" s="16"/>
      <c r="EA897" s="16"/>
      <c r="EB897" s="16"/>
      <c r="EC897" s="16"/>
      <c r="ED897" s="16"/>
      <c r="EE897" s="16"/>
      <c r="EF897" s="16"/>
      <c r="EG897" s="16"/>
      <c r="EH897" s="16"/>
      <c r="EI897" s="16"/>
      <c r="EJ897" s="16"/>
      <c r="EK897" s="16"/>
      <c r="EL897" s="16"/>
      <c r="EM897" s="16"/>
      <c r="EN897" s="16"/>
      <c r="EO897" s="16"/>
      <c r="EP897" s="16"/>
      <c r="EQ897" s="16"/>
      <c r="ER897" s="16"/>
      <c r="ES897" s="16"/>
      <c r="ET897" s="16"/>
      <c r="EU897" s="16"/>
      <c r="EV897" s="16"/>
      <c r="EW897" s="16"/>
      <c r="EX897" s="16"/>
      <c r="EY897" s="16"/>
      <c r="EZ897" s="16"/>
      <c r="FA897" s="16"/>
      <c r="FB897" s="16"/>
    </row>
    <row r="898" spans="11:158" x14ac:dyDescent="0.35"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  <c r="AU898" s="16"/>
      <c r="AV898" s="16"/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6"/>
      <c r="BU898" s="16"/>
      <c r="BV898" s="16"/>
      <c r="BW898" s="16"/>
      <c r="BX898" s="16"/>
      <c r="BY898" s="16"/>
      <c r="BZ898" s="16"/>
      <c r="CA898" s="16"/>
      <c r="CB898" s="16"/>
      <c r="CC898" s="16"/>
      <c r="CD898" s="16"/>
      <c r="CE898" s="16"/>
      <c r="CF898" s="16"/>
      <c r="CG898" s="16"/>
      <c r="CH898" s="16"/>
      <c r="CI898" s="16"/>
      <c r="CJ898" s="16"/>
      <c r="CK898" s="16"/>
      <c r="CL898" s="16"/>
      <c r="CM898" s="16"/>
      <c r="CN898" s="16"/>
      <c r="CO898" s="16"/>
      <c r="CP898" s="16"/>
      <c r="CQ898" s="16"/>
      <c r="CR898" s="16"/>
      <c r="CS898" s="16"/>
      <c r="CT898" s="16"/>
      <c r="CU898" s="16"/>
      <c r="CV898" s="16"/>
      <c r="CW898" s="16"/>
      <c r="CX898" s="16"/>
      <c r="CY898" s="16"/>
      <c r="CZ898" s="16"/>
      <c r="DA898" s="16"/>
      <c r="DB898" s="16"/>
      <c r="DC898" s="16"/>
      <c r="DD898" s="16"/>
      <c r="DE898" s="16"/>
      <c r="DF898" s="16"/>
      <c r="DG898" s="16"/>
      <c r="DH898" s="16"/>
      <c r="DI898" s="16"/>
      <c r="DJ898" s="16"/>
      <c r="DK898" s="16"/>
      <c r="DL898" s="16"/>
      <c r="DM898" s="16"/>
      <c r="DN898" s="16"/>
      <c r="DO898" s="16"/>
      <c r="DP898" s="16"/>
      <c r="DQ898" s="16"/>
      <c r="DR898" s="16"/>
      <c r="DS898" s="16"/>
      <c r="DT898" s="16"/>
      <c r="DU898" s="16"/>
      <c r="DV898" s="16"/>
      <c r="DW898" s="16"/>
      <c r="DX898" s="16"/>
      <c r="DY898" s="16"/>
      <c r="DZ898" s="16"/>
      <c r="EA898" s="16"/>
      <c r="EB898" s="16"/>
      <c r="EC898" s="16"/>
      <c r="ED898" s="16"/>
      <c r="EE898" s="16"/>
      <c r="EF898" s="16"/>
      <c r="EG898" s="16"/>
      <c r="EH898" s="16"/>
      <c r="EI898" s="16"/>
      <c r="EJ898" s="16"/>
      <c r="EK898" s="16"/>
      <c r="EL898" s="16"/>
      <c r="EM898" s="16"/>
      <c r="EN898" s="16"/>
      <c r="EO898" s="16"/>
      <c r="EP898" s="16"/>
      <c r="EQ898" s="16"/>
      <c r="ER898" s="16"/>
      <c r="ES898" s="16"/>
      <c r="ET898" s="16"/>
      <c r="EU898" s="16"/>
      <c r="EV898" s="16"/>
      <c r="EW898" s="16"/>
      <c r="EX898" s="16"/>
      <c r="EY898" s="16"/>
      <c r="EZ898" s="16"/>
      <c r="FA898" s="16"/>
      <c r="FB898" s="16"/>
    </row>
    <row r="899" spans="11:158" x14ac:dyDescent="0.35"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  <c r="AU899" s="16"/>
      <c r="AV899" s="16"/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  <c r="BT899" s="16"/>
      <c r="BU899" s="16"/>
      <c r="BV899" s="16"/>
      <c r="BW899" s="16"/>
      <c r="BX899" s="16"/>
      <c r="BY899" s="16"/>
      <c r="BZ899" s="16"/>
      <c r="CA899" s="16"/>
      <c r="CB899" s="16"/>
      <c r="CC899" s="16"/>
      <c r="CD899" s="16"/>
      <c r="CE899" s="16"/>
      <c r="CF899" s="16"/>
      <c r="CG899" s="16"/>
      <c r="CH899" s="16"/>
      <c r="CI899" s="16"/>
      <c r="CJ899" s="16"/>
      <c r="CK899" s="16"/>
      <c r="CL899" s="16"/>
      <c r="CM899" s="16"/>
      <c r="CN899" s="16"/>
      <c r="CO899" s="16"/>
      <c r="CP899" s="16"/>
      <c r="CQ899" s="16"/>
      <c r="CR899" s="16"/>
      <c r="CS899" s="16"/>
      <c r="CT899" s="16"/>
      <c r="CU899" s="16"/>
      <c r="CV899" s="16"/>
      <c r="CW899" s="16"/>
      <c r="CX899" s="16"/>
      <c r="CY899" s="16"/>
      <c r="CZ899" s="16"/>
      <c r="DA899" s="16"/>
      <c r="DB899" s="16"/>
      <c r="DC899" s="16"/>
      <c r="DD899" s="16"/>
      <c r="DE899" s="16"/>
      <c r="DF899" s="16"/>
      <c r="DG899" s="16"/>
      <c r="DH899" s="16"/>
      <c r="DI899" s="16"/>
      <c r="DJ899" s="16"/>
      <c r="DK899" s="16"/>
      <c r="DL899" s="16"/>
      <c r="DM899" s="16"/>
      <c r="DN899" s="16"/>
      <c r="DO899" s="16"/>
      <c r="DP899" s="16"/>
      <c r="DQ899" s="16"/>
      <c r="DR899" s="16"/>
      <c r="DS899" s="16"/>
      <c r="DT899" s="16"/>
      <c r="DU899" s="16"/>
      <c r="DV899" s="16"/>
      <c r="DW899" s="16"/>
      <c r="DX899" s="16"/>
      <c r="DY899" s="16"/>
      <c r="DZ899" s="16"/>
      <c r="EA899" s="16"/>
      <c r="EB899" s="16"/>
      <c r="EC899" s="16"/>
      <c r="ED899" s="16"/>
      <c r="EE899" s="16"/>
      <c r="EF899" s="16"/>
      <c r="EG899" s="16"/>
      <c r="EH899" s="16"/>
      <c r="EI899" s="16"/>
      <c r="EJ899" s="16"/>
      <c r="EK899" s="16"/>
      <c r="EL899" s="16"/>
      <c r="EM899" s="16"/>
      <c r="EN899" s="16"/>
      <c r="EO899" s="16"/>
      <c r="EP899" s="16"/>
      <c r="EQ899" s="16"/>
      <c r="ER899" s="16"/>
      <c r="ES899" s="16"/>
      <c r="ET899" s="16"/>
      <c r="EU899" s="16"/>
      <c r="EV899" s="16"/>
      <c r="EW899" s="16"/>
      <c r="EX899" s="16"/>
      <c r="EY899" s="16"/>
      <c r="EZ899" s="16"/>
      <c r="FA899" s="16"/>
      <c r="FB899" s="16"/>
    </row>
    <row r="900" spans="11:158" x14ac:dyDescent="0.35"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  <c r="AU900" s="16"/>
      <c r="AV900" s="16"/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  <c r="BS900" s="16"/>
      <c r="BT900" s="16"/>
      <c r="BU900" s="16"/>
      <c r="BV900" s="16"/>
      <c r="BW900" s="16"/>
      <c r="BX900" s="16"/>
      <c r="BY900" s="16"/>
      <c r="BZ900" s="16"/>
      <c r="CA900" s="16"/>
      <c r="CB900" s="16"/>
      <c r="CC900" s="16"/>
      <c r="CD900" s="16"/>
      <c r="CE900" s="16"/>
      <c r="CF900" s="16"/>
      <c r="CG900" s="16"/>
      <c r="CH900" s="16"/>
      <c r="CI900" s="16"/>
      <c r="CJ900" s="16"/>
      <c r="CK900" s="16"/>
      <c r="CL900" s="16"/>
      <c r="CM900" s="16"/>
      <c r="CN900" s="16"/>
      <c r="CO900" s="16"/>
      <c r="CP900" s="16"/>
      <c r="CQ900" s="16"/>
      <c r="CR900" s="16"/>
      <c r="CS900" s="16"/>
      <c r="CT900" s="16"/>
      <c r="CU900" s="16"/>
      <c r="CV900" s="16"/>
      <c r="CW900" s="16"/>
      <c r="CX900" s="16"/>
      <c r="CY900" s="16"/>
      <c r="CZ900" s="16"/>
      <c r="DA900" s="16"/>
      <c r="DB900" s="16"/>
      <c r="DC900" s="16"/>
      <c r="DD900" s="16"/>
      <c r="DE900" s="16"/>
      <c r="DF900" s="16"/>
      <c r="DG900" s="16"/>
      <c r="DH900" s="16"/>
      <c r="DI900" s="16"/>
      <c r="DJ900" s="16"/>
      <c r="DK900" s="16"/>
      <c r="DL900" s="16"/>
      <c r="DM900" s="16"/>
      <c r="DN900" s="16"/>
      <c r="DO900" s="16"/>
      <c r="DP900" s="16"/>
      <c r="DQ900" s="16"/>
      <c r="DR900" s="16"/>
      <c r="DS900" s="16"/>
      <c r="DT900" s="16"/>
      <c r="DU900" s="16"/>
      <c r="DV900" s="16"/>
      <c r="DW900" s="16"/>
      <c r="DX900" s="16"/>
      <c r="DY900" s="16"/>
      <c r="DZ900" s="16"/>
      <c r="EA900" s="16"/>
      <c r="EB900" s="16"/>
      <c r="EC900" s="16"/>
      <c r="ED900" s="16"/>
      <c r="EE900" s="16"/>
      <c r="EF900" s="16"/>
      <c r="EG900" s="16"/>
      <c r="EH900" s="16"/>
      <c r="EI900" s="16"/>
      <c r="EJ900" s="16"/>
      <c r="EK900" s="16"/>
      <c r="EL900" s="16"/>
      <c r="EM900" s="16"/>
      <c r="EN900" s="16"/>
      <c r="EO900" s="16"/>
      <c r="EP900" s="16"/>
      <c r="EQ900" s="16"/>
      <c r="ER900" s="16"/>
      <c r="ES900" s="16"/>
      <c r="ET900" s="16"/>
      <c r="EU900" s="16"/>
      <c r="EV900" s="16"/>
      <c r="EW900" s="16"/>
      <c r="EX900" s="16"/>
      <c r="EY900" s="16"/>
      <c r="EZ900" s="16"/>
      <c r="FA900" s="16"/>
      <c r="FB900" s="16"/>
    </row>
    <row r="901" spans="11:158" x14ac:dyDescent="0.35"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  <c r="AU901" s="16"/>
      <c r="AV901" s="16"/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6"/>
      <c r="BU901" s="16"/>
      <c r="BV901" s="16"/>
      <c r="BW901" s="16"/>
      <c r="BX901" s="16"/>
      <c r="BY901" s="16"/>
      <c r="BZ901" s="16"/>
      <c r="CA901" s="16"/>
      <c r="CB901" s="16"/>
      <c r="CC901" s="16"/>
      <c r="CD901" s="16"/>
      <c r="CE901" s="16"/>
      <c r="CF901" s="16"/>
      <c r="CG901" s="16"/>
      <c r="CH901" s="16"/>
      <c r="CI901" s="16"/>
      <c r="CJ901" s="16"/>
      <c r="CK901" s="16"/>
      <c r="CL901" s="16"/>
      <c r="CM901" s="16"/>
      <c r="CN901" s="16"/>
      <c r="CO901" s="16"/>
      <c r="CP901" s="16"/>
      <c r="CQ901" s="16"/>
      <c r="CR901" s="16"/>
      <c r="CS901" s="16"/>
      <c r="CT901" s="16"/>
      <c r="CU901" s="16"/>
      <c r="CV901" s="16"/>
      <c r="CW901" s="16"/>
      <c r="CX901" s="16"/>
      <c r="CY901" s="16"/>
      <c r="CZ901" s="16"/>
      <c r="DA901" s="16"/>
      <c r="DB901" s="16"/>
      <c r="DC901" s="16"/>
      <c r="DD901" s="16"/>
      <c r="DE901" s="16"/>
      <c r="DF901" s="16"/>
      <c r="DG901" s="16"/>
      <c r="DH901" s="16"/>
      <c r="DI901" s="16"/>
      <c r="DJ901" s="16"/>
      <c r="DK901" s="16"/>
      <c r="DL901" s="16"/>
      <c r="DM901" s="16"/>
      <c r="DN901" s="16"/>
      <c r="DO901" s="16"/>
      <c r="DP901" s="16"/>
      <c r="DQ901" s="16"/>
      <c r="DR901" s="16"/>
      <c r="DS901" s="16"/>
      <c r="DT901" s="16"/>
      <c r="DU901" s="16"/>
      <c r="DV901" s="16"/>
      <c r="DW901" s="16"/>
      <c r="DX901" s="16"/>
      <c r="DY901" s="16"/>
      <c r="DZ901" s="16"/>
      <c r="EA901" s="16"/>
      <c r="EB901" s="16"/>
      <c r="EC901" s="16"/>
      <c r="ED901" s="16"/>
      <c r="EE901" s="16"/>
      <c r="EF901" s="16"/>
      <c r="EG901" s="16"/>
      <c r="EH901" s="16"/>
      <c r="EI901" s="16"/>
      <c r="EJ901" s="16"/>
      <c r="EK901" s="16"/>
      <c r="EL901" s="16"/>
      <c r="EM901" s="16"/>
      <c r="EN901" s="16"/>
      <c r="EO901" s="16"/>
      <c r="EP901" s="16"/>
      <c r="EQ901" s="16"/>
      <c r="ER901" s="16"/>
      <c r="ES901" s="16"/>
      <c r="ET901" s="16"/>
      <c r="EU901" s="16"/>
      <c r="EV901" s="16"/>
      <c r="EW901" s="16"/>
      <c r="EX901" s="16"/>
      <c r="EY901" s="16"/>
      <c r="EZ901" s="16"/>
      <c r="FA901" s="16"/>
      <c r="FB901" s="16"/>
    </row>
    <row r="902" spans="11:158" x14ac:dyDescent="0.35"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  <c r="AU902" s="16"/>
      <c r="AV902" s="16"/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/>
      <c r="BU902" s="16"/>
      <c r="BV902" s="16"/>
      <c r="BW902" s="16"/>
      <c r="BX902" s="16"/>
      <c r="BY902" s="16"/>
      <c r="BZ902" s="16"/>
      <c r="CA902" s="16"/>
      <c r="CB902" s="16"/>
      <c r="CC902" s="16"/>
      <c r="CD902" s="16"/>
      <c r="CE902" s="16"/>
      <c r="CF902" s="16"/>
      <c r="CG902" s="16"/>
      <c r="CH902" s="16"/>
      <c r="CI902" s="16"/>
      <c r="CJ902" s="16"/>
      <c r="CK902" s="16"/>
      <c r="CL902" s="16"/>
      <c r="CM902" s="16"/>
      <c r="CN902" s="16"/>
      <c r="CO902" s="16"/>
      <c r="CP902" s="16"/>
      <c r="CQ902" s="16"/>
      <c r="CR902" s="16"/>
      <c r="CS902" s="16"/>
      <c r="CT902" s="16"/>
      <c r="CU902" s="16"/>
      <c r="CV902" s="16"/>
      <c r="CW902" s="16"/>
      <c r="CX902" s="16"/>
      <c r="CY902" s="16"/>
      <c r="CZ902" s="16"/>
      <c r="DA902" s="16"/>
      <c r="DB902" s="16"/>
      <c r="DC902" s="16"/>
      <c r="DD902" s="16"/>
      <c r="DE902" s="16"/>
      <c r="DF902" s="16"/>
      <c r="DG902" s="16"/>
      <c r="DH902" s="16"/>
      <c r="DI902" s="16"/>
      <c r="DJ902" s="16"/>
      <c r="DK902" s="16"/>
      <c r="DL902" s="16"/>
      <c r="DM902" s="16"/>
      <c r="DN902" s="16"/>
      <c r="DO902" s="16"/>
      <c r="DP902" s="16"/>
      <c r="DQ902" s="16"/>
      <c r="DR902" s="16"/>
      <c r="DS902" s="16"/>
      <c r="DT902" s="16"/>
      <c r="DU902" s="16"/>
      <c r="DV902" s="16"/>
      <c r="DW902" s="16"/>
      <c r="DX902" s="16"/>
      <c r="DY902" s="16"/>
      <c r="DZ902" s="16"/>
      <c r="EA902" s="16"/>
      <c r="EB902" s="16"/>
      <c r="EC902" s="16"/>
      <c r="ED902" s="16"/>
      <c r="EE902" s="16"/>
      <c r="EF902" s="16"/>
      <c r="EG902" s="16"/>
      <c r="EH902" s="16"/>
      <c r="EI902" s="16"/>
      <c r="EJ902" s="16"/>
      <c r="EK902" s="16"/>
      <c r="EL902" s="16"/>
      <c r="EM902" s="16"/>
      <c r="EN902" s="16"/>
      <c r="EO902" s="16"/>
      <c r="EP902" s="16"/>
      <c r="EQ902" s="16"/>
      <c r="ER902" s="16"/>
      <c r="ES902" s="16"/>
      <c r="ET902" s="16"/>
      <c r="EU902" s="16"/>
      <c r="EV902" s="16"/>
      <c r="EW902" s="16"/>
      <c r="EX902" s="16"/>
      <c r="EY902" s="16"/>
      <c r="EZ902" s="16"/>
      <c r="FA902" s="16"/>
      <c r="FB902" s="16"/>
    </row>
    <row r="903" spans="11:158" x14ac:dyDescent="0.35"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  <c r="AU903" s="16"/>
      <c r="AV903" s="16"/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6"/>
      <c r="BU903" s="16"/>
      <c r="BV903" s="16"/>
      <c r="BW903" s="16"/>
      <c r="BX903" s="16"/>
      <c r="BY903" s="16"/>
      <c r="BZ903" s="16"/>
      <c r="CA903" s="16"/>
      <c r="CB903" s="16"/>
      <c r="CC903" s="16"/>
      <c r="CD903" s="16"/>
      <c r="CE903" s="16"/>
      <c r="CF903" s="16"/>
      <c r="CG903" s="16"/>
      <c r="CH903" s="16"/>
      <c r="CI903" s="16"/>
      <c r="CJ903" s="16"/>
      <c r="CK903" s="16"/>
      <c r="CL903" s="16"/>
      <c r="CM903" s="16"/>
      <c r="CN903" s="16"/>
      <c r="CO903" s="16"/>
      <c r="CP903" s="16"/>
      <c r="CQ903" s="16"/>
      <c r="CR903" s="16"/>
      <c r="CS903" s="16"/>
      <c r="CT903" s="16"/>
      <c r="CU903" s="16"/>
      <c r="CV903" s="16"/>
      <c r="CW903" s="16"/>
      <c r="CX903" s="16"/>
      <c r="CY903" s="16"/>
      <c r="CZ903" s="16"/>
      <c r="DA903" s="16"/>
      <c r="DB903" s="16"/>
      <c r="DC903" s="16"/>
      <c r="DD903" s="16"/>
      <c r="DE903" s="16"/>
      <c r="DF903" s="16"/>
      <c r="DG903" s="16"/>
      <c r="DH903" s="16"/>
      <c r="DI903" s="16"/>
      <c r="DJ903" s="16"/>
      <c r="DK903" s="16"/>
      <c r="DL903" s="16"/>
      <c r="DM903" s="16"/>
      <c r="DN903" s="16"/>
      <c r="DO903" s="16"/>
      <c r="DP903" s="16"/>
      <c r="DQ903" s="16"/>
      <c r="DR903" s="16"/>
      <c r="DS903" s="16"/>
      <c r="DT903" s="16"/>
      <c r="DU903" s="16"/>
      <c r="DV903" s="16"/>
      <c r="DW903" s="16"/>
      <c r="DX903" s="16"/>
      <c r="DY903" s="16"/>
      <c r="DZ903" s="16"/>
      <c r="EA903" s="16"/>
      <c r="EB903" s="16"/>
      <c r="EC903" s="16"/>
      <c r="ED903" s="16"/>
      <c r="EE903" s="16"/>
      <c r="EF903" s="16"/>
      <c r="EG903" s="16"/>
      <c r="EH903" s="16"/>
      <c r="EI903" s="16"/>
      <c r="EJ903" s="16"/>
      <c r="EK903" s="16"/>
      <c r="EL903" s="16"/>
      <c r="EM903" s="16"/>
      <c r="EN903" s="16"/>
      <c r="EO903" s="16"/>
      <c r="EP903" s="16"/>
      <c r="EQ903" s="16"/>
      <c r="ER903" s="16"/>
      <c r="ES903" s="16"/>
      <c r="ET903" s="16"/>
      <c r="EU903" s="16"/>
      <c r="EV903" s="16"/>
      <c r="EW903" s="16"/>
      <c r="EX903" s="16"/>
      <c r="EY903" s="16"/>
      <c r="EZ903" s="16"/>
      <c r="FA903" s="16"/>
      <c r="FB903" s="16"/>
    </row>
    <row r="904" spans="11:158" x14ac:dyDescent="0.35"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  <c r="AU904" s="16"/>
      <c r="AV904" s="16"/>
      <c r="AW904" s="16"/>
      <c r="AX904" s="16"/>
      <c r="AY904" s="16"/>
      <c r="AZ904" s="16"/>
      <c r="BA904" s="16"/>
      <c r="BB904" s="16"/>
      <c r="BC904" s="16"/>
      <c r="BD904" s="16"/>
      <c r="BE904" s="16"/>
      <c r="BF904" s="16"/>
      <c r="BG904" s="16"/>
      <c r="BH904" s="16"/>
      <c r="BI904" s="16"/>
      <c r="BJ904" s="16"/>
      <c r="BK904" s="16"/>
      <c r="BL904" s="16"/>
      <c r="BM904" s="16"/>
      <c r="BN904" s="16"/>
      <c r="BO904" s="16"/>
      <c r="BP904" s="16"/>
      <c r="BQ904" s="16"/>
      <c r="BR904" s="16"/>
      <c r="BS904" s="16"/>
      <c r="BT904" s="16"/>
      <c r="BU904" s="16"/>
      <c r="BV904" s="16"/>
      <c r="BW904" s="16"/>
      <c r="BX904" s="16"/>
      <c r="BY904" s="16"/>
      <c r="BZ904" s="16"/>
      <c r="CA904" s="16"/>
      <c r="CB904" s="16"/>
      <c r="CC904" s="16"/>
      <c r="CD904" s="16"/>
      <c r="CE904" s="16"/>
      <c r="CF904" s="16"/>
      <c r="CG904" s="16"/>
      <c r="CH904" s="16"/>
      <c r="CI904" s="16"/>
      <c r="CJ904" s="16"/>
      <c r="CK904" s="16"/>
      <c r="CL904" s="16"/>
      <c r="CM904" s="16"/>
      <c r="CN904" s="16"/>
      <c r="CO904" s="16"/>
      <c r="CP904" s="16"/>
      <c r="CQ904" s="16"/>
      <c r="CR904" s="16"/>
      <c r="CS904" s="16"/>
      <c r="CT904" s="16"/>
      <c r="CU904" s="16"/>
      <c r="CV904" s="16"/>
      <c r="CW904" s="16"/>
      <c r="CX904" s="16"/>
      <c r="CY904" s="16"/>
      <c r="CZ904" s="16"/>
      <c r="DA904" s="16"/>
      <c r="DB904" s="16"/>
      <c r="DC904" s="16"/>
      <c r="DD904" s="16"/>
      <c r="DE904" s="16"/>
      <c r="DF904" s="16"/>
      <c r="DG904" s="16"/>
      <c r="DH904" s="16"/>
      <c r="DI904" s="16"/>
      <c r="DJ904" s="16"/>
      <c r="DK904" s="16"/>
      <c r="DL904" s="16"/>
      <c r="DM904" s="16"/>
      <c r="DN904" s="16"/>
      <c r="DO904" s="16"/>
      <c r="DP904" s="16"/>
      <c r="DQ904" s="16"/>
      <c r="DR904" s="16"/>
      <c r="DS904" s="16"/>
      <c r="DT904" s="16"/>
      <c r="DU904" s="16"/>
      <c r="DV904" s="16"/>
      <c r="DW904" s="16"/>
      <c r="DX904" s="16"/>
      <c r="DY904" s="16"/>
      <c r="DZ904" s="16"/>
      <c r="EA904" s="16"/>
      <c r="EB904" s="16"/>
      <c r="EC904" s="16"/>
      <c r="ED904" s="16"/>
      <c r="EE904" s="16"/>
      <c r="EF904" s="16"/>
      <c r="EG904" s="16"/>
      <c r="EH904" s="16"/>
      <c r="EI904" s="16"/>
      <c r="EJ904" s="16"/>
      <c r="EK904" s="16"/>
      <c r="EL904" s="16"/>
      <c r="EM904" s="16"/>
      <c r="EN904" s="16"/>
      <c r="EO904" s="16"/>
      <c r="EP904" s="16"/>
      <c r="EQ904" s="16"/>
      <c r="ER904" s="16"/>
      <c r="ES904" s="16"/>
      <c r="ET904" s="16"/>
      <c r="EU904" s="16"/>
      <c r="EV904" s="16"/>
      <c r="EW904" s="16"/>
      <c r="EX904" s="16"/>
      <c r="EY904" s="16"/>
      <c r="EZ904" s="16"/>
      <c r="FA904" s="16"/>
      <c r="FB904" s="16"/>
    </row>
    <row r="905" spans="11:158" x14ac:dyDescent="0.35"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  <c r="AU905" s="16"/>
      <c r="AV905" s="16"/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/>
      <c r="CA905" s="16"/>
      <c r="CB905" s="16"/>
      <c r="CC905" s="16"/>
      <c r="CD905" s="16"/>
      <c r="CE905" s="16"/>
      <c r="CF905" s="16"/>
      <c r="CG905" s="16"/>
      <c r="CH905" s="16"/>
      <c r="CI905" s="16"/>
      <c r="CJ905" s="16"/>
      <c r="CK905" s="16"/>
      <c r="CL905" s="16"/>
      <c r="CM905" s="16"/>
      <c r="CN905" s="16"/>
      <c r="CO905" s="16"/>
      <c r="CP905" s="16"/>
      <c r="CQ905" s="16"/>
      <c r="CR905" s="16"/>
      <c r="CS905" s="16"/>
      <c r="CT905" s="16"/>
      <c r="CU905" s="16"/>
      <c r="CV905" s="16"/>
      <c r="CW905" s="16"/>
      <c r="CX905" s="16"/>
      <c r="CY905" s="16"/>
      <c r="CZ905" s="16"/>
      <c r="DA905" s="16"/>
      <c r="DB905" s="16"/>
      <c r="DC905" s="16"/>
      <c r="DD905" s="16"/>
      <c r="DE905" s="16"/>
      <c r="DF905" s="16"/>
      <c r="DG905" s="16"/>
      <c r="DH905" s="16"/>
      <c r="DI905" s="16"/>
      <c r="DJ905" s="16"/>
      <c r="DK905" s="16"/>
      <c r="DL905" s="16"/>
      <c r="DM905" s="16"/>
      <c r="DN905" s="16"/>
      <c r="DO905" s="16"/>
      <c r="DP905" s="16"/>
      <c r="DQ905" s="16"/>
      <c r="DR905" s="16"/>
      <c r="DS905" s="16"/>
      <c r="DT905" s="16"/>
      <c r="DU905" s="16"/>
      <c r="DV905" s="16"/>
      <c r="DW905" s="16"/>
      <c r="DX905" s="16"/>
      <c r="DY905" s="16"/>
      <c r="DZ905" s="16"/>
      <c r="EA905" s="16"/>
      <c r="EB905" s="16"/>
      <c r="EC905" s="16"/>
      <c r="ED905" s="16"/>
      <c r="EE905" s="16"/>
      <c r="EF905" s="16"/>
      <c r="EG905" s="16"/>
      <c r="EH905" s="16"/>
      <c r="EI905" s="16"/>
      <c r="EJ905" s="16"/>
      <c r="EK905" s="16"/>
      <c r="EL905" s="16"/>
      <c r="EM905" s="16"/>
      <c r="EN905" s="16"/>
      <c r="EO905" s="16"/>
      <c r="EP905" s="16"/>
      <c r="EQ905" s="16"/>
      <c r="ER905" s="16"/>
      <c r="ES905" s="16"/>
      <c r="ET905" s="16"/>
      <c r="EU905" s="16"/>
      <c r="EV905" s="16"/>
      <c r="EW905" s="16"/>
      <c r="EX905" s="16"/>
      <c r="EY905" s="16"/>
      <c r="EZ905" s="16"/>
      <c r="FA905" s="16"/>
      <c r="FB905" s="16"/>
    </row>
    <row r="906" spans="11:158" x14ac:dyDescent="0.35"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  <c r="AU906" s="16"/>
      <c r="AV906" s="16"/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6"/>
      <c r="BU906" s="16"/>
      <c r="BV906" s="16"/>
      <c r="BW906" s="16"/>
      <c r="BX906" s="16"/>
      <c r="BY906" s="16"/>
      <c r="BZ906" s="16"/>
      <c r="CA906" s="16"/>
      <c r="CB906" s="16"/>
      <c r="CC906" s="16"/>
      <c r="CD906" s="16"/>
      <c r="CE906" s="16"/>
      <c r="CF906" s="16"/>
      <c r="CG906" s="16"/>
      <c r="CH906" s="16"/>
      <c r="CI906" s="16"/>
      <c r="CJ906" s="16"/>
      <c r="CK906" s="16"/>
      <c r="CL906" s="16"/>
      <c r="CM906" s="16"/>
      <c r="CN906" s="16"/>
      <c r="CO906" s="16"/>
      <c r="CP906" s="16"/>
      <c r="CQ906" s="16"/>
      <c r="CR906" s="16"/>
      <c r="CS906" s="16"/>
      <c r="CT906" s="16"/>
      <c r="CU906" s="16"/>
      <c r="CV906" s="16"/>
      <c r="CW906" s="16"/>
      <c r="CX906" s="16"/>
      <c r="CY906" s="16"/>
      <c r="CZ906" s="16"/>
      <c r="DA906" s="16"/>
      <c r="DB906" s="16"/>
      <c r="DC906" s="16"/>
      <c r="DD906" s="16"/>
      <c r="DE906" s="16"/>
      <c r="DF906" s="16"/>
      <c r="DG906" s="16"/>
      <c r="DH906" s="16"/>
      <c r="DI906" s="16"/>
      <c r="DJ906" s="16"/>
      <c r="DK906" s="16"/>
      <c r="DL906" s="16"/>
      <c r="DM906" s="16"/>
      <c r="DN906" s="16"/>
      <c r="DO906" s="16"/>
      <c r="DP906" s="16"/>
      <c r="DQ906" s="16"/>
      <c r="DR906" s="16"/>
      <c r="DS906" s="16"/>
      <c r="DT906" s="16"/>
      <c r="DU906" s="16"/>
      <c r="DV906" s="16"/>
      <c r="DW906" s="16"/>
      <c r="DX906" s="16"/>
      <c r="DY906" s="16"/>
      <c r="DZ906" s="16"/>
      <c r="EA906" s="16"/>
      <c r="EB906" s="16"/>
      <c r="EC906" s="16"/>
      <c r="ED906" s="16"/>
      <c r="EE906" s="16"/>
      <c r="EF906" s="16"/>
      <c r="EG906" s="16"/>
      <c r="EH906" s="16"/>
      <c r="EI906" s="16"/>
      <c r="EJ906" s="16"/>
      <c r="EK906" s="16"/>
      <c r="EL906" s="16"/>
      <c r="EM906" s="16"/>
      <c r="EN906" s="16"/>
      <c r="EO906" s="16"/>
      <c r="EP906" s="16"/>
      <c r="EQ906" s="16"/>
      <c r="ER906" s="16"/>
      <c r="ES906" s="16"/>
      <c r="ET906" s="16"/>
      <c r="EU906" s="16"/>
      <c r="EV906" s="16"/>
      <c r="EW906" s="16"/>
      <c r="EX906" s="16"/>
      <c r="EY906" s="16"/>
      <c r="EZ906" s="16"/>
      <c r="FA906" s="16"/>
      <c r="FB906" s="16"/>
    </row>
    <row r="907" spans="11:158" x14ac:dyDescent="0.35"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  <c r="AU907" s="16"/>
      <c r="AV907" s="16"/>
      <c r="AW907" s="16"/>
      <c r="AX907" s="16"/>
      <c r="AY907" s="16"/>
      <c r="AZ907" s="16"/>
      <c r="BA907" s="16"/>
      <c r="BB907" s="16"/>
      <c r="BC907" s="16"/>
      <c r="BD907" s="16"/>
      <c r="BE907" s="16"/>
      <c r="BF907" s="16"/>
      <c r="BG907" s="16"/>
      <c r="BH907" s="16"/>
      <c r="BI907" s="16"/>
      <c r="BJ907" s="16"/>
      <c r="BK907" s="16"/>
      <c r="BL907" s="16"/>
      <c r="BM907" s="16"/>
      <c r="BN907" s="16"/>
      <c r="BO907" s="16"/>
      <c r="BP907" s="16"/>
      <c r="BQ907" s="16"/>
      <c r="BR907" s="16"/>
      <c r="BS907" s="16"/>
      <c r="BT907" s="16"/>
      <c r="BU907" s="16"/>
      <c r="BV907" s="16"/>
      <c r="BW907" s="16"/>
      <c r="BX907" s="16"/>
      <c r="BY907" s="16"/>
      <c r="BZ907" s="16"/>
      <c r="CA907" s="16"/>
      <c r="CB907" s="16"/>
      <c r="CC907" s="16"/>
      <c r="CD907" s="16"/>
      <c r="CE907" s="16"/>
      <c r="CF907" s="16"/>
      <c r="CG907" s="16"/>
      <c r="CH907" s="16"/>
      <c r="CI907" s="16"/>
      <c r="CJ907" s="16"/>
      <c r="CK907" s="16"/>
      <c r="CL907" s="16"/>
      <c r="CM907" s="16"/>
      <c r="CN907" s="16"/>
      <c r="CO907" s="16"/>
      <c r="CP907" s="16"/>
      <c r="CQ907" s="16"/>
      <c r="CR907" s="16"/>
      <c r="CS907" s="16"/>
      <c r="CT907" s="16"/>
      <c r="CU907" s="16"/>
      <c r="CV907" s="16"/>
      <c r="CW907" s="16"/>
      <c r="CX907" s="16"/>
      <c r="CY907" s="16"/>
      <c r="CZ907" s="16"/>
      <c r="DA907" s="16"/>
      <c r="DB907" s="16"/>
      <c r="DC907" s="16"/>
      <c r="DD907" s="16"/>
      <c r="DE907" s="16"/>
      <c r="DF907" s="16"/>
      <c r="DG907" s="16"/>
      <c r="DH907" s="16"/>
      <c r="DI907" s="16"/>
      <c r="DJ907" s="16"/>
      <c r="DK907" s="16"/>
      <c r="DL907" s="16"/>
      <c r="DM907" s="16"/>
      <c r="DN907" s="16"/>
      <c r="DO907" s="16"/>
      <c r="DP907" s="16"/>
      <c r="DQ907" s="16"/>
      <c r="DR907" s="16"/>
      <c r="DS907" s="16"/>
      <c r="DT907" s="16"/>
      <c r="DU907" s="16"/>
      <c r="DV907" s="16"/>
      <c r="DW907" s="16"/>
      <c r="DX907" s="16"/>
      <c r="DY907" s="16"/>
      <c r="DZ907" s="16"/>
      <c r="EA907" s="16"/>
      <c r="EB907" s="16"/>
      <c r="EC907" s="16"/>
      <c r="ED907" s="16"/>
      <c r="EE907" s="16"/>
      <c r="EF907" s="16"/>
      <c r="EG907" s="16"/>
      <c r="EH907" s="16"/>
      <c r="EI907" s="16"/>
      <c r="EJ907" s="16"/>
      <c r="EK907" s="16"/>
      <c r="EL907" s="16"/>
      <c r="EM907" s="16"/>
      <c r="EN907" s="16"/>
      <c r="EO907" s="16"/>
      <c r="EP907" s="16"/>
      <c r="EQ907" s="16"/>
      <c r="ER907" s="16"/>
      <c r="ES907" s="16"/>
      <c r="ET907" s="16"/>
      <c r="EU907" s="16"/>
      <c r="EV907" s="16"/>
      <c r="EW907" s="16"/>
      <c r="EX907" s="16"/>
      <c r="EY907" s="16"/>
      <c r="EZ907" s="16"/>
      <c r="FA907" s="16"/>
      <c r="FB907" s="16"/>
    </row>
    <row r="908" spans="11:158" x14ac:dyDescent="0.35"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  <c r="AU908" s="16"/>
      <c r="AV908" s="16"/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/>
      <c r="CA908" s="16"/>
      <c r="CB908" s="16"/>
      <c r="CC908" s="16"/>
      <c r="CD908" s="16"/>
      <c r="CE908" s="16"/>
      <c r="CF908" s="16"/>
      <c r="CG908" s="16"/>
      <c r="CH908" s="16"/>
      <c r="CI908" s="16"/>
      <c r="CJ908" s="16"/>
      <c r="CK908" s="16"/>
      <c r="CL908" s="16"/>
      <c r="CM908" s="16"/>
      <c r="CN908" s="16"/>
      <c r="CO908" s="16"/>
      <c r="CP908" s="16"/>
      <c r="CQ908" s="16"/>
      <c r="CR908" s="16"/>
      <c r="CS908" s="16"/>
      <c r="CT908" s="16"/>
      <c r="CU908" s="16"/>
      <c r="CV908" s="16"/>
      <c r="CW908" s="16"/>
      <c r="CX908" s="16"/>
      <c r="CY908" s="16"/>
      <c r="CZ908" s="16"/>
      <c r="DA908" s="16"/>
      <c r="DB908" s="16"/>
      <c r="DC908" s="16"/>
      <c r="DD908" s="16"/>
      <c r="DE908" s="16"/>
      <c r="DF908" s="16"/>
      <c r="DG908" s="16"/>
      <c r="DH908" s="16"/>
      <c r="DI908" s="16"/>
      <c r="DJ908" s="16"/>
      <c r="DK908" s="16"/>
      <c r="DL908" s="16"/>
      <c r="DM908" s="16"/>
      <c r="DN908" s="16"/>
      <c r="DO908" s="16"/>
      <c r="DP908" s="16"/>
      <c r="DQ908" s="16"/>
      <c r="DR908" s="16"/>
      <c r="DS908" s="16"/>
      <c r="DT908" s="16"/>
      <c r="DU908" s="16"/>
      <c r="DV908" s="16"/>
      <c r="DW908" s="16"/>
      <c r="DX908" s="16"/>
      <c r="DY908" s="16"/>
      <c r="DZ908" s="16"/>
      <c r="EA908" s="16"/>
      <c r="EB908" s="16"/>
      <c r="EC908" s="16"/>
      <c r="ED908" s="16"/>
      <c r="EE908" s="16"/>
      <c r="EF908" s="16"/>
      <c r="EG908" s="16"/>
      <c r="EH908" s="16"/>
      <c r="EI908" s="16"/>
      <c r="EJ908" s="16"/>
      <c r="EK908" s="16"/>
      <c r="EL908" s="16"/>
      <c r="EM908" s="16"/>
      <c r="EN908" s="16"/>
      <c r="EO908" s="16"/>
      <c r="EP908" s="16"/>
      <c r="EQ908" s="16"/>
      <c r="ER908" s="16"/>
      <c r="ES908" s="16"/>
      <c r="ET908" s="16"/>
      <c r="EU908" s="16"/>
      <c r="EV908" s="16"/>
      <c r="EW908" s="16"/>
      <c r="EX908" s="16"/>
      <c r="EY908" s="16"/>
      <c r="EZ908" s="16"/>
      <c r="FA908" s="16"/>
      <c r="FB908" s="16"/>
    </row>
    <row r="909" spans="11:158" x14ac:dyDescent="0.35"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  <c r="AU909" s="16"/>
      <c r="AV909" s="16"/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6"/>
      <c r="BU909" s="16"/>
      <c r="BV909" s="16"/>
      <c r="BW909" s="16"/>
      <c r="BX909" s="16"/>
      <c r="BY909" s="16"/>
      <c r="BZ909" s="16"/>
      <c r="CA909" s="16"/>
      <c r="CB909" s="16"/>
      <c r="CC909" s="16"/>
      <c r="CD909" s="16"/>
      <c r="CE909" s="16"/>
      <c r="CF909" s="16"/>
      <c r="CG909" s="16"/>
      <c r="CH909" s="16"/>
      <c r="CI909" s="16"/>
      <c r="CJ909" s="16"/>
      <c r="CK909" s="16"/>
      <c r="CL909" s="16"/>
      <c r="CM909" s="16"/>
      <c r="CN909" s="16"/>
      <c r="CO909" s="16"/>
      <c r="CP909" s="16"/>
      <c r="CQ909" s="16"/>
      <c r="CR909" s="16"/>
      <c r="CS909" s="16"/>
      <c r="CT909" s="16"/>
      <c r="CU909" s="16"/>
      <c r="CV909" s="16"/>
      <c r="CW909" s="16"/>
      <c r="CX909" s="16"/>
      <c r="CY909" s="16"/>
      <c r="CZ909" s="16"/>
      <c r="DA909" s="16"/>
      <c r="DB909" s="16"/>
      <c r="DC909" s="16"/>
      <c r="DD909" s="16"/>
      <c r="DE909" s="16"/>
      <c r="DF909" s="16"/>
      <c r="DG909" s="16"/>
      <c r="DH909" s="16"/>
      <c r="DI909" s="16"/>
      <c r="DJ909" s="16"/>
      <c r="DK909" s="16"/>
      <c r="DL909" s="16"/>
      <c r="DM909" s="16"/>
      <c r="DN909" s="16"/>
      <c r="DO909" s="16"/>
      <c r="DP909" s="16"/>
      <c r="DQ909" s="16"/>
      <c r="DR909" s="16"/>
      <c r="DS909" s="16"/>
      <c r="DT909" s="16"/>
      <c r="DU909" s="16"/>
      <c r="DV909" s="16"/>
      <c r="DW909" s="16"/>
      <c r="DX909" s="16"/>
      <c r="DY909" s="16"/>
      <c r="DZ909" s="16"/>
      <c r="EA909" s="16"/>
      <c r="EB909" s="16"/>
      <c r="EC909" s="16"/>
      <c r="ED909" s="16"/>
      <c r="EE909" s="16"/>
      <c r="EF909" s="16"/>
      <c r="EG909" s="16"/>
      <c r="EH909" s="16"/>
      <c r="EI909" s="16"/>
      <c r="EJ909" s="16"/>
      <c r="EK909" s="16"/>
      <c r="EL909" s="16"/>
      <c r="EM909" s="16"/>
      <c r="EN909" s="16"/>
      <c r="EO909" s="16"/>
      <c r="EP909" s="16"/>
      <c r="EQ909" s="16"/>
      <c r="ER909" s="16"/>
      <c r="ES909" s="16"/>
      <c r="ET909" s="16"/>
      <c r="EU909" s="16"/>
      <c r="EV909" s="16"/>
      <c r="EW909" s="16"/>
      <c r="EX909" s="16"/>
      <c r="EY909" s="16"/>
      <c r="EZ909" s="16"/>
      <c r="FA909" s="16"/>
      <c r="FB909" s="16"/>
    </row>
    <row r="910" spans="11:158" x14ac:dyDescent="0.35"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  <c r="AU910" s="16"/>
      <c r="AV910" s="16"/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6"/>
      <c r="BU910" s="16"/>
      <c r="BV910" s="16"/>
      <c r="BW910" s="16"/>
      <c r="BX910" s="16"/>
      <c r="BY910" s="16"/>
      <c r="BZ910" s="16"/>
      <c r="CA910" s="16"/>
      <c r="CB910" s="16"/>
      <c r="CC910" s="16"/>
      <c r="CD910" s="16"/>
      <c r="CE910" s="16"/>
      <c r="CF910" s="16"/>
      <c r="CG910" s="16"/>
      <c r="CH910" s="16"/>
      <c r="CI910" s="16"/>
      <c r="CJ910" s="16"/>
      <c r="CK910" s="16"/>
      <c r="CL910" s="16"/>
      <c r="CM910" s="16"/>
      <c r="CN910" s="16"/>
      <c r="CO910" s="16"/>
      <c r="CP910" s="16"/>
      <c r="CQ910" s="16"/>
      <c r="CR910" s="16"/>
      <c r="CS910" s="16"/>
      <c r="CT910" s="16"/>
      <c r="CU910" s="16"/>
      <c r="CV910" s="16"/>
      <c r="CW910" s="16"/>
      <c r="CX910" s="16"/>
      <c r="CY910" s="16"/>
      <c r="CZ910" s="16"/>
      <c r="DA910" s="16"/>
      <c r="DB910" s="16"/>
      <c r="DC910" s="16"/>
      <c r="DD910" s="16"/>
      <c r="DE910" s="16"/>
      <c r="DF910" s="16"/>
      <c r="DG910" s="16"/>
      <c r="DH910" s="16"/>
      <c r="DI910" s="16"/>
      <c r="DJ910" s="16"/>
      <c r="DK910" s="16"/>
      <c r="DL910" s="16"/>
      <c r="DM910" s="16"/>
      <c r="DN910" s="16"/>
      <c r="DO910" s="16"/>
      <c r="DP910" s="16"/>
      <c r="DQ910" s="16"/>
      <c r="DR910" s="16"/>
      <c r="DS910" s="16"/>
      <c r="DT910" s="16"/>
      <c r="DU910" s="16"/>
      <c r="DV910" s="16"/>
      <c r="DW910" s="16"/>
      <c r="DX910" s="16"/>
      <c r="DY910" s="16"/>
      <c r="DZ910" s="16"/>
      <c r="EA910" s="16"/>
      <c r="EB910" s="16"/>
      <c r="EC910" s="16"/>
      <c r="ED910" s="16"/>
      <c r="EE910" s="16"/>
      <c r="EF910" s="16"/>
      <c r="EG910" s="16"/>
      <c r="EH910" s="16"/>
      <c r="EI910" s="16"/>
      <c r="EJ910" s="16"/>
      <c r="EK910" s="16"/>
      <c r="EL910" s="16"/>
      <c r="EM910" s="16"/>
      <c r="EN910" s="16"/>
      <c r="EO910" s="16"/>
      <c r="EP910" s="16"/>
      <c r="EQ910" s="16"/>
      <c r="ER910" s="16"/>
      <c r="ES910" s="16"/>
      <c r="ET910" s="16"/>
      <c r="EU910" s="16"/>
      <c r="EV910" s="16"/>
      <c r="EW910" s="16"/>
      <c r="EX910" s="16"/>
      <c r="EY910" s="16"/>
      <c r="EZ910" s="16"/>
      <c r="FA910" s="16"/>
      <c r="FB910" s="16"/>
    </row>
    <row r="911" spans="11:158" x14ac:dyDescent="0.35"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  <c r="AU911" s="16"/>
      <c r="AV911" s="16"/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6"/>
      <c r="BU911" s="16"/>
      <c r="BV911" s="16"/>
      <c r="BW911" s="16"/>
      <c r="BX911" s="16"/>
      <c r="BY911" s="16"/>
      <c r="BZ911" s="16"/>
      <c r="CA911" s="16"/>
      <c r="CB911" s="16"/>
      <c r="CC911" s="16"/>
      <c r="CD911" s="16"/>
      <c r="CE911" s="16"/>
      <c r="CF911" s="16"/>
      <c r="CG911" s="16"/>
      <c r="CH911" s="16"/>
      <c r="CI911" s="16"/>
      <c r="CJ911" s="16"/>
      <c r="CK911" s="16"/>
      <c r="CL911" s="16"/>
      <c r="CM911" s="16"/>
      <c r="CN911" s="16"/>
      <c r="CO911" s="16"/>
      <c r="CP911" s="16"/>
      <c r="CQ911" s="16"/>
      <c r="CR911" s="16"/>
      <c r="CS911" s="16"/>
      <c r="CT911" s="16"/>
      <c r="CU911" s="16"/>
      <c r="CV911" s="16"/>
      <c r="CW911" s="16"/>
      <c r="CX911" s="16"/>
      <c r="CY911" s="16"/>
      <c r="CZ911" s="16"/>
      <c r="DA911" s="16"/>
      <c r="DB911" s="16"/>
      <c r="DC911" s="16"/>
      <c r="DD911" s="16"/>
      <c r="DE911" s="16"/>
      <c r="DF911" s="16"/>
      <c r="DG911" s="16"/>
      <c r="DH911" s="16"/>
      <c r="DI911" s="16"/>
      <c r="DJ911" s="16"/>
      <c r="DK911" s="16"/>
      <c r="DL911" s="16"/>
      <c r="DM911" s="16"/>
      <c r="DN911" s="16"/>
      <c r="DO911" s="16"/>
      <c r="DP911" s="16"/>
      <c r="DQ911" s="16"/>
      <c r="DR911" s="16"/>
      <c r="DS911" s="16"/>
      <c r="DT911" s="16"/>
      <c r="DU911" s="16"/>
      <c r="DV911" s="16"/>
      <c r="DW911" s="16"/>
      <c r="DX911" s="16"/>
      <c r="DY911" s="16"/>
      <c r="DZ911" s="16"/>
      <c r="EA911" s="16"/>
      <c r="EB911" s="16"/>
      <c r="EC911" s="16"/>
      <c r="ED911" s="16"/>
      <c r="EE911" s="16"/>
      <c r="EF911" s="16"/>
      <c r="EG911" s="16"/>
      <c r="EH911" s="16"/>
      <c r="EI911" s="16"/>
      <c r="EJ911" s="16"/>
      <c r="EK911" s="16"/>
      <c r="EL911" s="16"/>
      <c r="EM911" s="16"/>
      <c r="EN911" s="16"/>
      <c r="EO911" s="16"/>
      <c r="EP911" s="16"/>
      <c r="EQ911" s="16"/>
      <c r="ER911" s="16"/>
      <c r="ES911" s="16"/>
      <c r="ET911" s="16"/>
      <c r="EU911" s="16"/>
      <c r="EV911" s="16"/>
      <c r="EW911" s="16"/>
      <c r="EX911" s="16"/>
      <c r="EY911" s="16"/>
      <c r="EZ911" s="16"/>
      <c r="FA911" s="16"/>
      <c r="FB911" s="16"/>
    </row>
    <row r="912" spans="11:158" x14ac:dyDescent="0.35"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  <c r="AU912" s="16"/>
      <c r="AV912" s="16"/>
      <c r="AW912" s="16"/>
      <c r="AX912" s="16"/>
      <c r="AY912" s="16"/>
      <c r="AZ912" s="16"/>
      <c r="BA912" s="16"/>
      <c r="BB912" s="16"/>
      <c r="BC912" s="16"/>
      <c r="BD912" s="16"/>
      <c r="BE912" s="16"/>
      <c r="BF912" s="16"/>
      <c r="BG912" s="16"/>
      <c r="BH912" s="16"/>
      <c r="BI912" s="16"/>
      <c r="BJ912" s="16"/>
      <c r="BK912" s="16"/>
      <c r="BL912" s="16"/>
      <c r="BM912" s="16"/>
      <c r="BN912" s="16"/>
      <c r="BO912" s="16"/>
      <c r="BP912" s="16"/>
      <c r="BQ912" s="16"/>
      <c r="BR912" s="16"/>
      <c r="BS912" s="16"/>
      <c r="BT912" s="16"/>
      <c r="BU912" s="16"/>
      <c r="BV912" s="16"/>
      <c r="BW912" s="16"/>
      <c r="BX912" s="16"/>
      <c r="BY912" s="16"/>
      <c r="BZ912" s="16"/>
      <c r="CA912" s="16"/>
      <c r="CB912" s="16"/>
      <c r="CC912" s="16"/>
      <c r="CD912" s="16"/>
      <c r="CE912" s="16"/>
      <c r="CF912" s="16"/>
      <c r="CG912" s="16"/>
      <c r="CH912" s="16"/>
      <c r="CI912" s="16"/>
      <c r="CJ912" s="16"/>
      <c r="CK912" s="16"/>
      <c r="CL912" s="16"/>
      <c r="CM912" s="16"/>
      <c r="CN912" s="16"/>
      <c r="CO912" s="16"/>
      <c r="CP912" s="16"/>
      <c r="CQ912" s="16"/>
      <c r="CR912" s="16"/>
      <c r="CS912" s="16"/>
      <c r="CT912" s="16"/>
      <c r="CU912" s="16"/>
      <c r="CV912" s="16"/>
      <c r="CW912" s="16"/>
      <c r="CX912" s="16"/>
      <c r="CY912" s="16"/>
      <c r="CZ912" s="16"/>
      <c r="DA912" s="16"/>
      <c r="DB912" s="16"/>
      <c r="DC912" s="16"/>
      <c r="DD912" s="16"/>
      <c r="DE912" s="16"/>
      <c r="DF912" s="16"/>
      <c r="DG912" s="16"/>
      <c r="DH912" s="16"/>
      <c r="DI912" s="16"/>
      <c r="DJ912" s="16"/>
      <c r="DK912" s="16"/>
      <c r="DL912" s="16"/>
      <c r="DM912" s="16"/>
      <c r="DN912" s="16"/>
      <c r="DO912" s="16"/>
      <c r="DP912" s="16"/>
      <c r="DQ912" s="16"/>
      <c r="DR912" s="16"/>
      <c r="DS912" s="16"/>
      <c r="DT912" s="16"/>
      <c r="DU912" s="16"/>
      <c r="DV912" s="16"/>
      <c r="DW912" s="16"/>
      <c r="DX912" s="16"/>
      <c r="DY912" s="16"/>
      <c r="DZ912" s="16"/>
      <c r="EA912" s="16"/>
      <c r="EB912" s="16"/>
      <c r="EC912" s="16"/>
      <c r="ED912" s="16"/>
      <c r="EE912" s="16"/>
      <c r="EF912" s="16"/>
      <c r="EG912" s="16"/>
      <c r="EH912" s="16"/>
      <c r="EI912" s="16"/>
      <c r="EJ912" s="16"/>
      <c r="EK912" s="16"/>
      <c r="EL912" s="16"/>
      <c r="EM912" s="16"/>
      <c r="EN912" s="16"/>
      <c r="EO912" s="16"/>
      <c r="EP912" s="16"/>
      <c r="EQ912" s="16"/>
      <c r="ER912" s="16"/>
      <c r="ES912" s="16"/>
      <c r="ET912" s="16"/>
      <c r="EU912" s="16"/>
      <c r="EV912" s="16"/>
      <c r="EW912" s="16"/>
      <c r="EX912" s="16"/>
      <c r="EY912" s="16"/>
      <c r="EZ912" s="16"/>
      <c r="FA912" s="16"/>
      <c r="FB912" s="16"/>
    </row>
    <row r="913" spans="11:158" x14ac:dyDescent="0.35"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  <c r="AU913" s="16"/>
      <c r="AV913" s="16"/>
      <c r="AW913" s="16"/>
      <c r="AX913" s="16"/>
      <c r="AY913" s="16"/>
      <c r="AZ913" s="16"/>
      <c r="BA913" s="16"/>
      <c r="BB913" s="16"/>
      <c r="BC913" s="16"/>
      <c r="BD913" s="16"/>
      <c r="BE913" s="16"/>
      <c r="BF913" s="16"/>
      <c r="BG913" s="16"/>
      <c r="BH913" s="16"/>
      <c r="BI913" s="16"/>
      <c r="BJ913" s="16"/>
      <c r="BK913" s="16"/>
      <c r="BL913" s="16"/>
      <c r="BM913" s="16"/>
      <c r="BN913" s="16"/>
      <c r="BO913" s="16"/>
      <c r="BP913" s="16"/>
      <c r="BQ913" s="16"/>
      <c r="BR913" s="16"/>
      <c r="BS913" s="16"/>
      <c r="BT913" s="16"/>
      <c r="BU913" s="16"/>
      <c r="BV913" s="16"/>
      <c r="BW913" s="16"/>
      <c r="BX913" s="16"/>
      <c r="BY913" s="16"/>
      <c r="BZ913" s="16"/>
      <c r="CA913" s="16"/>
      <c r="CB913" s="16"/>
      <c r="CC913" s="16"/>
      <c r="CD913" s="16"/>
      <c r="CE913" s="16"/>
      <c r="CF913" s="16"/>
      <c r="CG913" s="16"/>
      <c r="CH913" s="16"/>
      <c r="CI913" s="16"/>
      <c r="CJ913" s="16"/>
      <c r="CK913" s="16"/>
      <c r="CL913" s="16"/>
      <c r="CM913" s="16"/>
      <c r="CN913" s="16"/>
      <c r="CO913" s="16"/>
      <c r="CP913" s="16"/>
      <c r="CQ913" s="16"/>
      <c r="CR913" s="16"/>
      <c r="CS913" s="16"/>
      <c r="CT913" s="16"/>
      <c r="CU913" s="16"/>
      <c r="CV913" s="16"/>
      <c r="CW913" s="16"/>
      <c r="CX913" s="16"/>
      <c r="CY913" s="16"/>
      <c r="CZ913" s="16"/>
      <c r="DA913" s="16"/>
      <c r="DB913" s="16"/>
      <c r="DC913" s="16"/>
      <c r="DD913" s="16"/>
      <c r="DE913" s="16"/>
      <c r="DF913" s="16"/>
      <c r="DG913" s="16"/>
      <c r="DH913" s="16"/>
      <c r="DI913" s="16"/>
      <c r="DJ913" s="16"/>
      <c r="DK913" s="16"/>
      <c r="DL913" s="16"/>
      <c r="DM913" s="16"/>
      <c r="DN913" s="16"/>
      <c r="DO913" s="16"/>
      <c r="DP913" s="16"/>
      <c r="DQ913" s="16"/>
      <c r="DR913" s="16"/>
      <c r="DS913" s="16"/>
      <c r="DT913" s="16"/>
      <c r="DU913" s="16"/>
      <c r="DV913" s="16"/>
      <c r="DW913" s="16"/>
      <c r="DX913" s="16"/>
      <c r="DY913" s="16"/>
      <c r="DZ913" s="16"/>
      <c r="EA913" s="16"/>
      <c r="EB913" s="16"/>
      <c r="EC913" s="16"/>
      <c r="ED913" s="16"/>
      <c r="EE913" s="16"/>
      <c r="EF913" s="16"/>
      <c r="EG913" s="16"/>
      <c r="EH913" s="16"/>
      <c r="EI913" s="16"/>
      <c r="EJ913" s="16"/>
      <c r="EK913" s="16"/>
      <c r="EL913" s="16"/>
      <c r="EM913" s="16"/>
      <c r="EN913" s="16"/>
      <c r="EO913" s="16"/>
      <c r="EP913" s="16"/>
      <c r="EQ913" s="16"/>
      <c r="ER913" s="16"/>
      <c r="ES913" s="16"/>
      <c r="ET913" s="16"/>
      <c r="EU913" s="16"/>
      <c r="EV913" s="16"/>
      <c r="EW913" s="16"/>
      <c r="EX913" s="16"/>
      <c r="EY913" s="16"/>
      <c r="EZ913" s="16"/>
      <c r="FA913" s="16"/>
      <c r="FB913" s="16"/>
    </row>
    <row r="914" spans="11:158" x14ac:dyDescent="0.35"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  <c r="AU914" s="16"/>
      <c r="AV914" s="16"/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/>
      <c r="CA914" s="16"/>
      <c r="CB914" s="16"/>
      <c r="CC914" s="16"/>
      <c r="CD914" s="16"/>
      <c r="CE914" s="16"/>
      <c r="CF914" s="16"/>
      <c r="CG914" s="16"/>
      <c r="CH914" s="16"/>
      <c r="CI914" s="16"/>
      <c r="CJ914" s="16"/>
      <c r="CK914" s="16"/>
      <c r="CL914" s="16"/>
      <c r="CM914" s="16"/>
      <c r="CN914" s="16"/>
      <c r="CO914" s="16"/>
      <c r="CP914" s="16"/>
      <c r="CQ914" s="16"/>
      <c r="CR914" s="16"/>
      <c r="CS914" s="16"/>
      <c r="CT914" s="16"/>
      <c r="CU914" s="16"/>
      <c r="CV914" s="16"/>
      <c r="CW914" s="16"/>
      <c r="CX914" s="16"/>
      <c r="CY914" s="16"/>
      <c r="CZ914" s="16"/>
      <c r="DA914" s="16"/>
      <c r="DB914" s="16"/>
      <c r="DC914" s="16"/>
      <c r="DD914" s="16"/>
      <c r="DE914" s="16"/>
      <c r="DF914" s="16"/>
      <c r="DG914" s="16"/>
      <c r="DH914" s="16"/>
      <c r="DI914" s="16"/>
      <c r="DJ914" s="16"/>
      <c r="DK914" s="16"/>
      <c r="DL914" s="16"/>
      <c r="DM914" s="16"/>
      <c r="DN914" s="16"/>
      <c r="DO914" s="16"/>
      <c r="DP914" s="16"/>
      <c r="DQ914" s="16"/>
      <c r="DR914" s="16"/>
      <c r="DS914" s="16"/>
      <c r="DT914" s="16"/>
      <c r="DU914" s="16"/>
      <c r="DV914" s="16"/>
      <c r="DW914" s="16"/>
      <c r="DX914" s="16"/>
      <c r="DY914" s="16"/>
      <c r="DZ914" s="16"/>
      <c r="EA914" s="16"/>
      <c r="EB914" s="16"/>
      <c r="EC914" s="16"/>
      <c r="ED914" s="16"/>
      <c r="EE914" s="16"/>
      <c r="EF914" s="16"/>
      <c r="EG914" s="16"/>
      <c r="EH914" s="16"/>
      <c r="EI914" s="16"/>
      <c r="EJ914" s="16"/>
      <c r="EK914" s="16"/>
      <c r="EL914" s="16"/>
      <c r="EM914" s="16"/>
      <c r="EN914" s="16"/>
      <c r="EO914" s="16"/>
      <c r="EP914" s="16"/>
      <c r="EQ914" s="16"/>
      <c r="ER914" s="16"/>
      <c r="ES914" s="16"/>
      <c r="ET914" s="16"/>
      <c r="EU914" s="16"/>
      <c r="EV914" s="16"/>
      <c r="EW914" s="16"/>
      <c r="EX914" s="16"/>
      <c r="EY914" s="16"/>
      <c r="EZ914" s="16"/>
      <c r="FA914" s="16"/>
      <c r="FB914" s="16"/>
    </row>
    <row r="915" spans="11:158" x14ac:dyDescent="0.35"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  <c r="AU915" s="16"/>
      <c r="AV915" s="16"/>
      <c r="AW915" s="16"/>
      <c r="AX915" s="16"/>
      <c r="AY915" s="16"/>
      <c r="AZ915" s="16"/>
      <c r="BA915" s="16"/>
      <c r="BB915" s="16"/>
      <c r="BC915" s="16"/>
      <c r="BD915" s="16"/>
      <c r="BE915" s="16"/>
      <c r="BF915" s="16"/>
      <c r="BG915" s="16"/>
      <c r="BH915" s="16"/>
      <c r="BI915" s="16"/>
      <c r="BJ915" s="16"/>
      <c r="BK915" s="16"/>
      <c r="BL915" s="16"/>
      <c r="BM915" s="16"/>
      <c r="BN915" s="16"/>
      <c r="BO915" s="16"/>
      <c r="BP915" s="16"/>
      <c r="BQ915" s="16"/>
      <c r="BR915" s="16"/>
      <c r="BS915" s="16"/>
      <c r="BT915" s="16"/>
      <c r="BU915" s="16"/>
      <c r="BV915" s="16"/>
      <c r="BW915" s="16"/>
      <c r="BX915" s="16"/>
      <c r="BY915" s="16"/>
      <c r="BZ915" s="16"/>
      <c r="CA915" s="16"/>
      <c r="CB915" s="16"/>
      <c r="CC915" s="16"/>
      <c r="CD915" s="16"/>
      <c r="CE915" s="16"/>
      <c r="CF915" s="16"/>
      <c r="CG915" s="16"/>
      <c r="CH915" s="16"/>
      <c r="CI915" s="16"/>
      <c r="CJ915" s="16"/>
      <c r="CK915" s="16"/>
      <c r="CL915" s="16"/>
      <c r="CM915" s="16"/>
      <c r="CN915" s="16"/>
      <c r="CO915" s="16"/>
      <c r="CP915" s="16"/>
      <c r="CQ915" s="16"/>
      <c r="CR915" s="16"/>
      <c r="CS915" s="16"/>
      <c r="CT915" s="16"/>
      <c r="CU915" s="16"/>
      <c r="CV915" s="16"/>
      <c r="CW915" s="16"/>
      <c r="CX915" s="16"/>
      <c r="CY915" s="16"/>
      <c r="CZ915" s="16"/>
      <c r="DA915" s="16"/>
      <c r="DB915" s="16"/>
      <c r="DC915" s="16"/>
      <c r="DD915" s="16"/>
      <c r="DE915" s="16"/>
      <c r="DF915" s="16"/>
      <c r="DG915" s="16"/>
      <c r="DH915" s="16"/>
      <c r="DI915" s="16"/>
      <c r="DJ915" s="16"/>
      <c r="DK915" s="16"/>
      <c r="DL915" s="16"/>
      <c r="DM915" s="16"/>
      <c r="DN915" s="16"/>
      <c r="DO915" s="16"/>
      <c r="DP915" s="16"/>
      <c r="DQ915" s="16"/>
      <c r="DR915" s="16"/>
      <c r="DS915" s="16"/>
      <c r="DT915" s="16"/>
      <c r="DU915" s="16"/>
      <c r="DV915" s="16"/>
      <c r="DW915" s="16"/>
      <c r="DX915" s="16"/>
      <c r="DY915" s="16"/>
      <c r="DZ915" s="16"/>
      <c r="EA915" s="16"/>
      <c r="EB915" s="16"/>
      <c r="EC915" s="16"/>
      <c r="ED915" s="16"/>
      <c r="EE915" s="16"/>
      <c r="EF915" s="16"/>
      <c r="EG915" s="16"/>
      <c r="EH915" s="16"/>
      <c r="EI915" s="16"/>
      <c r="EJ915" s="16"/>
      <c r="EK915" s="16"/>
      <c r="EL915" s="16"/>
      <c r="EM915" s="16"/>
      <c r="EN915" s="16"/>
      <c r="EO915" s="16"/>
      <c r="EP915" s="16"/>
      <c r="EQ915" s="16"/>
      <c r="ER915" s="16"/>
      <c r="ES915" s="16"/>
      <c r="ET915" s="16"/>
      <c r="EU915" s="16"/>
      <c r="EV915" s="16"/>
      <c r="EW915" s="16"/>
      <c r="EX915" s="16"/>
      <c r="EY915" s="16"/>
      <c r="EZ915" s="16"/>
      <c r="FA915" s="16"/>
      <c r="FB915" s="16"/>
    </row>
    <row r="916" spans="11:158" x14ac:dyDescent="0.35"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  <c r="AU916" s="16"/>
      <c r="AV916" s="16"/>
      <c r="AW916" s="16"/>
      <c r="AX916" s="16"/>
      <c r="AY916" s="16"/>
      <c r="AZ916" s="16"/>
      <c r="BA916" s="16"/>
      <c r="BB916" s="16"/>
      <c r="BC916" s="16"/>
      <c r="BD916" s="16"/>
      <c r="BE916" s="16"/>
      <c r="BF916" s="16"/>
      <c r="BG916" s="16"/>
      <c r="BH916" s="16"/>
      <c r="BI916" s="16"/>
      <c r="BJ916" s="16"/>
      <c r="BK916" s="16"/>
      <c r="BL916" s="16"/>
      <c r="BM916" s="16"/>
      <c r="BN916" s="16"/>
      <c r="BO916" s="16"/>
      <c r="BP916" s="16"/>
      <c r="BQ916" s="16"/>
      <c r="BR916" s="16"/>
      <c r="BS916" s="16"/>
      <c r="BT916" s="16"/>
      <c r="BU916" s="16"/>
      <c r="BV916" s="16"/>
      <c r="BW916" s="16"/>
      <c r="BX916" s="16"/>
      <c r="BY916" s="16"/>
      <c r="BZ916" s="16"/>
      <c r="CA916" s="16"/>
      <c r="CB916" s="16"/>
      <c r="CC916" s="16"/>
      <c r="CD916" s="16"/>
      <c r="CE916" s="16"/>
      <c r="CF916" s="16"/>
      <c r="CG916" s="16"/>
      <c r="CH916" s="16"/>
      <c r="CI916" s="16"/>
      <c r="CJ916" s="16"/>
      <c r="CK916" s="16"/>
      <c r="CL916" s="16"/>
      <c r="CM916" s="16"/>
      <c r="CN916" s="16"/>
      <c r="CO916" s="16"/>
      <c r="CP916" s="16"/>
      <c r="CQ916" s="16"/>
      <c r="CR916" s="16"/>
      <c r="CS916" s="16"/>
      <c r="CT916" s="16"/>
      <c r="CU916" s="16"/>
      <c r="CV916" s="16"/>
      <c r="CW916" s="16"/>
      <c r="CX916" s="16"/>
      <c r="CY916" s="16"/>
      <c r="CZ916" s="16"/>
      <c r="DA916" s="16"/>
      <c r="DB916" s="16"/>
      <c r="DC916" s="16"/>
      <c r="DD916" s="16"/>
      <c r="DE916" s="16"/>
      <c r="DF916" s="16"/>
      <c r="DG916" s="16"/>
      <c r="DH916" s="16"/>
      <c r="DI916" s="16"/>
      <c r="DJ916" s="16"/>
      <c r="DK916" s="16"/>
      <c r="DL916" s="16"/>
      <c r="DM916" s="16"/>
      <c r="DN916" s="16"/>
      <c r="DO916" s="16"/>
      <c r="DP916" s="16"/>
      <c r="DQ916" s="16"/>
      <c r="DR916" s="16"/>
      <c r="DS916" s="16"/>
      <c r="DT916" s="16"/>
      <c r="DU916" s="16"/>
      <c r="DV916" s="16"/>
      <c r="DW916" s="16"/>
      <c r="DX916" s="16"/>
      <c r="DY916" s="16"/>
      <c r="DZ916" s="16"/>
      <c r="EA916" s="16"/>
      <c r="EB916" s="16"/>
      <c r="EC916" s="16"/>
      <c r="ED916" s="16"/>
      <c r="EE916" s="16"/>
      <c r="EF916" s="16"/>
      <c r="EG916" s="16"/>
      <c r="EH916" s="16"/>
      <c r="EI916" s="16"/>
      <c r="EJ916" s="16"/>
      <c r="EK916" s="16"/>
      <c r="EL916" s="16"/>
      <c r="EM916" s="16"/>
      <c r="EN916" s="16"/>
      <c r="EO916" s="16"/>
      <c r="EP916" s="16"/>
      <c r="EQ916" s="16"/>
      <c r="ER916" s="16"/>
      <c r="ES916" s="16"/>
      <c r="ET916" s="16"/>
      <c r="EU916" s="16"/>
      <c r="EV916" s="16"/>
      <c r="EW916" s="16"/>
      <c r="EX916" s="16"/>
      <c r="EY916" s="16"/>
      <c r="EZ916" s="16"/>
      <c r="FA916" s="16"/>
      <c r="FB916" s="16"/>
    </row>
    <row r="917" spans="11:158" x14ac:dyDescent="0.35"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6"/>
      <c r="BB917" s="16"/>
      <c r="BC917" s="16"/>
      <c r="BD917" s="16"/>
      <c r="BE917" s="16"/>
      <c r="BF917" s="16"/>
      <c r="BG917" s="16"/>
      <c r="BH917" s="16"/>
      <c r="BI917" s="16"/>
      <c r="BJ917" s="16"/>
      <c r="BK917" s="16"/>
      <c r="BL917" s="16"/>
      <c r="BM917" s="16"/>
      <c r="BN917" s="16"/>
      <c r="BO917" s="16"/>
      <c r="BP917" s="16"/>
      <c r="BQ917" s="16"/>
      <c r="BR917" s="16"/>
      <c r="BS917" s="16"/>
      <c r="BT917" s="16"/>
      <c r="BU917" s="16"/>
      <c r="BV917" s="16"/>
      <c r="BW917" s="16"/>
      <c r="BX917" s="16"/>
      <c r="BY917" s="16"/>
      <c r="BZ917" s="16"/>
      <c r="CA917" s="16"/>
      <c r="CB917" s="16"/>
      <c r="CC917" s="16"/>
      <c r="CD917" s="16"/>
      <c r="CE917" s="16"/>
      <c r="CF917" s="16"/>
      <c r="CG917" s="16"/>
      <c r="CH917" s="16"/>
      <c r="CI917" s="16"/>
      <c r="CJ917" s="16"/>
      <c r="CK917" s="16"/>
      <c r="CL917" s="16"/>
      <c r="CM917" s="16"/>
      <c r="CN917" s="16"/>
      <c r="CO917" s="16"/>
      <c r="CP917" s="16"/>
      <c r="CQ917" s="16"/>
      <c r="CR917" s="16"/>
      <c r="CS917" s="16"/>
      <c r="CT917" s="16"/>
      <c r="CU917" s="16"/>
      <c r="CV917" s="16"/>
      <c r="CW917" s="16"/>
      <c r="CX917" s="16"/>
      <c r="CY917" s="16"/>
      <c r="CZ917" s="16"/>
      <c r="DA917" s="16"/>
      <c r="DB917" s="16"/>
      <c r="DC917" s="16"/>
      <c r="DD917" s="16"/>
      <c r="DE917" s="16"/>
      <c r="DF917" s="16"/>
      <c r="DG917" s="16"/>
      <c r="DH917" s="16"/>
      <c r="DI917" s="16"/>
      <c r="DJ917" s="16"/>
      <c r="DK917" s="16"/>
      <c r="DL917" s="16"/>
      <c r="DM917" s="16"/>
      <c r="DN917" s="16"/>
      <c r="DO917" s="16"/>
      <c r="DP917" s="16"/>
      <c r="DQ917" s="16"/>
      <c r="DR917" s="16"/>
      <c r="DS917" s="16"/>
      <c r="DT917" s="16"/>
      <c r="DU917" s="16"/>
      <c r="DV917" s="16"/>
      <c r="DW917" s="16"/>
      <c r="DX917" s="16"/>
      <c r="DY917" s="16"/>
      <c r="DZ917" s="16"/>
      <c r="EA917" s="16"/>
      <c r="EB917" s="16"/>
      <c r="EC917" s="16"/>
      <c r="ED917" s="16"/>
      <c r="EE917" s="16"/>
      <c r="EF917" s="16"/>
      <c r="EG917" s="16"/>
      <c r="EH917" s="16"/>
      <c r="EI917" s="16"/>
      <c r="EJ917" s="16"/>
      <c r="EK917" s="16"/>
      <c r="EL917" s="16"/>
      <c r="EM917" s="16"/>
      <c r="EN917" s="16"/>
      <c r="EO917" s="16"/>
      <c r="EP917" s="16"/>
      <c r="EQ917" s="16"/>
      <c r="ER917" s="16"/>
      <c r="ES917" s="16"/>
      <c r="ET917" s="16"/>
      <c r="EU917" s="16"/>
      <c r="EV917" s="16"/>
      <c r="EW917" s="16"/>
      <c r="EX917" s="16"/>
      <c r="EY917" s="16"/>
      <c r="EZ917" s="16"/>
      <c r="FA917" s="16"/>
      <c r="FB917" s="16"/>
    </row>
    <row r="918" spans="11:158" x14ac:dyDescent="0.35"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  <c r="AU918" s="16"/>
      <c r="AV918" s="16"/>
      <c r="AW918" s="16"/>
      <c r="AX918" s="16"/>
      <c r="AY918" s="16"/>
      <c r="AZ918" s="16"/>
      <c r="BA918" s="16"/>
      <c r="BB918" s="16"/>
      <c r="BC918" s="16"/>
      <c r="BD918" s="16"/>
      <c r="BE918" s="16"/>
      <c r="BF918" s="16"/>
      <c r="BG918" s="16"/>
      <c r="BH918" s="16"/>
      <c r="BI918" s="16"/>
      <c r="BJ918" s="16"/>
      <c r="BK918" s="16"/>
      <c r="BL918" s="16"/>
      <c r="BM918" s="16"/>
      <c r="BN918" s="16"/>
      <c r="BO918" s="16"/>
      <c r="BP918" s="16"/>
      <c r="BQ918" s="16"/>
      <c r="BR918" s="16"/>
      <c r="BS918" s="16"/>
      <c r="BT918" s="16"/>
      <c r="BU918" s="16"/>
      <c r="BV918" s="16"/>
      <c r="BW918" s="16"/>
      <c r="BX918" s="16"/>
      <c r="BY918" s="16"/>
      <c r="BZ918" s="16"/>
      <c r="CA918" s="16"/>
      <c r="CB918" s="16"/>
      <c r="CC918" s="16"/>
      <c r="CD918" s="16"/>
      <c r="CE918" s="16"/>
      <c r="CF918" s="16"/>
      <c r="CG918" s="16"/>
      <c r="CH918" s="16"/>
      <c r="CI918" s="16"/>
      <c r="CJ918" s="16"/>
      <c r="CK918" s="16"/>
      <c r="CL918" s="16"/>
      <c r="CM918" s="16"/>
      <c r="CN918" s="16"/>
      <c r="CO918" s="16"/>
      <c r="CP918" s="16"/>
      <c r="CQ918" s="16"/>
      <c r="CR918" s="16"/>
      <c r="CS918" s="16"/>
      <c r="CT918" s="16"/>
      <c r="CU918" s="16"/>
      <c r="CV918" s="16"/>
      <c r="CW918" s="16"/>
      <c r="CX918" s="16"/>
      <c r="CY918" s="16"/>
      <c r="CZ918" s="16"/>
      <c r="DA918" s="16"/>
      <c r="DB918" s="16"/>
      <c r="DC918" s="16"/>
      <c r="DD918" s="16"/>
      <c r="DE918" s="16"/>
      <c r="DF918" s="16"/>
      <c r="DG918" s="16"/>
      <c r="DH918" s="16"/>
      <c r="DI918" s="16"/>
      <c r="DJ918" s="16"/>
      <c r="DK918" s="16"/>
      <c r="DL918" s="16"/>
      <c r="DM918" s="16"/>
      <c r="DN918" s="16"/>
      <c r="DO918" s="16"/>
      <c r="DP918" s="16"/>
      <c r="DQ918" s="16"/>
      <c r="DR918" s="16"/>
      <c r="DS918" s="16"/>
      <c r="DT918" s="16"/>
      <c r="DU918" s="16"/>
      <c r="DV918" s="16"/>
      <c r="DW918" s="16"/>
      <c r="DX918" s="16"/>
      <c r="DY918" s="16"/>
      <c r="DZ918" s="16"/>
      <c r="EA918" s="16"/>
      <c r="EB918" s="16"/>
      <c r="EC918" s="16"/>
      <c r="ED918" s="16"/>
      <c r="EE918" s="16"/>
      <c r="EF918" s="16"/>
      <c r="EG918" s="16"/>
      <c r="EH918" s="16"/>
      <c r="EI918" s="16"/>
      <c r="EJ918" s="16"/>
      <c r="EK918" s="16"/>
      <c r="EL918" s="16"/>
      <c r="EM918" s="16"/>
      <c r="EN918" s="16"/>
      <c r="EO918" s="16"/>
      <c r="EP918" s="16"/>
      <c r="EQ918" s="16"/>
      <c r="ER918" s="16"/>
      <c r="ES918" s="16"/>
      <c r="ET918" s="16"/>
      <c r="EU918" s="16"/>
      <c r="EV918" s="16"/>
      <c r="EW918" s="16"/>
      <c r="EX918" s="16"/>
      <c r="EY918" s="16"/>
      <c r="EZ918" s="16"/>
      <c r="FA918" s="16"/>
      <c r="FB918" s="16"/>
    </row>
    <row r="919" spans="11:158" x14ac:dyDescent="0.35"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  <c r="AU919" s="16"/>
      <c r="AV919" s="16"/>
      <c r="AW919" s="16"/>
      <c r="AX919" s="16"/>
      <c r="AY919" s="16"/>
      <c r="AZ919" s="16"/>
      <c r="BA919" s="16"/>
      <c r="BB919" s="16"/>
      <c r="BC919" s="16"/>
      <c r="BD919" s="16"/>
      <c r="BE919" s="16"/>
      <c r="BF919" s="16"/>
      <c r="BG919" s="16"/>
      <c r="BH919" s="16"/>
      <c r="BI919" s="16"/>
      <c r="BJ919" s="16"/>
      <c r="BK919" s="16"/>
      <c r="BL919" s="16"/>
      <c r="BM919" s="16"/>
      <c r="BN919" s="16"/>
      <c r="BO919" s="16"/>
      <c r="BP919" s="16"/>
      <c r="BQ919" s="16"/>
      <c r="BR919" s="16"/>
      <c r="BS919" s="16"/>
      <c r="BT919" s="16"/>
      <c r="BU919" s="16"/>
      <c r="BV919" s="16"/>
      <c r="BW919" s="16"/>
      <c r="BX919" s="16"/>
      <c r="BY919" s="16"/>
      <c r="BZ919" s="16"/>
      <c r="CA919" s="16"/>
      <c r="CB919" s="16"/>
      <c r="CC919" s="16"/>
      <c r="CD919" s="16"/>
      <c r="CE919" s="16"/>
      <c r="CF919" s="16"/>
      <c r="CG919" s="16"/>
      <c r="CH919" s="16"/>
      <c r="CI919" s="16"/>
      <c r="CJ919" s="16"/>
      <c r="CK919" s="16"/>
      <c r="CL919" s="16"/>
      <c r="CM919" s="16"/>
      <c r="CN919" s="16"/>
      <c r="CO919" s="16"/>
      <c r="CP919" s="16"/>
      <c r="CQ919" s="16"/>
      <c r="CR919" s="16"/>
      <c r="CS919" s="16"/>
      <c r="CT919" s="16"/>
      <c r="CU919" s="16"/>
      <c r="CV919" s="16"/>
      <c r="CW919" s="16"/>
      <c r="CX919" s="16"/>
      <c r="CY919" s="16"/>
      <c r="CZ919" s="16"/>
      <c r="DA919" s="16"/>
      <c r="DB919" s="16"/>
      <c r="DC919" s="16"/>
      <c r="DD919" s="16"/>
      <c r="DE919" s="16"/>
      <c r="DF919" s="16"/>
      <c r="DG919" s="16"/>
      <c r="DH919" s="16"/>
      <c r="DI919" s="16"/>
      <c r="DJ919" s="16"/>
      <c r="DK919" s="16"/>
      <c r="DL919" s="16"/>
      <c r="DM919" s="16"/>
      <c r="DN919" s="16"/>
      <c r="DO919" s="16"/>
      <c r="DP919" s="16"/>
      <c r="DQ919" s="16"/>
      <c r="DR919" s="16"/>
      <c r="DS919" s="16"/>
      <c r="DT919" s="16"/>
      <c r="DU919" s="16"/>
      <c r="DV919" s="16"/>
      <c r="DW919" s="16"/>
      <c r="DX919" s="16"/>
      <c r="DY919" s="16"/>
      <c r="DZ919" s="16"/>
      <c r="EA919" s="16"/>
      <c r="EB919" s="16"/>
      <c r="EC919" s="16"/>
      <c r="ED919" s="16"/>
      <c r="EE919" s="16"/>
      <c r="EF919" s="16"/>
      <c r="EG919" s="16"/>
      <c r="EH919" s="16"/>
      <c r="EI919" s="16"/>
      <c r="EJ919" s="16"/>
      <c r="EK919" s="16"/>
      <c r="EL919" s="16"/>
      <c r="EM919" s="16"/>
      <c r="EN919" s="16"/>
      <c r="EO919" s="16"/>
      <c r="EP919" s="16"/>
      <c r="EQ919" s="16"/>
      <c r="ER919" s="16"/>
      <c r="ES919" s="16"/>
      <c r="ET919" s="16"/>
      <c r="EU919" s="16"/>
      <c r="EV919" s="16"/>
      <c r="EW919" s="16"/>
      <c r="EX919" s="16"/>
      <c r="EY919" s="16"/>
      <c r="EZ919" s="16"/>
      <c r="FA919" s="16"/>
      <c r="FB919" s="16"/>
    </row>
    <row r="920" spans="11:158" x14ac:dyDescent="0.35"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  <c r="AU920" s="16"/>
      <c r="AV920" s="16"/>
      <c r="AW920" s="16"/>
      <c r="AX920" s="16"/>
      <c r="AY920" s="16"/>
      <c r="AZ920" s="16"/>
      <c r="BA920" s="16"/>
      <c r="BB920" s="16"/>
      <c r="BC920" s="16"/>
      <c r="BD920" s="16"/>
      <c r="BE920" s="16"/>
      <c r="BF920" s="16"/>
      <c r="BG920" s="16"/>
      <c r="BH920" s="16"/>
      <c r="BI920" s="16"/>
      <c r="BJ920" s="16"/>
      <c r="BK920" s="16"/>
      <c r="BL920" s="16"/>
      <c r="BM920" s="16"/>
      <c r="BN920" s="16"/>
      <c r="BO920" s="16"/>
      <c r="BP920" s="16"/>
      <c r="BQ920" s="16"/>
      <c r="BR920" s="16"/>
      <c r="BS920" s="16"/>
      <c r="BT920" s="16"/>
      <c r="BU920" s="16"/>
      <c r="BV920" s="16"/>
      <c r="BW920" s="16"/>
      <c r="BX920" s="16"/>
      <c r="BY920" s="16"/>
      <c r="BZ920" s="16"/>
      <c r="CA920" s="16"/>
      <c r="CB920" s="16"/>
      <c r="CC920" s="16"/>
      <c r="CD920" s="16"/>
      <c r="CE920" s="16"/>
      <c r="CF920" s="16"/>
      <c r="CG920" s="16"/>
      <c r="CH920" s="16"/>
      <c r="CI920" s="16"/>
      <c r="CJ920" s="16"/>
      <c r="CK920" s="16"/>
      <c r="CL920" s="16"/>
      <c r="CM920" s="16"/>
      <c r="CN920" s="16"/>
      <c r="CO920" s="16"/>
      <c r="CP920" s="16"/>
      <c r="CQ920" s="16"/>
      <c r="CR920" s="16"/>
      <c r="CS920" s="16"/>
      <c r="CT920" s="16"/>
      <c r="CU920" s="16"/>
      <c r="CV920" s="16"/>
      <c r="CW920" s="16"/>
      <c r="CX920" s="16"/>
      <c r="CY920" s="16"/>
      <c r="CZ920" s="16"/>
      <c r="DA920" s="16"/>
      <c r="DB920" s="16"/>
      <c r="DC920" s="16"/>
      <c r="DD920" s="16"/>
      <c r="DE920" s="16"/>
      <c r="DF920" s="16"/>
      <c r="DG920" s="16"/>
      <c r="DH920" s="16"/>
      <c r="DI920" s="16"/>
      <c r="DJ920" s="16"/>
      <c r="DK920" s="16"/>
      <c r="DL920" s="16"/>
      <c r="DM920" s="16"/>
      <c r="DN920" s="16"/>
      <c r="DO920" s="16"/>
      <c r="DP920" s="16"/>
      <c r="DQ920" s="16"/>
      <c r="DR920" s="16"/>
      <c r="DS920" s="16"/>
      <c r="DT920" s="16"/>
      <c r="DU920" s="16"/>
      <c r="DV920" s="16"/>
      <c r="DW920" s="16"/>
      <c r="DX920" s="16"/>
      <c r="DY920" s="16"/>
      <c r="DZ920" s="16"/>
      <c r="EA920" s="16"/>
      <c r="EB920" s="16"/>
      <c r="EC920" s="16"/>
      <c r="ED920" s="16"/>
      <c r="EE920" s="16"/>
      <c r="EF920" s="16"/>
      <c r="EG920" s="16"/>
      <c r="EH920" s="16"/>
      <c r="EI920" s="16"/>
      <c r="EJ920" s="16"/>
      <c r="EK920" s="16"/>
      <c r="EL920" s="16"/>
      <c r="EM920" s="16"/>
      <c r="EN920" s="16"/>
      <c r="EO920" s="16"/>
      <c r="EP920" s="16"/>
      <c r="EQ920" s="16"/>
      <c r="ER920" s="16"/>
      <c r="ES920" s="16"/>
      <c r="ET920" s="16"/>
      <c r="EU920" s="16"/>
      <c r="EV920" s="16"/>
      <c r="EW920" s="16"/>
      <c r="EX920" s="16"/>
      <c r="EY920" s="16"/>
      <c r="EZ920" s="16"/>
      <c r="FA920" s="16"/>
      <c r="FB920" s="16"/>
    </row>
    <row r="921" spans="11:158" x14ac:dyDescent="0.35"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  <c r="AU921" s="16"/>
      <c r="AV921" s="16"/>
      <c r="AW921" s="16"/>
      <c r="AX921" s="16"/>
      <c r="AY921" s="16"/>
      <c r="AZ921" s="16"/>
      <c r="BA921" s="16"/>
      <c r="BB921" s="16"/>
      <c r="BC921" s="16"/>
      <c r="BD921" s="16"/>
      <c r="BE921" s="16"/>
      <c r="BF921" s="16"/>
      <c r="BG921" s="16"/>
      <c r="BH921" s="16"/>
      <c r="BI921" s="16"/>
      <c r="BJ921" s="16"/>
      <c r="BK921" s="16"/>
      <c r="BL921" s="16"/>
      <c r="BM921" s="16"/>
      <c r="BN921" s="16"/>
      <c r="BO921" s="16"/>
      <c r="BP921" s="16"/>
      <c r="BQ921" s="16"/>
      <c r="BR921" s="16"/>
      <c r="BS921" s="16"/>
      <c r="BT921" s="16"/>
      <c r="BU921" s="16"/>
      <c r="BV921" s="16"/>
      <c r="BW921" s="16"/>
      <c r="BX921" s="16"/>
      <c r="BY921" s="16"/>
      <c r="BZ921" s="16"/>
      <c r="CA921" s="16"/>
      <c r="CB921" s="16"/>
      <c r="CC921" s="16"/>
      <c r="CD921" s="16"/>
      <c r="CE921" s="16"/>
      <c r="CF921" s="16"/>
      <c r="CG921" s="16"/>
      <c r="CH921" s="16"/>
      <c r="CI921" s="16"/>
      <c r="CJ921" s="16"/>
      <c r="CK921" s="16"/>
      <c r="CL921" s="16"/>
      <c r="CM921" s="16"/>
      <c r="CN921" s="16"/>
      <c r="CO921" s="16"/>
      <c r="CP921" s="16"/>
      <c r="CQ921" s="16"/>
      <c r="CR921" s="16"/>
      <c r="CS921" s="16"/>
      <c r="CT921" s="16"/>
      <c r="CU921" s="16"/>
      <c r="CV921" s="16"/>
      <c r="CW921" s="16"/>
      <c r="CX921" s="16"/>
      <c r="CY921" s="16"/>
      <c r="CZ921" s="16"/>
      <c r="DA921" s="16"/>
      <c r="DB921" s="16"/>
      <c r="DC921" s="16"/>
      <c r="DD921" s="16"/>
      <c r="DE921" s="16"/>
      <c r="DF921" s="16"/>
      <c r="DG921" s="16"/>
      <c r="DH921" s="16"/>
      <c r="DI921" s="16"/>
      <c r="DJ921" s="16"/>
      <c r="DK921" s="16"/>
      <c r="DL921" s="16"/>
      <c r="DM921" s="16"/>
      <c r="DN921" s="16"/>
      <c r="DO921" s="16"/>
      <c r="DP921" s="16"/>
      <c r="DQ921" s="16"/>
      <c r="DR921" s="16"/>
      <c r="DS921" s="16"/>
      <c r="DT921" s="16"/>
      <c r="DU921" s="16"/>
      <c r="DV921" s="16"/>
      <c r="DW921" s="16"/>
      <c r="DX921" s="16"/>
      <c r="DY921" s="16"/>
      <c r="DZ921" s="16"/>
      <c r="EA921" s="16"/>
      <c r="EB921" s="16"/>
      <c r="EC921" s="16"/>
      <c r="ED921" s="16"/>
      <c r="EE921" s="16"/>
      <c r="EF921" s="16"/>
      <c r="EG921" s="16"/>
      <c r="EH921" s="16"/>
      <c r="EI921" s="16"/>
      <c r="EJ921" s="16"/>
      <c r="EK921" s="16"/>
      <c r="EL921" s="16"/>
      <c r="EM921" s="16"/>
      <c r="EN921" s="16"/>
      <c r="EO921" s="16"/>
      <c r="EP921" s="16"/>
      <c r="EQ921" s="16"/>
      <c r="ER921" s="16"/>
      <c r="ES921" s="16"/>
      <c r="ET921" s="16"/>
      <c r="EU921" s="16"/>
      <c r="EV921" s="16"/>
      <c r="EW921" s="16"/>
      <c r="EX921" s="16"/>
      <c r="EY921" s="16"/>
      <c r="EZ921" s="16"/>
      <c r="FA921" s="16"/>
      <c r="FB921" s="16"/>
    </row>
    <row r="922" spans="11:158" x14ac:dyDescent="0.35"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  <c r="AU922" s="16"/>
      <c r="AV922" s="16"/>
      <c r="AW922" s="16"/>
      <c r="AX922" s="16"/>
      <c r="AY922" s="16"/>
      <c r="AZ922" s="16"/>
      <c r="BA922" s="16"/>
      <c r="BB922" s="16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  <c r="BP922" s="16"/>
      <c r="BQ922" s="16"/>
      <c r="BR922" s="16"/>
      <c r="BS922" s="16"/>
      <c r="BT922" s="16"/>
      <c r="BU922" s="16"/>
      <c r="BV922" s="16"/>
      <c r="BW922" s="16"/>
      <c r="BX922" s="16"/>
      <c r="BY922" s="16"/>
      <c r="BZ922" s="16"/>
      <c r="CA922" s="16"/>
      <c r="CB922" s="16"/>
      <c r="CC922" s="16"/>
      <c r="CD922" s="16"/>
      <c r="CE922" s="16"/>
      <c r="CF922" s="16"/>
      <c r="CG922" s="16"/>
      <c r="CH922" s="16"/>
      <c r="CI922" s="16"/>
      <c r="CJ922" s="16"/>
      <c r="CK922" s="16"/>
      <c r="CL922" s="16"/>
      <c r="CM922" s="16"/>
      <c r="CN922" s="16"/>
      <c r="CO922" s="16"/>
      <c r="CP922" s="16"/>
      <c r="CQ922" s="16"/>
      <c r="CR922" s="16"/>
      <c r="CS922" s="16"/>
      <c r="CT922" s="16"/>
      <c r="CU922" s="16"/>
      <c r="CV922" s="16"/>
      <c r="CW922" s="16"/>
      <c r="CX922" s="16"/>
      <c r="CY922" s="16"/>
      <c r="CZ922" s="16"/>
      <c r="DA922" s="16"/>
      <c r="DB922" s="16"/>
      <c r="DC922" s="16"/>
      <c r="DD922" s="16"/>
      <c r="DE922" s="16"/>
      <c r="DF922" s="16"/>
      <c r="DG922" s="16"/>
      <c r="DH922" s="16"/>
      <c r="DI922" s="16"/>
      <c r="DJ922" s="16"/>
      <c r="DK922" s="16"/>
      <c r="DL922" s="16"/>
      <c r="DM922" s="16"/>
      <c r="DN922" s="16"/>
      <c r="DO922" s="16"/>
      <c r="DP922" s="16"/>
      <c r="DQ922" s="16"/>
      <c r="DR922" s="16"/>
      <c r="DS922" s="16"/>
      <c r="DT922" s="16"/>
      <c r="DU922" s="16"/>
      <c r="DV922" s="16"/>
      <c r="DW922" s="16"/>
      <c r="DX922" s="16"/>
      <c r="DY922" s="16"/>
      <c r="DZ922" s="16"/>
      <c r="EA922" s="16"/>
      <c r="EB922" s="16"/>
      <c r="EC922" s="16"/>
      <c r="ED922" s="16"/>
      <c r="EE922" s="16"/>
      <c r="EF922" s="16"/>
      <c r="EG922" s="16"/>
      <c r="EH922" s="16"/>
      <c r="EI922" s="16"/>
      <c r="EJ922" s="16"/>
      <c r="EK922" s="16"/>
      <c r="EL922" s="16"/>
      <c r="EM922" s="16"/>
      <c r="EN922" s="16"/>
      <c r="EO922" s="16"/>
      <c r="EP922" s="16"/>
      <c r="EQ922" s="16"/>
      <c r="ER922" s="16"/>
      <c r="ES922" s="16"/>
      <c r="ET922" s="16"/>
      <c r="EU922" s="16"/>
      <c r="EV922" s="16"/>
      <c r="EW922" s="16"/>
      <c r="EX922" s="16"/>
      <c r="EY922" s="16"/>
      <c r="EZ922" s="16"/>
      <c r="FA922" s="16"/>
      <c r="FB922" s="16"/>
    </row>
    <row r="923" spans="11:158" x14ac:dyDescent="0.35"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  <c r="AU923" s="16"/>
      <c r="AV923" s="16"/>
      <c r="AW923" s="16"/>
      <c r="AX923" s="16"/>
      <c r="AY923" s="16"/>
      <c r="AZ923" s="16"/>
      <c r="BA923" s="16"/>
      <c r="BB923" s="16"/>
      <c r="BC923" s="16"/>
      <c r="BD923" s="16"/>
      <c r="BE923" s="16"/>
      <c r="BF923" s="16"/>
      <c r="BG923" s="16"/>
      <c r="BH923" s="16"/>
      <c r="BI923" s="16"/>
      <c r="BJ923" s="16"/>
      <c r="BK923" s="16"/>
      <c r="BL923" s="16"/>
      <c r="BM923" s="16"/>
      <c r="BN923" s="16"/>
      <c r="BO923" s="16"/>
      <c r="BP923" s="16"/>
      <c r="BQ923" s="16"/>
      <c r="BR923" s="16"/>
      <c r="BS923" s="16"/>
      <c r="BT923" s="16"/>
      <c r="BU923" s="16"/>
      <c r="BV923" s="16"/>
      <c r="BW923" s="16"/>
      <c r="BX923" s="16"/>
      <c r="BY923" s="16"/>
      <c r="BZ923" s="16"/>
      <c r="CA923" s="16"/>
      <c r="CB923" s="16"/>
      <c r="CC923" s="16"/>
      <c r="CD923" s="16"/>
      <c r="CE923" s="16"/>
      <c r="CF923" s="16"/>
      <c r="CG923" s="16"/>
      <c r="CH923" s="16"/>
      <c r="CI923" s="16"/>
      <c r="CJ923" s="16"/>
      <c r="CK923" s="16"/>
      <c r="CL923" s="16"/>
      <c r="CM923" s="16"/>
      <c r="CN923" s="16"/>
      <c r="CO923" s="16"/>
      <c r="CP923" s="16"/>
      <c r="CQ923" s="16"/>
      <c r="CR923" s="16"/>
      <c r="CS923" s="16"/>
      <c r="CT923" s="16"/>
      <c r="CU923" s="16"/>
      <c r="CV923" s="16"/>
      <c r="CW923" s="16"/>
      <c r="CX923" s="16"/>
      <c r="CY923" s="16"/>
      <c r="CZ923" s="16"/>
      <c r="DA923" s="16"/>
      <c r="DB923" s="16"/>
      <c r="DC923" s="16"/>
      <c r="DD923" s="16"/>
      <c r="DE923" s="16"/>
      <c r="DF923" s="16"/>
      <c r="DG923" s="16"/>
      <c r="DH923" s="16"/>
      <c r="DI923" s="16"/>
      <c r="DJ923" s="16"/>
      <c r="DK923" s="16"/>
      <c r="DL923" s="16"/>
      <c r="DM923" s="16"/>
      <c r="DN923" s="16"/>
      <c r="DO923" s="16"/>
      <c r="DP923" s="16"/>
      <c r="DQ923" s="16"/>
      <c r="DR923" s="16"/>
      <c r="DS923" s="16"/>
      <c r="DT923" s="16"/>
      <c r="DU923" s="16"/>
      <c r="DV923" s="16"/>
      <c r="DW923" s="16"/>
      <c r="DX923" s="16"/>
      <c r="DY923" s="16"/>
      <c r="DZ923" s="16"/>
      <c r="EA923" s="16"/>
      <c r="EB923" s="16"/>
      <c r="EC923" s="16"/>
      <c r="ED923" s="16"/>
      <c r="EE923" s="16"/>
      <c r="EF923" s="16"/>
      <c r="EG923" s="16"/>
      <c r="EH923" s="16"/>
      <c r="EI923" s="16"/>
      <c r="EJ923" s="16"/>
      <c r="EK923" s="16"/>
      <c r="EL923" s="16"/>
      <c r="EM923" s="16"/>
      <c r="EN923" s="16"/>
      <c r="EO923" s="16"/>
      <c r="EP923" s="16"/>
      <c r="EQ923" s="16"/>
      <c r="ER923" s="16"/>
      <c r="ES923" s="16"/>
      <c r="ET923" s="16"/>
      <c r="EU923" s="16"/>
      <c r="EV923" s="16"/>
      <c r="EW923" s="16"/>
      <c r="EX923" s="16"/>
      <c r="EY923" s="16"/>
      <c r="EZ923" s="16"/>
      <c r="FA923" s="16"/>
      <c r="FB923" s="16"/>
    </row>
    <row r="924" spans="11:158" x14ac:dyDescent="0.35"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  <c r="AU924" s="16"/>
      <c r="AV924" s="16"/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  <c r="BT924" s="16"/>
      <c r="BU924" s="16"/>
      <c r="BV924" s="16"/>
      <c r="BW924" s="16"/>
      <c r="BX924" s="16"/>
      <c r="BY924" s="16"/>
      <c r="BZ924" s="16"/>
      <c r="CA924" s="16"/>
      <c r="CB924" s="16"/>
      <c r="CC924" s="16"/>
      <c r="CD924" s="16"/>
      <c r="CE924" s="16"/>
      <c r="CF924" s="16"/>
      <c r="CG924" s="16"/>
      <c r="CH924" s="16"/>
      <c r="CI924" s="16"/>
      <c r="CJ924" s="16"/>
      <c r="CK924" s="16"/>
      <c r="CL924" s="16"/>
      <c r="CM924" s="16"/>
      <c r="CN924" s="16"/>
      <c r="CO924" s="16"/>
      <c r="CP924" s="16"/>
      <c r="CQ924" s="16"/>
      <c r="CR924" s="16"/>
      <c r="CS924" s="16"/>
      <c r="CT924" s="16"/>
      <c r="CU924" s="16"/>
      <c r="CV924" s="16"/>
      <c r="CW924" s="16"/>
      <c r="CX924" s="16"/>
      <c r="CY924" s="16"/>
      <c r="CZ924" s="16"/>
      <c r="DA924" s="16"/>
      <c r="DB924" s="16"/>
      <c r="DC924" s="16"/>
      <c r="DD924" s="16"/>
      <c r="DE924" s="16"/>
      <c r="DF924" s="16"/>
      <c r="DG924" s="16"/>
      <c r="DH924" s="16"/>
      <c r="DI924" s="16"/>
      <c r="DJ924" s="16"/>
      <c r="DK924" s="16"/>
      <c r="DL924" s="16"/>
      <c r="DM924" s="16"/>
      <c r="DN924" s="16"/>
      <c r="DO924" s="16"/>
      <c r="DP924" s="16"/>
      <c r="DQ924" s="16"/>
      <c r="DR924" s="16"/>
      <c r="DS924" s="16"/>
      <c r="DT924" s="16"/>
      <c r="DU924" s="16"/>
      <c r="DV924" s="16"/>
      <c r="DW924" s="16"/>
      <c r="DX924" s="16"/>
      <c r="DY924" s="16"/>
      <c r="DZ924" s="16"/>
      <c r="EA924" s="16"/>
      <c r="EB924" s="16"/>
      <c r="EC924" s="16"/>
      <c r="ED924" s="16"/>
      <c r="EE924" s="16"/>
      <c r="EF924" s="16"/>
      <c r="EG924" s="16"/>
      <c r="EH924" s="16"/>
      <c r="EI924" s="16"/>
      <c r="EJ924" s="16"/>
      <c r="EK924" s="16"/>
      <c r="EL924" s="16"/>
      <c r="EM924" s="16"/>
      <c r="EN924" s="16"/>
      <c r="EO924" s="16"/>
      <c r="EP924" s="16"/>
      <c r="EQ924" s="16"/>
      <c r="ER924" s="16"/>
      <c r="ES924" s="16"/>
      <c r="ET924" s="16"/>
      <c r="EU924" s="16"/>
      <c r="EV924" s="16"/>
      <c r="EW924" s="16"/>
      <c r="EX924" s="16"/>
      <c r="EY924" s="16"/>
      <c r="EZ924" s="16"/>
      <c r="FA924" s="16"/>
      <c r="FB924" s="16"/>
    </row>
    <row r="925" spans="11:158" x14ac:dyDescent="0.35"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  <c r="AU925" s="16"/>
      <c r="AV925" s="16"/>
      <c r="AW925" s="16"/>
      <c r="AX925" s="16"/>
      <c r="AY925" s="16"/>
      <c r="AZ925" s="16"/>
      <c r="BA925" s="16"/>
      <c r="BB925" s="16"/>
      <c r="BC925" s="16"/>
      <c r="BD925" s="16"/>
      <c r="BE925" s="16"/>
      <c r="BF925" s="16"/>
      <c r="BG925" s="16"/>
      <c r="BH925" s="16"/>
      <c r="BI925" s="16"/>
      <c r="BJ925" s="16"/>
      <c r="BK925" s="16"/>
      <c r="BL925" s="16"/>
      <c r="BM925" s="16"/>
      <c r="BN925" s="16"/>
      <c r="BO925" s="16"/>
      <c r="BP925" s="16"/>
      <c r="BQ925" s="16"/>
      <c r="BR925" s="16"/>
      <c r="BS925" s="16"/>
      <c r="BT925" s="16"/>
      <c r="BU925" s="16"/>
      <c r="BV925" s="16"/>
      <c r="BW925" s="16"/>
      <c r="BX925" s="16"/>
      <c r="BY925" s="16"/>
      <c r="BZ925" s="16"/>
      <c r="CA925" s="16"/>
      <c r="CB925" s="16"/>
      <c r="CC925" s="16"/>
      <c r="CD925" s="16"/>
      <c r="CE925" s="16"/>
      <c r="CF925" s="16"/>
      <c r="CG925" s="16"/>
      <c r="CH925" s="16"/>
      <c r="CI925" s="16"/>
      <c r="CJ925" s="16"/>
      <c r="CK925" s="16"/>
      <c r="CL925" s="16"/>
      <c r="CM925" s="16"/>
      <c r="CN925" s="16"/>
      <c r="CO925" s="16"/>
      <c r="CP925" s="16"/>
      <c r="CQ925" s="16"/>
      <c r="CR925" s="16"/>
      <c r="CS925" s="16"/>
      <c r="CT925" s="16"/>
      <c r="CU925" s="16"/>
      <c r="CV925" s="16"/>
      <c r="CW925" s="16"/>
      <c r="CX925" s="16"/>
      <c r="CY925" s="16"/>
      <c r="CZ925" s="16"/>
      <c r="DA925" s="16"/>
      <c r="DB925" s="16"/>
      <c r="DC925" s="16"/>
      <c r="DD925" s="16"/>
      <c r="DE925" s="16"/>
      <c r="DF925" s="16"/>
      <c r="DG925" s="16"/>
      <c r="DH925" s="16"/>
      <c r="DI925" s="16"/>
      <c r="DJ925" s="16"/>
      <c r="DK925" s="16"/>
      <c r="DL925" s="16"/>
      <c r="DM925" s="16"/>
      <c r="DN925" s="16"/>
      <c r="DO925" s="16"/>
      <c r="DP925" s="16"/>
      <c r="DQ925" s="16"/>
      <c r="DR925" s="16"/>
      <c r="DS925" s="16"/>
      <c r="DT925" s="16"/>
      <c r="DU925" s="16"/>
      <c r="DV925" s="16"/>
      <c r="DW925" s="16"/>
      <c r="DX925" s="16"/>
      <c r="DY925" s="16"/>
      <c r="DZ925" s="16"/>
      <c r="EA925" s="16"/>
      <c r="EB925" s="16"/>
      <c r="EC925" s="16"/>
      <c r="ED925" s="16"/>
      <c r="EE925" s="16"/>
      <c r="EF925" s="16"/>
      <c r="EG925" s="16"/>
      <c r="EH925" s="16"/>
      <c r="EI925" s="16"/>
      <c r="EJ925" s="16"/>
      <c r="EK925" s="16"/>
      <c r="EL925" s="16"/>
      <c r="EM925" s="16"/>
      <c r="EN925" s="16"/>
      <c r="EO925" s="16"/>
      <c r="EP925" s="16"/>
      <c r="EQ925" s="16"/>
      <c r="ER925" s="16"/>
      <c r="ES925" s="16"/>
      <c r="ET925" s="16"/>
      <c r="EU925" s="16"/>
      <c r="EV925" s="16"/>
      <c r="EW925" s="16"/>
      <c r="EX925" s="16"/>
      <c r="EY925" s="16"/>
      <c r="EZ925" s="16"/>
      <c r="FA925" s="16"/>
      <c r="FB925" s="16"/>
    </row>
    <row r="926" spans="11:158" x14ac:dyDescent="0.35"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  <c r="AU926" s="16"/>
      <c r="AV926" s="16"/>
      <c r="AW926" s="16"/>
      <c r="AX926" s="16"/>
      <c r="AY926" s="16"/>
      <c r="AZ926" s="16"/>
      <c r="BA926" s="16"/>
      <c r="BB926" s="16"/>
      <c r="BC926" s="16"/>
      <c r="BD926" s="16"/>
      <c r="BE926" s="16"/>
      <c r="BF926" s="16"/>
      <c r="BG926" s="16"/>
      <c r="BH926" s="16"/>
      <c r="BI926" s="16"/>
      <c r="BJ926" s="16"/>
      <c r="BK926" s="16"/>
      <c r="BL926" s="16"/>
      <c r="BM926" s="16"/>
      <c r="BN926" s="16"/>
      <c r="BO926" s="16"/>
      <c r="BP926" s="16"/>
      <c r="BQ926" s="16"/>
      <c r="BR926" s="16"/>
      <c r="BS926" s="16"/>
      <c r="BT926" s="16"/>
      <c r="BU926" s="16"/>
      <c r="BV926" s="16"/>
      <c r="BW926" s="16"/>
      <c r="BX926" s="16"/>
      <c r="BY926" s="16"/>
      <c r="BZ926" s="16"/>
      <c r="CA926" s="16"/>
      <c r="CB926" s="16"/>
      <c r="CC926" s="16"/>
      <c r="CD926" s="16"/>
      <c r="CE926" s="16"/>
      <c r="CF926" s="16"/>
      <c r="CG926" s="16"/>
      <c r="CH926" s="16"/>
      <c r="CI926" s="16"/>
      <c r="CJ926" s="16"/>
      <c r="CK926" s="16"/>
      <c r="CL926" s="16"/>
      <c r="CM926" s="16"/>
      <c r="CN926" s="16"/>
      <c r="CO926" s="16"/>
      <c r="CP926" s="16"/>
      <c r="CQ926" s="16"/>
      <c r="CR926" s="16"/>
      <c r="CS926" s="16"/>
      <c r="CT926" s="16"/>
      <c r="CU926" s="16"/>
      <c r="CV926" s="16"/>
      <c r="CW926" s="16"/>
      <c r="CX926" s="16"/>
      <c r="CY926" s="16"/>
      <c r="CZ926" s="16"/>
      <c r="DA926" s="16"/>
      <c r="DB926" s="16"/>
      <c r="DC926" s="16"/>
      <c r="DD926" s="16"/>
      <c r="DE926" s="16"/>
      <c r="DF926" s="16"/>
      <c r="DG926" s="16"/>
      <c r="DH926" s="16"/>
      <c r="DI926" s="16"/>
      <c r="DJ926" s="16"/>
      <c r="DK926" s="16"/>
      <c r="DL926" s="16"/>
      <c r="DM926" s="16"/>
      <c r="DN926" s="16"/>
      <c r="DO926" s="16"/>
      <c r="DP926" s="16"/>
      <c r="DQ926" s="16"/>
      <c r="DR926" s="16"/>
      <c r="DS926" s="16"/>
      <c r="DT926" s="16"/>
      <c r="DU926" s="16"/>
      <c r="DV926" s="16"/>
      <c r="DW926" s="16"/>
      <c r="DX926" s="16"/>
      <c r="DY926" s="16"/>
      <c r="DZ926" s="16"/>
      <c r="EA926" s="16"/>
      <c r="EB926" s="16"/>
      <c r="EC926" s="16"/>
      <c r="ED926" s="16"/>
      <c r="EE926" s="16"/>
      <c r="EF926" s="16"/>
      <c r="EG926" s="16"/>
      <c r="EH926" s="16"/>
      <c r="EI926" s="16"/>
      <c r="EJ926" s="16"/>
      <c r="EK926" s="16"/>
      <c r="EL926" s="16"/>
      <c r="EM926" s="16"/>
      <c r="EN926" s="16"/>
      <c r="EO926" s="16"/>
      <c r="EP926" s="16"/>
      <c r="EQ926" s="16"/>
      <c r="ER926" s="16"/>
      <c r="ES926" s="16"/>
      <c r="ET926" s="16"/>
      <c r="EU926" s="16"/>
      <c r="EV926" s="16"/>
      <c r="EW926" s="16"/>
      <c r="EX926" s="16"/>
      <c r="EY926" s="16"/>
      <c r="EZ926" s="16"/>
      <c r="FA926" s="16"/>
      <c r="FB926" s="16"/>
    </row>
    <row r="927" spans="11:158" x14ac:dyDescent="0.35"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  <c r="AU927" s="16"/>
      <c r="AV927" s="16"/>
      <c r="AW927" s="16"/>
      <c r="AX927" s="16"/>
      <c r="AY927" s="16"/>
      <c r="AZ927" s="16"/>
      <c r="BA927" s="16"/>
      <c r="BB927" s="16"/>
      <c r="BC927" s="16"/>
      <c r="BD927" s="16"/>
      <c r="BE927" s="16"/>
      <c r="BF927" s="16"/>
      <c r="BG927" s="16"/>
      <c r="BH927" s="16"/>
      <c r="BI927" s="16"/>
      <c r="BJ927" s="16"/>
      <c r="BK927" s="16"/>
      <c r="BL927" s="16"/>
      <c r="BM927" s="16"/>
      <c r="BN927" s="16"/>
      <c r="BO927" s="16"/>
      <c r="BP927" s="16"/>
      <c r="BQ927" s="16"/>
      <c r="BR927" s="16"/>
      <c r="BS927" s="16"/>
      <c r="BT927" s="16"/>
      <c r="BU927" s="16"/>
      <c r="BV927" s="16"/>
      <c r="BW927" s="16"/>
      <c r="BX927" s="16"/>
      <c r="BY927" s="16"/>
      <c r="BZ927" s="16"/>
      <c r="CA927" s="16"/>
      <c r="CB927" s="16"/>
      <c r="CC927" s="16"/>
      <c r="CD927" s="16"/>
      <c r="CE927" s="16"/>
      <c r="CF927" s="16"/>
      <c r="CG927" s="16"/>
      <c r="CH927" s="16"/>
      <c r="CI927" s="16"/>
      <c r="CJ927" s="16"/>
      <c r="CK927" s="16"/>
      <c r="CL927" s="16"/>
      <c r="CM927" s="16"/>
      <c r="CN927" s="16"/>
      <c r="CO927" s="16"/>
      <c r="CP927" s="16"/>
      <c r="CQ927" s="16"/>
      <c r="CR927" s="16"/>
      <c r="CS927" s="16"/>
      <c r="CT927" s="16"/>
      <c r="CU927" s="16"/>
      <c r="CV927" s="16"/>
      <c r="CW927" s="16"/>
      <c r="CX927" s="16"/>
      <c r="CY927" s="16"/>
      <c r="CZ927" s="16"/>
      <c r="DA927" s="16"/>
      <c r="DB927" s="16"/>
      <c r="DC927" s="16"/>
      <c r="DD927" s="16"/>
      <c r="DE927" s="16"/>
      <c r="DF927" s="16"/>
      <c r="DG927" s="16"/>
      <c r="DH927" s="16"/>
      <c r="DI927" s="16"/>
      <c r="DJ927" s="16"/>
      <c r="DK927" s="16"/>
      <c r="DL927" s="16"/>
      <c r="DM927" s="16"/>
      <c r="DN927" s="16"/>
      <c r="DO927" s="16"/>
      <c r="DP927" s="16"/>
      <c r="DQ927" s="16"/>
      <c r="DR927" s="16"/>
      <c r="DS927" s="16"/>
      <c r="DT927" s="16"/>
      <c r="DU927" s="16"/>
      <c r="DV927" s="16"/>
      <c r="DW927" s="16"/>
      <c r="DX927" s="16"/>
      <c r="DY927" s="16"/>
      <c r="DZ927" s="16"/>
      <c r="EA927" s="16"/>
      <c r="EB927" s="16"/>
      <c r="EC927" s="16"/>
      <c r="ED927" s="16"/>
      <c r="EE927" s="16"/>
      <c r="EF927" s="16"/>
      <c r="EG927" s="16"/>
      <c r="EH927" s="16"/>
      <c r="EI927" s="16"/>
      <c r="EJ927" s="16"/>
      <c r="EK927" s="16"/>
      <c r="EL927" s="16"/>
      <c r="EM927" s="16"/>
      <c r="EN927" s="16"/>
      <c r="EO927" s="16"/>
      <c r="EP927" s="16"/>
      <c r="EQ927" s="16"/>
      <c r="ER927" s="16"/>
      <c r="ES927" s="16"/>
      <c r="ET927" s="16"/>
      <c r="EU927" s="16"/>
      <c r="EV927" s="16"/>
      <c r="EW927" s="16"/>
      <c r="EX927" s="16"/>
      <c r="EY927" s="16"/>
      <c r="EZ927" s="16"/>
      <c r="FA927" s="16"/>
      <c r="FB927" s="16"/>
    </row>
    <row r="928" spans="11:158" x14ac:dyDescent="0.35"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  <c r="AU928" s="16"/>
      <c r="AV928" s="16"/>
      <c r="AW928" s="16"/>
      <c r="AX928" s="16"/>
      <c r="AY928" s="16"/>
      <c r="AZ928" s="16"/>
      <c r="BA928" s="16"/>
      <c r="BB928" s="16"/>
      <c r="BC928" s="16"/>
      <c r="BD928" s="16"/>
      <c r="BE928" s="16"/>
      <c r="BF928" s="16"/>
      <c r="BG928" s="16"/>
      <c r="BH928" s="16"/>
      <c r="BI928" s="16"/>
      <c r="BJ928" s="16"/>
      <c r="BK928" s="16"/>
      <c r="BL928" s="16"/>
      <c r="BM928" s="16"/>
      <c r="BN928" s="16"/>
      <c r="BO928" s="16"/>
      <c r="BP928" s="16"/>
      <c r="BQ928" s="16"/>
      <c r="BR928" s="16"/>
      <c r="BS928" s="16"/>
      <c r="BT928" s="16"/>
      <c r="BU928" s="16"/>
      <c r="BV928" s="16"/>
      <c r="BW928" s="16"/>
      <c r="BX928" s="16"/>
      <c r="BY928" s="16"/>
      <c r="BZ928" s="16"/>
      <c r="CA928" s="16"/>
      <c r="CB928" s="16"/>
      <c r="CC928" s="16"/>
      <c r="CD928" s="16"/>
      <c r="CE928" s="16"/>
      <c r="CF928" s="16"/>
      <c r="CG928" s="16"/>
      <c r="CH928" s="16"/>
      <c r="CI928" s="16"/>
      <c r="CJ928" s="16"/>
      <c r="CK928" s="16"/>
      <c r="CL928" s="16"/>
      <c r="CM928" s="16"/>
      <c r="CN928" s="16"/>
      <c r="CO928" s="16"/>
      <c r="CP928" s="16"/>
      <c r="CQ928" s="16"/>
      <c r="CR928" s="16"/>
      <c r="CS928" s="16"/>
      <c r="CT928" s="16"/>
      <c r="CU928" s="16"/>
      <c r="CV928" s="16"/>
      <c r="CW928" s="16"/>
      <c r="CX928" s="16"/>
      <c r="CY928" s="16"/>
      <c r="CZ928" s="16"/>
      <c r="DA928" s="16"/>
      <c r="DB928" s="16"/>
      <c r="DC928" s="16"/>
      <c r="DD928" s="16"/>
      <c r="DE928" s="16"/>
      <c r="DF928" s="16"/>
      <c r="DG928" s="16"/>
      <c r="DH928" s="16"/>
      <c r="DI928" s="16"/>
      <c r="DJ928" s="16"/>
      <c r="DK928" s="16"/>
      <c r="DL928" s="16"/>
      <c r="DM928" s="16"/>
      <c r="DN928" s="16"/>
      <c r="DO928" s="16"/>
      <c r="DP928" s="16"/>
      <c r="DQ928" s="16"/>
      <c r="DR928" s="16"/>
      <c r="DS928" s="16"/>
      <c r="DT928" s="16"/>
      <c r="DU928" s="16"/>
      <c r="DV928" s="16"/>
      <c r="DW928" s="16"/>
      <c r="DX928" s="16"/>
      <c r="DY928" s="16"/>
      <c r="DZ928" s="16"/>
      <c r="EA928" s="16"/>
      <c r="EB928" s="16"/>
      <c r="EC928" s="16"/>
      <c r="ED928" s="16"/>
      <c r="EE928" s="16"/>
      <c r="EF928" s="16"/>
      <c r="EG928" s="16"/>
      <c r="EH928" s="16"/>
      <c r="EI928" s="16"/>
      <c r="EJ928" s="16"/>
      <c r="EK928" s="16"/>
      <c r="EL928" s="16"/>
      <c r="EM928" s="16"/>
      <c r="EN928" s="16"/>
      <c r="EO928" s="16"/>
      <c r="EP928" s="16"/>
      <c r="EQ928" s="16"/>
      <c r="ER928" s="16"/>
      <c r="ES928" s="16"/>
      <c r="ET928" s="16"/>
      <c r="EU928" s="16"/>
      <c r="EV928" s="16"/>
      <c r="EW928" s="16"/>
      <c r="EX928" s="16"/>
      <c r="EY928" s="16"/>
      <c r="EZ928" s="16"/>
      <c r="FA928" s="16"/>
      <c r="FB928" s="16"/>
    </row>
    <row r="929" spans="11:158" x14ac:dyDescent="0.35"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  <c r="AU929" s="16"/>
      <c r="AV929" s="16"/>
      <c r="AW929" s="16"/>
      <c r="AX929" s="16"/>
      <c r="AY929" s="16"/>
      <c r="AZ929" s="16"/>
      <c r="BA929" s="16"/>
      <c r="BB929" s="16"/>
      <c r="BC929" s="16"/>
      <c r="BD929" s="16"/>
      <c r="BE929" s="16"/>
      <c r="BF929" s="16"/>
      <c r="BG929" s="16"/>
      <c r="BH929" s="16"/>
      <c r="BI929" s="16"/>
      <c r="BJ929" s="16"/>
      <c r="BK929" s="16"/>
      <c r="BL929" s="16"/>
      <c r="BM929" s="16"/>
      <c r="BN929" s="16"/>
      <c r="BO929" s="16"/>
      <c r="BP929" s="16"/>
      <c r="BQ929" s="16"/>
      <c r="BR929" s="16"/>
      <c r="BS929" s="16"/>
      <c r="BT929" s="16"/>
      <c r="BU929" s="16"/>
      <c r="BV929" s="16"/>
      <c r="BW929" s="16"/>
      <c r="BX929" s="16"/>
      <c r="BY929" s="16"/>
      <c r="BZ929" s="16"/>
      <c r="CA929" s="16"/>
      <c r="CB929" s="16"/>
      <c r="CC929" s="16"/>
      <c r="CD929" s="16"/>
      <c r="CE929" s="16"/>
      <c r="CF929" s="16"/>
      <c r="CG929" s="16"/>
      <c r="CH929" s="16"/>
      <c r="CI929" s="16"/>
      <c r="CJ929" s="16"/>
      <c r="CK929" s="16"/>
      <c r="CL929" s="16"/>
      <c r="CM929" s="16"/>
      <c r="CN929" s="16"/>
      <c r="CO929" s="16"/>
      <c r="CP929" s="16"/>
      <c r="CQ929" s="16"/>
      <c r="CR929" s="16"/>
      <c r="CS929" s="16"/>
      <c r="CT929" s="16"/>
      <c r="CU929" s="16"/>
      <c r="CV929" s="16"/>
      <c r="CW929" s="16"/>
      <c r="CX929" s="16"/>
      <c r="CY929" s="16"/>
      <c r="CZ929" s="16"/>
      <c r="DA929" s="16"/>
      <c r="DB929" s="16"/>
      <c r="DC929" s="16"/>
      <c r="DD929" s="16"/>
      <c r="DE929" s="16"/>
      <c r="DF929" s="16"/>
      <c r="DG929" s="16"/>
      <c r="DH929" s="16"/>
      <c r="DI929" s="16"/>
      <c r="DJ929" s="16"/>
      <c r="DK929" s="16"/>
      <c r="DL929" s="16"/>
      <c r="DM929" s="16"/>
      <c r="DN929" s="16"/>
      <c r="DO929" s="16"/>
      <c r="DP929" s="16"/>
      <c r="DQ929" s="16"/>
      <c r="DR929" s="16"/>
      <c r="DS929" s="16"/>
      <c r="DT929" s="16"/>
      <c r="DU929" s="16"/>
      <c r="DV929" s="16"/>
      <c r="DW929" s="16"/>
      <c r="DX929" s="16"/>
      <c r="DY929" s="16"/>
      <c r="DZ929" s="16"/>
      <c r="EA929" s="16"/>
      <c r="EB929" s="16"/>
      <c r="EC929" s="16"/>
      <c r="ED929" s="16"/>
      <c r="EE929" s="16"/>
      <c r="EF929" s="16"/>
      <c r="EG929" s="16"/>
      <c r="EH929" s="16"/>
      <c r="EI929" s="16"/>
      <c r="EJ929" s="16"/>
      <c r="EK929" s="16"/>
      <c r="EL929" s="16"/>
      <c r="EM929" s="16"/>
      <c r="EN929" s="16"/>
      <c r="EO929" s="16"/>
      <c r="EP929" s="16"/>
      <c r="EQ929" s="16"/>
      <c r="ER929" s="16"/>
      <c r="ES929" s="16"/>
      <c r="ET929" s="16"/>
      <c r="EU929" s="16"/>
      <c r="EV929" s="16"/>
      <c r="EW929" s="16"/>
      <c r="EX929" s="16"/>
      <c r="EY929" s="16"/>
      <c r="EZ929" s="16"/>
      <c r="FA929" s="16"/>
      <c r="FB929" s="16"/>
    </row>
    <row r="930" spans="11:158" x14ac:dyDescent="0.35"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  <c r="AU930" s="16"/>
      <c r="AV930" s="16"/>
      <c r="AW930" s="16"/>
      <c r="AX930" s="16"/>
      <c r="AY930" s="16"/>
      <c r="AZ930" s="16"/>
      <c r="BA930" s="16"/>
      <c r="BB930" s="16"/>
      <c r="BC930" s="16"/>
      <c r="BD930" s="16"/>
      <c r="BE930" s="16"/>
      <c r="BF930" s="16"/>
      <c r="BG930" s="16"/>
      <c r="BH930" s="16"/>
      <c r="BI930" s="16"/>
      <c r="BJ930" s="16"/>
      <c r="BK930" s="16"/>
      <c r="BL930" s="16"/>
      <c r="BM930" s="16"/>
      <c r="BN930" s="16"/>
      <c r="BO930" s="16"/>
      <c r="BP930" s="16"/>
      <c r="BQ930" s="16"/>
      <c r="BR930" s="16"/>
      <c r="BS930" s="16"/>
      <c r="BT930" s="16"/>
      <c r="BU930" s="16"/>
      <c r="BV930" s="16"/>
      <c r="BW930" s="16"/>
      <c r="BX930" s="16"/>
      <c r="BY930" s="16"/>
      <c r="BZ930" s="16"/>
      <c r="CA930" s="16"/>
      <c r="CB930" s="16"/>
      <c r="CC930" s="16"/>
      <c r="CD930" s="16"/>
      <c r="CE930" s="16"/>
      <c r="CF930" s="16"/>
      <c r="CG930" s="16"/>
      <c r="CH930" s="16"/>
      <c r="CI930" s="16"/>
      <c r="CJ930" s="16"/>
      <c r="CK930" s="16"/>
      <c r="CL930" s="16"/>
      <c r="CM930" s="16"/>
      <c r="CN930" s="16"/>
      <c r="CO930" s="16"/>
      <c r="CP930" s="16"/>
      <c r="CQ930" s="16"/>
      <c r="CR930" s="16"/>
      <c r="CS930" s="16"/>
      <c r="CT930" s="16"/>
      <c r="CU930" s="16"/>
      <c r="CV930" s="16"/>
      <c r="CW930" s="16"/>
      <c r="CX930" s="16"/>
      <c r="CY930" s="16"/>
      <c r="CZ930" s="16"/>
      <c r="DA930" s="16"/>
      <c r="DB930" s="16"/>
      <c r="DC930" s="16"/>
      <c r="DD930" s="16"/>
      <c r="DE930" s="16"/>
      <c r="DF930" s="16"/>
      <c r="DG930" s="16"/>
      <c r="DH930" s="16"/>
      <c r="DI930" s="16"/>
      <c r="DJ930" s="16"/>
      <c r="DK930" s="16"/>
      <c r="DL930" s="16"/>
      <c r="DM930" s="16"/>
      <c r="DN930" s="16"/>
      <c r="DO930" s="16"/>
      <c r="DP930" s="16"/>
      <c r="DQ930" s="16"/>
      <c r="DR930" s="16"/>
      <c r="DS930" s="16"/>
      <c r="DT930" s="16"/>
      <c r="DU930" s="16"/>
      <c r="DV930" s="16"/>
      <c r="DW930" s="16"/>
      <c r="DX930" s="16"/>
      <c r="DY930" s="16"/>
      <c r="DZ930" s="16"/>
      <c r="EA930" s="16"/>
      <c r="EB930" s="16"/>
      <c r="EC930" s="16"/>
      <c r="ED930" s="16"/>
      <c r="EE930" s="16"/>
      <c r="EF930" s="16"/>
      <c r="EG930" s="16"/>
      <c r="EH930" s="16"/>
      <c r="EI930" s="16"/>
      <c r="EJ930" s="16"/>
      <c r="EK930" s="16"/>
      <c r="EL930" s="16"/>
      <c r="EM930" s="16"/>
      <c r="EN930" s="16"/>
      <c r="EO930" s="16"/>
      <c r="EP930" s="16"/>
      <c r="EQ930" s="16"/>
      <c r="ER930" s="16"/>
      <c r="ES930" s="16"/>
      <c r="ET930" s="16"/>
      <c r="EU930" s="16"/>
      <c r="EV930" s="16"/>
      <c r="EW930" s="16"/>
      <c r="EX930" s="16"/>
      <c r="EY930" s="16"/>
      <c r="EZ930" s="16"/>
      <c r="FA930" s="16"/>
      <c r="FB930" s="16"/>
    </row>
    <row r="931" spans="11:158" x14ac:dyDescent="0.35"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  <c r="AU931" s="16"/>
      <c r="AV931" s="16"/>
      <c r="AW931" s="16"/>
      <c r="AX931" s="16"/>
      <c r="AY931" s="16"/>
      <c r="AZ931" s="16"/>
      <c r="BA931" s="16"/>
      <c r="BB931" s="16"/>
      <c r="BC931" s="16"/>
      <c r="BD931" s="16"/>
      <c r="BE931" s="16"/>
      <c r="BF931" s="16"/>
      <c r="BG931" s="16"/>
      <c r="BH931" s="16"/>
      <c r="BI931" s="16"/>
      <c r="BJ931" s="16"/>
      <c r="BK931" s="16"/>
      <c r="BL931" s="16"/>
      <c r="BM931" s="16"/>
      <c r="BN931" s="16"/>
      <c r="BO931" s="16"/>
      <c r="BP931" s="16"/>
      <c r="BQ931" s="16"/>
      <c r="BR931" s="16"/>
      <c r="BS931" s="16"/>
      <c r="BT931" s="16"/>
      <c r="BU931" s="16"/>
      <c r="BV931" s="16"/>
      <c r="BW931" s="16"/>
      <c r="BX931" s="16"/>
      <c r="BY931" s="16"/>
      <c r="BZ931" s="16"/>
      <c r="CA931" s="16"/>
      <c r="CB931" s="16"/>
      <c r="CC931" s="16"/>
      <c r="CD931" s="16"/>
      <c r="CE931" s="16"/>
      <c r="CF931" s="16"/>
      <c r="CG931" s="16"/>
      <c r="CH931" s="16"/>
      <c r="CI931" s="16"/>
      <c r="CJ931" s="16"/>
      <c r="CK931" s="16"/>
      <c r="CL931" s="16"/>
      <c r="CM931" s="16"/>
      <c r="CN931" s="16"/>
      <c r="CO931" s="16"/>
      <c r="CP931" s="16"/>
      <c r="CQ931" s="16"/>
      <c r="CR931" s="16"/>
      <c r="CS931" s="16"/>
      <c r="CT931" s="16"/>
      <c r="CU931" s="16"/>
      <c r="CV931" s="16"/>
      <c r="CW931" s="16"/>
      <c r="CX931" s="16"/>
      <c r="CY931" s="16"/>
      <c r="CZ931" s="16"/>
      <c r="DA931" s="16"/>
      <c r="DB931" s="16"/>
      <c r="DC931" s="16"/>
      <c r="DD931" s="16"/>
      <c r="DE931" s="16"/>
      <c r="DF931" s="16"/>
      <c r="DG931" s="16"/>
      <c r="DH931" s="16"/>
      <c r="DI931" s="16"/>
      <c r="DJ931" s="16"/>
      <c r="DK931" s="16"/>
      <c r="DL931" s="16"/>
      <c r="DM931" s="16"/>
      <c r="DN931" s="16"/>
      <c r="DO931" s="16"/>
      <c r="DP931" s="16"/>
      <c r="DQ931" s="16"/>
      <c r="DR931" s="16"/>
      <c r="DS931" s="16"/>
      <c r="DT931" s="16"/>
      <c r="DU931" s="16"/>
      <c r="DV931" s="16"/>
      <c r="DW931" s="16"/>
      <c r="DX931" s="16"/>
      <c r="DY931" s="16"/>
      <c r="DZ931" s="16"/>
      <c r="EA931" s="16"/>
      <c r="EB931" s="16"/>
      <c r="EC931" s="16"/>
      <c r="ED931" s="16"/>
      <c r="EE931" s="16"/>
      <c r="EF931" s="16"/>
      <c r="EG931" s="16"/>
      <c r="EH931" s="16"/>
      <c r="EI931" s="16"/>
      <c r="EJ931" s="16"/>
      <c r="EK931" s="16"/>
      <c r="EL931" s="16"/>
      <c r="EM931" s="16"/>
      <c r="EN931" s="16"/>
      <c r="EO931" s="16"/>
      <c r="EP931" s="16"/>
      <c r="EQ931" s="16"/>
      <c r="ER931" s="16"/>
      <c r="ES931" s="16"/>
      <c r="ET931" s="16"/>
      <c r="EU931" s="16"/>
      <c r="EV931" s="16"/>
      <c r="EW931" s="16"/>
      <c r="EX931" s="16"/>
      <c r="EY931" s="16"/>
      <c r="EZ931" s="16"/>
      <c r="FA931" s="16"/>
      <c r="FB931" s="16"/>
    </row>
    <row r="932" spans="11:158" x14ac:dyDescent="0.35"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  <c r="AU932" s="16"/>
      <c r="AV932" s="16"/>
      <c r="AW932" s="16"/>
      <c r="AX932" s="16"/>
      <c r="AY932" s="16"/>
      <c r="AZ932" s="16"/>
      <c r="BA932" s="16"/>
      <c r="BB932" s="16"/>
      <c r="BC932" s="16"/>
      <c r="BD932" s="16"/>
      <c r="BE932" s="16"/>
      <c r="BF932" s="16"/>
      <c r="BG932" s="16"/>
      <c r="BH932" s="16"/>
      <c r="BI932" s="16"/>
      <c r="BJ932" s="16"/>
      <c r="BK932" s="16"/>
      <c r="BL932" s="16"/>
      <c r="BM932" s="16"/>
      <c r="BN932" s="16"/>
      <c r="BO932" s="16"/>
      <c r="BP932" s="16"/>
      <c r="BQ932" s="16"/>
      <c r="BR932" s="16"/>
      <c r="BS932" s="16"/>
      <c r="BT932" s="16"/>
      <c r="BU932" s="16"/>
      <c r="BV932" s="16"/>
      <c r="BW932" s="16"/>
      <c r="BX932" s="16"/>
      <c r="BY932" s="16"/>
      <c r="BZ932" s="16"/>
      <c r="CA932" s="16"/>
      <c r="CB932" s="16"/>
      <c r="CC932" s="16"/>
      <c r="CD932" s="16"/>
      <c r="CE932" s="16"/>
      <c r="CF932" s="16"/>
      <c r="CG932" s="16"/>
      <c r="CH932" s="16"/>
      <c r="CI932" s="16"/>
      <c r="CJ932" s="16"/>
      <c r="CK932" s="16"/>
      <c r="CL932" s="16"/>
      <c r="CM932" s="16"/>
      <c r="CN932" s="16"/>
      <c r="CO932" s="16"/>
      <c r="CP932" s="16"/>
      <c r="CQ932" s="16"/>
      <c r="CR932" s="16"/>
      <c r="CS932" s="16"/>
      <c r="CT932" s="16"/>
      <c r="CU932" s="16"/>
      <c r="CV932" s="16"/>
      <c r="CW932" s="16"/>
      <c r="CX932" s="16"/>
      <c r="CY932" s="16"/>
      <c r="CZ932" s="16"/>
      <c r="DA932" s="16"/>
      <c r="DB932" s="16"/>
      <c r="DC932" s="16"/>
      <c r="DD932" s="16"/>
      <c r="DE932" s="16"/>
      <c r="DF932" s="16"/>
      <c r="DG932" s="16"/>
      <c r="DH932" s="16"/>
      <c r="DI932" s="16"/>
      <c r="DJ932" s="16"/>
      <c r="DK932" s="16"/>
      <c r="DL932" s="16"/>
      <c r="DM932" s="16"/>
      <c r="DN932" s="16"/>
      <c r="DO932" s="16"/>
      <c r="DP932" s="16"/>
      <c r="DQ932" s="16"/>
      <c r="DR932" s="16"/>
      <c r="DS932" s="16"/>
      <c r="DT932" s="16"/>
      <c r="DU932" s="16"/>
      <c r="DV932" s="16"/>
      <c r="DW932" s="16"/>
      <c r="DX932" s="16"/>
      <c r="DY932" s="16"/>
      <c r="DZ932" s="16"/>
      <c r="EA932" s="16"/>
      <c r="EB932" s="16"/>
      <c r="EC932" s="16"/>
      <c r="ED932" s="16"/>
      <c r="EE932" s="16"/>
      <c r="EF932" s="16"/>
      <c r="EG932" s="16"/>
      <c r="EH932" s="16"/>
      <c r="EI932" s="16"/>
      <c r="EJ932" s="16"/>
      <c r="EK932" s="16"/>
      <c r="EL932" s="16"/>
      <c r="EM932" s="16"/>
      <c r="EN932" s="16"/>
      <c r="EO932" s="16"/>
      <c r="EP932" s="16"/>
      <c r="EQ932" s="16"/>
      <c r="ER932" s="16"/>
      <c r="ES932" s="16"/>
      <c r="ET932" s="16"/>
      <c r="EU932" s="16"/>
      <c r="EV932" s="16"/>
      <c r="EW932" s="16"/>
      <c r="EX932" s="16"/>
      <c r="EY932" s="16"/>
      <c r="EZ932" s="16"/>
      <c r="FA932" s="16"/>
      <c r="FB932" s="16"/>
    </row>
    <row r="933" spans="11:158" x14ac:dyDescent="0.35"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  <c r="AU933" s="16"/>
      <c r="AV933" s="16"/>
      <c r="AW933" s="16"/>
      <c r="AX933" s="16"/>
      <c r="AY933" s="16"/>
      <c r="AZ933" s="16"/>
      <c r="BA933" s="16"/>
      <c r="BB933" s="16"/>
      <c r="BC933" s="16"/>
      <c r="BD933" s="16"/>
      <c r="BE933" s="16"/>
      <c r="BF933" s="16"/>
      <c r="BG933" s="16"/>
      <c r="BH933" s="16"/>
      <c r="BI933" s="16"/>
      <c r="BJ933" s="16"/>
      <c r="BK933" s="16"/>
      <c r="BL933" s="16"/>
      <c r="BM933" s="16"/>
      <c r="BN933" s="16"/>
      <c r="BO933" s="16"/>
      <c r="BP933" s="16"/>
      <c r="BQ933" s="16"/>
      <c r="BR933" s="16"/>
      <c r="BS933" s="16"/>
      <c r="BT933" s="16"/>
      <c r="BU933" s="16"/>
      <c r="BV933" s="16"/>
      <c r="BW933" s="16"/>
      <c r="BX933" s="16"/>
      <c r="BY933" s="16"/>
      <c r="BZ933" s="16"/>
      <c r="CA933" s="16"/>
      <c r="CB933" s="16"/>
      <c r="CC933" s="16"/>
      <c r="CD933" s="16"/>
      <c r="CE933" s="16"/>
      <c r="CF933" s="16"/>
      <c r="CG933" s="16"/>
      <c r="CH933" s="16"/>
      <c r="CI933" s="16"/>
      <c r="CJ933" s="16"/>
      <c r="CK933" s="16"/>
      <c r="CL933" s="16"/>
      <c r="CM933" s="16"/>
      <c r="CN933" s="16"/>
      <c r="CO933" s="16"/>
      <c r="CP933" s="16"/>
      <c r="CQ933" s="16"/>
      <c r="CR933" s="16"/>
      <c r="CS933" s="16"/>
      <c r="CT933" s="16"/>
      <c r="CU933" s="16"/>
      <c r="CV933" s="16"/>
      <c r="CW933" s="16"/>
      <c r="CX933" s="16"/>
      <c r="CY933" s="16"/>
      <c r="CZ933" s="16"/>
      <c r="DA933" s="16"/>
      <c r="DB933" s="16"/>
      <c r="DC933" s="16"/>
      <c r="DD933" s="16"/>
      <c r="DE933" s="16"/>
      <c r="DF933" s="16"/>
      <c r="DG933" s="16"/>
      <c r="DH933" s="16"/>
      <c r="DI933" s="16"/>
      <c r="DJ933" s="16"/>
      <c r="DK933" s="16"/>
      <c r="DL933" s="16"/>
      <c r="DM933" s="16"/>
      <c r="DN933" s="16"/>
      <c r="DO933" s="16"/>
      <c r="DP933" s="16"/>
      <c r="DQ933" s="16"/>
      <c r="DR933" s="16"/>
      <c r="DS933" s="16"/>
      <c r="DT933" s="16"/>
      <c r="DU933" s="16"/>
      <c r="DV933" s="16"/>
      <c r="DW933" s="16"/>
      <c r="DX933" s="16"/>
      <c r="DY933" s="16"/>
      <c r="DZ933" s="16"/>
      <c r="EA933" s="16"/>
      <c r="EB933" s="16"/>
      <c r="EC933" s="16"/>
      <c r="ED933" s="16"/>
      <c r="EE933" s="16"/>
      <c r="EF933" s="16"/>
      <c r="EG933" s="16"/>
      <c r="EH933" s="16"/>
      <c r="EI933" s="16"/>
      <c r="EJ933" s="16"/>
      <c r="EK933" s="16"/>
      <c r="EL933" s="16"/>
      <c r="EM933" s="16"/>
      <c r="EN933" s="16"/>
      <c r="EO933" s="16"/>
      <c r="EP933" s="16"/>
      <c r="EQ933" s="16"/>
      <c r="ER933" s="16"/>
      <c r="ES933" s="16"/>
      <c r="ET933" s="16"/>
      <c r="EU933" s="16"/>
      <c r="EV933" s="16"/>
      <c r="EW933" s="16"/>
      <c r="EX933" s="16"/>
      <c r="EY933" s="16"/>
      <c r="EZ933" s="16"/>
      <c r="FA933" s="16"/>
      <c r="FB933" s="16"/>
    </row>
    <row r="934" spans="11:158" x14ac:dyDescent="0.35"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  <c r="AU934" s="16"/>
      <c r="AV934" s="16"/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  <c r="BT934" s="16"/>
      <c r="BU934" s="16"/>
      <c r="BV934" s="16"/>
      <c r="BW934" s="16"/>
      <c r="BX934" s="16"/>
      <c r="BY934" s="16"/>
      <c r="BZ934" s="16"/>
      <c r="CA934" s="16"/>
      <c r="CB934" s="16"/>
      <c r="CC934" s="16"/>
      <c r="CD934" s="16"/>
      <c r="CE934" s="16"/>
      <c r="CF934" s="16"/>
      <c r="CG934" s="16"/>
      <c r="CH934" s="16"/>
      <c r="CI934" s="16"/>
      <c r="CJ934" s="16"/>
      <c r="CK934" s="16"/>
      <c r="CL934" s="16"/>
      <c r="CM934" s="16"/>
      <c r="CN934" s="16"/>
      <c r="CO934" s="16"/>
      <c r="CP934" s="16"/>
      <c r="CQ934" s="16"/>
      <c r="CR934" s="16"/>
      <c r="CS934" s="16"/>
      <c r="CT934" s="16"/>
      <c r="CU934" s="16"/>
      <c r="CV934" s="16"/>
      <c r="CW934" s="16"/>
      <c r="CX934" s="16"/>
      <c r="CY934" s="16"/>
      <c r="CZ934" s="16"/>
      <c r="DA934" s="16"/>
      <c r="DB934" s="16"/>
      <c r="DC934" s="16"/>
      <c r="DD934" s="16"/>
      <c r="DE934" s="16"/>
      <c r="DF934" s="16"/>
      <c r="DG934" s="16"/>
      <c r="DH934" s="16"/>
      <c r="DI934" s="16"/>
      <c r="DJ934" s="16"/>
      <c r="DK934" s="16"/>
      <c r="DL934" s="16"/>
      <c r="DM934" s="16"/>
      <c r="DN934" s="16"/>
      <c r="DO934" s="16"/>
      <c r="DP934" s="16"/>
      <c r="DQ934" s="16"/>
      <c r="DR934" s="16"/>
      <c r="DS934" s="16"/>
      <c r="DT934" s="16"/>
      <c r="DU934" s="16"/>
      <c r="DV934" s="16"/>
      <c r="DW934" s="16"/>
      <c r="DX934" s="16"/>
      <c r="DY934" s="16"/>
      <c r="DZ934" s="16"/>
      <c r="EA934" s="16"/>
      <c r="EB934" s="16"/>
      <c r="EC934" s="16"/>
      <c r="ED934" s="16"/>
      <c r="EE934" s="16"/>
      <c r="EF934" s="16"/>
      <c r="EG934" s="16"/>
      <c r="EH934" s="16"/>
      <c r="EI934" s="16"/>
      <c r="EJ934" s="16"/>
      <c r="EK934" s="16"/>
      <c r="EL934" s="16"/>
      <c r="EM934" s="16"/>
      <c r="EN934" s="16"/>
      <c r="EO934" s="16"/>
      <c r="EP934" s="16"/>
      <c r="EQ934" s="16"/>
      <c r="ER934" s="16"/>
      <c r="ES934" s="16"/>
      <c r="ET934" s="16"/>
      <c r="EU934" s="16"/>
      <c r="EV934" s="16"/>
      <c r="EW934" s="16"/>
      <c r="EX934" s="16"/>
      <c r="EY934" s="16"/>
      <c r="EZ934" s="16"/>
      <c r="FA934" s="16"/>
      <c r="FB934" s="16"/>
    </row>
    <row r="935" spans="11:158" x14ac:dyDescent="0.35"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  <c r="AU935" s="16"/>
      <c r="AV935" s="16"/>
      <c r="AW935" s="16"/>
      <c r="AX935" s="16"/>
      <c r="AY935" s="16"/>
      <c r="AZ935" s="16"/>
      <c r="BA935" s="16"/>
      <c r="BB935" s="16"/>
      <c r="BC935" s="16"/>
      <c r="BD935" s="16"/>
      <c r="BE935" s="16"/>
      <c r="BF935" s="16"/>
      <c r="BG935" s="16"/>
      <c r="BH935" s="16"/>
      <c r="BI935" s="16"/>
      <c r="BJ935" s="16"/>
      <c r="BK935" s="16"/>
      <c r="BL935" s="16"/>
      <c r="BM935" s="16"/>
      <c r="BN935" s="16"/>
      <c r="BO935" s="16"/>
      <c r="BP935" s="16"/>
      <c r="BQ935" s="16"/>
      <c r="BR935" s="16"/>
      <c r="BS935" s="16"/>
      <c r="BT935" s="16"/>
      <c r="BU935" s="16"/>
      <c r="BV935" s="16"/>
      <c r="BW935" s="16"/>
      <c r="BX935" s="16"/>
      <c r="BY935" s="16"/>
      <c r="BZ935" s="16"/>
      <c r="CA935" s="16"/>
      <c r="CB935" s="16"/>
      <c r="CC935" s="16"/>
      <c r="CD935" s="16"/>
      <c r="CE935" s="16"/>
      <c r="CF935" s="16"/>
      <c r="CG935" s="16"/>
      <c r="CH935" s="16"/>
      <c r="CI935" s="16"/>
      <c r="CJ935" s="16"/>
      <c r="CK935" s="16"/>
      <c r="CL935" s="16"/>
      <c r="CM935" s="16"/>
      <c r="CN935" s="16"/>
      <c r="CO935" s="16"/>
      <c r="CP935" s="16"/>
      <c r="CQ935" s="16"/>
      <c r="CR935" s="16"/>
      <c r="CS935" s="16"/>
      <c r="CT935" s="16"/>
      <c r="CU935" s="16"/>
      <c r="CV935" s="16"/>
      <c r="CW935" s="16"/>
      <c r="CX935" s="16"/>
      <c r="CY935" s="16"/>
      <c r="CZ935" s="16"/>
      <c r="DA935" s="16"/>
      <c r="DB935" s="16"/>
      <c r="DC935" s="16"/>
      <c r="DD935" s="16"/>
      <c r="DE935" s="16"/>
      <c r="DF935" s="16"/>
      <c r="DG935" s="16"/>
      <c r="DH935" s="16"/>
      <c r="DI935" s="16"/>
      <c r="DJ935" s="16"/>
      <c r="DK935" s="16"/>
      <c r="DL935" s="16"/>
      <c r="DM935" s="16"/>
      <c r="DN935" s="16"/>
      <c r="DO935" s="16"/>
      <c r="DP935" s="16"/>
      <c r="DQ935" s="16"/>
      <c r="DR935" s="16"/>
      <c r="DS935" s="16"/>
      <c r="DT935" s="16"/>
      <c r="DU935" s="16"/>
      <c r="DV935" s="16"/>
      <c r="DW935" s="16"/>
      <c r="DX935" s="16"/>
      <c r="DY935" s="16"/>
      <c r="DZ935" s="16"/>
      <c r="EA935" s="16"/>
      <c r="EB935" s="16"/>
      <c r="EC935" s="16"/>
      <c r="ED935" s="16"/>
      <c r="EE935" s="16"/>
      <c r="EF935" s="16"/>
      <c r="EG935" s="16"/>
      <c r="EH935" s="16"/>
      <c r="EI935" s="16"/>
      <c r="EJ935" s="16"/>
      <c r="EK935" s="16"/>
      <c r="EL935" s="16"/>
      <c r="EM935" s="16"/>
      <c r="EN935" s="16"/>
      <c r="EO935" s="16"/>
      <c r="EP935" s="16"/>
      <c r="EQ935" s="16"/>
      <c r="ER935" s="16"/>
      <c r="ES935" s="16"/>
      <c r="ET935" s="16"/>
      <c r="EU935" s="16"/>
      <c r="EV935" s="16"/>
      <c r="EW935" s="16"/>
      <c r="EX935" s="16"/>
      <c r="EY935" s="16"/>
      <c r="EZ935" s="16"/>
      <c r="FA935" s="16"/>
      <c r="FB935" s="16"/>
    </row>
    <row r="936" spans="11:158" x14ac:dyDescent="0.35"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  <c r="AU936" s="16"/>
      <c r="AV936" s="16"/>
      <c r="AW936" s="16"/>
      <c r="AX936" s="16"/>
      <c r="AY936" s="16"/>
      <c r="AZ936" s="16"/>
      <c r="BA936" s="16"/>
      <c r="BB936" s="16"/>
      <c r="BC936" s="16"/>
      <c r="BD936" s="16"/>
      <c r="BE936" s="16"/>
      <c r="BF936" s="16"/>
      <c r="BG936" s="16"/>
      <c r="BH936" s="16"/>
      <c r="BI936" s="16"/>
      <c r="BJ936" s="16"/>
      <c r="BK936" s="16"/>
      <c r="BL936" s="16"/>
      <c r="BM936" s="16"/>
      <c r="BN936" s="16"/>
      <c r="BO936" s="16"/>
      <c r="BP936" s="16"/>
      <c r="BQ936" s="16"/>
      <c r="BR936" s="16"/>
      <c r="BS936" s="16"/>
      <c r="BT936" s="16"/>
      <c r="BU936" s="16"/>
      <c r="BV936" s="16"/>
      <c r="BW936" s="16"/>
      <c r="BX936" s="16"/>
      <c r="BY936" s="16"/>
      <c r="BZ936" s="16"/>
      <c r="CA936" s="16"/>
      <c r="CB936" s="16"/>
      <c r="CC936" s="16"/>
      <c r="CD936" s="16"/>
      <c r="CE936" s="16"/>
      <c r="CF936" s="16"/>
      <c r="CG936" s="16"/>
      <c r="CH936" s="16"/>
      <c r="CI936" s="16"/>
      <c r="CJ936" s="16"/>
      <c r="CK936" s="16"/>
      <c r="CL936" s="16"/>
      <c r="CM936" s="16"/>
      <c r="CN936" s="16"/>
      <c r="CO936" s="16"/>
      <c r="CP936" s="16"/>
      <c r="CQ936" s="16"/>
      <c r="CR936" s="16"/>
      <c r="CS936" s="16"/>
      <c r="CT936" s="16"/>
      <c r="CU936" s="16"/>
      <c r="CV936" s="16"/>
      <c r="CW936" s="16"/>
      <c r="CX936" s="16"/>
      <c r="CY936" s="16"/>
      <c r="CZ936" s="16"/>
      <c r="DA936" s="16"/>
      <c r="DB936" s="16"/>
      <c r="DC936" s="16"/>
      <c r="DD936" s="16"/>
      <c r="DE936" s="16"/>
      <c r="DF936" s="16"/>
      <c r="DG936" s="16"/>
      <c r="DH936" s="16"/>
      <c r="DI936" s="16"/>
      <c r="DJ936" s="16"/>
      <c r="DK936" s="16"/>
      <c r="DL936" s="16"/>
      <c r="DM936" s="16"/>
      <c r="DN936" s="16"/>
      <c r="DO936" s="16"/>
      <c r="DP936" s="16"/>
      <c r="DQ936" s="16"/>
      <c r="DR936" s="16"/>
      <c r="DS936" s="16"/>
      <c r="DT936" s="16"/>
      <c r="DU936" s="16"/>
      <c r="DV936" s="16"/>
      <c r="DW936" s="16"/>
      <c r="DX936" s="16"/>
      <c r="DY936" s="16"/>
      <c r="DZ936" s="16"/>
      <c r="EA936" s="16"/>
      <c r="EB936" s="16"/>
      <c r="EC936" s="16"/>
      <c r="ED936" s="16"/>
      <c r="EE936" s="16"/>
      <c r="EF936" s="16"/>
      <c r="EG936" s="16"/>
      <c r="EH936" s="16"/>
      <c r="EI936" s="16"/>
      <c r="EJ936" s="16"/>
      <c r="EK936" s="16"/>
      <c r="EL936" s="16"/>
      <c r="EM936" s="16"/>
      <c r="EN936" s="16"/>
      <c r="EO936" s="16"/>
      <c r="EP936" s="16"/>
      <c r="EQ936" s="16"/>
      <c r="ER936" s="16"/>
      <c r="ES936" s="16"/>
      <c r="ET936" s="16"/>
      <c r="EU936" s="16"/>
      <c r="EV936" s="16"/>
      <c r="EW936" s="16"/>
      <c r="EX936" s="16"/>
      <c r="EY936" s="16"/>
      <c r="EZ936" s="16"/>
      <c r="FA936" s="16"/>
      <c r="FB936" s="16"/>
    </row>
    <row r="937" spans="11:158" x14ac:dyDescent="0.35"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  <c r="AU937" s="16"/>
      <c r="AV937" s="16"/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16"/>
      <c r="BP937" s="16"/>
      <c r="BQ937" s="16"/>
      <c r="BR937" s="16"/>
      <c r="BS937" s="16"/>
      <c r="BT937" s="16"/>
      <c r="BU937" s="16"/>
      <c r="BV937" s="16"/>
      <c r="BW937" s="16"/>
      <c r="BX937" s="16"/>
      <c r="BY937" s="16"/>
      <c r="BZ937" s="16"/>
      <c r="CA937" s="16"/>
      <c r="CB937" s="16"/>
      <c r="CC937" s="16"/>
      <c r="CD937" s="16"/>
      <c r="CE937" s="16"/>
      <c r="CF937" s="16"/>
      <c r="CG937" s="16"/>
      <c r="CH937" s="16"/>
      <c r="CI937" s="16"/>
      <c r="CJ937" s="16"/>
      <c r="CK937" s="16"/>
      <c r="CL937" s="16"/>
      <c r="CM937" s="16"/>
      <c r="CN937" s="16"/>
      <c r="CO937" s="16"/>
      <c r="CP937" s="16"/>
      <c r="CQ937" s="16"/>
      <c r="CR937" s="16"/>
      <c r="CS937" s="16"/>
      <c r="CT937" s="16"/>
      <c r="CU937" s="16"/>
      <c r="CV937" s="16"/>
      <c r="CW937" s="16"/>
      <c r="CX937" s="16"/>
      <c r="CY937" s="16"/>
      <c r="CZ937" s="16"/>
      <c r="DA937" s="16"/>
      <c r="DB937" s="16"/>
      <c r="DC937" s="16"/>
      <c r="DD937" s="16"/>
      <c r="DE937" s="16"/>
      <c r="DF937" s="16"/>
      <c r="DG937" s="16"/>
      <c r="DH937" s="16"/>
      <c r="DI937" s="16"/>
      <c r="DJ937" s="16"/>
      <c r="DK937" s="16"/>
      <c r="DL937" s="16"/>
      <c r="DM937" s="16"/>
      <c r="DN937" s="16"/>
      <c r="DO937" s="16"/>
      <c r="DP937" s="16"/>
      <c r="DQ937" s="16"/>
      <c r="DR937" s="16"/>
      <c r="DS937" s="16"/>
      <c r="DT937" s="16"/>
      <c r="DU937" s="16"/>
      <c r="DV937" s="16"/>
      <c r="DW937" s="16"/>
      <c r="DX937" s="16"/>
      <c r="DY937" s="16"/>
      <c r="DZ937" s="16"/>
      <c r="EA937" s="16"/>
      <c r="EB937" s="16"/>
      <c r="EC937" s="16"/>
      <c r="ED937" s="16"/>
      <c r="EE937" s="16"/>
      <c r="EF937" s="16"/>
      <c r="EG937" s="16"/>
      <c r="EH937" s="16"/>
      <c r="EI937" s="16"/>
      <c r="EJ937" s="16"/>
      <c r="EK937" s="16"/>
      <c r="EL937" s="16"/>
      <c r="EM937" s="16"/>
      <c r="EN937" s="16"/>
      <c r="EO937" s="16"/>
      <c r="EP937" s="16"/>
      <c r="EQ937" s="16"/>
      <c r="ER937" s="16"/>
      <c r="ES937" s="16"/>
      <c r="ET937" s="16"/>
      <c r="EU937" s="16"/>
      <c r="EV937" s="16"/>
      <c r="EW937" s="16"/>
      <c r="EX937" s="16"/>
      <c r="EY937" s="16"/>
      <c r="EZ937" s="16"/>
      <c r="FA937" s="16"/>
      <c r="FB937" s="16"/>
    </row>
    <row r="938" spans="11:158" x14ac:dyDescent="0.35"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  <c r="AU938" s="16"/>
      <c r="AV938" s="16"/>
      <c r="AW938" s="16"/>
      <c r="AX938" s="16"/>
      <c r="AY938" s="16"/>
      <c r="AZ938" s="16"/>
      <c r="BA938" s="16"/>
      <c r="BB938" s="16"/>
      <c r="BC938" s="16"/>
      <c r="BD938" s="16"/>
      <c r="BE938" s="16"/>
      <c r="BF938" s="16"/>
      <c r="BG938" s="16"/>
      <c r="BH938" s="16"/>
      <c r="BI938" s="16"/>
      <c r="BJ938" s="16"/>
      <c r="BK938" s="16"/>
      <c r="BL938" s="16"/>
      <c r="BM938" s="16"/>
      <c r="BN938" s="16"/>
      <c r="BO938" s="16"/>
      <c r="BP938" s="16"/>
      <c r="BQ938" s="16"/>
      <c r="BR938" s="16"/>
      <c r="BS938" s="16"/>
      <c r="BT938" s="16"/>
      <c r="BU938" s="16"/>
      <c r="BV938" s="16"/>
      <c r="BW938" s="16"/>
      <c r="BX938" s="16"/>
      <c r="BY938" s="16"/>
      <c r="BZ938" s="16"/>
      <c r="CA938" s="16"/>
      <c r="CB938" s="16"/>
      <c r="CC938" s="16"/>
      <c r="CD938" s="16"/>
      <c r="CE938" s="16"/>
      <c r="CF938" s="16"/>
      <c r="CG938" s="16"/>
      <c r="CH938" s="16"/>
      <c r="CI938" s="16"/>
      <c r="CJ938" s="16"/>
      <c r="CK938" s="16"/>
      <c r="CL938" s="16"/>
      <c r="CM938" s="16"/>
      <c r="CN938" s="16"/>
      <c r="CO938" s="16"/>
      <c r="CP938" s="16"/>
      <c r="CQ938" s="16"/>
      <c r="CR938" s="16"/>
      <c r="CS938" s="16"/>
      <c r="CT938" s="16"/>
      <c r="CU938" s="16"/>
      <c r="CV938" s="16"/>
      <c r="CW938" s="16"/>
      <c r="CX938" s="16"/>
      <c r="CY938" s="16"/>
      <c r="CZ938" s="16"/>
      <c r="DA938" s="16"/>
      <c r="DB938" s="16"/>
      <c r="DC938" s="16"/>
      <c r="DD938" s="16"/>
      <c r="DE938" s="16"/>
      <c r="DF938" s="16"/>
      <c r="DG938" s="16"/>
      <c r="DH938" s="16"/>
      <c r="DI938" s="16"/>
      <c r="DJ938" s="16"/>
      <c r="DK938" s="16"/>
      <c r="DL938" s="16"/>
      <c r="DM938" s="16"/>
      <c r="DN938" s="16"/>
      <c r="DO938" s="16"/>
      <c r="DP938" s="16"/>
      <c r="DQ938" s="16"/>
      <c r="DR938" s="16"/>
      <c r="DS938" s="16"/>
      <c r="DT938" s="16"/>
      <c r="DU938" s="16"/>
      <c r="DV938" s="16"/>
      <c r="DW938" s="16"/>
      <c r="DX938" s="16"/>
      <c r="DY938" s="16"/>
      <c r="DZ938" s="16"/>
      <c r="EA938" s="16"/>
      <c r="EB938" s="16"/>
      <c r="EC938" s="16"/>
      <c r="ED938" s="16"/>
      <c r="EE938" s="16"/>
      <c r="EF938" s="16"/>
      <c r="EG938" s="16"/>
      <c r="EH938" s="16"/>
      <c r="EI938" s="16"/>
      <c r="EJ938" s="16"/>
      <c r="EK938" s="16"/>
      <c r="EL938" s="16"/>
      <c r="EM938" s="16"/>
      <c r="EN938" s="16"/>
      <c r="EO938" s="16"/>
      <c r="EP938" s="16"/>
      <c r="EQ938" s="16"/>
      <c r="ER938" s="16"/>
      <c r="ES938" s="16"/>
      <c r="ET938" s="16"/>
      <c r="EU938" s="16"/>
      <c r="EV938" s="16"/>
      <c r="EW938" s="16"/>
      <c r="EX938" s="16"/>
      <c r="EY938" s="16"/>
      <c r="EZ938" s="16"/>
      <c r="FA938" s="16"/>
      <c r="FB938" s="16"/>
    </row>
    <row r="939" spans="11:158" x14ac:dyDescent="0.35"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  <c r="AU939" s="16"/>
      <c r="AV939" s="16"/>
      <c r="AW939" s="16"/>
      <c r="AX939" s="16"/>
      <c r="AY939" s="16"/>
      <c r="AZ939" s="16"/>
      <c r="BA939" s="16"/>
      <c r="BB939" s="16"/>
      <c r="BC939" s="16"/>
      <c r="BD939" s="16"/>
      <c r="BE939" s="16"/>
      <c r="BF939" s="16"/>
      <c r="BG939" s="16"/>
      <c r="BH939" s="16"/>
      <c r="BI939" s="16"/>
      <c r="BJ939" s="16"/>
      <c r="BK939" s="16"/>
      <c r="BL939" s="16"/>
      <c r="BM939" s="16"/>
      <c r="BN939" s="16"/>
      <c r="BO939" s="16"/>
      <c r="BP939" s="16"/>
      <c r="BQ939" s="16"/>
      <c r="BR939" s="16"/>
      <c r="BS939" s="16"/>
      <c r="BT939" s="16"/>
      <c r="BU939" s="16"/>
      <c r="BV939" s="16"/>
      <c r="BW939" s="16"/>
      <c r="BX939" s="16"/>
      <c r="BY939" s="16"/>
      <c r="BZ939" s="16"/>
      <c r="CA939" s="16"/>
      <c r="CB939" s="16"/>
      <c r="CC939" s="16"/>
      <c r="CD939" s="16"/>
      <c r="CE939" s="16"/>
      <c r="CF939" s="16"/>
      <c r="CG939" s="16"/>
      <c r="CH939" s="16"/>
      <c r="CI939" s="16"/>
      <c r="CJ939" s="16"/>
      <c r="CK939" s="16"/>
      <c r="CL939" s="16"/>
      <c r="CM939" s="16"/>
      <c r="CN939" s="16"/>
      <c r="CO939" s="16"/>
      <c r="CP939" s="16"/>
      <c r="CQ939" s="16"/>
      <c r="CR939" s="16"/>
      <c r="CS939" s="16"/>
      <c r="CT939" s="16"/>
      <c r="CU939" s="16"/>
      <c r="CV939" s="16"/>
      <c r="CW939" s="16"/>
      <c r="CX939" s="16"/>
      <c r="CY939" s="16"/>
      <c r="CZ939" s="16"/>
      <c r="DA939" s="16"/>
      <c r="DB939" s="16"/>
      <c r="DC939" s="16"/>
      <c r="DD939" s="16"/>
      <c r="DE939" s="16"/>
      <c r="DF939" s="16"/>
      <c r="DG939" s="16"/>
      <c r="DH939" s="16"/>
      <c r="DI939" s="16"/>
      <c r="DJ939" s="16"/>
      <c r="DK939" s="16"/>
      <c r="DL939" s="16"/>
      <c r="DM939" s="16"/>
      <c r="DN939" s="16"/>
      <c r="DO939" s="16"/>
      <c r="DP939" s="16"/>
      <c r="DQ939" s="16"/>
      <c r="DR939" s="16"/>
      <c r="DS939" s="16"/>
      <c r="DT939" s="16"/>
      <c r="DU939" s="16"/>
      <c r="DV939" s="16"/>
      <c r="DW939" s="16"/>
      <c r="DX939" s="16"/>
      <c r="DY939" s="16"/>
      <c r="DZ939" s="16"/>
      <c r="EA939" s="16"/>
      <c r="EB939" s="16"/>
      <c r="EC939" s="16"/>
      <c r="ED939" s="16"/>
      <c r="EE939" s="16"/>
      <c r="EF939" s="16"/>
      <c r="EG939" s="16"/>
      <c r="EH939" s="16"/>
      <c r="EI939" s="16"/>
      <c r="EJ939" s="16"/>
      <c r="EK939" s="16"/>
      <c r="EL939" s="16"/>
      <c r="EM939" s="16"/>
      <c r="EN939" s="16"/>
      <c r="EO939" s="16"/>
      <c r="EP939" s="16"/>
      <c r="EQ939" s="16"/>
      <c r="ER939" s="16"/>
      <c r="ES939" s="16"/>
      <c r="ET939" s="16"/>
      <c r="EU939" s="16"/>
      <c r="EV939" s="16"/>
      <c r="EW939" s="16"/>
      <c r="EX939" s="16"/>
      <c r="EY939" s="16"/>
      <c r="EZ939" s="16"/>
      <c r="FA939" s="16"/>
      <c r="FB939" s="16"/>
    </row>
    <row r="940" spans="11:158" x14ac:dyDescent="0.35"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  <c r="AU940" s="16"/>
      <c r="AV940" s="16"/>
      <c r="AW940" s="16"/>
      <c r="AX940" s="16"/>
      <c r="AY940" s="16"/>
      <c r="AZ940" s="16"/>
      <c r="BA940" s="16"/>
      <c r="BB940" s="16"/>
      <c r="BC940" s="16"/>
      <c r="BD940" s="16"/>
      <c r="BE940" s="16"/>
      <c r="BF940" s="16"/>
      <c r="BG940" s="16"/>
      <c r="BH940" s="16"/>
      <c r="BI940" s="16"/>
      <c r="BJ940" s="16"/>
      <c r="BK940" s="16"/>
      <c r="BL940" s="16"/>
      <c r="BM940" s="16"/>
      <c r="BN940" s="16"/>
      <c r="BO940" s="16"/>
      <c r="BP940" s="16"/>
      <c r="BQ940" s="16"/>
      <c r="BR940" s="16"/>
      <c r="BS940" s="16"/>
      <c r="BT940" s="16"/>
      <c r="BU940" s="16"/>
      <c r="BV940" s="16"/>
      <c r="BW940" s="16"/>
      <c r="BX940" s="16"/>
      <c r="BY940" s="16"/>
      <c r="BZ940" s="16"/>
      <c r="CA940" s="16"/>
      <c r="CB940" s="16"/>
      <c r="CC940" s="16"/>
      <c r="CD940" s="16"/>
      <c r="CE940" s="16"/>
      <c r="CF940" s="16"/>
      <c r="CG940" s="16"/>
      <c r="CH940" s="16"/>
      <c r="CI940" s="16"/>
      <c r="CJ940" s="16"/>
      <c r="CK940" s="16"/>
      <c r="CL940" s="16"/>
      <c r="CM940" s="16"/>
      <c r="CN940" s="16"/>
      <c r="CO940" s="16"/>
      <c r="CP940" s="16"/>
      <c r="CQ940" s="16"/>
      <c r="CR940" s="16"/>
      <c r="CS940" s="16"/>
      <c r="CT940" s="16"/>
      <c r="CU940" s="16"/>
      <c r="CV940" s="16"/>
      <c r="CW940" s="16"/>
      <c r="CX940" s="16"/>
      <c r="CY940" s="16"/>
      <c r="CZ940" s="16"/>
      <c r="DA940" s="16"/>
      <c r="DB940" s="16"/>
      <c r="DC940" s="16"/>
      <c r="DD940" s="16"/>
      <c r="DE940" s="16"/>
      <c r="DF940" s="16"/>
      <c r="DG940" s="16"/>
      <c r="DH940" s="16"/>
      <c r="DI940" s="16"/>
      <c r="DJ940" s="16"/>
      <c r="DK940" s="16"/>
      <c r="DL940" s="16"/>
      <c r="DM940" s="16"/>
      <c r="DN940" s="16"/>
      <c r="DO940" s="16"/>
      <c r="DP940" s="16"/>
      <c r="DQ940" s="16"/>
      <c r="DR940" s="16"/>
      <c r="DS940" s="16"/>
      <c r="DT940" s="16"/>
      <c r="DU940" s="16"/>
      <c r="DV940" s="16"/>
      <c r="DW940" s="16"/>
      <c r="DX940" s="16"/>
      <c r="DY940" s="16"/>
      <c r="DZ940" s="16"/>
      <c r="EA940" s="16"/>
      <c r="EB940" s="16"/>
      <c r="EC940" s="16"/>
      <c r="ED940" s="16"/>
      <c r="EE940" s="16"/>
      <c r="EF940" s="16"/>
      <c r="EG940" s="16"/>
      <c r="EH940" s="16"/>
      <c r="EI940" s="16"/>
      <c r="EJ940" s="16"/>
      <c r="EK940" s="16"/>
      <c r="EL940" s="16"/>
      <c r="EM940" s="16"/>
      <c r="EN940" s="16"/>
      <c r="EO940" s="16"/>
      <c r="EP940" s="16"/>
      <c r="EQ940" s="16"/>
      <c r="ER940" s="16"/>
      <c r="ES940" s="16"/>
      <c r="ET940" s="16"/>
      <c r="EU940" s="16"/>
      <c r="EV940" s="16"/>
      <c r="EW940" s="16"/>
      <c r="EX940" s="16"/>
      <c r="EY940" s="16"/>
      <c r="EZ940" s="16"/>
      <c r="FA940" s="16"/>
      <c r="FB940" s="16"/>
    </row>
    <row r="941" spans="11:158" x14ac:dyDescent="0.35"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  <c r="AU941" s="16"/>
      <c r="AV941" s="16"/>
      <c r="AW941" s="16"/>
      <c r="AX941" s="16"/>
      <c r="AY941" s="16"/>
      <c r="AZ941" s="16"/>
      <c r="BA941" s="16"/>
      <c r="BB941" s="16"/>
      <c r="BC941" s="16"/>
      <c r="BD941" s="16"/>
      <c r="BE941" s="16"/>
      <c r="BF941" s="16"/>
      <c r="BG941" s="16"/>
      <c r="BH941" s="16"/>
      <c r="BI941" s="16"/>
      <c r="BJ941" s="16"/>
      <c r="BK941" s="16"/>
      <c r="BL941" s="16"/>
      <c r="BM941" s="16"/>
      <c r="BN941" s="16"/>
      <c r="BO941" s="16"/>
      <c r="BP941" s="16"/>
      <c r="BQ941" s="16"/>
      <c r="BR941" s="16"/>
      <c r="BS941" s="16"/>
      <c r="BT941" s="16"/>
      <c r="BU941" s="16"/>
      <c r="BV941" s="16"/>
      <c r="BW941" s="16"/>
      <c r="BX941" s="16"/>
      <c r="BY941" s="16"/>
      <c r="BZ941" s="16"/>
      <c r="CA941" s="16"/>
      <c r="CB941" s="16"/>
      <c r="CC941" s="16"/>
      <c r="CD941" s="16"/>
      <c r="CE941" s="16"/>
      <c r="CF941" s="16"/>
      <c r="CG941" s="16"/>
      <c r="CH941" s="16"/>
      <c r="CI941" s="16"/>
      <c r="CJ941" s="16"/>
      <c r="CK941" s="16"/>
      <c r="CL941" s="16"/>
      <c r="CM941" s="16"/>
      <c r="CN941" s="16"/>
      <c r="CO941" s="16"/>
      <c r="CP941" s="16"/>
      <c r="CQ941" s="16"/>
      <c r="CR941" s="16"/>
      <c r="CS941" s="16"/>
      <c r="CT941" s="16"/>
      <c r="CU941" s="16"/>
      <c r="CV941" s="16"/>
      <c r="CW941" s="16"/>
      <c r="CX941" s="16"/>
      <c r="CY941" s="16"/>
      <c r="CZ941" s="16"/>
      <c r="DA941" s="16"/>
      <c r="DB941" s="16"/>
      <c r="DC941" s="16"/>
      <c r="DD941" s="16"/>
      <c r="DE941" s="16"/>
      <c r="DF941" s="16"/>
      <c r="DG941" s="16"/>
      <c r="DH941" s="16"/>
      <c r="DI941" s="16"/>
      <c r="DJ941" s="16"/>
      <c r="DK941" s="16"/>
      <c r="DL941" s="16"/>
      <c r="DM941" s="16"/>
      <c r="DN941" s="16"/>
      <c r="DO941" s="16"/>
      <c r="DP941" s="16"/>
      <c r="DQ941" s="16"/>
      <c r="DR941" s="16"/>
      <c r="DS941" s="16"/>
      <c r="DT941" s="16"/>
      <c r="DU941" s="16"/>
      <c r="DV941" s="16"/>
      <c r="DW941" s="16"/>
      <c r="DX941" s="16"/>
      <c r="DY941" s="16"/>
      <c r="DZ941" s="16"/>
      <c r="EA941" s="16"/>
      <c r="EB941" s="16"/>
      <c r="EC941" s="16"/>
      <c r="ED941" s="16"/>
      <c r="EE941" s="16"/>
      <c r="EF941" s="16"/>
      <c r="EG941" s="16"/>
      <c r="EH941" s="16"/>
      <c r="EI941" s="16"/>
      <c r="EJ941" s="16"/>
      <c r="EK941" s="16"/>
      <c r="EL941" s="16"/>
      <c r="EM941" s="16"/>
      <c r="EN941" s="16"/>
      <c r="EO941" s="16"/>
      <c r="EP941" s="16"/>
      <c r="EQ941" s="16"/>
      <c r="ER941" s="16"/>
      <c r="ES941" s="16"/>
      <c r="ET941" s="16"/>
      <c r="EU941" s="16"/>
      <c r="EV941" s="16"/>
      <c r="EW941" s="16"/>
      <c r="EX941" s="16"/>
      <c r="EY941" s="16"/>
      <c r="EZ941" s="16"/>
      <c r="FA941" s="16"/>
      <c r="FB941" s="16"/>
    </row>
    <row r="942" spans="11:158" x14ac:dyDescent="0.35"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  <c r="AU942" s="16"/>
      <c r="AV942" s="16"/>
      <c r="AW942" s="16"/>
      <c r="AX942" s="16"/>
      <c r="AY942" s="16"/>
      <c r="AZ942" s="16"/>
      <c r="BA942" s="16"/>
      <c r="BB942" s="16"/>
      <c r="BC942" s="16"/>
      <c r="BD942" s="16"/>
      <c r="BE942" s="16"/>
      <c r="BF942" s="16"/>
      <c r="BG942" s="16"/>
      <c r="BH942" s="16"/>
      <c r="BI942" s="16"/>
      <c r="BJ942" s="16"/>
      <c r="BK942" s="16"/>
      <c r="BL942" s="16"/>
      <c r="BM942" s="16"/>
      <c r="BN942" s="16"/>
      <c r="BO942" s="16"/>
      <c r="BP942" s="16"/>
      <c r="BQ942" s="16"/>
      <c r="BR942" s="16"/>
      <c r="BS942" s="16"/>
      <c r="BT942" s="16"/>
      <c r="BU942" s="16"/>
      <c r="BV942" s="16"/>
      <c r="BW942" s="16"/>
      <c r="BX942" s="16"/>
      <c r="BY942" s="16"/>
      <c r="BZ942" s="16"/>
      <c r="CA942" s="16"/>
      <c r="CB942" s="16"/>
      <c r="CC942" s="16"/>
      <c r="CD942" s="16"/>
      <c r="CE942" s="16"/>
      <c r="CF942" s="16"/>
      <c r="CG942" s="16"/>
      <c r="CH942" s="16"/>
      <c r="CI942" s="16"/>
      <c r="CJ942" s="16"/>
      <c r="CK942" s="16"/>
      <c r="CL942" s="16"/>
      <c r="CM942" s="16"/>
      <c r="CN942" s="16"/>
      <c r="CO942" s="16"/>
      <c r="CP942" s="16"/>
      <c r="CQ942" s="16"/>
      <c r="CR942" s="16"/>
      <c r="CS942" s="16"/>
      <c r="CT942" s="16"/>
      <c r="CU942" s="16"/>
      <c r="CV942" s="16"/>
      <c r="CW942" s="16"/>
      <c r="CX942" s="16"/>
      <c r="CY942" s="16"/>
      <c r="CZ942" s="16"/>
      <c r="DA942" s="16"/>
      <c r="DB942" s="16"/>
      <c r="DC942" s="16"/>
      <c r="DD942" s="16"/>
      <c r="DE942" s="16"/>
      <c r="DF942" s="16"/>
      <c r="DG942" s="16"/>
      <c r="DH942" s="16"/>
      <c r="DI942" s="16"/>
      <c r="DJ942" s="16"/>
      <c r="DK942" s="16"/>
      <c r="DL942" s="16"/>
      <c r="DM942" s="16"/>
      <c r="DN942" s="16"/>
      <c r="DO942" s="16"/>
      <c r="DP942" s="16"/>
      <c r="DQ942" s="16"/>
      <c r="DR942" s="16"/>
      <c r="DS942" s="16"/>
      <c r="DT942" s="16"/>
      <c r="DU942" s="16"/>
      <c r="DV942" s="16"/>
      <c r="DW942" s="16"/>
      <c r="DX942" s="16"/>
      <c r="DY942" s="16"/>
      <c r="DZ942" s="16"/>
      <c r="EA942" s="16"/>
      <c r="EB942" s="16"/>
      <c r="EC942" s="16"/>
      <c r="ED942" s="16"/>
      <c r="EE942" s="16"/>
      <c r="EF942" s="16"/>
      <c r="EG942" s="16"/>
      <c r="EH942" s="16"/>
      <c r="EI942" s="16"/>
      <c r="EJ942" s="16"/>
      <c r="EK942" s="16"/>
      <c r="EL942" s="16"/>
      <c r="EM942" s="16"/>
      <c r="EN942" s="16"/>
      <c r="EO942" s="16"/>
      <c r="EP942" s="16"/>
      <c r="EQ942" s="16"/>
      <c r="ER942" s="16"/>
      <c r="ES942" s="16"/>
      <c r="ET942" s="16"/>
      <c r="EU942" s="16"/>
      <c r="EV942" s="16"/>
      <c r="EW942" s="16"/>
      <c r="EX942" s="16"/>
      <c r="EY942" s="16"/>
      <c r="EZ942" s="16"/>
      <c r="FA942" s="16"/>
      <c r="FB942" s="16"/>
    </row>
    <row r="943" spans="11:158" x14ac:dyDescent="0.35"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  <c r="AU943" s="16"/>
      <c r="AV943" s="16"/>
      <c r="AW943" s="16"/>
      <c r="AX943" s="16"/>
      <c r="AY943" s="16"/>
      <c r="AZ943" s="16"/>
      <c r="BA943" s="16"/>
      <c r="BB943" s="16"/>
      <c r="BC943" s="16"/>
      <c r="BD943" s="16"/>
      <c r="BE943" s="16"/>
      <c r="BF943" s="16"/>
      <c r="BG943" s="16"/>
      <c r="BH943" s="16"/>
      <c r="BI943" s="16"/>
      <c r="BJ943" s="16"/>
      <c r="BK943" s="16"/>
      <c r="BL943" s="16"/>
      <c r="BM943" s="16"/>
      <c r="BN943" s="16"/>
      <c r="BO943" s="16"/>
      <c r="BP943" s="16"/>
      <c r="BQ943" s="16"/>
      <c r="BR943" s="16"/>
      <c r="BS943" s="16"/>
      <c r="BT943" s="16"/>
      <c r="BU943" s="16"/>
      <c r="BV943" s="16"/>
      <c r="BW943" s="16"/>
      <c r="BX943" s="16"/>
      <c r="BY943" s="16"/>
      <c r="BZ943" s="16"/>
      <c r="CA943" s="16"/>
      <c r="CB943" s="16"/>
      <c r="CC943" s="16"/>
      <c r="CD943" s="16"/>
      <c r="CE943" s="16"/>
      <c r="CF943" s="16"/>
      <c r="CG943" s="16"/>
      <c r="CH943" s="16"/>
      <c r="CI943" s="16"/>
      <c r="CJ943" s="16"/>
      <c r="CK943" s="16"/>
      <c r="CL943" s="16"/>
      <c r="CM943" s="16"/>
      <c r="CN943" s="16"/>
      <c r="CO943" s="16"/>
      <c r="CP943" s="16"/>
      <c r="CQ943" s="16"/>
      <c r="CR943" s="16"/>
      <c r="CS943" s="16"/>
      <c r="CT943" s="16"/>
      <c r="CU943" s="16"/>
      <c r="CV943" s="16"/>
      <c r="CW943" s="16"/>
      <c r="CX943" s="16"/>
      <c r="CY943" s="16"/>
      <c r="CZ943" s="16"/>
      <c r="DA943" s="16"/>
      <c r="DB943" s="16"/>
      <c r="DC943" s="16"/>
      <c r="DD943" s="16"/>
      <c r="DE943" s="16"/>
      <c r="DF943" s="16"/>
      <c r="DG943" s="16"/>
      <c r="DH943" s="16"/>
      <c r="DI943" s="16"/>
      <c r="DJ943" s="16"/>
      <c r="DK943" s="16"/>
      <c r="DL943" s="16"/>
      <c r="DM943" s="16"/>
      <c r="DN943" s="16"/>
      <c r="DO943" s="16"/>
      <c r="DP943" s="16"/>
      <c r="DQ943" s="16"/>
      <c r="DR943" s="16"/>
      <c r="DS943" s="16"/>
      <c r="DT943" s="16"/>
      <c r="DU943" s="16"/>
      <c r="DV943" s="16"/>
      <c r="DW943" s="16"/>
      <c r="DX943" s="16"/>
      <c r="DY943" s="16"/>
      <c r="DZ943" s="16"/>
      <c r="EA943" s="16"/>
      <c r="EB943" s="16"/>
      <c r="EC943" s="16"/>
      <c r="ED943" s="16"/>
      <c r="EE943" s="16"/>
      <c r="EF943" s="16"/>
      <c r="EG943" s="16"/>
      <c r="EH943" s="16"/>
      <c r="EI943" s="16"/>
      <c r="EJ943" s="16"/>
      <c r="EK943" s="16"/>
      <c r="EL943" s="16"/>
      <c r="EM943" s="16"/>
      <c r="EN943" s="16"/>
      <c r="EO943" s="16"/>
      <c r="EP943" s="16"/>
      <c r="EQ943" s="16"/>
      <c r="ER943" s="16"/>
      <c r="ES943" s="16"/>
      <c r="ET943" s="16"/>
      <c r="EU943" s="16"/>
      <c r="EV943" s="16"/>
      <c r="EW943" s="16"/>
      <c r="EX943" s="16"/>
      <c r="EY943" s="16"/>
      <c r="EZ943" s="16"/>
      <c r="FA943" s="16"/>
      <c r="FB943" s="16"/>
    </row>
    <row r="944" spans="11:158" x14ac:dyDescent="0.35"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  <c r="AU944" s="16"/>
      <c r="AV944" s="16"/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 s="16"/>
      <c r="BS944" s="16"/>
      <c r="BT944" s="16"/>
      <c r="BU944" s="16"/>
      <c r="BV944" s="16"/>
      <c r="BW944" s="16"/>
      <c r="BX944" s="16"/>
      <c r="BY944" s="16"/>
      <c r="BZ944" s="16"/>
      <c r="CA944" s="16"/>
      <c r="CB944" s="16"/>
      <c r="CC944" s="16"/>
      <c r="CD944" s="16"/>
      <c r="CE944" s="16"/>
      <c r="CF944" s="16"/>
      <c r="CG944" s="16"/>
      <c r="CH944" s="16"/>
      <c r="CI944" s="16"/>
      <c r="CJ944" s="16"/>
      <c r="CK944" s="16"/>
      <c r="CL944" s="16"/>
      <c r="CM944" s="16"/>
      <c r="CN944" s="16"/>
      <c r="CO944" s="16"/>
      <c r="CP944" s="16"/>
      <c r="CQ944" s="16"/>
      <c r="CR944" s="16"/>
      <c r="CS944" s="16"/>
      <c r="CT944" s="16"/>
      <c r="CU944" s="16"/>
      <c r="CV944" s="16"/>
      <c r="CW944" s="16"/>
      <c r="CX944" s="16"/>
      <c r="CY944" s="16"/>
      <c r="CZ944" s="16"/>
      <c r="DA944" s="16"/>
      <c r="DB944" s="16"/>
      <c r="DC944" s="16"/>
      <c r="DD944" s="16"/>
      <c r="DE944" s="16"/>
      <c r="DF944" s="16"/>
      <c r="DG944" s="16"/>
      <c r="DH944" s="16"/>
      <c r="DI944" s="16"/>
      <c r="DJ944" s="16"/>
      <c r="DK944" s="16"/>
      <c r="DL944" s="16"/>
      <c r="DM944" s="16"/>
      <c r="DN944" s="16"/>
      <c r="DO944" s="16"/>
      <c r="DP944" s="16"/>
      <c r="DQ944" s="16"/>
      <c r="DR944" s="16"/>
      <c r="DS944" s="16"/>
      <c r="DT944" s="16"/>
      <c r="DU944" s="16"/>
      <c r="DV944" s="16"/>
      <c r="DW944" s="16"/>
      <c r="DX944" s="16"/>
      <c r="DY944" s="16"/>
      <c r="DZ944" s="16"/>
      <c r="EA944" s="16"/>
      <c r="EB944" s="16"/>
      <c r="EC944" s="16"/>
      <c r="ED944" s="16"/>
      <c r="EE944" s="16"/>
      <c r="EF944" s="16"/>
      <c r="EG944" s="16"/>
      <c r="EH944" s="16"/>
      <c r="EI944" s="16"/>
      <c r="EJ944" s="16"/>
      <c r="EK944" s="16"/>
      <c r="EL944" s="16"/>
      <c r="EM944" s="16"/>
      <c r="EN944" s="16"/>
      <c r="EO944" s="16"/>
      <c r="EP944" s="16"/>
      <c r="EQ944" s="16"/>
      <c r="ER944" s="16"/>
      <c r="ES944" s="16"/>
      <c r="ET944" s="16"/>
      <c r="EU944" s="16"/>
      <c r="EV944" s="16"/>
      <c r="EW944" s="16"/>
      <c r="EX944" s="16"/>
      <c r="EY944" s="16"/>
      <c r="EZ944" s="16"/>
      <c r="FA944" s="16"/>
      <c r="FB944" s="16"/>
    </row>
    <row r="945" spans="11:158" x14ac:dyDescent="0.35"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  <c r="AU945" s="16"/>
      <c r="AV945" s="16"/>
      <c r="AW945" s="16"/>
      <c r="AX945" s="16"/>
      <c r="AY945" s="16"/>
      <c r="AZ945" s="16"/>
      <c r="BA945" s="16"/>
      <c r="BB945" s="16"/>
      <c r="BC945" s="16"/>
      <c r="BD945" s="16"/>
      <c r="BE945" s="16"/>
      <c r="BF945" s="16"/>
      <c r="BG945" s="16"/>
      <c r="BH945" s="16"/>
      <c r="BI945" s="16"/>
      <c r="BJ945" s="16"/>
      <c r="BK945" s="16"/>
      <c r="BL945" s="16"/>
      <c r="BM945" s="16"/>
      <c r="BN945" s="16"/>
      <c r="BO945" s="16"/>
      <c r="BP945" s="16"/>
      <c r="BQ945" s="16"/>
      <c r="BR945" s="16"/>
      <c r="BS945" s="16"/>
      <c r="BT945" s="16"/>
      <c r="BU945" s="16"/>
      <c r="BV945" s="16"/>
      <c r="BW945" s="16"/>
      <c r="BX945" s="16"/>
      <c r="BY945" s="16"/>
      <c r="BZ945" s="16"/>
      <c r="CA945" s="16"/>
      <c r="CB945" s="16"/>
      <c r="CC945" s="16"/>
      <c r="CD945" s="16"/>
      <c r="CE945" s="16"/>
      <c r="CF945" s="16"/>
      <c r="CG945" s="16"/>
      <c r="CH945" s="16"/>
      <c r="CI945" s="16"/>
      <c r="CJ945" s="16"/>
      <c r="CK945" s="16"/>
      <c r="CL945" s="16"/>
      <c r="CM945" s="16"/>
      <c r="CN945" s="16"/>
      <c r="CO945" s="16"/>
      <c r="CP945" s="16"/>
      <c r="CQ945" s="16"/>
      <c r="CR945" s="16"/>
      <c r="CS945" s="16"/>
      <c r="CT945" s="16"/>
      <c r="CU945" s="16"/>
      <c r="CV945" s="16"/>
      <c r="CW945" s="16"/>
      <c r="CX945" s="16"/>
      <c r="CY945" s="16"/>
      <c r="CZ945" s="16"/>
      <c r="DA945" s="16"/>
      <c r="DB945" s="16"/>
      <c r="DC945" s="16"/>
      <c r="DD945" s="16"/>
      <c r="DE945" s="16"/>
      <c r="DF945" s="16"/>
      <c r="DG945" s="16"/>
      <c r="DH945" s="16"/>
      <c r="DI945" s="16"/>
      <c r="DJ945" s="16"/>
      <c r="DK945" s="16"/>
      <c r="DL945" s="16"/>
      <c r="DM945" s="16"/>
      <c r="DN945" s="16"/>
      <c r="DO945" s="16"/>
      <c r="DP945" s="16"/>
      <c r="DQ945" s="16"/>
      <c r="DR945" s="16"/>
      <c r="DS945" s="16"/>
      <c r="DT945" s="16"/>
      <c r="DU945" s="16"/>
      <c r="DV945" s="16"/>
      <c r="DW945" s="16"/>
      <c r="DX945" s="16"/>
      <c r="DY945" s="16"/>
      <c r="DZ945" s="16"/>
      <c r="EA945" s="16"/>
      <c r="EB945" s="16"/>
      <c r="EC945" s="16"/>
      <c r="ED945" s="16"/>
      <c r="EE945" s="16"/>
      <c r="EF945" s="16"/>
      <c r="EG945" s="16"/>
      <c r="EH945" s="16"/>
      <c r="EI945" s="16"/>
      <c r="EJ945" s="16"/>
      <c r="EK945" s="16"/>
      <c r="EL945" s="16"/>
      <c r="EM945" s="16"/>
      <c r="EN945" s="16"/>
      <c r="EO945" s="16"/>
      <c r="EP945" s="16"/>
      <c r="EQ945" s="16"/>
      <c r="ER945" s="16"/>
      <c r="ES945" s="16"/>
      <c r="ET945" s="16"/>
      <c r="EU945" s="16"/>
      <c r="EV945" s="16"/>
      <c r="EW945" s="16"/>
      <c r="EX945" s="16"/>
      <c r="EY945" s="16"/>
      <c r="EZ945" s="16"/>
      <c r="FA945" s="16"/>
      <c r="FB945" s="16"/>
    </row>
    <row r="946" spans="11:158" x14ac:dyDescent="0.35"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  <c r="AU946" s="16"/>
      <c r="AV946" s="16"/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6"/>
      <c r="BU946" s="16"/>
      <c r="BV946" s="16"/>
      <c r="BW946" s="16"/>
      <c r="BX946" s="16"/>
      <c r="BY946" s="16"/>
      <c r="BZ946" s="16"/>
      <c r="CA946" s="16"/>
      <c r="CB946" s="16"/>
      <c r="CC946" s="16"/>
      <c r="CD946" s="16"/>
      <c r="CE946" s="16"/>
      <c r="CF946" s="16"/>
      <c r="CG946" s="16"/>
      <c r="CH946" s="16"/>
      <c r="CI946" s="16"/>
      <c r="CJ946" s="16"/>
      <c r="CK946" s="16"/>
      <c r="CL946" s="16"/>
      <c r="CM946" s="16"/>
      <c r="CN946" s="16"/>
      <c r="CO946" s="16"/>
      <c r="CP946" s="16"/>
      <c r="CQ946" s="16"/>
      <c r="CR946" s="16"/>
      <c r="CS946" s="16"/>
      <c r="CT946" s="16"/>
      <c r="CU946" s="16"/>
      <c r="CV946" s="16"/>
      <c r="CW946" s="16"/>
      <c r="CX946" s="16"/>
      <c r="CY946" s="16"/>
      <c r="CZ946" s="16"/>
      <c r="DA946" s="16"/>
      <c r="DB946" s="16"/>
      <c r="DC946" s="16"/>
      <c r="DD946" s="16"/>
      <c r="DE946" s="16"/>
      <c r="DF946" s="16"/>
      <c r="DG946" s="16"/>
      <c r="DH946" s="16"/>
      <c r="DI946" s="16"/>
      <c r="DJ946" s="16"/>
      <c r="DK946" s="16"/>
      <c r="DL946" s="16"/>
      <c r="DM946" s="16"/>
      <c r="DN946" s="16"/>
      <c r="DO946" s="16"/>
      <c r="DP946" s="16"/>
      <c r="DQ946" s="16"/>
      <c r="DR946" s="16"/>
      <c r="DS946" s="16"/>
      <c r="DT946" s="16"/>
      <c r="DU946" s="16"/>
      <c r="DV946" s="16"/>
      <c r="DW946" s="16"/>
      <c r="DX946" s="16"/>
      <c r="DY946" s="16"/>
      <c r="DZ946" s="16"/>
      <c r="EA946" s="16"/>
      <c r="EB946" s="16"/>
      <c r="EC946" s="16"/>
      <c r="ED946" s="16"/>
      <c r="EE946" s="16"/>
      <c r="EF946" s="16"/>
      <c r="EG946" s="16"/>
      <c r="EH946" s="16"/>
      <c r="EI946" s="16"/>
      <c r="EJ946" s="16"/>
      <c r="EK946" s="16"/>
      <c r="EL946" s="16"/>
      <c r="EM946" s="16"/>
      <c r="EN946" s="16"/>
      <c r="EO946" s="16"/>
      <c r="EP946" s="16"/>
      <c r="EQ946" s="16"/>
      <c r="ER946" s="16"/>
      <c r="ES946" s="16"/>
      <c r="ET946" s="16"/>
      <c r="EU946" s="16"/>
      <c r="EV946" s="16"/>
      <c r="EW946" s="16"/>
      <c r="EX946" s="16"/>
      <c r="EY946" s="16"/>
      <c r="EZ946" s="16"/>
      <c r="FA946" s="16"/>
      <c r="FB946" s="16"/>
    </row>
    <row r="947" spans="11:158" x14ac:dyDescent="0.35"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  <c r="AU947" s="16"/>
      <c r="AV947" s="16"/>
      <c r="AW947" s="16"/>
      <c r="AX947" s="16"/>
      <c r="AY947" s="16"/>
      <c r="AZ947" s="16"/>
      <c r="BA947" s="16"/>
      <c r="BB947" s="16"/>
      <c r="BC947" s="16"/>
      <c r="BD947" s="16"/>
      <c r="BE947" s="16"/>
      <c r="BF947" s="16"/>
      <c r="BG947" s="16"/>
      <c r="BH947" s="16"/>
      <c r="BI947" s="16"/>
      <c r="BJ947" s="16"/>
      <c r="BK947" s="16"/>
      <c r="BL947" s="16"/>
      <c r="BM947" s="16"/>
      <c r="BN947" s="16"/>
      <c r="BO947" s="16"/>
      <c r="BP947" s="16"/>
      <c r="BQ947" s="16"/>
      <c r="BR947" s="16"/>
      <c r="BS947" s="16"/>
      <c r="BT947" s="16"/>
      <c r="BU947" s="16"/>
      <c r="BV947" s="16"/>
      <c r="BW947" s="16"/>
      <c r="BX947" s="16"/>
      <c r="BY947" s="16"/>
      <c r="BZ947" s="16"/>
      <c r="CA947" s="16"/>
      <c r="CB947" s="16"/>
      <c r="CC947" s="16"/>
      <c r="CD947" s="16"/>
      <c r="CE947" s="16"/>
      <c r="CF947" s="16"/>
      <c r="CG947" s="16"/>
      <c r="CH947" s="16"/>
      <c r="CI947" s="16"/>
      <c r="CJ947" s="16"/>
      <c r="CK947" s="16"/>
      <c r="CL947" s="16"/>
      <c r="CM947" s="16"/>
      <c r="CN947" s="16"/>
      <c r="CO947" s="16"/>
      <c r="CP947" s="16"/>
      <c r="CQ947" s="16"/>
      <c r="CR947" s="16"/>
      <c r="CS947" s="16"/>
      <c r="CT947" s="16"/>
      <c r="CU947" s="16"/>
      <c r="CV947" s="16"/>
      <c r="CW947" s="16"/>
      <c r="CX947" s="16"/>
      <c r="CY947" s="16"/>
      <c r="CZ947" s="16"/>
      <c r="DA947" s="16"/>
      <c r="DB947" s="16"/>
      <c r="DC947" s="16"/>
      <c r="DD947" s="16"/>
      <c r="DE947" s="16"/>
      <c r="DF947" s="16"/>
      <c r="DG947" s="16"/>
      <c r="DH947" s="16"/>
      <c r="DI947" s="16"/>
      <c r="DJ947" s="16"/>
      <c r="DK947" s="16"/>
      <c r="DL947" s="16"/>
      <c r="DM947" s="16"/>
      <c r="DN947" s="16"/>
      <c r="DO947" s="16"/>
      <c r="DP947" s="16"/>
      <c r="DQ947" s="16"/>
      <c r="DR947" s="16"/>
      <c r="DS947" s="16"/>
      <c r="DT947" s="16"/>
      <c r="DU947" s="16"/>
      <c r="DV947" s="16"/>
      <c r="DW947" s="16"/>
      <c r="DX947" s="16"/>
      <c r="DY947" s="16"/>
      <c r="DZ947" s="16"/>
      <c r="EA947" s="16"/>
      <c r="EB947" s="16"/>
      <c r="EC947" s="16"/>
      <c r="ED947" s="16"/>
      <c r="EE947" s="16"/>
      <c r="EF947" s="16"/>
      <c r="EG947" s="16"/>
      <c r="EH947" s="16"/>
      <c r="EI947" s="16"/>
      <c r="EJ947" s="16"/>
      <c r="EK947" s="16"/>
      <c r="EL947" s="16"/>
      <c r="EM947" s="16"/>
      <c r="EN947" s="16"/>
      <c r="EO947" s="16"/>
      <c r="EP947" s="16"/>
      <c r="EQ947" s="16"/>
      <c r="ER947" s="16"/>
      <c r="ES947" s="16"/>
      <c r="ET947" s="16"/>
      <c r="EU947" s="16"/>
      <c r="EV947" s="16"/>
      <c r="EW947" s="16"/>
      <c r="EX947" s="16"/>
      <c r="EY947" s="16"/>
      <c r="EZ947" s="16"/>
      <c r="FA947" s="16"/>
      <c r="FB947" s="16"/>
    </row>
    <row r="948" spans="11:158" x14ac:dyDescent="0.35"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  <c r="AU948" s="16"/>
      <c r="AV948" s="16"/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  <c r="BT948" s="16"/>
      <c r="BU948" s="16"/>
      <c r="BV948" s="16"/>
      <c r="BW948" s="16"/>
      <c r="BX948" s="16"/>
      <c r="BY948" s="16"/>
      <c r="BZ948" s="16"/>
      <c r="CA948" s="16"/>
      <c r="CB948" s="16"/>
      <c r="CC948" s="16"/>
      <c r="CD948" s="16"/>
      <c r="CE948" s="16"/>
      <c r="CF948" s="16"/>
      <c r="CG948" s="16"/>
      <c r="CH948" s="16"/>
      <c r="CI948" s="16"/>
      <c r="CJ948" s="16"/>
      <c r="CK948" s="16"/>
      <c r="CL948" s="16"/>
      <c r="CM948" s="16"/>
      <c r="CN948" s="16"/>
      <c r="CO948" s="16"/>
      <c r="CP948" s="16"/>
      <c r="CQ948" s="16"/>
      <c r="CR948" s="16"/>
      <c r="CS948" s="16"/>
      <c r="CT948" s="16"/>
      <c r="CU948" s="16"/>
      <c r="CV948" s="16"/>
      <c r="CW948" s="16"/>
      <c r="CX948" s="16"/>
      <c r="CY948" s="16"/>
      <c r="CZ948" s="16"/>
      <c r="DA948" s="16"/>
      <c r="DB948" s="16"/>
      <c r="DC948" s="16"/>
      <c r="DD948" s="16"/>
      <c r="DE948" s="16"/>
      <c r="DF948" s="16"/>
      <c r="DG948" s="16"/>
      <c r="DH948" s="16"/>
      <c r="DI948" s="16"/>
      <c r="DJ948" s="16"/>
      <c r="DK948" s="16"/>
      <c r="DL948" s="16"/>
      <c r="DM948" s="16"/>
      <c r="DN948" s="16"/>
      <c r="DO948" s="16"/>
      <c r="DP948" s="16"/>
      <c r="DQ948" s="16"/>
      <c r="DR948" s="16"/>
      <c r="DS948" s="16"/>
      <c r="DT948" s="16"/>
      <c r="DU948" s="16"/>
      <c r="DV948" s="16"/>
      <c r="DW948" s="16"/>
      <c r="DX948" s="16"/>
      <c r="DY948" s="16"/>
      <c r="DZ948" s="16"/>
      <c r="EA948" s="16"/>
      <c r="EB948" s="16"/>
      <c r="EC948" s="16"/>
      <c r="ED948" s="16"/>
      <c r="EE948" s="16"/>
      <c r="EF948" s="16"/>
      <c r="EG948" s="16"/>
      <c r="EH948" s="16"/>
      <c r="EI948" s="16"/>
      <c r="EJ948" s="16"/>
      <c r="EK948" s="16"/>
      <c r="EL948" s="16"/>
      <c r="EM948" s="16"/>
      <c r="EN948" s="16"/>
      <c r="EO948" s="16"/>
      <c r="EP948" s="16"/>
      <c r="EQ948" s="16"/>
      <c r="ER948" s="16"/>
      <c r="ES948" s="16"/>
      <c r="ET948" s="16"/>
      <c r="EU948" s="16"/>
      <c r="EV948" s="16"/>
      <c r="EW948" s="16"/>
      <c r="EX948" s="16"/>
      <c r="EY948" s="16"/>
      <c r="EZ948" s="16"/>
      <c r="FA948" s="16"/>
      <c r="FB948" s="16"/>
    </row>
    <row r="949" spans="11:158" x14ac:dyDescent="0.35"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  <c r="AU949" s="16"/>
      <c r="AV949" s="16"/>
      <c r="AW949" s="16"/>
      <c r="AX949" s="16"/>
      <c r="AY949" s="16"/>
      <c r="AZ949" s="16"/>
      <c r="BA949" s="16"/>
      <c r="BB949" s="16"/>
      <c r="BC949" s="16"/>
      <c r="BD949" s="16"/>
      <c r="BE949" s="16"/>
      <c r="BF949" s="16"/>
      <c r="BG949" s="16"/>
      <c r="BH949" s="16"/>
      <c r="BI949" s="16"/>
      <c r="BJ949" s="16"/>
      <c r="BK949" s="16"/>
      <c r="BL949" s="16"/>
      <c r="BM949" s="16"/>
      <c r="BN949" s="16"/>
      <c r="BO949" s="16"/>
      <c r="BP949" s="16"/>
      <c r="BQ949" s="16"/>
      <c r="BR949" s="16"/>
      <c r="BS949" s="16"/>
      <c r="BT949" s="16"/>
      <c r="BU949" s="16"/>
      <c r="BV949" s="16"/>
      <c r="BW949" s="16"/>
      <c r="BX949" s="16"/>
      <c r="BY949" s="16"/>
      <c r="BZ949" s="16"/>
      <c r="CA949" s="16"/>
      <c r="CB949" s="16"/>
      <c r="CC949" s="16"/>
      <c r="CD949" s="16"/>
      <c r="CE949" s="16"/>
      <c r="CF949" s="16"/>
      <c r="CG949" s="16"/>
      <c r="CH949" s="16"/>
      <c r="CI949" s="16"/>
      <c r="CJ949" s="16"/>
      <c r="CK949" s="16"/>
      <c r="CL949" s="16"/>
      <c r="CM949" s="16"/>
      <c r="CN949" s="16"/>
      <c r="CO949" s="16"/>
      <c r="CP949" s="16"/>
      <c r="CQ949" s="16"/>
      <c r="CR949" s="16"/>
      <c r="CS949" s="16"/>
      <c r="CT949" s="16"/>
      <c r="CU949" s="16"/>
      <c r="CV949" s="16"/>
      <c r="CW949" s="16"/>
      <c r="CX949" s="16"/>
      <c r="CY949" s="16"/>
      <c r="CZ949" s="16"/>
      <c r="DA949" s="16"/>
      <c r="DB949" s="16"/>
      <c r="DC949" s="16"/>
      <c r="DD949" s="16"/>
      <c r="DE949" s="16"/>
      <c r="DF949" s="16"/>
      <c r="DG949" s="16"/>
      <c r="DH949" s="16"/>
      <c r="DI949" s="16"/>
      <c r="DJ949" s="16"/>
      <c r="DK949" s="16"/>
      <c r="DL949" s="16"/>
      <c r="DM949" s="16"/>
      <c r="DN949" s="16"/>
      <c r="DO949" s="16"/>
      <c r="DP949" s="16"/>
      <c r="DQ949" s="16"/>
      <c r="DR949" s="16"/>
      <c r="DS949" s="16"/>
      <c r="DT949" s="16"/>
      <c r="DU949" s="16"/>
      <c r="DV949" s="16"/>
      <c r="DW949" s="16"/>
      <c r="DX949" s="16"/>
      <c r="DY949" s="16"/>
      <c r="DZ949" s="16"/>
      <c r="EA949" s="16"/>
      <c r="EB949" s="16"/>
      <c r="EC949" s="16"/>
      <c r="ED949" s="16"/>
      <c r="EE949" s="16"/>
      <c r="EF949" s="16"/>
      <c r="EG949" s="16"/>
      <c r="EH949" s="16"/>
      <c r="EI949" s="16"/>
      <c r="EJ949" s="16"/>
      <c r="EK949" s="16"/>
      <c r="EL949" s="16"/>
      <c r="EM949" s="16"/>
      <c r="EN949" s="16"/>
      <c r="EO949" s="16"/>
      <c r="EP949" s="16"/>
      <c r="EQ949" s="16"/>
      <c r="ER949" s="16"/>
      <c r="ES949" s="16"/>
      <c r="ET949" s="16"/>
      <c r="EU949" s="16"/>
      <c r="EV949" s="16"/>
      <c r="EW949" s="16"/>
      <c r="EX949" s="16"/>
      <c r="EY949" s="16"/>
      <c r="EZ949" s="16"/>
      <c r="FA949" s="16"/>
      <c r="FB949" s="16"/>
    </row>
    <row r="950" spans="11:158" x14ac:dyDescent="0.35"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  <c r="AU950" s="16"/>
      <c r="AV950" s="16"/>
      <c r="AW950" s="16"/>
      <c r="AX950" s="16"/>
      <c r="AY950" s="16"/>
      <c r="AZ950" s="16"/>
      <c r="BA950" s="16"/>
      <c r="BB950" s="16"/>
      <c r="BC950" s="16"/>
      <c r="BD950" s="16"/>
      <c r="BE950" s="16"/>
      <c r="BF950" s="16"/>
      <c r="BG950" s="16"/>
      <c r="BH950" s="16"/>
      <c r="BI950" s="16"/>
      <c r="BJ950" s="16"/>
      <c r="BK950" s="16"/>
      <c r="BL950" s="16"/>
      <c r="BM950" s="16"/>
      <c r="BN950" s="16"/>
      <c r="BO950" s="16"/>
      <c r="BP950" s="16"/>
      <c r="BQ950" s="16"/>
      <c r="BR950" s="16"/>
      <c r="BS950" s="16"/>
      <c r="BT950" s="16"/>
      <c r="BU950" s="16"/>
      <c r="BV950" s="16"/>
      <c r="BW950" s="16"/>
      <c r="BX950" s="16"/>
      <c r="BY950" s="16"/>
      <c r="BZ950" s="16"/>
      <c r="CA950" s="16"/>
      <c r="CB950" s="16"/>
      <c r="CC950" s="16"/>
      <c r="CD950" s="16"/>
      <c r="CE950" s="16"/>
      <c r="CF950" s="16"/>
      <c r="CG950" s="16"/>
      <c r="CH950" s="16"/>
      <c r="CI950" s="16"/>
      <c r="CJ950" s="16"/>
      <c r="CK950" s="16"/>
      <c r="CL950" s="16"/>
      <c r="CM950" s="16"/>
      <c r="CN950" s="16"/>
      <c r="CO950" s="16"/>
      <c r="CP950" s="16"/>
      <c r="CQ950" s="16"/>
      <c r="CR950" s="16"/>
      <c r="CS950" s="16"/>
      <c r="CT950" s="16"/>
      <c r="CU950" s="16"/>
      <c r="CV950" s="16"/>
      <c r="CW950" s="16"/>
      <c r="CX950" s="16"/>
      <c r="CY950" s="16"/>
      <c r="CZ950" s="16"/>
      <c r="DA950" s="16"/>
      <c r="DB950" s="16"/>
      <c r="DC950" s="16"/>
      <c r="DD950" s="16"/>
      <c r="DE950" s="16"/>
      <c r="DF950" s="16"/>
      <c r="DG950" s="16"/>
      <c r="DH950" s="16"/>
      <c r="DI950" s="16"/>
      <c r="DJ950" s="16"/>
      <c r="DK950" s="16"/>
      <c r="DL950" s="16"/>
      <c r="DM950" s="16"/>
      <c r="DN950" s="16"/>
      <c r="DO950" s="16"/>
      <c r="DP950" s="16"/>
      <c r="DQ950" s="16"/>
      <c r="DR950" s="16"/>
      <c r="DS950" s="16"/>
      <c r="DT950" s="16"/>
      <c r="DU950" s="16"/>
      <c r="DV950" s="16"/>
      <c r="DW950" s="16"/>
      <c r="DX950" s="16"/>
      <c r="DY950" s="16"/>
      <c r="DZ950" s="16"/>
      <c r="EA950" s="16"/>
      <c r="EB950" s="16"/>
      <c r="EC950" s="16"/>
      <c r="ED950" s="16"/>
      <c r="EE950" s="16"/>
      <c r="EF950" s="16"/>
      <c r="EG950" s="16"/>
      <c r="EH950" s="16"/>
      <c r="EI950" s="16"/>
      <c r="EJ950" s="16"/>
      <c r="EK950" s="16"/>
      <c r="EL950" s="16"/>
      <c r="EM950" s="16"/>
      <c r="EN950" s="16"/>
      <c r="EO950" s="16"/>
      <c r="EP950" s="16"/>
      <c r="EQ950" s="16"/>
      <c r="ER950" s="16"/>
      <c r="ES950" s="16"/>
      <c r="ET950" s="16"/>
      <c r="EU950" s="16"/>
      <c r="EV950" s="16"/>
      <c r="EW950" s="16"/>
      <c r="EX950" s="16"/>
      <c r="EY950" s="16"/>
      <c r="EZ950" s="16"/>
      <c r="FA950" s="16"/>
      <c r="FB950" s="16"/>
    </row>
    <row r="951" spans="11:158" x14ac:dyDescent="0.35"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  <c r="AU951" s="16"/>
      <c r="AV951" s="16"/>
      <c r="AW951" s="16"/>
      <c r="AX951" s="16"/>
      <c r="AY951" s="16"/>
      <c r="AZ951" s="16"/>
      <c r="BA951" s="16"/>
      <c r="BB951" s="16"/>
      <c r="BC951" s="16"/>
      <c r="BD951" s="16"/>
      <c r="BE951" s="16"/>
      <c r="BF951" s="16"/>
      <c r="BG951" s="16"/>
      <c r="BH951" s="16"/>
      <c r="BI951" s="16"/>
      <c r="BJ951" s="16"/>
      <c r="BK951" s="16"/>
      <c r="BL951" s="16"/>
      <c r="BM951" s="16"/>
      <c r="BN951" s="16"/>
      <c r="BO951" s="16"/>
      <c r="BP951" s="16"/>
      <c r="BQ951" s="16"/>
      <c r="BR951" s="16"/>
      <c r="BS951" s="16"/>
      <c r="BT951" s="16"/>
      <c r="BU951" s="16"/>
      <c r="BV951" s="16"/>
      <c r="BW951" s="16"/>
      <c r="BX951" s="16"/>
      <c r="BY951" s="16"/>
      <c r="BZ951" s="16"/>
      <c r="CA951" s="16"/>
      <c r="CB951" s="16"/>
      <c r="CC951" s="16"/>
      <c r="CD951" s="16"/>
      <c r="CE951" s="16"/>
      <c r="CF951" s="16"/>
      <c r="CG951" s="16"/>
      <c r="CH951" s="16"/>
      <c r="CI951" s="16"/>
      <c r="CJ951" s="16"/>
      <c r="CK951" s="16"/>
      <c r="CL951" s="16"/>
      <c r="CM951" s="16"/>
      <c r="CN951" s="16"/>
      <c r="CO951" s="16"/>
      <c r="CP951" s="16"/>
      <c r="CQ951" s="16"/>
      <c r="CR951" s="16"/>
      <c r="CS951" s="16"/>
      <c r="CT951" s="16"/>
      <c r="CU951" s="16"/>
      <c r="CV951" s="16"/>
      <c r="CW951" s="16"/>
      <c r="CX951" s="16"/>
      <c r="CY951" s="16"/>
      <c r="CZ951" s="16"/>
      <c r="DA951" s="16"/>
      <c r="DB951" s="16"/>
      <c r="DC951" s="16"/>
      <c r="DD951" s="16"/>
      <c r="DE951" s="16"/>
      <c r="DF951" s="16"/>
      <c r="DG951" s="16"/>
      <c r="DH951" s="16"/>
      <c r="DI951" s="16"/>
      <c r="DJ951" s="16"/>
      <c r="DK951" s="16"/>
      <c r="DL951" s="16"/>
      <c r="DM951" s="16"/>
      <c r="DN951" s="16"/>
      <c r="DO951" s="16"/>
      <c r="DP951" s="16"/>
      <c r="DQ951" s="16"/>
      <c r="DR951" s="16"/>
      <c r="DS951" s="16"/>
      <c r="DT951" s="16"/>
      <c r="DU951" s="16"/>
      <c r="DV951" s="16"/>
      <c r="DW951" s="16"/>
      <c r="DX951" s="16"/>
      <c r="DY951" s="16"/>
      <c r="DZ951" s="16"/>
      <c r="EA951" s="16"/>
      <c r="EB951" s="16"/>
      <c r="EC951" s="16"/>
      <c r="ED951" s="16"/>
      <c r="EE951" s="16"/>
      <c r="EF951" s="16"/>
      <c r="EG951" s="16"/>
      <c r="EH951" s="16"/>
      <c r="EI951" s="16"/>
      <c r="EJ951" s="16"/>
      <c r="EK951" s="16"/>
      <c r="EL951" s="16"/>
      <c r="EM951" s="16"/>
      <c r="EN951" s="16"/>
      <c r="EO951" s="16"/>
      <c r="EP951" s="16"/>
      <c r="EQ951" s="16"/>
      <c r="ER951" s="16"/>
      <c r="ES951" s="16"/>
      <c r="ET951" s="16"/>
      <c r="EU951" s="16"/>
      <c r="EV951" s="16"/>
      <c r="EW951" s="16"/>
      <c r="EX951" s="16"/>
      <c r="EY951" s="16"/>
      <c r="EZ951" s="16"/>
      <c r="FA951" s="16"/>
      <c r="FB951" s="16"/>
    </row>
    <row r="952" spans="11:158" x14ac:dyDescent="0.35"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  <c r="AU952" s="16"/>
      <c r="AV952" s="16"/>
      <c r="AW952" s="16"/>
      <c r="AX952" s="16"/>
      <c r="AY952" s="16"/>
      <c r="AZ952" s="16"/>
      <c r="BA952" s="16"/>
      <c r="BB952" s="16"/>
      <c r="BC952" s="16"/>
      <c r="BD952" s="16"/>
      <c r="BE952" s="16"/>
      <c r="BF952" s="16"/>
      <c r="BG952" s="16"/>
      <c r="BH952" s="16"/>
      <c r="BI952" s="16"/>
      <c r="BJ952" s="16"/>
      <c r="BK952" s="16"/>
      <c r="BL952" s="16"/>
      <c r="BM952" s="16"/>
      <c r="BN952" s="16"/>
      <c r="BO952" s="16"/>
      <c r="BP952" s="16"/>
      <c r="BQ952" s="16"/>
      <c r="BR952" s="16"/>
      <c r="BS952" s="16"/>
      <c r="BT952" s="16"/>
      <c r="BU952" s="16"/>
      <c r="BV952" s="16"/>
      <c r="BW952" s="16"/>
      <c r="BX952" s="16"/>
      <c r="BY952" s="16"/>
      <c r="BZ952" s="16"/>
      <c r="CA952" s="16"/>
      <c r="CB952" s="16"/>
      <c r="CC952" s="16"/>
      <c r="CD952" s="16"/>
      <c r="CE952" s="16"/>
      <c r="CF952" s="16"/>
      <c r="CG952" s="16"/>
      <c r="CH952" s="16"/>
      <c r="CI952" s="16"/>
      <c r="CJ952" s="16"/>
      <c r="CK952" s="16"/>
      <c r="CL952" s="16"/>
      <c r="CM952" s="16"/>
      <c r="CN952" s="16"/>
      <c r="CO952" s="16"/>
      <c r="CP952" s="16"/>
      <c r="CQ952" s="16"/>
      <c r="CR952" s="16"/>
      <c r="CS952" s="16"/>
      <c r="CT952" s="16"/>
      <c r="CU952" s="16"/>
      <c r="CV952" s="16"/>
      <c r="CW952" s="16"/>
      <c r="CX952" s="16"/>
      <c r="CY952" s="16"/>
      <c r="CZ952" s="16"/>
      <c r="DA952" s="16"/>
      <c r="DB952" s="16"/>
      <c r="DC952" s="16"/>
      <c r="DD952" s="16"/>
      <c r="DE952" s="16"/>
      <c r="DF952" s="16"/>
      <c r="DG952" s="16"/>
      <c r="DH952" s="16"/>
      <c r="DI952" s="16"/>
      <c r="DJ952" s="16"/>
      <c r="DK952" s="16"/>
      <c r="DL952" s="16"/>
      <c r="DM952" s="16"/>
      <c r="DN952" s="16"/>
      <c r="DO952" s="16"/>
      <c r="DP952" s="16"/>
      <c r="DQ952" s="16"/>
      <c r="DR952" s="16"/>
      <c r="DS952" s="16"/>
      <c r="DT952" s="16"/>
      <c r="DU952" s="16"/>
      <c r="DV952" s="16"/>
      <c r="DW952" s="16"/>
      <c r="DX952" s="16"/>
      <c r="DY952" s="16"/>
      <c r="DZ952" s="16"/>
      <c r="EA952" s="16"/>
      <c r="EB952" s="16"/>
      <c r="EC952" s="16"/>
      <c r="ED952" s="16"/>
      <c r="EE952" s="16"/>
      <c r="EF952" s="16"/>
      <c r="EG952" s="16"/>
      <c r="EH952" s="16"/>
      <c r="EI952" s="16"/>
      <c r="EJ952" s="16"/>
      <c r="EK952" s="16"/>
      <c r="EL952" s="16"/>
      <c r="EM952" s="16"/>
      <c r="EN952" s="16"/>
      <c r="EO952" s="16"/>
      <c r="EP952" s="16"/>
      <c r="EQ952" s="16"/>
      <c r="ER952" s="16"/>
      <c r="ES952" s="16"/>
      <c r="ET952" s="16"/>
      <c r="EU952" s="16"/>
      <c r="EV952" s="16"/>
      <c r="EW952" s="16"/>
      <c r="EX952" s="16"/>
      <c r="EY952" s="16"/>
      <c r="EZ952" s="16"/>
      <c r="FA952" s="16"/>
      <c r="FB952" s="16"/>
    </row>
    <row r="953" spans="11:158" x14ac:dyDescent="0.35"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  <c r="AU953" s="16"/>
      <c r="AV953" s="16"/>
      <c r="AW953" s="16"/>
      <c r="AX953" s="16"/>
      <c r="AY953" s="16"/>
      <c r="AZ953" s="16"/>
      <c r="BA953" s="16"/>
      <c r="BB953" s="16"/>
      <c r="BC953" s="16"/>
      <c r="BD953" s="16"/>
      <c r="BE953" s="16"/>
      <c r="BF953" s="16"/>
      <c r="BG953" s="16"/>
      <c r="BH953" s="16"/>
      <c r="BI953" s="16"/>
      <c r="BJ953" s="16"/>
      <c r="BK953" s="16"/>
      <c r="BL953" s="16"/>
      <c r="BM953" s="16"/>
      <c r="BN953" s="16"/>
      <c r="BO953" s="16"/>
      <c r="BP953" s="16"/>
      <c r="BQ953" s="16"/>
      <c r="BR953" s="16"/>
      <c r="BS953" s="16"/>
      <c r="BT953" s="16"/>
      <c r="BU953" s="16"/>
      <c r="BV953" s="16"/>
      <c r="BW953" s="16"/>
      <c r="BX953" s="16"/>
      <c r="BY953" s="16"/>
      <c r="BZ953" s="16"/>
      <c r="CA953" s="16"/>
      <c r="CB953" s="16"/>
      <c r="CC953" s="16"/>
      <c r="CD953" s="16"/>
      <c r="CE953" s="16"/>
      <c r="CF953" s="16"/>
      <c r="CG953" s="16"/>
      <c r="CH953" s="16"/>
      <c r="CI953" s="16"/>
      <c r="CJ953" s="16"/>
      <c r="CK953" s="16"/>
      <c r="CL953" s="16"/>
      <c r="CM953" s="16"/>
      <c r="CN953" s="16"/>
      <c r="CO953" s="16"/>
      <c r="CP953" s="16"/>
      <c r="CQ953" s="16"/>
      <c r="CR953" s="16"/>
      <c r="CS953" s="16"/>
      <c r="CT953" s="16"/>
      <c r="CU953" s="16"/>
      <c r="CV953" s="16"/>
      <c r="CW953" s="16"/>
      <c r="CX953" s="16"/>
      <c r="CY953" s="16"/>
      <c r="CZ953" s="16"/>
      <c r="DA953" s="16"/>
      <c r="DB953" s="16"/>
      <c r="DC953" s="16"/>
      <c r="DD953" s="16"/>
      <c r="DE953" s="16"/>
      <c r="DF953" s="16"/>
      <c r="DG953" s="16"/>
      <c r="DH953" s="16"/>
      <c r="DI953" s="16"/>
      <c r="DJ953" s="16"/>
      <c r="DK953" s="16"/>
      <c r="DL953" s="16"/>
      <c r="DM953" s="16"/>
      <c r="DN953" s="16"/>
      <c r="DO953" s="16"/>
      <c r="DP953" s="16"/>
      <c r="DQ953" s="16"/>
      <c r="DR953" s="16"/>
      <c r="DS953" s="16"/>
      <c r="DT953" s="16"/>
      <c r="DU953" s="16"/>
      <c r="DV953" s="16"/>
      <c r="DW953" s="16"/>
      <c r="DX953" s="16"/>
      <c r="DY953" s="16"/>
      <c r="DZ953" s="16"/>
      <c r="EA953" s="16"/>
      <c r="EB953" s="16"/>
      <c r="EC953" s="16"/>
      <c r="ED953" s="16"/>
      <c r="EE953" s="16"/>
      <c r="EF953" s="16"/>
      <c r="EG953" s="16"/>
      <c r="EH953" s="16"/>
      <c r="EI953" s="16"/>
      <c r="EJ953" s="16"/>
      <c r="EK953" s="16"/>
      <c r="EL953" s="16"/>
      <c r="EM953" s="16"/>
      <c r="EN953" s="16"/>
      <c r="EO953" s="16"/>
      <c r="EP953" s="16"/>
      <c r="EQ953" s="16"/>
      <c r="ER953" s="16"/>
      <c r="ES953" s="16"/>
      <c r="ET953" s="16"/>
      <c r="EU953" s="16"/>
      <c r="EV953" s="16"/>
      <c r="EW953" s="16"/>
      <c r="EX953" s="16"/>
      <c r="EY953" s="16"/>
      <c r="EZ953" s="16"/>
      <c r="FA953" s="16"/>
      <c r="FB953" s="16"/>
    </row>
    <row r="954" spans="11:158" x14ac:dyDescent="0.35"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  <c r="AU954" s="16"/>
      <c r="AV954" s="16"/>
      <c r="AW954" s="16"/>
      <c r="AX954" s="16"/>
      <c r="AY954" s="16"/>
      <c r="AZ954" s="16"/>
      <c r="BA954" s="16"/>
      <c r="BB954" s="16"/>
      <c r="BC954" s="16"/>
      <c r="BD954" s="16"/>
      <c r="BE954" s="16"/>
      <c r="BF954" s="16"/>
      <c r="BG954" s="16"/>
      <c r="BH954" s="16"/>
      <c r="BI954" s="16"/>
      <c r="BJ954" s="16"/>
      <c r="BK954" s="16"/>
      <c r="BL954" s="16"/>
      <c r="BM954" s="16"/>
      <c r="BN954" s="16"/>
      <c r="BO954" s="16"/>
      <c r="BP954" s="16"/>
      <c r="BQ954" s="16"/>
      <c r="BR954" s="16"/>
      <c r="BS954" s="16"/>
      <c r="BT954" s="16"/>
      <c r="BU954" s="16"/>
      <c r="BV954" s="16"/>
      <c r="BW954" s="16"/>
      <c r="BX954" s="16"/>
      <c r="BY954" s="16"/>
      <c r="BZ954" s="16"/>
      <c r="CA954" s="16"/>
      <c r="CB954" s="16"/>
      <c r="CC954" s="16"/>
      <c r="CD954" s="16"/>
      <c r="CE954" s="16"/>
      <c r="CF954" s="16"/>
      <c r="CG954" s="16"/>
      <c r="CH954" s="16"/>
      <c r="CI954" s="16"/>
      <c r="CJ954" s="16"/>
      <c r="CK954" s="16"/>
      <c r="CL954" s="16"/>
      <c r="CM954" s="16"/>
      <c r="CN954" s="16"/>
      <c r="CO954" s="16"/>
      <c r="CP954" s="16"/>
      <c r="CQ954" s="16"/>
      <c r="CR954" s="16"/>
      <c r="CS954" s="16"/>
      <c r="CT954" s="16"/>
      <c r="CU954" s="16"/>
      <c r="CV954" s="16"/>
      <c r="CW954" s="16"/>
      <c r="CX954" s="16"/>
      <c r="CY954" s="16"/>
      <c r="CZ954" s="16"/>
      <c r="DA954" s="16"/>
      <c r="DB954" s="16"/>
      <c r="DC954" s="16"/>
      <c r="DD954" s="16"/>
      <c r="DE954" s="16"/>
      <c r="DF954" s="16"/>
      <c r="DG954" s="16"/>
      <c r="DH954" s="16"/>
      <c r="DI954" s="16"/>
      <c r="DJ954" s="16"/>
      <c r="DK954" s="16"/>
      <c r="DL954" s="16"/>
      <c r="DM954" s="16"/>
      <c r="DN954" s="16"/>
      <c r="DO954" s="16"/>
      <c r="DP954" s="16"/>
      <c r="DQ954" s="16"/>
      <c r="DR954" s="16"/>
      <c r="DS954" s="16"/>
      <c r="DT954" s="16"/>
      <c r="DU954" s="16"/>
      <c r="DV954" s="16"/>
      <c r="DW954" s="16"/>
      <c r="DX954" s="16"/>
      <c r="DY954" s="16"/>
      <c r="DZ954" s="16"/>
      <c r="EA954" s="16"/>
      <c r="EB954" s="16"/>
      <c r="EC954" s="16"/>
      <c r="ED954" s="16"/>
      <c r="EE954" s="16"/>
      <c r="EF954" s="16"/>
      <c r="EG954" s="16"/>
      <c r="EH954" s="16"/>
      <c r="EI954" s="16"/>
      <c r="EJ954" s="16"/>
      <c r="EK954" s="16"/>
      <c r="EL954" s="16"/>
      <c r="EM954" s="16"/>
      <c r="EN954" s="16"/>
      <c r="EO954" s="16"/>
      <c r="EP954" s="16"/>
      <c r="EQ954" s="16"/>
      <c r="ER954" s="16"/>
      <c r="ES954" s="16"/>
      <c r="ET954" s="16"/>
      <c r="EU954" s="16"/>
      <c r="EV954" s="16"/>
      <c r="EW954" s="16"/>
      <c r="EX954" s="16"/>
      <c r="EY954" s="16"/>
      <c r="EZ954" s="16"/>
      <c r="FA954" s="16"/>
      <c r="FB954" s="16"/>
    </row>
    <row r="955" spans="11:158" x14ac:dyDescent="0.35"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  <c r="AU955" s="16"/>
      <c r="AV955" s="16"/>
      <c r="AW955" s="16"/>
      <c r="AX955" s="16"/>
      <c r="AY955" s="16"/>
      <c r="AZ955" s="16"/>
      <c r="BA955" s="16"/>
      <c r="BB955" s="16"/>
      <c r="BC955" s="16"/>
      <c r="BD955" s="16"/>
      <c r="BE955" s="16"/>
      <c r="BF955" s="16"/>
      <c r="BG955" s="16"/>
      <c r="BH955" s="16"/>
      <c r="BI955" s="16"/>
      <c r="BJ955" s="16"/>
      <c r="BK955" s="16"/>
      <c r="BL955" s="16"/>
      <c r="BM955" s="16"/>
      <c r="BN955" s="16"/>
      <c r="BO955" s="16"/>
      <c r="BP955" s="16"/>
      <c r="BQ955" s="16"/>
      <c r="BR955" s="16"/>
      <c r="BS955" s="16"/>
      <c r="BT955" s="16"/>
      <c r="BU955" s="16"/>
      <c r="BV955" s="16"/>
      <c r="BW955" s="16"/>
      <c r="BX955" s="16"/>
      <c r="BY955" s="16"/>
      <c r="BZ955" s="16"/>
      <c r="CA955" s="16"/>
      <c r="CB955" s="16"/>
      <c r="CC955" s="16"/>
      <c r="CD955" s="16"/>
      <c r="CE955" s="16"/>
      <c r="CF955" s="16"/>
      <c r="CG955" s="16"/>
      <c r="CH955" s="16"/>
      <c r="CI955" s="16"/>
      <c r="CJ955" s="16"/>
      <c r="CK955" s="16"/>
      <c r="CL955" s="16"/>
      <c r="CM955" s="16"/>
      <c r="CN955" s="16"/>
      <c r="CO955" s="16"/>
      <c r="CP955" s="16"/>
      <c r="CQ955" s="16"/>
      <c r="CR955" s="16"/>
      <c r="CS955" s="16"/>
      <c r="CT955" s="16"/>
      <c r="CU955" s="16"/>
      <c r="CV955" s="16"/>
      <c r="CW955" s="16"/>
      <c r="CX955" s="16"/>
      <c r="CY955" s="16"/>
      <c r="CZ955" s="16"/>
      <c r="DA955" s="16"/>
      <c r="DB955" s="16"/>
      <c r="DC955" s="16"/>
      <c r="DD955" s="16"/>
      <c r="DE955" s="16"/>
      <c r="DF955" s="16"/>
      <c r="DG955" s="16"/>
      <c r="DH955" s="16"/>
      <c r="DI955" s="16"/>
      <c r="DJ955" s="16"/>
      <c r="DK955" s="16"/>
      <c r="DL955" s="16"/>
      <c r="DM955" s="16"/>
      <c r="DN955" s="16"/>
      <c r="DO955" s="16"/>
      <c r="DP955" s="16"/>
      <c r="DQ955" s="16"/>
      <c r="DR955" s="16"/>
      <c r="DS955" s="16"/>
      <c r="DT955" s="16"/>
      <c r="DU955" s="16"/>
      <c r="DV955" s="16"/>
      <c r="DW955" s="16"/>
      <c r="DX955" s="16"/>
      <c r="DY955" s="16"/>
      <c r="DZ955" s="16"/>
      <c r="EA955" s="16"/>
      <c r="EB955" s="16"/>
      <c r="EC955" s="16"/>
      <c r="ED955" s="16"/>
      <c r="EE955" s="16"/>
      <c r="EF955" s="16"/>
      <c r="EG955" s="16"/>
      <c r="EH955" s="16"/>
      <c r="EI955" s="16"/>
      <c r="EJ955" s="16"/>
      <c r="EK955" s="16"/>
      <c r="EL955" s="16"/>
      <c r="EM955" s="16"/>
      <c r="EN955" s="16"/>
      <c r="EO955" s="16"/>
      <c r="EP955" s="16"/>
      <c r="EQ955" s="16"/>
      <c r="ER955" s="16"/>
      <c r="ES955" s="16"/>
      <c r="ET955" s="16"/>
      <c r="EU955" s="16"/>
      <c r="EV955" s="16"/>
      <c r="EW955" s="16"/>
      <c r="EX955" s="16"/>
      <c r="EY955" s="16"/>
      <c r="EZ955" s="16"/>
      <c r="FA955" s="16"/>
      <c r="FB955" s="16"/>
    </row>
    <row r="956" spans="11:158" x14ac:dyDescent="0.35"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  <c r="AU956" s="16"/>
      <c r="AV956" s="16"/>
      <c r="AW956" s="16"/>
      <c r="AX956" s="16"/>
      <c r="AY956" s="16"/>
      <c r="AZ956" s="16"/>
      <c r="BA956" s="16"/>
      <c r="BB956" s="16"/>
      <c r="BC956" s="16"/>
      <c r="BD956" s="16"/>
      <c r="BE956" s="16"/>
      <c r="BF956" s="16"/>
      <c r="BG956" s="16"/>
      <c r="BH956" s="16"/>
      <c r="BI956" s="16"/>
      <c r="BJ956" s="16"/>
      <c r="BK956" s="16"/>
      <c r="BL956" s="16"/>
      <c r="BM956" s="16"/>
      <c r="BN956" s="16"/>
      <c r="BO956" s="16"/>
      <c r="BP956" s="16"/>
      <c r="BQ956" s="16"/>
      <c r="BR956" s="16"/>
      <c r="BS956" s="16"/>
      <c r="BT956" s="16"/>
      <c r="BU956" s="16"/>
      <c r="BV956" s="16"/>
      <c r="BW956" s="16"/>
      <c r="BX956" s="16"/>
      <c r="BY956" s="16"/>
      <c r="BZ956" s="16"/>
      <c r="CA956" s="16"/>
      <c r="CB956" s="16"/>
      <c r="CC956" s="16"/>
      <c r="CD956" s="16"/>
      <c r="CE956" s="16"/>
      <c r="CF956" s="16"/>
      <c r="CG956" s="16"/>
      <c r="CH956" s="16"/>
      <c r="CI956" s="16"/>
      <c r="CJ956" s="16"/>
      <c r="CK956" s="16"/>
      <c r="CL956" s="16"/>
      <c r="CM956" s="16"/>
      <c r="CN956" s="16"/>
      <c r="CO956" s="16"/>
      <c r="CP956" s="16"/>
      <c r="CQ956" s="16"/>
      <c r="CR956" s="16"/>
      <c r="CS956" s="16"/>
      <c r="CT956" s="16"/>
      <c r="CU956" s="16"/>
      <c r="CV956" s="16"/>
      <c r="CW956" s="16"/>
      <c r="CX956" s="16"/>
      <c r="CY956" s="16"/>
      <c r="CZ956" s="16"/>
      <c r="DA956" s="16"/>
      <c r="DB956" s="16"/>
      <c r="DC956" s="16"/>
      <c r="DD956" s="16"/>
      <c r="DE956" s="16"/>
      <c r="DF956" s="16"/>
      <c r="DG956" s="16"/>
      <c r="DH956" s="16"/>
      <c r="DI956" s="16"/>
      <c r="DJ956" s="16"/>
      <c r="DK956" s="16"/>
      <c r="DL956" s="16"/>
      <c r="DM956" s="16"/>
      <c r="DN956" s="16"/>
      <c r="DO956" s="16"/>
      <c r="DP956" s="16"/>
      <c r="DQ956" s="16"/>
      <c r="DR956" s="16"/>
      <c r="DS956" s="16"/>
      <c r="DT956" s="16"/>
      <c r="DU956" s="16"/>
      <c r="DV956" s="16"/>
      <c r="DW956" s="16"/>
      <c r="DX956" s="16"/>
      <c r="DY956" s="16"/>
      <c r="DZ956" s="16"/>
      <c r="EA956" s="16"/>
      <c r="EB956" s="16"/>
      <c r="EC956" s="16"/>
      <c r="ED956" s="16"/>
      <c r="EE956" s="16"/>
      <c r="EF956" s="16"/>
      <c r="EG956" s="16"/>
      <c r="EH956" s="16"/>
      <c r="EI956" s="16"/>
      <c r="EJ956" s="16"/>
      <c r="EK956" s="16"/>
      <c r="EL956" s="16"/>
      <c r="EM956" s="16"/>
      <c r="EN956" s="16"/>
      <c r="EO956" s="16"/>
      <c r="EP956" s="16"/>
      <c r="EQ956" s="16"/>
      <c r="ER956" s="16"/>
      <c r="ES956" s="16"/>
      <c r="ET956" s="16"/>
      <c r="EU956" s="16"/>
      <c r="EV956" s="16"/>
      <c r="EW956" s="16"/>
      <c r="EX956" s="16"/>
      <c r="EY956" s="16"/>
      <c r="EZ956" s="16"/>
      <c r="FA956" s="16"/>
      <c r="FB956" s="16"/>
    </row>
    <row r="957" spans="11:158" x14ac:dyDescent="0.35"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  <c r="AU957" s="16"/>
      <c r="AV957" s="16"/>
      <c r="AW957" s="16"/>
      <c r="AX957" s="16"/>
      <c r="AY957" s="16"/>
      <c r="AZ957" s="16"/>
      <c r="BA957" s="16"/>
      <c r="BB957" s="16"/>
      <c r="BC957" s="16"/>
      <c r="BD957" s="16"/>
      <c r="BE957" s="16"/>
      <c r="BF957" s="16"/>
      <c r="BG957" s="16"/>
      <c r="BH957" s="16"/>
      <c r="BI957" s="16"/>
      <c r="BJ957" s="16"/>
      <c r="BK957" s="16"/>
      <c r="BL957" s="16"/>
      <c r="BM957" s="16"/>
      <c r="BN957" s="16"/>
      <c r="BO957" s="16"/>
      <c r="BP957" s="16"/>
      <c r="BQ957" s="16"/>
      <c r="BR957" s="16"/>
      <c r="BS957" s="16"/>
      <c r="BT957" s="16"/>
      <c r="BU957" s="16"/>
      <c r="BV957" s="16"/>
      <c r="BW957" s="16"/>
      <c r="BX957" s="16"/>
      <c r="BY957" s="16"/>
      <c r="BZ957" s="16"/>
      <c r="CA957" s="16"/>
      <c r="CB957" s="16"/>
      <c r="CC957" s="16"/>
      <c r="CD957" s="16"/>
      <c r="CE957" s="16"/>
      <c r="CF957" s="16"/>
      <c r="CG957" s="16"/>
      <c r="CH957" s="16"/>
      <c r="CI957" s="16"/>
      <c r="CJ957" s="16"/>
      <c r="CK957" s="16"/>
      <c r="CL957" s="16"/>
      <c r="CM957" s="16"/>
      <c r="CN957" s="16"/>
      <c r="CO957" s="16"/>
      <c r="CP957" s="16"/>
      <c r="CQ957" s="16"/>
      <c r="CR957" s="16"/>
      <c r="CS957" s="16"/>
      <c r="CT957" s="16"/>
      <c r="CU957" s="16"/>
      <c r="CV957" s="16"/>
      <c r="CW957" s="16"/>
      <c r="CX957" s="16"/>
      <c r="CY957" s="16"/>
      <c r="CZ957" s="16"/>
      <c r="DA957" s="16"/>
      <c r="DB957" s="16"/>
      <c r="DC957" s="16"/>
      <c r="DD957" s="16"/>
      <c r="DE957" s="16"/>
      <c r="DF957" s="16"/>
      <c r="DG957" s="16"/>
      <c r="DH957" s="16"/>
      <c r="DI957" s="16"/>
      <c r="DJ957" s="16"/>
      <c r="DK957" s="16"/>
      <c r="DL957" s="16"/>
      <c r="DM957" s="16"/>
      <c r="DN957" s="16"/>
      <c r="DO957" s="16"/>
      <c r="DP957" s="16"/>
      <c r="DQ957" s="16"/>
      <c r="DR957" s="16"/>
      <c r="DS957" s="16"/>
      <c r="DT957" s="16"/>
      <c r="DU957" s="16"/>
      <c r="DV957" s="16"/>
      <c r="DW957" s="16"/>
      <c r="DX957" s="16"/>
      <c r="DY957" s="16"/>
      <c r="DZ957" s="16"/>
      <c r="EA957" s="16"/>
      <c r="EB957" s="16"/>
      <c r="EC957" s="16"/>
      <c r="ED957" s="16"/>
      <c r="EE957" s="16"/>
      <c r="EF957" s="16"/>
      <c r="EG957" s="16"/>
      <c r="EH957" s="16"/>
      <c r="EI957" s="16"/>
      <c r="EJ957" s="16"/>
      <c r="EK957" s="16"/>
      <c r="EL957" s="16"/>
      <c r="EM957" s="16"/>
      <c r="EN957" s="16"/>
      <c r="EO957" s="16"/>
      <c r="EP957" s="16"/>
      <c r="EQ957" s="16"/>
      <c r="ER957" s="16"/>
      <c r="ES957" s="16"/>
      <c r="ET957" s="16"/>
      <c r="EU957" s="16"/>
      <c r="EV957" s="16"/>
      <c r="EW957" s="16"/>
      <c r="EX957" s="16"/>
      <c r="EY957" s="16"/>
      <c r="EZ957" s="16"/>
      <c r="FA957" s="16"/>
      <c r="FB957" s="16"/>
    </row>
    <row r="958" spans="11:158" x14ac:dyDescent="0.35"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  <c r="AU958" s="16"/>
      <c r="AV958" s="16"/>
      <c r="AW958" s="16"/>
      <c r="AX958" s="16"/>
      <c r="AY958" s="16"/>
      <c r="AZ958" s="16"/>
      <c r="BA958" s="16"/>
      <c r="BB958" s="16"/>
      <c r="BC958" s="16"/>
      <c r="BD958" s="16"/>
      <c r="BE958" s="16"/>
      <c r="BF958" s="16"/>
      <c r="BG958" s="16"/>
      <c r="BH958" s="16"/>
      <c r="BI958" s="16"/>
      <c r="BJ958" s="16"/>
      <c r="BK958" s="16"/>
      <c r="BL958" s="16"/>
      <c r="BM958" s="16"/>
      <c r="BN958" s="16"/>
      <c r="BO958" s="16"/>
      <c r="BP958" s="16"/>
      <c r="BQ958" s="16"/>
      <c r="BR958" s="16"/>
      <c r="BS958" s="16"/>
      <c r="BT958" s="16"/>
      <c r="BU958" s="16"/>
      <c r="BV958" s="16"/>
      <c r="BW958" s="16"/>
      <c r="BX958" s="16"/>
      <c r="BY958" s="16"/>
      <c r="BZ958" s="16"/>
      <c r="CA958" s="16"/>
      <c r="CB958" s="16"/>
      <c r="CC958" s="16"/>
      <c r="CD958" s="16"/>
      <c r="CE958" s="16"/>
      <c r="CF958" s="16"/>
      <c r="CG958" s="16"/>
      <c r="CH958" s="16"/>
      <c r="CI958" s="16"/>
      <c r="CJ958" s="16"/>
      <c r="CK958" s="16"/>
      <c r="CL958" s="16"/>
      <c r="CM958" s="16"/>
      <c r="CN958" s="16"/>
      <c r="CO958" s="16"/>
      <c r="CP958" s="16"/>
      <c r="CQ958" s="16"/>
      <c r="CR958" s="16"/>
      <c r="CS958" s="16"/>
      <c r="CT958" s="16"/>
      <c r="CU958" s="16"/>
      <c r="CV958" s="16"/>
      <c r="CW958" s="16"/>
      <c r="CX958" s="16"/>
      <c r="CY958" s="16"/>
      <c r="CZ958" s="16"/>
      <c r="DA958" s="16"/>
      <c r="DB958" s="16"/>
      <c r="DC958" s="16"/>
      <c r="DD958" s="16"/>
      <c r="DE958" s="16"/>
      <c r="DF958" s="16"/>
      <c r="DG958" s="16"/>
      <c r="DH958" s="16"/>
      <c r="DI958" s="16"/>
      <c r="DJ958" s="16"/>
      <c r="DK958" s="16"/>
      <c r="DL958" s="16"/>
      <c r="DM958" s="16"/>
      <c r="DN958" s="16"/>
      <c r="DO958" s="16"/>
      <c r="DP958" s="16"/>
      <c r="DQ958" s="16"/>
      <c r="DR958" s="16"/>
      <c r="DS958" s="16"/>
      <c r="DT958" s="16"/>
      <c r="DU958" s="16"/>
      <c r="DV958" s="16"/>
      <c r="DW958" s="16"/>
      <c r="DX958" s="16"/>
      <c r="DY958" s="16"/>
      <c r="DZ958" s="16"/>
      <c r="EA958" s="16"/>
      <c r="EB958" s="16"/>
      <c r="EC958" s="16"/>
      <c r="ED958" s="16"/>
      <c r="EE958" s="16"/>
      <c r="EF958" s="16"/>
      <c r="EG958" s="16"/>
      <c r="EH958" s="16"/>
      <c r="EI958" s="16"/>
      <c r="EJ958" s="16"/>
      <c r="EK958" s="16"/>
      <c r="EL958" s="16"/>
      <c r="EM958" s="16"/>
      <c r="EN958" s="16"/>
      <c r="EO958" s="16"/>
      <c r="EP958" s="16"/>
      <c r="EQ958" s="16"/>
      <c r="ER958" s="16"/>
      <c r="ES958" s="16"/>
      <c r="ET958" s="16"/>
      <c r="EU958" s="16"/>
      <c r="EV958" s="16"/>
      <c r="EW958" s="16"/>
      <c r="EX958" s="16"/>
      <c r="EY958" s="16"/>
      <c r="EZ958" s="16"/>
      <c r="FA958" s="16"/>
      <c r="FB958" s="16"/>
    </row>
    <row r="959" spans="11:158" x14ac:dyDescent="0.35"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6"/>
      <c r="BB959" s="16"/>
      <c r="BC959" s="16"/>
      <c r="BD959" s="16"/>
      <c r="BE959" s="16"/>
      <c r="BF959" s="16"/>
      <c r="BG959" s="16"/>
      <c r="BH959" s="16"/>
      <c r="BI959" s="16"/>
      <c r="BJ959" s="16"/>
      <c r="BK959" s="16"/>
      <c r="BL959" s="16"/>
      <c r="BM959" s="16"/>
      <c r="BN959" s="16"/>
      <c r="BO959" s="16"/>
      <c r="BP959" s="16"/>
      <c r="BQ959" s="16"/>
      <c r="BR959" s="16"/>
      <c r="BS959" s="16"/>
      <c r="BT959" s="16"/>
      <c r="BU959" s="16"/>
      <c r="BV959" s="16"/>
      <c r="BW959" s="16"/>
      <c r="BX959" s="16"/>
      <c r="BY959" s="16"/>
      <c r="BZ959" s="16"/>
      <c r="CA959" s="16"/>
      <c r="CB959" s="16"/>
      <c r="CC959" s="16"/>
      <c r="CD959" s="16"/>
      <c r="CE959" s="16"/>
      <c r="CF959" s="16"/>
      <c r="CG959" s="16"/>
      <c r="CH959" s="16"/>
      <c r="CI959" s="16"/>
      <c r="CJ959" s="16"/>
      <c r="CK959" s="16"/>
      <c r="CL959" s="16"/>
      <c r="CM959" s="16"/>
      <c r="CN959" s="16"/>
      <c r="CO959" s="16"/>
      <c r="CP959" s="16"/>
      <c r="CQ959" s="16"/>
      <c r="CR959" s="16"/>
      <c r="CS959" s="16"/>
      <c r="CT959" s="16"/>
      <c r="CU959" s="16"/>
      <c r="CV959" s="16"/>
      <c r="CW959" s="16"/>
      <c r="CX959" s="16"/>
      <c r="CY959" s="16"/>
      <c r="CZ959" s="16"/>
      <c r="DA959" s="16"/>
      <c r="DB959" s="16"/>
      <c r="DC959" s="16"/>
      <c r="DD959" s="16"/>
      <c r="DE959" s="16"/>
      <c r="DF959" s="16"/>
      <c r="DG959" s="16"/>
      <c r="DH959" s="16"/>
      <c r="DI959" s="16"/>
      <c r="DJ959" s="16"/>
      <c r="DK959" s="16"/>
      <c r="DL959" s="16"/>
      <c r="DM959" s="16"/>
      <c r="DN959" s="16"/>
      <c r="DO959" s="16"/>
      <c r="DP959" s="16"/>
      <c r="DQ959" s="16"/>
      <c r="DR959" s="16"/>
      <c r="DS959" s="16"/>
      <c r="DT959" s="16"/>
      <c r="DU959" s="16"/>
      <c r="DV959" s="16"/>
      <c r="DW959" s="16"/>
      <c r="DX959" s="16"/>
      <c r="DY959" s="16"/>
      <c r="DZ959" s="16"/>
      <c r="EA959" s="16"/>
      <c r="EB959" s="16"/>
      <c r="EC959" s="16"/>
      <c r="ED959" s="16"/>
      <c r="EE959" s="16"/>
      <c r="EF959" s="16"/>
      <c r="EG959" s="16"/>
      <c r="EH959" s="16"/>
      <c r="EI959" s="16"/>
      <c r="EJ959" s="16"/>
      <c r="EK959" s="16"/>
      <c r="EL959" s="16"/>
      <c r="EM959" s="16"/>
      <c r="EN959" s="16"/>
      <c r="EO959" s="16"/>
      <c r="EP959" s="16"/>
      <c r="EQ959" s="16"/>
      <c r="ER959" s="16"/>
      <c r="ES959" s="16"/>
      <c r="ET959" s="16"/>
      <c r="EU959" s="16"/>
      <c r="EV959" s="16"/>
      <c r="EW959" s="16"/>
      <c r="EX959" s="16"/>
      <c r="EY959" s="16"/>
      <c r="EZ959" s="16"/>
      <c r="FA959" s="16"/>
      <c r="FB959" s="16"/>
    </row>
    <row r="960" spans="11:158" x14ac:dyDescent="0.35"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  <c r="AU960" s="16"/>
      <c r="AV960" s="16"/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  <c r="BJ960" s="16"/>
      <c r="BK960" s="16"/>
      <c r="BL960" s="16"/>
      <c r="BM960" s="16"/>
      <c r="BN960" s="16"/>
      <c r="BO960" s="16"/>
      <c r="BP960" s="16"/>
      <c r="BQ960" s="16"/>
      <c r="BR960" s="16"/>
      <c r="BS960" s="16"/>
      <c r="BT960" s="16"/>
      <c r="BU960" s="16"/>
      <c r="BV960" s="16"/>
      <c r="BW960" s="16"/>
      <c r="BX960" s="16"/>
      <c r="BY960" s="16"/>
      <c r="BZ960" s="16"/>
      <c r="CA960" s="16"/>
      <c r="CB960" s="16"/>
      <c r="CC960" s="16"/>
      <c r="CD960" s="16"/>
      <c r="CE960" s="16"/>
      <c r="CF960" s="16"/>
      <c r="CG960" s="16"/>
      <c r="CH960" s="16"/>
      <c r="CI960" s="16"/>
      <c r="CJ960" s="16"/>
      <c r="CK960" s="16"/>
      <c r="CL960" s="16"/>
      <c r="CM960" s="16"/>
      <c r="CN960" s="16"/>
      <c r="CO960" s="16"/>
      <c r="CP960" s="16"/>
      <c r="CQ960" s="16"/>
      <c r="CR960" s="16"/>
      <c r="CS960" s="16"/>
      <c r="CT960" s="16"/>
      <c r="CU960" s="16"/>
      <c r="CV960" s="16"/>
      <c r="CW960" s="16"/>
      <c r="CX960" s="16"/>
      <c r="CY960" s="16"/>
      <c r="CZ960" s="16"/>
      <c r="DA960" s="16"/>
      <c r="DB960" s="16"/>
      <c r="DC960" s="16"/>
      <c r="DD960" s="16"/>
      <c r="DE960" s="16"/>
      <c r="DF960" s="16"/>
      <c r="DG960" s="16"/>
      <c r="DH960" s="16"/>
      <c r="DI960" s="16"/>
      <c r="DJ960" s="16"/>
      <c r="DK960" s="16"/>
      <c r="DL960" s="16"/>
      <c r="DM960" s="16"/>
      <c r="DN960" s="16"/>
      <c r="DO960" s="16"/>
      <c r="DP960" s="16"/>
      <c r="DQ960" s="16"/>
      <c r="DR960" s="16"/>
      <c r="DS960" s="16"/>
      <c r="DT960" s="16"/>
      <c r="DU960" s="16"/>
      <c r="DV960" s="16"/>
      <c r="DW960" s="16"/>
      <c r="DX960" s="16"/>
      <c r="DY960" s="16"/>
      <c r="DZ960" s="16"/>
      <c r="EA960" s="16"/>
      <c r="EB960" s="16"/>
      <c r="EC960" s="16"/>
      <c r="ED960" s="16"/>
      <c r="EE960" s="16"/>
      <c r="EF960" s="16"/>
      <c r="EG960" s="16"/>
      <c r="EH960" s="16"/>
      <c r="EI960" s="16"/>
      <c r="EJ960" s="16"/>
      <c r="EK960" s="16"/>
      <c r="EL960" s="16"/>
      <c r="EM960" s="16"/>
      <c r="EN960" s="16"/>
      <c r="EO960" s="16"/>
      <c r="EP960" s="16"/>
      <c r="EQ960" s="16"/>
      <c r="ER960" s="16"/>
      <c r="ES960" s="16"/>
      <c r="ET960" s="16"/>
      <c r="EU960" s="16"/>
      <c r="EV960" s="16"/>
      <c r="EW960" s="16"/>
      <c r="EX960" s="16"/>
      <c r="EY960" s="16"/>
      <c r="EZ960" s="16"/>
      <c r="FA960" s="16"/>
      <c r="FB960" s="16"/>
    </row>
    <row r="961" spans="11:158" x14ac:dyDescent="0.35"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  <c r="AU961" s="16"/>
      <c r="AV961" s="16"/>
      <c r="AW961" s="16"/>
      <c r="AX961" s="16"/>
      <c r="AY961" s="16"/>
      <c r="AZ961" s="16"/>
      <c r="BA961" s="16"/>
      <c r="BB961" s="16"/>
      <c r="BC961" s="16"/>
      <c r="BD961" s="16"/>
      <c r="BE961" s="16"/>
      <c r="BF961" s="16"/>
      <c r="BG961" s="16"/>
      <c r="BH961" s="16"/>
      <c r="BI961" s="16"/>
      <c r="BJ961" s="16"/>
      <c r="BK961" s="16"/>
      <c r="BL961" s="16"/>
      <c r="BM961" s="16"/>
      <c r="BN961" s="16"/>
      <c r="BO961" s="16"/>
      <c r="BP961" s="16"/>
      <c r="BQ961" s="16"/>
      <c r="BR961" s="16"/>
      <c r="BS961" s="16"/>
      <c r="BT961" s="16"/>
      <c r="BU961" s="16"/>
      <c r="BV961" s="16"/>
      <c r="BW961" s="16"/>
      <c r="BX961" s="16"/>
      <c r="BY961" s="16"/>
      <c r="BZ961" s="16"/>
      <c r="CA961" s="16"/>
      <c r="CB961" s="16"/>
      <c r="CC961" s="16"/>
      <c r="CD961" s="16"/>
      <c r="CE961" s="16"/>
      <c r="CF961" s="16"/>
      <c r="CG961" s="16"/>
      <c r="CH961" s="16"/>
      <c r="CI961" s="16"/>
      <c r="CJ961" s="16"/>
      <c r="CK961" s="16"/>
      <c r="CL961" s="16"/>
      <c r="CM961" s="16"/>
      <c r="CN961" s="16"/>
      <c r="CO961" s="16"/>
      <c r="CP961" s="16"/>
      <c r="CQ961" s="16"/>
      <c r="CR961" s="16"/>
      <c r="CS961" s="16"/>
      <c r="CT961" s="16"/>
      <c r="CU961" s="16"/>
      <c r="CV961" s="16"/>
      <c r="CW961" s="16"/>
      <c r="CX961" s="16"/>
      <c r="CY961" s="16"/>
      <c r="CZ961" s="16"/>
      <c r="DA961" s="16"/>
      <c r="DB961" s="16"/>
      <c r="DC961" s="16"/>
      <c r="DD961" s="16"/>
      <c r="DE961" s="16"/>
      <c r="DF961" s="16"/>
      <c r="DG961" s="16"/>
      <c r="DH961" s="16"/>
      <c r="DI961" s="16"/>
      <c r="DJ961" s="16"/>
      <c r="DK961" s="16"/>
      <c r="DL961" s="16"/>
      <c r="DM961" s="16"/>
      <c r="DN961" s="16"/>
      <c r="DO961" s="16"/>
      <c r="DP961" s="16"/>
      <c r="DQ961" s="16"/>
      <c r="DR961" s="16"/>
      <c r="DS961" s="16"/>
      <c r="DT961" s="16"/>
      <c r="DU961" s="16"/>
      <c r="DV961" s="16"/>
      <c r="DW961" s="16"/>
      <c r="DX961" s="16"/>
      <c r="DY961" s="16"/>
      <c r="DZ961" s="16"/>
      <c r="EA961" s="16"/>
      <c r="EB961" s="16"/>
      <c r="EC961" s="16"/>
      <c r="ED961" s="16"/>
      <c r="EE961" s="16"/>
      <c r="EF961" s="16"/>
      <c r="EG961" s="16"/>
      <c r="EH961" s="16"/>
      <c r="EI961" s="16"/>
      <c r="EJ961" s="16"/>
      <c r="EK961" s="16"/>
      <c r="EL961" s="16"/>
      <c r="EM961" s="16"/>
      <c r="EN961" s="16"/>
      <c r="EO961" s="16"/>
      <c r="EP961" s="16"/>
      <c r="EQ961" s="16"/>
      <c r="ER961" s="16"/>
      <c r="ES961" s="16"/>
      <c r="ET961" s="16"/>
      <c r="EU961" s="16"/>
      <c r="EV961" s="16"/>
      <c r="EW961" s="16"/>
      <c r="EX961" s="16"/>
      <c r="EY961" s="16"/>
      <c r="EZ961" s="16"/>
      <c r="FA961" s="16"/>
      <c r="FB961" s="16"/>
    </row>
    <row r="962" spans="11:158" x14ac:dyDescent="0.35"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  <c r="AU962" s="16"/>
      <c r="AV962" s="16"/>
      <c r="AW962" s="16"/>
      <c r="AX962" s="16"/>
      <c r="AY962" s="16"/>
      <c r="AZ962" s="16"/>
      <c r="BA962" s="16"/>
      <c r="BB962" s="16"/>
      <c r="BC962" s="16"/>
      <c r="BD962" s="16"/>
      <c r="BE962" s="16"/>
      <c r="BF962" s="16"/>
      <c r="BG962" s="16"/>
      <c r="BH962" s="16"/>
      <c r="BI962" s="16"/>
      <c r="BJ962" s="16"/>
      <c r="BK962" s="16"/>
      <c r="BL962" s="16"/>
      <c r="BM962" s="16"/>
      <c r="BN962" s="16"/>
      <c r="BO962" s="16"/>
      <c r="BP962" s="16"/>
      <c r="BQ962" s="16"/>
      <c r="BR962" s="16"/>
      <c r="BS962" s="16"/>
      <c r="BT962" s="16"/>
      <c r="BU962" s="16"/>
      <c r="BV962" s="16"/>
      <c r="BW962" s="16"/>
      <c r="BX962" s="16"/>
      <c r="BY962" s="16"/>
      <c r="BZ962" s="16"/>
      <c r="CA962" s="16"/>
      <c r="CB962" s="16"/>
      <c r="CC962" s="16"/>
      <c r="CD962" s="16"/>
      <c r="CE962" s="16"/>
      <c r="CF962" s="16"/>
      <c r="CG962" s="16"/>
      <c r="CH962" s="16"/>
      <c r="CI962" s="16"/>
      <c r="CJ962" s="16"/>
      <c r="CK962" s="16"/>
      <c r="CL962" s="16"/>
      <c r="CM962" s="16"/>
      <c r="CN962" s="16"/>
      <c r="CO962" s="16"/>
      <c r="CP962" s="16"/>
      <c r="CQ962" s="16"/>
      <c r="CR962" s="16"/>
      <c r="CS962" s="16"/>
      <c r="CT962" s="16"/>
      <c r="CU962" s="16"/>
      <c r="CV962" s="16"/>
      <c r="CW962" s="16"/>
      <c r="CX962" s="16"/>
      <c r="CY962" s="16"/>
      <c r="CZ962" s="16"/>
      <c r="DA962" s="16"/>
      <c r="DB962" s="16"/>
      <c r="DC962" s="16"/>
      <c r="DD962" s="16"/>
      <c r="DE962" s="16"/>
      <c r="DF962" s="16"/>
      <c r="DG962" s="16"/>
      <c r="DH962" s="16"/>
      <c r="DI962" s="16"/>
      <c r="DJ962" s="16"/>
      <c r="DK962" s="16"/>
      <c r="DL962" s="16"/>
      <c r="DM962" s="16"/>
      <c r="DN962" s="16"/>
      <c r="DO962" s="16"/>
      <c r="DP962" s="16"/>
      <c r="DQ962" s="16"/>
      <c r="DR962" s="16"/>
      <c r="DS962" s="16"/>
      <c r="DT962" s="16"/>
      <c r="DU962" s="16"/>
      <c r="DV962" s="16"/>
      <c r="DW962" s="16"/>
      <c r="DX962" s="16"/>
      <c r="DY962" s="16"/>
      <c r="DZ962" s="16"/>
      <c r="EA962" s="16"/>
      <c r="EB962" s="16"/>
      <c r="EC962" s="16"/>
      <c r="ED962" s="16"/>
      <c r="EE962" s="16"/>
      <c r="EF962" s="16"/>
      <c r="EG962" s="16"/>
      <c r="EH962" s="16"/>
      <c r="EI962" s="16"/>
      <c r="EJ962" s="16"/>
      <c r="EK962" s="16"/>
      <c r="EL962" s="16"/>
      <c r="EM962" s="16"/>
      <c r="EN962" s="16"/>
      <c r="EO962" s="16"/>
      <c r="EP962" s="16"/>
      <c r="EQ962" s="16"/>
      <c r="ER962" s="16"/>
      <c r="ES962" s="16"/>
      <c r="ET962" s="16"/>
      <c r="EU962" s="16"/>
      <c r="EV962" s="16"/>
      <c r="EW962" s="16"/>
      <c r="EX962" s="16"/>
      <c r="EY962" s="16"/>
      <c r="EZ962" s="16"/>
      <c r="FA962" s="16"/>
      <c r="FB962" s="16"/>
    </row>
    <row r="963" spans="11:158" x14ac:dyDescent="0.35"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  <c r="AU963" s="16"/>
      <c r="AV963" s="16"/>
      <c r="AW963" s="16"/>
      <c r="AX963" s="16"/>
      <c r="AY963" s="16"/>
      <c r="AZ963" s="16"/>
      <c r="BA963" s="16"/>
      <c r="BB963" s="16"/>
      <c r="BC963" s="16"/>
      <c r="BD963" s="16"/>
      <c r="BE963" s="16"/>
      <c r="BF963" s="16"/>
      <c r="BG963" s="16"/>
      <c r="BH963" s="16"/>
      <c r="BI963" s="16"/>
      <c r="BJ963" s="16"/>
      <c r="BK963" s="16"/>
      <c r="BL963" s="16"/>
      <c r="BM963" s="16"/>
      <c r="BN963" s="16"/>
      <c r="BO963" s="16"/>
      <c r="BP963" s="16"/>
      <c r="BQ963" s="16"/>
      <c r="BR963" s="16"/>
      <c r="BS963" s="16"/>
      <c r="BT963" s="16"/>
      <c r="BU963" s="16"/>
      <c r="BV963" s="16"/>
      <c r="BW963" s="16"/>
      <c r="BX963" s="16"/>
      <c r="BY963" s="16"/>
      <c r="BZ963" s="16"/>
      <c r="CA963" s="16"/>
      <c r="CB963" s="16"/>
      <c r="CC963" s="16"/>
      <c r="CD963" s="16"/>
      <c r="CE963" s="16"/>
      <c r="CF963" s="16"/>
      <c r="CG963" s="16"/>
      <c r="CH963" s="16"/>
      <c r="CI963" s="16"/>
      <c r="CJ963" s="16"/>
      <c r="CK963" s="16"/>
      <c r="CL963" s="16"/>
      <c r="CM963" s="16"/>
      <c r="CN963" s="16"/>
      <c r="CO963" s="16"/>
      <c r="CP963" s="16"/>
      <c r="CQ963" s="16"/>
      <c r="CR963" s="16"/>
      <c r="CS963" s="16"/>
      <c r="CT963" s="16"/>
      <c r="CU963" s="16"/>
      <c r="CV963" s="16"/>
      <c r="CW963" s="16"/>
      <c r="CX963" s="16"/>
      <c r="CY963" s="16"/>
      <c r="CZ963" s="16"/>
      <c r="DA963" s="16"/>
      <c r="DB963" s="16"/>
      <c r="DC963" s="16"/>
      <c r="DD963" s="16"/>
      <c r="DE963" s="16"/>
      <c r="DF963" s="16"/>
      <c r="DG963" s="16"/>
      <c r="DH963" s="16"/>
      <c r="DI963" s="16"/>
      <c r="DJ963" s="16"/>
      <c r="DK963" s="16"/>
      <c r="DL963" s="16"/>
      <c r="DM963" s="16"/>
      <c r="DN963" s="16"/>
      <c r="DO963" s="16"/>
      <c r="DP963" s="16"/>
      <c r="DQ963" s="16"/>
      <c r="DR963" s="16"/>
      <c r="DS963" s="16"/>
      <c r="DT963" s="16"/>
      <c r="DU963" s="16"/>
      <c r="DV963" s="16"/>
      <c r="DW963" s="16"/>
      <c r="DX963" s="16"/>
      <c r="DY963" s="16"/>
      <c r="DZ963" s="16"/>
      <c r="EA963" s="16"/>
      <c r="EB963" s="16"/>
      <c r="EC963" s="16"/>
      <c r="ED963" s="16"/>
      <c r="EE963" s="16"/>
      <c r="EF963" s="16"/>
      <c r="EG963" s="16"/>
      <c r="EH963" s="16"/>
      <c r="EI963" s="16"/>
      <c r="EJ963" s="16"/>
      <c r="EK963" s="16"/>
      <c r="EL963" s="16"/>
      <c r="EM963" s="16"/>
      <c r="EN963" s="16"/>
      <c r="EO963" s="16"/>
      <c r="EP963" s="16"/>
      <c r="EQ963" s="16"/>
      <c r="ER963" s="16"/>
      <c r="ES963" s="16"/>
      <c r="ET963" s="16"/>
      <c r="EU963" s="16"/>
      <c r="EV963" s="16"/>
      <c r="EW963" s="16"/>
      <c r="EX963" s="16"/>
      <c r="EY963" s="16"/>
      <c r="EZ963" s="16"/>
      <c r="FA963" s="16"/>
      <c r="FB963" s="16"/>
    </row>
    <row r="964" spans="11:158" x14ac:dyDescent="0.35"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  <c r="AU964" s="16"/>
      <c r="AV964" s="16"/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  <c r="BP964" s="16"/>
      <c r="BQ964" s="16"/>
      <c r="BR964" s="16"/>
      <c r="BS964" s="16"/>
      <c r="BT964" s="16"/>
      <c r="BU964" s="16"/>
      <c r="BV964" s="16"/>
      <c r="BW964" s="16"/>
      <c r="BX964" s="16"/>
      <c r="BY964" s="16"/>
      <c r="BZ964" s="16"/>
      <c r="CA964" s="16"/>
      <c r="CB964" s="16"/>
      <c r="CC964" s="16"/>
      <c r="CD964" s="16"/>
      <c r="CE964" s="16"/>
      <c r="CF964" s="16"/>
      <c r="CG964" s="16"/>
      <c r="CH964" s="16"/>
      <c r="CI964" s="16"/>
      <c r="CJ964" s="16"/>
      <c r="CK964" s="16"/>
      <c r="CL964" s="16"/>
      <c r="CM964" s="16"/>
      <c r="CN964" s="16"/>
      <c r="CO964" s="16"/>
      <c r="CP964" s="16"/>
      <c r="CQ964" s="16"/>
      <c r="CR964" s="16"/>
      <c r="CS964" s="16"/>
      <c r="CT964" s="16"/>
      <c r="CU964" s="16"/>
      <c r="CV964" s="16"/>
      <c r="CW964" s="16"/>
      <c r="CX964" s="16"/>
      <c r="CY964" s="16"/>
      <c r="CZ964" s="16"/>
      <c r="DA964" s="16"/>
      <c r="DB964" s="16"/>
      <c r="DC964" s="16"/>
      <c r="DD964" s="16"/>
      <c r="DE964" s="16"/>
      <c r="DF964" s="16"/>
      <c r="DG964" s="16"/>
      <c r="DH964" s="16"/>
      <c r="DI964" s="16"/>
      <c r="DJ964" s="16"/>
      <c r="DK964" s="16"/>
      <c r="DL964" s="16"/>
      <c r="DM964" s="16"/>
      <c r="DN964" s="16"/>
      <c r="DO964" s="16"/>
      <c r="DP964" s="16"/>
      <c r="DQ964" s="16"/>
      <c r="DR964" s="16"/>
      <c r="DS964" s="16"/>
      <c r="DT964" s="16"/>
      <c r="DU964" s="16"/>
      <c r="DV964" s="16"/>
      <c r="DW964" s="16"/>
      <c r="DX964" s="16"/>
      <c r="DY964" s="16"/>
      <c r="DZ964" s="16"/>
      <c r="EA964" s="16"/>
      <c r="EB964" s="16"/>
      <c r="EC964" s="16"/>
      <c r="ED964" s="16"/>
      <c r="EE964" s="16"/>
      <c r="EF964" s="16"/>
      <c r="EG964" s="16"/>
      <c r="EH964" s="16"/>
      <c r="EI964" s="16"/>
      <c r="EJ964" s="16"/>
      <c r="EK964" s="16"/>
      <c r="EL964" s="16"/>
      <c r="EM964" s="16"/>
      <c r="EN964" s="16"/>
      <c r="EO964" s="16"/>
      <c r="EP964" s="16"/>
      <c r="EQ964" s="16"/>
      <c r="ER964" s="16"/>
      <c r="ES964" s="16"/>
      <c r="ET964" s="16"/>
      <c r="EU964" s="16"/>
      <c r="EV964" s="16"/>
      <c r="EW964" s="16"/>
      <c r="EX964" s="16"/>
      <c r="EY964" s="16"/>
      <c r="EZ964" s="16"/>
      <c r="FA964" s="16"/>
      <c r="FB964" s="16"/>
    </row>
    <row r="965" spans="11:158" x14ac:dyDescent="0.35"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  <c r="AU965" s="16"/>
      <c r="AV965" s="16"/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  <c r="BN965" s="16"/>
      <c r="BO965" s="16"/>
      <c r="BP965" s="16"/>
      <c r="BQ965" s="16"/>
      <c r="BR965" s="16"/>
      <c r="BS965" s="16"/>
      <c r="BT965" s="16"/>
      <c r="BU965" s="16"/>
      <c r="BV965" s="16"/>
      <c r="BW965" s="16"/>
      <c r="BX965" s="16"/>
      <c r="BY965" s="16"/>
      <c r="BZ965" s="16"/>
      <c r="CA965" s="16"/>
      <c r="CB965" s="16"/>
      <c r="CC965" s="16"/>
      <c r="CD965" s="16"/>
      <c r="CE965" s="16"/>
      <c r="CF965" s="16"/>
      <c r="CG965" s="16"/>
      <c r="CH965" s="16"/>
      <c r="CI965" s="16"/>
      <c r="CJ965" s="16"/>
      <c r="CK965" s="16"/>
      <c r="CL965" s="16"/>
      <c r="CM965" s="16"/>
      <c r="CN965" s="16"/>
      <c r="CO965" s="16"/>
      <c r="CP965" s="16"/>
      <c r="CQ965" s="16"/>
      <c r="CR965" s="16"/>
      <c r="CS965" s="16"/>
      <c r="CT965" s="16"/>
      <c r="CU965" s="16"/>
      <c r="CV965" s="16"/>
      <c r="CW965" s="16"/>
      <c r="CX965" s="16"/>
      <c r="CY965" s="16"/>
      <c r="CZ965" s="16"/>
      <c r="DA965" s="16"/>
      <c r="DB965" s="16"/>
      <c r="DC965" s="16"/>
      <c r="DD965" s="16"/>
      <c r="DE965" s="16"/>
      <c r="DF965" s="16"/>
      <c r="DG965" s="16"/>
      <c r="DH965" s="16"/>
      <c r="DI965" s="16"/>
      <c r="DJ965" s="16"/>
      <c r="DK965" s="16"/>
      <c r="DL965" s="16"/>
      <c r="DM965" s="16"/>
      <c r="DN965" s="16"/>
      <c r="DO965" s="16"/>
      <c r="DP965" s="16"/>
      <c r="DQ965" s="16"/>
      <c r="DR965" s="16"/>
      <c r="DS965" s="16"/>
      <c r="DT965" s="16"/>
      <c r="DU965" s="16"/>
      <c r="DV965" s="16"/>
      <c r="DW965" s="16"/>
      <c r="DX965" s="16"/>
      <c r="DY965" s="16"/>
      <c r="DZ965" s="16"/>
      <c r="EA965" s="16"/>
      <c r="EB965" s="16"/>
      <c r="EC965" s="16"/>
      <c r="ED965" s="16"/>
      <c r="EE965" s="16"/>
      <c r="EF965" s="16"/>
      <c r="EG965" s="16"/>
      <c r="EH965" s="16"/>
      <c r="EI965" s="16"/>
      <c r="EJ965" s="16"/>
      <c r="EK965" s="16"/>
      <c r="EL965" s="16"/>
      <c r="EM965" s="16"/>
      <c r="EN965" s="16"/>
      <c r="EO965" s="16"/>
      <c r="EP965" s="16"/>
      <c r="EQ965" s="16"/>
      <c r="ER965" s="16"/>
      <c r="ES965" s="16"/>
      <c r="ET965" s="16"/>
      <c r="EU965" s="16"/>
      <c r="EV965" s="16"/>
      <c r="EW965" s="16"/>
      <c r="EX965" s="16"/>
      <c r="EY965" s="16"/>
      <c r="EZ965" s="16"/>
      <c r="FA965" s="16"/>
      <c r="FB965" s="16"/>
    </row>
    <row r="966" spans="11:158" x14ac:dyDescent="0.35"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  <c r="AU966" s="16"/>
      <c r="AV966" s="16"/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  <c r="BN966" s="16"/>
      <c r="BO966" s="16"/>
      <c r="BP966" s="16"/>
      <c r="BQ966" s="16"/>
      <c r="BR966" s="16"/>
      <c r="BS966" s="16"/>
      <c r="BT966" s="16"/>
      <c r="BU966" s="16"/>
      <c r="BV966" s="16"/>
      <c r="BW966" s="16"/>
      <c r="BX966" s="16"/>
      <c r="BY966" s="16"/>
      <c r="BZ966" s="16"/>
      <c r="CA966" s="16"/>
      <c r="CB966" s="16"/>
      <c r="CC966" s="16"/>
      <c r="CD966" s="16"/>
      <c r="CE966" s="16"/>
      <c r="CF966" s="16"/>
      <c r="CG966" s="16"/>
      <c r="CH966" s="16"/>
      <c r="CI966" s="16"/>
      <c r="CJ966" s="16"/>
      <c r="CK966" s="16"/>
      <c r="CL966" s="16"/>
      <c r="CM966" s="16"/>
      <c r="CN966" s="16"/>
      <c r="CO966" s="16"/>
      <c r="CP966" s="16"/>
      <c r="CQ966" s="16"/>
      <c r="CR966" s="16"/>
      <c r="CS966" s="16"/>
      <c r="CT966" s="16"/>
      <c r="CU966" s="16"/>
      <c r="CV966" s="16"/>
      <c r="CW966" s="16"/>
      <c r="CX966" s="16"/>
      <c r="CY966" s="16"/>
      <c r="CZ966" s="16"/>
      <c r="DA966" s="16"/>
      <c r="DB966" s="16"/>
      <c r="DC966" s="16"/>
      <c r="DD966" s="16"/>
      <c r="DE966" s="16"/>
      <c r="DF966" s="16"/>
      <c r="DG966" s="16"/>
      <c r="DH966" s="16"/>
      <c r="DI966" s="16"/>
      <c r="DJ966" s="16"/>
      <c r="DK966" s="16"/>
      <c r="DL966" s="16"/>
      <c r="DM966" s="16"/>
      <c r="DN966" s="16"/>
      <c r="DO966" s="16"/>
      <c r="DP966" s="16"/>
      <c r="DQ966" s="16"/>
      <c r="DR966" s="16"/>
      <c r="DS966" s="16"/>
      <c r="DT966" s="16"/>
      <c r="DU966" s="16"/>
      <c r="DV966" s="16"/>
      <c r="DW966" s="16"/>
      <c r="DX966" s="16"/>
      <c r="DY966" s="16"/>
      <c r="DZ966" s="16"/>
      <c r="EA966" s="16"/>
      <c r="EB966" s="16"/>
      <c r="EC966" s="16"/>
      <c r="ED966" s="16"/>
      <c r="EE966" s="16"/>
      <c r="EF966" s="16"/>
      <c r="EG966" s="16"/>
      <c r="EH966" s="16"/>
      <c r="EI966" s="16"/>
      <c r="EJ966" s="16"/>
      <c r="EK966" s="16"/>
      <c r="EL966" s="16"/>
      <c r="EM966" s="16"/>
      <c r="EN966" s="16"/>
      <c r="EO966" s="16"/>
      <c r="EP966" s="16"/>
      <c r="EQ966" s="16"/>
      <c r="ER966" s="16"/>
      <c r="ES966" s="16"/>
      <c r="ET966" s="16"/>
      <c r="EU966" s="16"/>
      <c r="EV966" s="16"/>
      <c r="EW966" s="16"/>
      <c r="EX966" s="16"/>
      <c r="EY966" s="16"/>
      <c r="EZ966" s="16"/>
      <c r="FA966" s="16"/>
      <c r="FB966" s="16"/>
    </row>
    <row r="967" spans="11:158" x14ac:dyDescent="0.35"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  <c r="AU967" s="16"/>
      <c r="AV967" s="16"/>
      <c r="AW967" s="16"/>
      <c r="AX967" s="16"/>
      <c r="AY967" s="16"/>
      <c r="AZ967" s="16"/>
      <c r="BA967" s="16"/>
      <c r="BB967" s="16"/>
      <c r="BC967" s="16"/>
      <c r="BD967" s="16"/>
      <c r="BE967" s="16"/>
      <c r="BF967" s="16"/>
      <c r="BG967" s="16"/>
      <c r="BH967" s="16"/>
      <c r="BI967" s="16"/>
      <c r="BJ967" s="16"/>
      <c r="BK967" s="16"/>
      <c r="BL967" s="16"/>
      <c r="BM967" s="16"/>
      <c r="BN967" s="16"/>
      <c r="BO967" s="16"/>
      <c r="BP967" s="16"/>
      <c r="BQ967" s="16"/>
      <c r="BR967" s="16"/>
      <c r="BS967" s="16"/>
      <c r="BT967" s="16"/>
      <c r="BU967" s="16"/>
      <c r="BV967" s="16"/>
      <c r="BW967" s="16"/>
      <c r="BX967" s="16"/>
      <c r="BY967" s="16"/>
      <c r="BZ967" s="16"/>
      <c r="CA967" s="16"/>
      <c r="CB967" s="16"/>
      <c r="CC967" s="16"/>
      <c r="CD967" s="16"/>
      <c r="CE967" s="16"/>
      <c r="CF967" s="16"/>
      <c r="CG967" s="16"/>
      <c r="CH967" s="16"/>
      <c r="CI967" s="16"/>
      <c r="CJ967" s="16"/>
      <c r="CK967" s="16"/>
      <c r="CL967" s="16"/>
      <c r="CM967" s="16"/>
      <c r="CN967" s="16"/>
      <c r="CO967" s="16"/>
      <c r="CP967" s="16"/>
      <c r="CQ967" s="16"/>
      <c r="CR967" s="16"/>
      <c r="CS967" s="16"/>
      <c r="CT967" s="16"/>
      <c r="CU967" s="16"/>
      <c r="CV967" s="16"/>
      <c r="CW967" s="16"/>
      <c r="CX967" s="16"/>
      <c r="CY967" s="16"/>
      <c r="CZ967" s="16"/>
      <c r="DA967" s="16"/>
      <c r="DB967" s="16"/>
      <c r="DC967" s="16"/>
      <c r="DD967" s="16"/>
      <c r="DE967" s="16"/>
      <c r="DF967" s="16"/>
      <c r="DG967" s="16"/>
      <c r="DH967" s="16"/>
      <c r="DI967" s="16"/>
      <c r="DJ967" s="16"/>
      <c r="DK967" s="16"/>
      <c r="DL967" s="16"/>
      <c r="DM967" s="16"/>
      <c r="DN967" s="16"/>
      <c r="DO967" s="16"/>
      <c r="DP967" s="16"/>
      <c r="DQ967" s="16"/>
      <c r="DR967" s="16"/>
      <c r="DS967" s="16"/>
      <c r="DT967" s="16"/>
      <c r="DU967" s="16"/>
      <c r="DV967" s="16"/>
      <c r="DW967" s="16"/>
      <c r="DX967" s="16"/>
      <c r="DY967" s="16"/>
      <c r="DZ967" s="16"/>
      <c r="EA967" s="16"/>
      <c r="EB967" s="16"/>
      <c r="EC967" s="16"/>
      <c r="ED967" s="16"/>
      <c r="EE967" s="16"/>
      <c r="EF967" s="16"/>
      <c r="EG967" s="16"/>
      <c r="EH967" s="16"/>
      <c r="EI967" s="16"/>
      <c r="EJ967" s="16"/>
      <c r="EK967" s="16"/>
      <c r="EL967" s="16"/>
      <c r="EM967" s="16"/>
      <c r="EN967" s="16"/>
      <c r="EO967" s="16"/>
      <c r="EP967" s="16"/>
      <c r="EQ967" s="16"/>
      <c r="ER967" s="16"/>
      <c r="ES967" s="16"/>
      <c r="ET967" s="16"/>
      <c r="EU967" s="16"/>
      <c r="EV967" s="16"/>
      <c r="EW967" s="16"/>
      <c r="EX967" s="16"/>
      <c r="EY967" s="16"/>
      <c r="EZ967" s="16"/>
      <c r="FA967" s="16"/>
      <c r="FB967" s="16"/>
    </row>
    <row r="968" spans="11:158" x14ac:dyDescent="0.35"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  <c r="AU968" s="16"/>
      <c r="AV968" s="16"/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  <c r="BJ968" s="16"/>
      <c r="BK968" s="16"/>
      <c r="BL968" s="16"/>
      <c r="BM968" s="16"/>
      <c r="BN968" s="16"/>
      <c r="BO968" s="16"/>
      <c r="BP968" s="16"/>
      <c r="BQ968" s="16"/>
      <c r="BR968" s="16"/>
      <c r="BS968" s="16"/>
      <c r="BT968" s="16"/>
      <c r="BU968" s="16"/>
      <c r="BV968" s="16"/>
      <c r="BW968" s="16"/>
      <c r="BX968" s="16"/>
      <c r="BY968" s="16"/>
      <c r="BZ968" s="16"/>
      <c r="CA968" s="16"/>
      <c r="CB968" s="16"/>
      <c r="CC968" s="16"/>
      <c r="CD968" s="16"/>
      <c r="CE968" s="16"/>
      <c r="CF968" s="16"/>
      <c r="CG968" s="16"/>
      <c r="CH968" s="16"/>
      <c r="CI968" s="16"/>
      <c r="CJ968" s="16"/>
      <c r="CK968" s="16"/>
      <c r="CL968" s="16"/>
      <c r="CM968" s="16"/>
      <c r="CN968" s="16"/>
      <c r="CO968" s="16"/>
      <c r="CP968" s="16"/>
      <c r="CQ968" s="16"/>
      <c r="CR968" s="16"/>
      <c r="CS968" s="16"/>
      <c r="CT968" s="16"/>
      <c r="CU968" s="16"/>
      <c r="CV968" s="16"/>
      <c r="CW968" s="16"/>
      <c r="CX968" s="16"/>
      <c r="CY968" s="16"/>
      <c r="CZ968" s="16"/>
      <c r="DA968" s="16"/>
      <c r="DB968" s="16"/>
      <c r="DC968" s="16"/>
      <c r="DD968" s="16"/>
      <c r="DE968" s="16"/>
      <c r="DF968" s="16"/>
      <c r="DG968" s="16"/>
      <c r="DH968" s="16"/>
      <c r="DI968" s="16"/>
      <c r="DJ968" s="16"/>
      <c r="DK968" s="16"/>
      <c r="DL968" s="16"/>
      <c r="DM968" s="16"/>
      <c r="DN968" s="16"/>
      <c r="DO968" s="16"/>
      <c r="DP968" s="16"/>
      <c r="DQ968" s="16"/>
      <c r="DR968" s="16"/>
      <c r="DS968" s="16"/>
      <c r="DT968" s="16"/>
      <c r="DU968" s="16"/>
      <c r="DV968" s="16"/>
      <c r="DW968" s="16"/>
      <c r="DX968" s="16"/>
      <c r="DY968" s="16"/>
      <c r="DZ968" s="16"/>
      <c r="EA968" s="16"/>
      <c r="EB968" s="16"/>
      <c r="EC968" s="16"/>
      <c r="ED968" s="16"/>
      <c r="EE968" s="16"/>
      <c r="EF968" s="16"/>
      <c r="EG968" s="16"/>
      <c r="EH968" s="16"/>
      <c r="EI968" s="16"/>
      <c r="EJ968" s="16"/>
      <c r="EK968" s="16"/>
      <c r="EL968" s="16"/>
      <c r="EM968" s="16"/>
      <c r="EN968" s="16"/>
      <c r="EO968" s="16"/>
      <c r="EP968" s="16"/>
      <c r="EQ968" s="16"/>
      <c r="ER968" s="16"/>
      <c r="ES968" s="16"/>
      <c r="ET968" s="16"/>
      <c r="EU968" s="16"/>
      <c r="EV968" s="16"/>
      <c r="EW968" s="16"/>
      <c r="EX968" s="16"/>
      <c r="EY968" s="16"/>
      <c r="EZ968" s="16"/>
      <c r="FA968" s="16"/>
      <c r="FB968" s="16"/>
    </row>
    <row r="969" spans="11:158" x14ac:dyDescent="0.35"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  <c r="AU969" s="16"/>
      <c r="AV969" s="16"/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  <c r="BI969" s="16"/>
      <c r="BJ969" s="16"/>
      <c r="BK969" s="16"/>
      <c r="BL969" s="16"/>
      <c r="BM969" s="16"/>
      <c r="BN969" s="16"/>
      <c r="BO969" s="16"/>
      <c r="BP969" s="16"/>
      <c r="BQ969" s="16"/>
      <c r="BR969" s="16"/>
      <c r="BS969" s="16"/>
      <c r="BT969" s="16"/>
      <c r="BU969" s="16"/>
      <c r="BV969" s="16"/>
      <c r="BW969" s="16"/>
      <c r="BX969" s="16"/>
      <c r="BY969" s="16"/>
      <c r="BZ969" s="16"/>
      <c r="CA969" s="16"/>
      <c r="CB969" s="16"/>
      <c r="CC969" s="16"/>
      <c r="CD969" s="16"/>
      <c r="CE969" s="16"/>
      <c r="CF969" s="16"/>
      <c r="CG969" s="16"/>
      <c r="CH969" s="16"/>
      <c r="CI969" s="16"/>
      <c r="CJ969" s="16"/>
      <c r="CK969" s="16"/>
      <c r="CL969" s="16"/>
      <c r="CM969" s="16"/>
      <c r="CN969" s="16"/>
      <c r="CO969" s="16"/>
      <c r="CP969" s="16"/>
      <c r="CQ969" s="16"/>
      <c r="CR969" s="16"/>
      <c r="CS969" s="16"/>
      <c r="CT969" s="16"/>
      <c r="CU969" s="16"/>
      <c r="CV969" s="16"/>
      <c r="CW969" s="16"/>
      <c r="CX969" s="16"/>
      <c r="CY969" s="16"/>
      <c r="CZ969" s="16"/>
      <c r="DA969" s="16"/>
      <c r="DB969" s="16"/>
      <c r="DC969" s="16"/>
      <c r="DD969" s="16"/>
      <c r="DE969" s="16"/>
      <c r="DF969" s="16"/>
      <c r="DG969" s="16"/>
      <c r="DH969" s="16"/>
      <c r="DI969" s="16"/>
      <c r="DJ969" s="16"/>
      <c r="DK969" s="16"/>
      <c r="DL969" s="16"/>
      <c r="DM969" s="16"/>
      <c r="DN969" s="16"/>
      <c r="DO969" s="16"/>
      <c r="DP969" s="16"/>
      <c r="DQ969" s="16"/>
      <c r="DR969" s="16"/>
      <c r="DS969" s="16"/>
      <c r="DT969" s="16"/>
      <c r="DU969" s="16"/>
      <c r="DV969" s="16"/>
      <c r="DW969" s="16"/>
      <c r="DX969" s="16"/>
      <c r="DY969" s="16"/>
      <c r="DZ969" s="16"/>
      <c r="EA969" s="16"/>
      <c r="EB969" s="16"/>
      <c r="EC969" s="16"/>
      <c r="ED969" s="16"/>
      <c r="EE969" s="16"/>
      <c r="EF969" s="16"/>
      <c r="EG969" s="16"/>
      <c r="EH969" s="16"/>
      <c r="EI969" s="16"/>
      <c r="EJ969" s="16"/>
      <c r="EK969" s="16"/>
      <c r="EL969" s="16"/>
      <c r="EM969" s="16"/>
      <c r="EN969" s="16"/>
      <c r="EO969" s="16"/>
      <c r="EP969" s="16"/>
      <c r="EQ969" s="16"/>
      <c r="ER969" s="16"/>
      <c r="ES969" s="16"/>
      <c r="ET969" s="16"/>
      <c r="EU969" s="16"/>
      <c r="EV969" s="16"/>
      <c r="EW969" s="16"/>
      <c r="EX969" s="16"/>
      <c r="EY969" s="16"/>
      <c r="EZ969" s="16"/>
      <c r="FA969" s="16"/>
      <c r="FB969" s="16"/>
    </row>
    <row r="970" spans="11:158" x14ac:dyDescent="0.35"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  <c r="AU970" s="16"/>
      <c r="AV970" s="16"/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  <c r="BI970" s="16"/>
      <c r="BJ970" s="16"/>
      <c r="BK970" s="16"/>
      <c r="BL970" s="16"/>
      <c r="BM970" s="16"/>
      <c r="BN970" s="16"/>
      <c r="BO970" s="16"/>
      <c r="BP970" s="16"/>
      <c r="BQ970" s="16"/>
      <c r="BR970" s="16"/>
      <c r="BS970" s="16"/>
      <c r="BT970" s="16"/>
      <c r="BU970" s="16"/>
      <c r="BV970" s="16"/>
      <c r="BW970" s="16"/>
      <c r="BX970" s="16"/>
      <c r="BY970" s="16"/>
      <c r="BZ970" s="16"/>
      <c r="CA970" s="16"/>
      <c r="CB970" s="16"/>
      <c r="CC970" s="16"/>
      <c r="CD970" s="16"/>
      <c r="CE970" s="16"/>
      <c r="CF970" s="16"/>
      <c r="CG970" s="16"/>
      <c r="CH970" s="16"/>
      <c r="CI970" s="16"/>
      <c r="CJ970" s="16"/>
      <c r="CK970" s="16"/>
      <c r="CL970" s="16"/>
      <c r="CM970" s="16"/>
      <c r="CN970" s="16"/>
      <c r="CO970" s="16"/>
      <c r="CP970" s="16"/>
      <c r="CQ970" s="16"/>
      <c r="CR970" s="16"/>
      <c r="CS970" s="16"/>
      <c r="CT970" s="16"/>
      <c r="CU970" s="16"/>
      <c r="CV970" s="16"/>
      <c r="CW970" s="16"/>
      <c r="CX970" s="16"/>
      <c r="CY970" s="16"/>
      <c r="CZ970" s="16"/>
      <c r="DA970" s="16"/>
      <c r="DB970" s="16"/>
      <c r="DC970" s="16"/>
      <c r="DD970" s="16"/>
      <c r="DE970" s="16"/>
      <c r="DF970" s="16"/>
      <c r="DG970" s="16"/>
      <c r="DH970" s="16"/>
      <c r="DI970" s="16"/>
      <c r="DJ970" s="16"/>
      <c r="DK970" s="16"/>
      <c r="DL970" s="16"/>
      <c r="DM970" s="16"/>
      <c r="DN970" s="16"/>
      <c r="DO970" s="16"/>
      <c r="DP970" s="16"/>
      <c r="DQ970" s="16"/>
      <c r="DR970" s="16"/>
      <c r="DS970" s="16"/>
      <c r="DT970" s="16"/>
      <c r="DU970" s="16"/>
      <c r="DV970" s="16"/>
      <c r="DW970" s="16"/>
      <c r="DX970" s="16"/>
      <c r="DY970" s="16"/>
      <c r="DZ970" s="16"/>
      <c r="EA970" s="16"/>
      <c r="EB970" s="16"/>
      <c r="EC970" s="16"/>
      <c r="ED970" s="16"/>
      <c r="EE970" s="16"/>
      <c r="EF970" s="16"/>
      <c r="EG970" s="16"/>
      <c r="EH970" s="16"/>
      <c r="EI970" s="16"/>
      <c r="EJ970" s="16"/>
      <c r="EK970" s="16"/>
      <c r="EL970" s="16"/>
      <c r="EM970" s="16"/>
      <c r="EN970" s="16"/>
      <c r="EO970" s="16"/>
      <c r="EP970" s="16"/>
      <c r="EQ970" s="16"/>
      <c r="ER970" s="16"/>
      <c r="ES970" s="16"/>
      <c r="ET970" s="16"/>
      <c r="EU970" s="16"/>
      <c r="EV970" s="16"/>
      <c r="EW970" s="16"/>
      <c r="EX970" s="16"/>
      <c r="EY970" s="16"/>
      <c r="EZ970" s="16"/>
      <c r="FA970" s="16"/>
      <c r="FB970" s="16"/>
    </row>
    <row r="971" spans="11:158" x14ac:dyDescent="0.35"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  <c r="AU971" s="16"/>
      <c r="AV971" s="16"/>
      <c r="AW971" s="16"/>
      <c r="AX971" s="16"/>
      <c r="AY971" s="16"/>
      <c r="AZ971" s="16"/>
      <c r="BA971" s="16"/>
      <c r="BB971" s="16"/>
      <c r="BC971" s="16"/>
      <c r="BD971" s="16"/>
      <c r="BE971" s="16"/>
      <c r="BF971" s="16"/>
      <c r="BG971" s="16"/>
      <c r="BH971" s="16"/>
      <c r="BI971" s="16"/>
      <c r="BJ971" s="16"/>
      <c r="BK971" s="16"/>
      <c r="BL971" s="16"/>
      <c r="BM971" s="16"/>
      <c r="BN971" s="16"/>
      <c r="BO971" s="16"/>
      <c r="BP971" s="16"/>
      <c r="BQ971" s="16"/>
      <c r="BR971" s="16"/>
      <c r="BS971" s="16"/>
      <c r="BT971" s="16"/>
      <c r="BU971" s="16"/>
      <c r="BV971" s="16"/>
      <c r="BW971" s="16"/>
      <c r="BX971" s="16"/>
      <c r="BY971" s="16"/>
      <c r="BZ971" s="16"/>
      <c r="CA971" s="16"/>
      <c r="CB971" s="16"/>
      <c r="CC971" s="16"/>
      <c r="CD971" s="16"/>
      <c r="CE971" s="16"/>
      <c r="CF971" s="16"/>
      <c r="CG971" s="16"/>
      <c r="CH971" s="16"/>
      <c r="CI971" s="16"/>
      <c r="CJ971" s="16"/>
      <c r="CK971" s="16"/>
      <c r="CL971" s="16"/>
      <c r="CM971" s="16"/>
      <c r="CN971" s="16"/>
      <c r="CO971" s="16"/>
      <c r="CP971" s="16"/>
      <c r="CQ971" s="16"/>
      <c r="CR971" s="16"/>
      <c r="CS971" s="16"/>
      <c r="CT971" s="16"/>
      <c r="CU971" s="16"/>
      <c r="CV971" s="16"/>
      <c r="CW971" s="16"/>
      <c r="CX971" s="16"/>
      <c r="CY971" s="16"/>
      <c r="CZ971" s="16"/>
      <c r="DA971" s="16"/>
      <c r="DB971" s="16"/>
      <c r="DC971" s="16"/>
      <c r="DD971" s="16"/>
      <c r="DE971" s="16"/>
      <c r="DF971" s="16"/>
      <c r="DG971" s="16"/>
      <c r="DH971" s="16"/>
      <c r="DI971" s="16"/>
      <c r="DJ971" s="16"/>
      <c r="DK971" s="16"/>
      <c r="DL971" s="16"/>
      <c r="DM971" s="16"/>
      <c r="DN971" s="16"/>
      <c r="DO971" s="16"/>
      <c r="DP971" s="16"/>
      <c r="DQ971" s="16"/>
      <c r="DR971" s="16"/>
      <c r="DS971" s="16"/>
      <c r="DT971" s="16"/>
      <c r="DU971" s="16"/>
      <c r="DV971" s="16"/>
      <c r="DW971" s="16"/>
      <c r="DX971" s="16"/>
      <c r="DY971" s="16"/>
      <c r="DZ971" s="16"/>
      <c r="EA971" s="16"/>
      <c r="EB971" s="16"/>
      <c r="EC971" s="16"/>
      <c r="ED971" s="16"/>
      <c r="EE971" s="16"/>
      <c r="EF971" s="16"/>
      <c r="EG971" s="16"/>
      <c r="EH971" s="16"/>
      <c r="EI971" s="16"/>
      <c r="EJ971" s="16"/>
      <c r="EK971" s="16"/>
      <c r="EL971" s="16"/>
      <c r="EM971" s="16"/>
      <c r="EN971" s="16"/>
      <c r="EO971" s="16"/>
      <c r="EP971" s="16"/>
      <c r="EQ971" s="16"/>
      <c r="ER971" s="16"/>
      <c r="ES971" s="16"/>
      <c r="ET971" s="16"/>
      <c r="EU971" s="16"/>
      <c r="EV971" s="16"/>
      <c r="EW971" s="16"/>
      <c r="EX971" s="16"/>
      <c r="EY971" s="16"/>
      <c r="EZ971" s="16"/>
      <c r="FA971" s="16"/>
      <c r="FB971" s="16"/>
    </row>
    <row r="972" spans="11:158" x14ac:dyDescent="0.35"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  <c r="AU972" s="16"/>
      <c r="AV972" s="16"/>
      <c r="AW972" s="16"/>
      <c r="AX972" s="16"/>
      <c r="AY972" s="16"/>
      <c r="AZ972" s="16"/>
      <c r="BA972" s="16"/>
      <c r="BB972" s="16"/>
      <c r="BC972" s="16"/>
      <c r="BD972" s="16"/>
      <c r="BE972" s="16"/>
      <c r="BF972" s="16"/>
      <c r="BG972" s="16"/>
      <c r="BH972" s="16"/>
      <c r="BI972" s="16"/>
      <c r="BJ972" s="16"/>
      <c r="BK972" s="16"/>
      <c r="BL972" s="16"/>
      <c r="BM972" s="16"/>
      <c r="BN972" s="16"/>
      <c r="BO972" s="16"/>
      <c r="BP972" s="16"/>
      <c r="BQ972" s="16"/>
      <c r="BR972" s="16"/>
      <c r="BS972" s="16"/>
      <c r="BT972" s="16"/>
      <c r="BU972" s="16"/>
      <c r="BV972" s="16"/>
      <c r="BW972" s="16"/>
      <c r="BX972" s="16"/>
      <c r="BY972" s="16"/>
      <c r="BZ972" s="16"/>
      <c r="CA972" s="16"/>
      <c r="CB972" s="16"/>
      <c r="CC972" s="16"/>
      <c r="CD972" s="16"/>
      <c r="CE972" s="16"/>
      <c r="CF972" s="16"/>
      <c r="CG972" s="16"/>
      <c r="CH972" s="16"/>
      <c r="CI972" s="16"/>
      <c r="CJ972" s="16"/>
      <c r="CK972" s="16"/>
      <c r="CL972" s="16"/>
      <c r="CM972" s="16"/>
      <c r="CN972" s="16"/>
      <c r="CO972" s="16"/>
      <c r="CP972" s="16"/>
      <c r="CQ972" s="16"/>
      <c r="CR972" s="16"/>
      <c r="CS972" s="16"/>
      <c r="CT972" s="16"/>
      <c r="CU972" s="16"/>
      <c r="CV972" s="16"/>
      <c r="CW972" s="16"/>
      <c r="CX972" s="16"/>
      <c r="CY972" s="16"/>
      <c r="CZ972" s="16"/>
      <c r="DA972" s="16"/>
      <c r="DB972" s="16"/>
      <c r="DC972" s="16"/>
      <c r="DD972" s="16"/>
      <c r="DE972" s="16"/>
      <c r="DF972" s="16"/>
      <c r="DG972" s="16"/>
      <c r="DH972" s="16"/>
      <c r="DI972" s="16"/>
      <c r="DJ972" s="16"/>
      <c r="DK972" s="16"/>
      <c r="DL972" s="16"/>
      <c r="DM972" s="16"/>
      <c r="DN972" s="16"/>
      <c r="DO972" s="16"/>
      <c r="DP972" s="16"/>
      <c r="DQ972" s="16"/>
      <c r="DR972" s="16"/>
      <c r="DS972" s="16"/>
      <c r="DT972" s="16"/>
      <c r="DU972" s="16"/>
      <c r="DV972" s="16"/>
      <c r="DW972" s="16"/>
      <c r="DX972" s="16"/>
      <c r="DY972" s="16"/>
      <c r="DZ972" s="16"/>
      <c r="EA972" s="16"/>
      <c r="EB972" s="16"/>
      <c r="EC972" s="16"/>
      <c r="ED972" s="16"/>
      <c r="EE972" s="16"/>
      <c r="EF972" s="16"/>
      <c r="EG972" s="16"/>
      <c r="EH972" s="16"/>
      <c r="EI972" s="16"/>
      <c r="EJ972" s="16"/>
      <c r="EK972" s="16"/>
      <c r="EL972" s="16"/>
      <c r="EM972" s="16"/>
      <c r="EN972" s="16"/>
      <c r="EO972" s="16"/>
      <c r="EP972" s="16"/>
      <c r="EQ972" s="16"/>
      <c r="ER972" s="16"/>
      <c r="ES972" s="16"/>
      <c r="ET972" s="16"/>
      <c r="EU972" s="16"/>
      <c r="EV972" s="16"/>
      <c r="EW972" s="16"/>
      <c r="EX972" s="16"/>
      <c r="EY972" s="16"/>
      <c r="EZ972" s="16"/>
      <c r="FA972" s="16"/>
      <c r="FB972" s="16"/>
    </row>
    <row r="973" spans="11:158" x14ac:dyDescent="0.35"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  <c r="AU973" s="16"/>
      <c r="AV973" s="16"/>
      <c r="AW973" s="16"/>
      <c r="AX973" s="16"/>
      <c r="AY973" s="16"/>
      <c r="AZ973" s="16"/>
      <c r="BA973" s="16"/>
      <c r="BB973" s="16"/>
      <c r="BC973" s="16"/>
      <c r="BD973" s="16"/>
      <c r="BE973" s="16"/>
      <c r="BF973" s="16"/>
      <c r="BG973" s="16"/>
      <c r="BH973" s="16"/>
      <c r="BI973" s="16"/>
      <c r="BJ973" s="16"/>
      <c r="BK973" s="16"/>
      <c r="BL973" s="16"/>
      <c r="BM973" s="16"/>
      <c r="BN973" s="16"/>
      <c r="BO973" s="16"/>
      <c r="BP973" s="16"/>
      <c r="BQ973" s="16"/>
      <c r="BR973" s="16"/>
      <c r="BS973" s="16"/>
      <c r="BT973" s="16"/>
      <c r="BU973" s="16"/>
      <c r="BV973" s="16"/>
      <c r="BW973" s="16"/>
      <c r="BX973" s="16"/>
      <c r="BY973" s="16"/>
      <c r="BZ973" s="16"/>
      <c r="CA973" s="16"/>
      <c r="CB973" s="16"/>
      <c r="CC973" s="16"/>
      <c r="CD973" s="16"/>
      <c r="CE973" s="16"/>
      <c r="CF973" s="16"/>
      <c r="CG973" s="16"/>
      <c r="CH973" s="16"/>
      <c r="CI973" s="16"/>
      <c r="CJ973" s="16"/>
      <c r="CK973" s="16"/>
      <c r="CL973" s="16"/>
      <c r="CM973" s="16"/>
      <c r="CN973" s="16"/>
      <c r="CO973" s="16"/>
      <c r="CP973" s="16"/>
      <c r="CQ973" s="16"/>
      <c r="CR973" s="16"/>
      <c r="CS973" s="16"/>
      <c r="CT973" s="16"/>
      <c r="CU973" s="16"/>
      <c r="CV973" s="16"/>
      <c r="CW973" s="16"/>
      <c r="CX973" s="16"/>
      <c r="CY973" s="16"/>
      <c r="CZ973" s="16"/>
      <c r="DA973" s="16"/>
      <c r="DB973" s="16"/>
      <c r="DC973" s="16"/>
      <c r="DD973" s="16"/>
      <c r="DE973" s="16"/>
      <c r="DF973" s="16"/>
      <c r="DG973" s="16"/>
      <c r="DH973" s="16"/>
      <c r="DI973" s="16"/>
      <c r="DJ973" s="16"/>
      <c r="DK973" s="16"/>
      <c r="DL973" s="16"/>
      <c r="DM973" s="16"/>
      <c r="DN973" s="16"/>
      <c r="DO973" s="16"/>
      <c r="DP973" s="16"/>
      <c r="DQ973" s="16"/>
      <c r="DR973" s="16"/>
      <c r="DS973" s="16"/>
      <c r="DT973" s="16"/>
      <c r="DU973" s="16"/>
      <c r="DV973" s="16"/>
      <c r="DW973" s="16"/>
      <c r="DX973" s="16"/>
      <c r="DY973" s="16"/>
      <c r="DZ973" s="16"/>
      <c r="EA973" s="16"/>
      <c r="EB973" s="16"/>
      <c r="EC973" s="16"/>
      <c r="ED973" s="16"/>
      <c r="EE973" s="16"/>
      <c r="EF973" s="16"/>
      <c r="EG973" s="16"/>
      <c r="EH973" s="16"/>
      <c r="EI973" s="16"/>
      <c r="EJ973" s="16"/>
      <c r="EK973" s="16"/>
      <c r="EL973" s="16"/>
      <c r="EM973" s="16"/>
      <c r="EN973" s="16"/>
      <c r="EO973" s="16"/>
      <c r="EP973" s="16"/>
      <c r="EQ973" s="16"/>
      <c r="ER973" s="16"/>
      <c r="ES973" s="16"/>
      <c r="ET973" s="16"/>
      <c r="EU973" s="16"/>
      <c r="EV973" s="16"/>
      <c r="EW973" s="16"/>
      <c r="EX973" s="16"/>
      <c r="EY973" s="16"/>
      <c r="EZ973" s="16"/>
      <c r="FA973" s="16"/>
      <c r="FB973" s="16"/>
    </row>
    <row r="974" spans="11:158" x14ac:dyDescent="0.35"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6"/>
      <c r="AP974" s="16"/>
      <c r="AQ974" s="16"/>
      <c r="AR974" s="16"/>
      <c r="AS974" s="16"/>
      <c r="AT974" s="16"/>
      <c r="AU974" s="16"/>
      <c r="AV974" s="16"/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  <c r="BO974" s="16"/>
      <c r="BP974" s="16"/>
      <c r="BQ974" s="16"/>
      <c r="BR974" s="16"/>
      <c r="BS974" s="16"/>
      <c r="BT974" s="16"/>
      <c r="BU974" s="16"/>
      <c r="BV974" s="16"/>
      <c r="BW974" s="16"/>
      <c r="BX974" s="16"/>
      <c r="BY974" s="16"/>
      <c r="BZ974" s="16"/>
      <c r="CA974" s="16"/>
      <c r="CB974" s="16"/>
      <c r="CC974" s="16"/>
      <c r="CD974" s="16"/>
      <c r="CE974" s="16"/>
      <c r="CF974" s="16"/>
      <c r="CG974" s="16"/>
      <c r="CH974" s="16"/>
      <c r="CI974" s="16"/>
      <c r="CJ974" s="16"/>
      <c r="CK974" s="16"/>
      <c r="CL974" s="16"/>
      <c r="CM974" s="16"/>
      <c r="CN974" s="16"/>
      <c r="CO974" s="16"/>
      <c r="CP974" s="16"/>
      <c r="CQ974" s="16"/>
      <c r="CR974" s="16"/>
      <c r="CS974" s="16"/>
      <c r="CT974" s="16"/>
      <c r="CU974" s="16"/>
      <c r="CV974" s="16"/>
      <c r="CW974" s="16"/>
      <c r="CX974" s="16"/>
      <c r="CY974" s="16"/>
      <c r="CZ974" s="16"/>
      <c r="DA974" s="16"/>
      <c r="DB974" s="16"/>
      <c r="DC974" s="16"/>
      <c r="DD974" s="16"/>
      <c r="DE974" s="16"/>
      <c r="DF974" s="16"/>
      <c r="DG974" s="16"/>
      <c r="DH974" s="16"/>
      <c r="DI974" s="16"/>
      <c r="DJ974" s="16"/>
      <c r="DK974" s="16"/>
      <c r="DL974" s="16"/>
      <c r="DM974" s="16"/>
      <c r="DN974" s="16"/>
      <c r="DO974" s="16"/>
      <c r="DP974" s="16"/>
      <c r="DQ974" s="16"/>
      <c r="DR974" s="16"/>
      <c r="DS974" s="16"/>
      <c r="DT974" s="16"/>
      <c r="DU974" s="16"/>
      <c r="DV974" s="16"/>
      <c r="DW974" s="16"/>
      <c r="DX974" s="16"/>
      <c r="DY974" s="16"/>
      <c r="DZ974" s="16"/>
      <c r="EA974" s="16"/>
      <c r="EB974" s="16"/>
      <c r="EC974" s="16"/>
      <c r="ED974" s="16"/>
      <c r="EE974" s="16"/>
      <c r="EF974" s="16"/>
      <c r="EG974" s="16"/>
      <c r="EH974" s="16"/>
      <c r="EI974" s="16"/>
      <c r="EJ974" s="16"/>
      <c r="EK974" s="16"/>
      <c r="EL974" s="16"/>
      <c r="EM974" s="16"/>
      <c r="EN974" s="16"/>
      <c r="EO974" s="16"/>
      <c r="EP974" s="16"/>
      <c r="EQ974" s="16"/>
      <c r="ER974" s="16"/>
      <c r="ES974" s="16"/>
      <c r="ET974" s="16"/>
      <c r="EU974" s="16"/>
      <c r="EV974" s="16"/>
      <c r="EW974" s="16"/>
      <c r="EX974" s="16"/>
      <c r="EY974" s="16"/>
      <c r="EZ974" s="16"/>
      <c r="FA974" s="16"/>
      <c r="FB974" s="16"/>
    </row>
    <row r="975" spans="11:158" x14ac:dyDescent="0.35"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6"/>
      <c r="AP975" s="16"/>
      <c r="AQ975" s="16"/>
      <c r="AR975" s="16"/>
      <c r="AS975" s="16"/>
      <c r="AT975" s="16"/>
      <c r="AU975" s="16"/>
      <c r="AV975" s="16"/>
      <c r="AW975" s="16"/>
      <c r="AX975" s="16"/>
      <c r="AY975" s="16"/>
      <c r="AZ975" s="16"/>
      <c r="BA975" s="16"/>
      <c r="BB975" s="16"/>
      <c r="BC975" s="16"/>
      <c r="BD975" s="16"/>
      <c r="BE975" s="16"/>
      <c r="BF975" s="16"/>
      <c r="BG975" s="16"/>
      <c r="BH975" s="16"/>
      <c r="BI975" s="16"/>
      <c r="BJ975" s="16"/>
      <c r="BK975" s="16"/>
      <c r="BL975" s="16"/>
      <c r="BM975" s="16"/>
      <c r="BN975" s="16"/>
      <c r="BO975" s="16"/>
      <c r="BP975" s="16"/>
      <c r="BQ975" s="16"/>
      <c r="BR975" s="16"/>
      <c r="BS975" s="16"/>
      <c r="BT975" s="16"/>
      <c r="BU975" s="16"/>
      <c r="BV975" s="16"/>
      <c r="BW975" s="16"/>
      <c r="BX975" s="16"/>
      <c r="BY975" s="16"/>
      <c r="BZ975" s="16"/>
      <c r="CA975" s="16"/>
      <c r="CB975" s="16"/>
      <c r="CC975" s="16"/>
      <c r="CD975" s="16"/>
      <c r="CE975" s="16"/>
      <c r="CF975" s="16"/>
      <c r="CG975" s="16"/>
      <c r="CH975" s="16"/>
      <c r="CI975" s="16"/>
      <c r="CJ975" s="16"/>
      <c r="CK975" s="16"/>
      <c r="CL975" s="16"/>
      <c r="CM975" s="16"/>
      <c r="CN975" s="16"/>
      <c r="CO975" s="16"/>
      <c r="CP975" s="16"/>
      <c r="CQ975" s="16"/>
      <c r="CR975" s="16"/>
      <c r="CS975" s="16"/>
      <c r="CT975" s="16"/>
      <c r="CU975" s="16"/>
      <c r="CV975" s="16"/>
      <c r="CW975" s="16"/>
      <c r="CX975" s="16"/>
      <c r="CY975" s="16"/>
      <c r="CZ975" s="16"/>
      <c r="DA975" s="16"/>
      <c r="DB975" s="16"/>
      <c r="DC975" s="16"/>
      <c r="DD975" s="16"/>
      <c r="DE975" s="16"/>
      <c r="DF975" s="16"/>
      <c r="DG975" s="16"/>
      <c r="DH975" s="16"/>
      <c r="DI975" s="16"/>
      <c r="DJ975" s="16"/>
      <c r="DK975" s="16"/>
      <c r="DL975" s="16"/>
      <c r="DM975" s="16"/>
      <c r="DN975" s="16"/>
      <c r="DO975" s="16"/>
      <c r="DP975" s="16"/>
      <c r="DQ975" s="16"/>
      <c r="DR975" s="16"/>
      <c r="DS975" s="16"/>
      <c r="DT975" s="16"/>
      <c r="DU975" s="16"/>
      <c r="DV975" s="16"/>
      <c r="DW975" s="16"/>
      <c r="DX975" s="16"/>
      <c r="DY975" s="16"/>
      <c r="DZ975" s="16"/>
      <c r="EA975" s="16"/>
      <c r="EB975" s="16"/>
      <c r="EC975" s="16"/>
      <c r="ED975" s="16"/>
      <c r="EE975" s="16"/>
      <c r="EF975" s="16"/>
      <c r="EG975" s="16"/>
      <c r="EH975" s="16"/>
      <c r="EI975" s="16"/>
      <c r="EJ975" s="16"/>
      <c r="EK975" s="16"/>
      <c r="EL975" s="16"/>
      <c r="EM975" s="16"/>
      <c r="EN975" s="16"/>
      <c r="EO975" s="16"/>
      <c r="EP975" s="16"/>
      <c r="EQ975" s="16"/>
      <c r="ER975" s="16"/>
      <c r="ES975" s="16"/>
      <c r="ET975" s="16"/>
      <c r="EU975" s="16"/>
      <c r="EV975" s="16"/>
      <c r="EW975" s="16"/>
      <c r="EX975" s="16"/>
      <c r="EY975" s="16"/>
      <c r="EZ975" s="16"/>
      <c r="FA975" s="16"/>
      <c r="FB975" s="16"/>
    </row>
    <row r="976" spans="11:158" x14ac:dyDescent="0.35"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6"/>
      <c r="AP976" s="16"/>
      <c r="AQ976" s="16"/>
      <c r="AR976" s="16"/>
      <c r="AS976" s="16"/>
      <c r="AT976" s="16"/>
      <c r="AU976" s="16"/>
      <c r="AV976" s="16"/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  <c r="BT976" s="16"/>
      <c r="BU976" s="16"/>
      <c r="BV976" s="16"/>
      <c r="BW976" s="16"/>
      <c r="BX976" s="16"/>
      <c r="BY976" s="16"/>
      <c r="BZ976" s="16"/>
      <c r="CA976" s="16"/>
      <c r="CB976" s="16"/>
      <c r="CC976" s="16"/>
      <c r="CD976" s="16"/>
      <c r="CE976" s="16"/>
      <c r="CF976" s="16"/>
      <c r="CG976" s="16"/>
      <c r="CH976" s="16"/>
      <c r="CI976" s="16"/>
      <c r="CJ976" s="16"/>
      <c r="CK976" s="16"/>
      <c r="CL976" s="16"/>
      <c r="CM976" s="16"/>
      <c r="CN976" s="16"/>
      <c r="CO976" s="16"/>
      <c r="CP976" s="16"/>
      <c r="CQ976" s="16"/>
      <c r="CR976" s="16"/>
      <c r="CS976" s="16"/>
      <c r="CT976" s="16"/>
      <c r="CU976" s="16"/>
      <c r="CV976" s="16"/>
      <c r="CW976" s="16"/>
      <c r="CX976" s="16"/>
      <c r="CY976" s="16"/>
      <c r="CZ976" s="16"/>
      <c r="DA976" s="16"/>
      <c r="DB976" s="16"/>
      <c r="DC976" s="16"/>
      <c r="DD976" s="16"/>
      <c r="DE976" s="16"/>
      <c r="DF976" s="16"/>
      <c r="DG976" s="16"/>
      <c r="DH976" s="16"/>
      <c r="DI976" s="16"/>
      <c r="DJ976" s="16"/>
      <c r="DK976" s="16"/>
      <c r="DL976" s="16"/>
      <c r="DM976" s="16"/>
      <c r="DN976" s="16"/>
      <c r="DO976" s="16"/>
      <c r="DP976" s="16"/>
      <c r="DQ976" s="16"/>
      <c r="DR976" s="16"/>
      <c r="DS976" s="16"/>
      <c r="DT976" s="16"/>
      <c r="DU976" s="16"/>
      <c r="DV976" s="16"/>
      <c r="DW976" s="16"/>
      <c r="DX976" s="16"/>
      <c r="DY976" s="16"/>
      <c r="DZ976" s="16"/>
      <c r="EA976" s="16"/>
      <c r="EB976" s="16"/>
      <c r="EC976" s="16"/>
      <c r="ED976" s="16"/>
      <c r="EE976" s="16"/>
      <c r="EF976" s="16"/>
      <c r="EG976" s="16"/>
      <c r="EH976" s="16"/>
      <c r="EI976" s="16"/>
      <c r="EJ976" s="16"/>
      <c r="EK976" s="16"/>
      <c r="EL976" s="16"/>
      <c r="EM976" s="16"/>
      <c r="EN976" s="16"/>
      <c r="EO976" s="16"/>
      <c r="EP976" s="16"/>
      <c r="EQ976" s="16"/>
      <c r="ER976" s="16"/>
      <c r="ES976" s="16"/>
      <c r="ET976" s="16"/>
      <c r="EU976" s="16"/>
      <c r="EV976" s="16"/>
      <c r="EW976" s="16"/>
      <c r="EX976" s="16"/>
      <c r="EY976" s="16"/>
      <c r="EZ976" s="16"/>
      <c r="FA976" s="16"/>
      <c r="FB976" s="16"/>
    </row>
    <row r="977" spans="11:158" x14ac:dyDescent="0.35"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6"/>
      <c r="AP977" s="16"/>
      <c r="AQ977" s="16"/>
      <c r="AR977" s="16"/>
      <c r="AS977" s="16"/>
      <c r="AT977" s="16"/>
      <c r="AU977" s="16"/>
      <c r="AV977" s="16"/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  <c r="BI977" s="16"/>
      <c r="BJ977" s="16"/>
      <c r="BK977" s="16"/>
      <c r="BL977" s="16"/>
      <c r="BM977" s="16"/>
      <c r="BN977" s="16"/>
      <c r="BO977" s="16"/>
      <c r="BP977" s="16"/>
      <c r="BQ977" s="16"/>
      <c r="BR977" s="16"/>
      <c r="BS977" s="16"/>
      <c r="BT977" s="16"/>
      <c r="BU977" s="16"/>
      <c r="BV977" s="16"/>
      <c r="BW977" s="16"/>
      <c r="BX977" s="16"/>
      <c r="BY977" s="16"/>
      <c r="BZ977" s="16"/>
      <c r="CA977" s="16"/>
      <c r="CB977" s="16"/>
      <c r="CC977" s="16"/>
      <c r="CD977" s="16"/>
      <c r="CE977" s="16"/>
      <c r="CF977" s="16"/>
      <c r="CG977" s="16"/>
      <c r="CH977" s="16"/>
      <c r="CI977" s="16"/>
      <c r="CJ977" s="16"/>
      <c r="CK977" s="16"/>
      <c r="CL977" s="16"/>
      <c r="CM977" s="16"/>
      <c r="CN977" s="16"/>
      <c r="CO977" s="16"/>
      <c r="CP977" s="16"/>
      <c r="CQ977" s="16"/>
      <c r="CR977" s="16"/>
      <c r="CS977" s="16"/>
      <c r="CT977" s="16"/>
      <c r="CU977" s="16"/>
      <c r="CV977" s="16"/>
      <c r="CW977" s="16"/>
      <c r="CX977" s="16"/>
      <c r="CY977" s="16"/>
      <c r="CZ977" s="16"/>
      <c r="DA977" s="16"/>
      <c r="DB977" s="16"/>
      <c r="DC977" s="16"/>
      <c r="DD977" s="16"/>
      <c r="DE977" s="16"/>
      <c r="DF977" s="16"/>
      <c r="DG977" s="16"/>
      <c r="DH977" s="16"/>
      <c r="DI977" s="16"/>
      <c r="DJ977" s="16"/>
      <c r="DK977" s="16"/>
      <c r="DL977" s="16"/>
      <c r="DM977" s="16"/>
      <c r="DN977" s="16"/>
      <c r="DO977" s="16"/>
      <c r="DP977" s="16"/>
      <c r="DQ977" s="16"/>
      <c r="DR977" s="16"/>
      <c r="DS977" s="16"/>
      <c r="DT977" s="16"/>
      <c r="DU977" s="16"/>
      <c r="DV977" s="16"/>
      <c r="DW977" s="16"/>
      <c r="DX977" s="16"/>
      <c r="DY977" s="16"/>
      <c r="DZ977" s="16"/>
      <c r="EA977" s="16"/>
      <c r="EB977" s="16"/>
      <c r="EC977" s="16"/>
      <c r="ED977" s="16"/>
      <c r="EE977" s="16"/>
      <c r="EF977" s="16"/>
      <c r="EG977" s="16"/>
      <c r="EH977" s="16"/>
      <c r="EI977" s="16"/>
      <c r="EJ977" s="16"/>
      <c r="EK977" s="16"/>
      <c r="EL977" s="16"/>
      <c r="EM977" s="16"/>
      <c r="EN977" s="16"/>
      <c r="EO977" s="16"/>
      <c r="EP977" s="16"/>
      <c r="EQ977" s="16"/>
      <c r="ER977" s="16"/>
      <c r="ES977" s="16"/>
      <c r="ET977" s="16"/>
      <c r="EU977" s="16"/>
      <c r="EV977" s="16"/>
      <c r="EW977" s="16"/>
      <c r="EX977" s="16"/>
      <c r="EY977" s="16"/>
      <c r="EZ977" s="16"/>
      <c r="FA977" s="16"/>
      <c r="FB977" s="16"/>
    </row>
    <row r="978" spans="11:158" x14ac:dyDescent="0.35"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6"/>
      <c r="AP978" s="16"/>
      <c r="AQ978" s="16"/>
      <c r="AR978" s="16"/>
      <c r="AS978" s="16"/>
      <c r="AT978" s="16"/>
      <c r="AU978" s="16"/>
      <c r="AV978" s="16"/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  <c r="BS978" s="16"/>
      <c r="BT978" s="16"/>
      <c r="BU978" s="16"/>
      <c r="BV978" s="16"/>
      <c r="BW978" s="16"/>
      <c r="BX978" s="16"/>
      <c r="BY978" s="16"/>
      <c r="BZ978" s="16"/>
      <c r="CA978" s="16"/>
      <c r="CB978" s="16"/>
      <c r="CC978" s="16"/>
      <c r="CD978" s="16"/>
      <c r="CE978" s="16"/>
      <c r="CF978" s="16"/>
      <c r="CG978" s="16"/>
      <c r="CH978" s="16"/>
      <c r="CI978" s="16"/>
      <c r="CJ978" s="16"/>
      <c r="CK978" s="16"/>
      <c r="CL978" s="16"/>
      <c r="CM978" s="16"/>
      <c r="CN978" s="16"/>
      <c r="CO978" s="16"/>
      <c r="CP978" s="16"/>
      <c r="CQ978" s="16"/>
      <c r="CR978" s="16"/>
      <c r="CS978" s="16"/>
      <c r="CT978" s="16"/>
      <c r="CU978" s="16"/>
      <c r="CV978" s="16"/>
      <c r="CW978" s="16"/>
      <c r="CX978" s="16"/>
      <c r="CY978" s="16"/>
      <c r="CZ978" s="16"/>
      <c r="DA978" s="16"/>
      <c r="DB978" s="16"/>
      <c r="DC978" s="16"/>
      <c r="DD978" s="16"/>
      <c r="DE978" s="16"/>
      <c r="DF978" s="16"/>
      <c r="DG978" s="16"/>
      <c r="DH978" s="16"/>
      <c r="DI978" s="16"/>
      <c r="DJ978" s="16"/>
      <c r="DK978" s="16"/>
      <c r="DL978" s="16"/>
      <c r="DM978" s="16"/>
      <c r="DN978" s="16"/>
      <c r="DO978" s="16"/>
      <c r="DP978" s="16"/>
      <c r="DQ978" s="16"/>
      <c r="DR978" s="16"/>
      <c r="DS978" s="16"/>
      <c r="DT978" s="16"/>
      <c r="DU978" s="16"/>
      <c r="DV978" s="16"/>
      <c r="DW978" s="16"/>
      <c r="DX978" s="16"/>
      <c r="DY978" s="16"/>
      <c r="DZ978" s="16"/>
      <c r="EA978" s="16"/>
      <c r="EB978" s="16"/>
      <c r="EC978" s="16"/>
      <c r="ED978" s="16"/>
      <c r="EE978" s="16"/>
      <c r="EF978" s="16"/>
      <c r="EG978" s="16"/>
      <c r="EH978" s="16"/>
      <c r="EI978" s="16"/>
      <c r="EJ978" s="16"/>
      <c r="EK978" s="16"/>
      <c r="EL978" s="16"/>
      <c r="EM978" s="16"/>
      <c r="EN978" s="16"/>
      <c r="EO978" s="16"/>
      <c r="EP978" s="16"/>
      <c r="EQ978" s="16"/>
      <c r="ER978" s="16"/>
      <c r="ES978" s="16"/>
      <c r="ET978" s="16"/>
      <c r="EU978" s="16"/>
      <c r="EV978" s="16"/>
      <c r="EW978" s="16"/>
      <c r="EX978" s="16"/>
      <c r="EY978" s="16"/>
      <c r="EZ978" s="16"/>
      <c r="FA978" s="16"/>
      <c r="FB978" s="16"/>
    </row>
    <row r="979" spans="11:158" x14ac:dyDescent="0.35"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6"/>
      <c r="AP979" s="16"/>
      <c r="AQ979" s="16"/>
      <c r="AR979" s="16"/>
      <c r="AS979" s="16"/>
      <c r="AT979" s="16"/>
      <c r="AU979" s="16"/>
      <c r="AV979" s="16"/>
      <c r="AW979" s="16"/>
      <c r="AX979" s="16"/>
      <c r="AY979" s="16"/>
      <c r="AZ979" s="16"/>
      <c r="BA979" s="16"/>
      <c r="BB979" s="16"/>
      <c r="BC979" s="16"/>
      <c r="BD979" s="16"/>
      <c r="BE979" s="16"/>
      <c r="BF979" s="16"/>
      <c r="BG979" s="16"/>
      <c r="BH979" s="16"/>
      <c r="BI979" s="16"/>
      <c r="BJ979" s="16"/>
      <c r="BK979" s="16"/>
      <c r="BL979" s="16"/>
      <c r="BM979" s="16"/>
      <c r="BN979" s="16"/>
      <c r="BO979" s="16"/>
      <c r="BP979" s="16"/>
      <c r="BQ979" s="16"/>
      <c r="BR979" s="16"/>
      <c r="BS979" s="16"/>
      <c r="BT979" s="16"/>
      <c r="BU979" s="16"/>
      <c r="BV979" s="16"/>
      <c r="BW979" s="16"/>
      <c r="BX979" s="16"/>
      <c r="BY979" s="16"/>
      <c r="BZ979" s="16"/>
      <c r="CA979" s="16"/>
      <c r="CB979" s="16"/>
      <c r="CC979" s="16"/>
      <c r="CD979" s="16"/>
      <c r="CE979" s="16"/>
      <c r="CF979" s="16"/>
      <c r="CG979" s="16"/>
      <c r="CH979" s="16"/>
      <c r="CI979" s="16"/>
      <c r="CJ979" s="16"/>
      <c r="CK979" s="16"/>
      <c r="CL979" s="16"/>
      <c r="CM979" s="16"/>
      <c r="CN979" s="16"/>
      <c r="CO979" s="16"/>
      <c r="CP979" s="16"/>
      <c r="CQ979" s="16"/>
      <c r="CR979" s="16"/>
      <c r="CS979" s="16"/>
      <c r="CT979" s="16"/>
      <c r="CU979" s="16"/>
      <c r="CV979" s="16"/>
      <c r="CW979" s="16"/>
      <c r="CX979" s="16"/>
      <c r="CY979" s="16"/>
      <c r="CZ979" s="16"/>
      <c r="DA979" s="16"/>
      <c r="DB979" s="16"/>
      <c r="DC979" s="16"/>
      <c r="DD979" s="16"/>
      <c r="DE979" s="16"/>
      <c r="DF979" s="16"/>
      <c r="DG979" s="16"/>
      <c r="DH979" s="16"/>
      <c r="DI979" s="16"/>
      <c r="DJ979" s="16"/>
      <c r="DK979" s="16"/>
      <c r="DL979" s="16"/>
      <c r="DM979" s="16"/>
      <c r="DN979" s="16"/>
      <c r="DO979" s="16"/>
      <c r="DP979" s="16"/>
      <c r="DQ979" s="16"/>
      <c r="DR979" s="16"/>
      <c r="DS979" s="16"/>
      <c r="DT979" s="16"/>
      <c r="DU979" s="16"/>
      <c r="DV979" s="16"/>
      <c r="DW979" s="16"/>
      <c r="DX979" s="16"/>
      <c r="DY979" s="16"/>
      <c r="DZ979" s="16"/>
      <c r="EA979" s="16"/>
      <c r="EB979" s="16"/>
      <c r="EC979" s="16"/>
      <c r="ED979" s="16"/>
      <c r="EE979" s="16"/>
      <c r="EF979" s="16"/>
      <c r="EG979" s="16"/>
      <c r="EH979" s="16"/>
      <c r="EI979" s="16"/>
      <c r="EJ979" s="16"/>
      <c r="EK979" s="16"/>
      <c r="EL979" s="16"/>
      <c r="EM979" s="16"/>
      <c r="EN979" s="16"/>
      <c r="EO979" s="16"/>
      <c r="EP979" s="16"/>
      <c r="EQ979" s="16"/>
      <c r="ER979" s="16"/>
      <c r="ES979" s="16"/>
      <c r="ET979" s="16"/>
      <c r="EU979" s="16"/>
      <c r="EV979" s="16"/>
      <c r="EW979" s="16"/>
      <c r="EX979" s="16"/>
      <c r="EY979" s="16"/>
      <c r="EZ979" s="16"/>
      <c r="FA979" s="16"/>
      <c r="FB979" s="16"/>
    </row>
    <row r="980" spans="11:158" x14ac:dyDescent="0.35"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6"/>
      <c r="AP980" s="16"/>
      <c r="AQ980" s="16"/>
      <c r="AR980" s="16"/>
      <c r="AS980" s="16"/>
      <c r="AT980" s="16"/>
      <c r="AU980" s="16"/>
      <c r="AV980" s="16"/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  <c r="BJ980" s="16"/>
      <c r="BK980" s="16"/>
      <c r="BL980" s="16"/>
      <c r="BM980" s="16"/>
      <c r="BN980" s="16"/>
      <c r="BO980" s="16"/>
      <c r="BP980" s="16"/>
      <c r="BQ980" s="16"/>
      <c r="BR980" s="16"/>
      <c r="BS980" s="16"/>
      <c r="BT980" s="16"/>
      <c r="BU980" s="16"/>
      <c r="BV980" s="16"/>
      <c r="BW980" s="16"/>
      <c r="BX980" s="16"/>
      <c r="BY980" s="16"/>
      <c r="BZ980" s="16"/>
      <c r="CA980" s="16"/>
      <c r="CB980" s="16"/>
      <c r="CC980" s="16"/>
      <c r="CD980" s="16"/>
      <c r="CE980" s="16"/>
      <c r="CF980" s="16"/>
      <c r="CG980" s="16"/>
      <c r="CH980" s="16"/>
      <c r="CI980" s="16"/>
      <c r="CJ980" s="16"/>
      <c r="CK980" s="16"/>
      <c r="CL980" s="16"/>
      <c r="CM980" s="16"/>
      <c r="CN980" s="16"/>
      <c r="CO980" s="16"/>
      <c r="CP980" s="16"/>
      <c r="CQ980" s="16"/>
      <c r="CR980" s="16"/>
      <c r="CS980" s="16"/>
      <c r="CT980" s="16"/>
      <c r="CU980" s="16"/>
      <c r="CV980" s="16"/>
      <c r="CW980" s="16"/>
      <c r="CX980" s="16"/>
      <c r="CY980" s="16"/>
      <c r="CZ980" s="16"/>
      <c r="DA980" s="16"/>
      <c r="DB980" s="16"/>
      <c r="DC980" s="16"/>
      <c r="DD980" s="16"/>
      <c r="DE980" s="16"/>
      <c r="DF980" s="16"/>
      <c r="DG980" s="16"/>
      <c r="DH980" s="16"/>
      <c r="DI980" s="16"/>
      <c r="DJ980" s="16"/>
      <c r="DK980" s="16"/>
      <c r="DL980" s="16"/>
      <c r="DM980" s="16"/>
      <c r="DN980" s="16"/>
      <c r="DO980" s="16"/>
      <c r="DP980" s="16"/>
      <c r="DQ980" s="16"/>
      <c r="DR980" s="16"/>
      <c r="DS980" s="16"/>
      <c r="DT980" s="16"/>
      <c r="DU980" s="16"/>
      <c r="DV980" s="16"/>
      <c r="DW980" s="16"/>
      <c r="DX980" s="16"/>
      <c r="DY980" s="16"/>
      <c r="DZ980" s="16"/>
      <c r="EA980" s="16"/>
      <c r="EB980" s="16"/>
      <c r="EC980" s="16"/>
      <c r="ED980" s="16"/>
      <c r="EE980" s="16"/>
      <c r="EF980" s="16"/>
      <c r="EG980" s="16"/>
      <c r="EH980" s="16"/>
      <c r="EI980" s="16"/>
      <c r="EJ980" s="16"/>
      <c r="EK980" s="16"/>
      <c r="EL980" s="16"/>
      <c r="EM980" s="16"/>
      <c r="EN980" s="16"/>
      <c r="EO980" s="16"/>
      <c r="EP980" s="16"/>
      <c r="EQ980" s="16"/>
      <c r="ER980" s="16"/>
      <c r="ES980" s="16"/>
      <c r="ET980" s="16"/>
      <c r="EU980" s="16"/>
      <c r="EV980" s="16"/>
      <c r="EW980" s="16"/>
      <c r="EX980" s="16"/>
      <c r="EY980" s="16"/>
      <c r="EZ980" s="16"/>
      <c r="FA980" s="16"/>
      <c r="FB980" s="16"/>
    </row>
    <row r="981" spans="11:158" x14ac:dyDescent="0.35"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6"/>
      <c r="AP981" s="16"/>
      <c r="AQ981" s="16"/>
      <c r="AR981" s="16"/>
      <c r="AS981" s="16"/>
      <c r="AT981" s="16"/>
      <c r="AU981" s="16"/>
      <c r="AV981" s="16"/>
      <c r="AW981" s="16"/>
      <c r="AX981" s="16"/>
      <c r="AY981" s="16"/>
      <c r="AZ981" s="16"/>
      <c r="BA981" s="16"/>
      <c r="BB981" s="16"/>
      <c r="BC981" s="16"/>
      <c r="BD981" s="16"/>
      <c r="BE981" s="16"/>
      <c r="BF981" s="16"/>
      <c r="BG981" s="16"/>
      <c r="BH981" s="16"/>
      <c r="BI981" s="16"/>
      <c r="BJ981" s="16"/>
      <c r="BK981" s="16"/>
      <c r="BL981" s="16"/>
      <c r="BM981" s="16"/>
      <c r="BN981" s="16"/>
      <c r="BO981" s="16"/>
      <c r="BP981" s="16"/>
      <c r="BQ981" s="16"/>
      <c r="BR981" s="16"/>
      <c r="BS981" s="16"/>
      <c r="BT981" s="16"/>
      <c r="BU981" s="16"/>
      <c r="BV981" s="16"/>
      <c r="BW981" s="16"/>
      <c r="BX981" s="16"/>
      <c r="BY981" s="16"/>
      <c r="BZ981" s="16"/>
      <c r="CA981" s="16"/>
      <c r="CB981" s="16"/>
      <c r="CC981" s="16"/>
      <c r="CD981" s="16"/>
      <c r="CE981" s="16"/>
      <c r="CF981" s="16"/>
      <c r="CG981" s="16"/>
      <c r="CH981" s="16"/>
      <c r="CI981" s="16"/>
      <c r="CJ981" s="16"/>
      <c r="CK981" s="16"/>
      <c r="CL981" s="16"/>
      <c r="CM981" s="16"/>
      <c r="CN981" s="16"/>
      <c r="CO981" s="16"/>
      <c r="CP981" s="16"/>
      <c r="CQ981" s="16"/>
      <c r="CR981" s="16"/>
      <c r="CS981" s="16"/>
      <c r="CT981" s="16"/>
      <c r="CU981" s="16"/>
      <c r="CV981" s="16"/>
      <c r="CW981" s="16"/>
      <c r="CX981" s="16"/>
      <c r="CY981" s="16"/>
      <c r="CZ981" s="16"/>
      <c r="DA981" s="16"/>
      <c r="DB981" s="16"/>
      <c r="DC981" s="16"/>
      <c r="DD981" s="16"/>
      <c r="DE981" s="16"/>
      <c r="DF981" s="16"/>
      <c r="DG981" s="16"/>
      <c r="DH981" s="16"/>
      <c r="DI981" s="16"/>
      <c r="DJ981" s="16"/>
      <c r="DK981" s="16"/>
      <c r="DL981" s="16"/>
      <c r="DM981" s="16"/>
      <c r="DN981" s="16"/>
      <c r="DO981" s="16"/>
      <c r="DP981" s="16"/>
      <c r="DQ981" s="16"/>
      <c r="DR981" s="16"/>
      <c r="DS981" s="16"/>
      <c r="DT981" s="16"/>
      <c r="DU981" s="16"/>
      <c r="DV981" s="16"/>
      <c r="DW981" s="16"/>
      <c r="DX981" s="16"/>
      <c r="DY981" s="16"/>
      <c r="DZ981" s="16"/>
      <c r="EA981" s="16"/>
      <c r="EB981" s="16"/>
      <c r="EC981" s="16"/>
      <c r="ED981" s="16"/>
      <c r="EE981" s="16"/>
      <c r="EF981" s="16"/>
      <c r="EG981" s="16"/>
      <c r="EH981" s="16"/>
      <c r="EI981" s="16"/>
      <c r="EJ981" s="16"/>
      <c r="EK981" s="16"/>
      <c r="EL981" s="16"/>
      <c r="EM981" s="16"/>
      <c r="EN981" s="16"/>
      <c r="EO981" s="16"/>
      <c r="EP981" s="16"/>
      <c r="EQ981" s="16"/>
      <c r="ER981" s="16"/>
      <c r="ES981" s="16"/>
      <c r="ET981" s="16"/>
      <c r="EU981" s="16"/>
      <c r="EV981" s="16"/>
      <c r="EW981" s="16"/>
      <c r="EX981" s="16"/>
      <c r="EY981" s="16"/>
      <c r="EZ981" s="16"/>
      <c r="FA981" s="16"/>
      <c r="FB981" s="16"/>
    </row>
    <row r="982" spans="11:158" x14ac:dyDescent="0.35"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6"/>
      <c r="AP982" s="16"/>
      <c r="AQ982" s="16"/>
      <c r="AR982" s="16"/>
      <c r="AS982" s="16"/>
      <c r="AT982" s="16"/>
      <c r="AU982" s="16"/>
      <c r="AV982" s="16"/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  <c r="BO982" s="16"/>
      <c r="BP982" s="16"/>
      <c r="BQ982" s="16"/>
      <c r="BR982" s="16"/>
      <c r="BS982" s="16"/>
      <c r="BT982" s="16"/>
      <c r="BU982" s="16"/>
      <c r="BV982" s="16"/>
      <c r="BW982" s="16"/>
      <c r="BX982" s="16"/>
      <c r="BY982" s="16"/>
      <c r="BZ982" s="16"/>
      <c r="CA982" s="16"/>
      <c r="CB982" s="16"/>
      <c r="CC982" s="16"/>
      <c r="CD982" s="16"/>
      <c r="CE982" s="16"/>
      <c r="CF982" s="16"/>
      <c r="CG982" s="16"/>
      <c r="CH982" s="16"/>
      <c r="CI982" s="16"/>
      <c r="CJ982" s="16"/>
      <c r="CK982" s="16"/>
      <c r="CL982" s="16"/>
      <c r="CM982" s="16"/>
      <c r="CN982" s="16"/>
      <c r="CO982" s="16"/>
      <c r="CP982" s="16"/>
      <c r="CQ982" s="16"/>
      <c r="CR982" s="16"/>
      <c r="CS982" s="16"/>
      <c r="CT982" s="16"/>
      <c r="CU982" s="16"/>
      <c r="CV982" s="16"/>
      <c r="CW982" s="16"/>
      <c r="CX982" s="16"/>
      <c r="CY982" s="16"/>
      <c r="CZ982" s="16"/>
      <c r="DA982" s="16"/>
      <c r="DB982" s="16"/>
      <c r="DC982" s="16"/>
      <c r="DD982" s="16"/>
      <c r="DE982" s="16"/>
      <c r="DF982" s="16"/>
      <c r="DG982" s="16"/>
      <c r="DH982" s="16"/>
      <c r="DI982" s="16"/>
      <c r="DJ982" s="16"/>
      <c r="DK982" s="16"/>
      <c r="DL982" s="16"/>
      <c r="DM982" s="16"/>
      <c r="DN982" s="16"/>
      <c r="DO982" s="16"/>
      <c r="DP982" s="16"/>
      <c r="DQ982" s="16"/>
      <c r="DR982" s="16"/>
      <c r="DS982" s="16"/>
      <c r="DT982" s="16"/>
      <c r="DU982" s="16"/>
      <c r="DV982" s="16"/>
      <c r="DW982" s="16"/>
      <c r="DX982" s="16"/>
      <c r="DY982" s="16"/>
      <c r="DZ982" s="16"/>
      <c r="EA982" s="16"/>
      <c r="EB982" s="16"/>
      <c r="EC982" s="16"/>
      <c r="ED982" s="16"/>
      <c r="EE982" s="16"/>
      <c r="EF982" s="16"/>
      <c r="EG982" s="16"/>
      <c r="EH982" s="16"/>
      <c r="EI982" s="16"/>
      <c r="EJ982" s="16"/>
      <c r="EK982" s="16"/>
      <c r="EL982" s="16"/>
      <c r="EM982" s="16"/>
      <c r="EN982" s="16"/>
      <c r="EO982" s="16"/>
      <c r="EP982" s="16"/>
      <c r="EQ982" s="16"/>
      <c r="ER982" s="16"/>
      <c r="ES982" s="16"/>
      <c r="ET982" s="16"/>
      <c r="EU982" s="16"/>
      <c r="EV982" s="16"/>
      <c r="EW982" s="16"/>
      <c r="EX982" s="16"/>
      <c r="EY982" s="16"/>
      <c r="EZ982" s="16"/>
      <c r="FA982" s="16"/>
      <c r="FB982" s="16"/>
    </row>
    <row r="983" spans="11:158" x14ac:dyDescent="0.35"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6"/>
      <c r="AP983" s="16"/>
      <c r="AQ983" s="16"/>
      <c r="AR983" s="16"/>
      <c r="AS983" s="16"/>
      <c r="AT983" s="16"/>
      <c r="AU983" s="16"/>
      <c r="AV983" s="16"/>
      <c r="AW983" s="16"/>
      <c r="AX983" s="16"/>
      <c r="AY983" s="16"/>
      <c r="AZ983" s="16"/>
      <c r="BA983" s="16"/>
      <c r="BB983" s="16"/>
      <c r="BC983" s="16"/>
      <c r="BD983" s="16"/>
      <c r="BE983" s="16"/>
      <c r="BF983" s="16"/>
      <c r="BG983" s="16"/>
      <c r="BH983" s="16"/>
      <c r="BI983" s="16"/>
      <c r="BJ983" s="16"/>
      <c r="BK983" s="16"/>
      <c r="BL983" s="16"/>
      <c r="BM983" s="16"/>
      <c r="BN983" s="16"/>
      <c r="BO983" s="16"/>
      <c r="BP983" s="16"/>
      <c r="BQ983" s="16"/>
      <c r="BR983" s="16"/>
      <c r="BS983" s="16"/>
      <c r="BT983" s="16"/>
      <c r="BU983" s="16"/>
      <c r="BV983" s="16"/>
      <c r="BW983" s="16"/>
      <c r="BX983" s="16"/>
      <c r="BY983" s="16"/>
      <c r="BZ983" s="16"/>
      <c r="CA983" s="16"/>
      <c r="CB983" s="16"/>
      <c r="CC983" s="16"/>
      <c r="CD983" s="16"/>
      <c r="CE983" s="16"/>
      <c r="CF983" s="16"/>
      <c r="CG983" s="16"/>
      <c r="CH983" s="16"/>
      <c r="CI983" s="16"/>
      <c r="CJ983" s="16"/>
      <c r="CK983" s="16"/>
      <c r="CL983" s="16"/>
      <c r="CM983" s="16"/>
      <c r="CN983" s="16"/>
      <c r="CO983" s="16"/>
      <c r="CP983" s="16"/>
      <c r="CQ983" s="16"/>
      <c r="CR983" s="16"/>
      <c r="CS983" s="16"/>
      <c r="CT983" s="16"/>
      <c r="CU983" s="16"/>
      <c r="CV983" s="16"/>
      <c r="CW983" s="16"/>
      <c r="CX983" s="16"/>
      <c r="CY983" s="16"/>
      <c r="CZ983" s="16"/>
      <c r="DA983" s="16"/>
      <c r="DB983" s="16"/>
      <c r="DC983" s="16"/>
      <c r="DD983" s="16"/>
      <c r="DE983" s="16"/>
      <c r="DF983" s="16"/>
      <c r="DG983" s="16"/>
      <c r="DH983" s="16"/>
      <c r="DI983" s="16"/>
      <c r="DJ983" s="16"/>
      <c r="DK983" s="16"/>
      <c r="DL983" s="16"/>
      <c r="DM983" s="16"/>
      <c r="DN983" s="16"/>
      <c r="DO983" s="16"/>
      <c r="DP983" s="16"/>
      <c r="DQ983" s="16"/>
      <c r="DR983" s="16"/>
      <c r="DS983" s="16"/>
      <c r="DT983" s="16"/>
      <c r="DU983" s="16"/>
      <c r="DV983" s="16"/>
      <c r="DW983" s="16"/>
      <c r="DX983" s="16"/>
      <c r="DY983" s="16"/>
      <c r="DZ983" s="16"/>
      <c r="EA983" s="16"/>
      <c r="EB983" s="16"/>
      <c r="EC983" s="16"/>
      <c r="ED983" s="16"/>
      <c r="EE983" s="16"/>
      <c r="EF983" s="16"/>
      <c r="EG983" s="16"/>
      <c r="EH983" s="16"/>
      <c r="EI983" s="16"/>
      <c r="EJ983" s="16"/>
      <c r="EK983" s="16"/>
      <c r="EL983" s="16"/>
      <c r="EM983" s="16"/>
      <c r="EN983" s="16"/>
      <c r="EO983" s="16"/>
      <c r="EP983" s="16"/>
      <c r="EQ983" s="16"/>
      <c r="ER983" s="16"/>
      <c r="ES983" s="16"/>
      <c r="ET983" s="16"/>
      <c r="EU983" s="16"/>
      <c r="EV983" s="16"/>
      <c r="EW983" s="16"/>
      <c r="EX983" s="16"/>
      <c r="EY983" s="16"/>
      <c r="EZ983" s="16"/>
      <c r="FA983" s="16"/>
      <c r="FB983" s="16"/>
    </row>
    <row r="984" spans="11:158" x14ac:dyDescent="0.35"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6"/>
      <c r="AP984" s="16"/>
      <c r="AQ984" s="16"/>
      <c r="AR984" s="16"/>
      <c r="AS984" s="16"/>
      <c r="AT984" s="16"/>
      <c r="AU984" s="16"/>
      <c r="AV984" s="16"/>
      <c r="AW984" s="16"/>
      <c r="AX984" s="16"/>
      <c r="AY984" s="16"/>
      <c r="AZ984" s="16"/>
      <c r="BA984" s="16"/>
      <c r="BB984" s="16"/>
      <c r="BC984" s="16"/>
      <c r="BD984" s="16"/>
      <c r="BE984" s="16"/>
      <c r="BF984" s="16"/>
      <c r="BG984" s="16"/>
      <c r="BH984" s="16"/>
      <c r="BI984" s="16"/>
      <c r="BJ984" s="16"/>
      <c r="BK984" s="16"/>
      <c r="BL984" s="16"/>
      <c r="BM984" s="16"/>
      <c r="BN984" s="16"/>
      <c r="BO984" s="16"/>
      <c r="BP984" s="16"/>
      <c r="BQ984" s="16"/>
      <c r="BR984" s="16"/>
      <c r="BS984" s="16"/>
      <c r="BT984" s="16"/>
      <c r="BU984" s="16"/>
      <c r="BV984" s="16"/>
      <c r="BW984" s="16"/>
      <c r="BX984" s="16"/>
      <c r="BY984" s="16"/>
      <c r="BZ984" s="16"/>
      <c r="CA984" s="16"/>
      <c r="CB984" s="16"/>
      <c r="CC984" s="16"/>
      <c r="CD984" s="16"/>
      <c r="CE984" s="16"/>
      <c r="CF984" s="16"/>
      <c r="CG984" s="16"/>
      <c r="CH984" s="16"/>
      <c r="CI984" s="16"/>
      <c r="CJ984" s="16"/>
      <c r="CK984" s="16"/>
      <c r="CL984" s="16"/>
      <c r="CM984" s="16"/>
      <c r="CN984" s="16"/>
      <c r="CO984" s="16"/>
      <c r="CP984" s="16"/>
      <c r="CQ984" s="16"/>
      <c r="CR984" s="16"/>
      <c r="CS984" s="16"/>
      <c r="CT984" s="16"/>
      <c r="CU984" s="16"/>
      <c r="CV984" s="16"/>
      <c r="CW984" s="16"/>
      <c r="CX984" s="16"/>
      <c r="CY984" s="16"/>
      <c r="CZ984" s="16"/>
      <c r="DA984" s="16"/>
      <c r="DB984" s="16"/>
      <c r="DC984" s="16"/>
      <c r="DD984" s="16"/>
      <c r="DE984" s="16"/>
      <c r="DF984" s="16"/>
      <c r="DG984" s="16"/>
      <c r="DH984" s="16"/>
      <c r="DI984" s="16"/>
      <c r="DJ984" s="16"/>
      <c r="DK984" s="16"/>
      <c r="DL984" s="16"/>
      <c r="DM984" s="16"/>
      <c r="DN984" s="16"/>
      <c r="DO984" s="16"/>
      <c r="DP984" s="16"/>
      <c r="DQ984" s="16"/>
      <c r="DR984" s="16"/>
      <c r="DS984" s="16"/>
      <c r="DT984" s="16"/>
      <c r="DU984" s="16"/>
      <c r="DV984" s="16"/>
      <c r="DW984" s="16"/>
      <c r="DX984" s="16"/>
      <c r="DY984" s="16"/>
      <c r="DZ984" s="16"/>
      <c r="EA984" s="16"/>
      <c r="EB984" s="16"/>
      <c r="EC984" s="16"/>
      <c r="ED984" s="16"/>
      <c r="EE984" s="16"/>
      <c r="EF984" s="16"/>
      <c r="EG984" s="16"/>
      <c r="EH984" s="16"/>
      <c r="EI984" s="16"/>
      <c r="EJ984" s="16"/>
      <c r="EK984" s="16"/>
      <c r="EL984" s="16"/>
      <c r="EM984" s="16"/>
      <c r="EN984" s="16"/>
      <c r="EO984" s="16"/>
      <c r="EP984" s="16"/>
      <c r="EQ984" s="16"/>
      <c r="ER984" s="16"/>
      <c r="ES984" s="16"/>
      <c r="ET984" s="16"/>
      <c r="EU984" s="16"/>
      <c r="EV984" s="16"/>
      <c r="EW984" s="16"/>
      <c r="EX984" s="16"/>
      <c r="EY984" s="16"/>
      <c r="EZ984" s="16"/>
      <c r="FA984" s="16"/>
      <c r="FB984" s="16"/>
    </row>
    <row r="985" spans="11:158" x14ac:dyDescent="0.35"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6"/>
      <c r="AP985" s="16"/>
      <c r="AQ985" s="16"/>
      <c r="AR985" s="16"/>
      <c r="AS985" s="16"/>
      <c r="AT985" s="16"/>
      <c r="AU985" s="16"/>
      <c r="AV985" s="16"/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  <c r="BI985" s="16"/>
      <c r="BJ985" s="16"/>
      <c r="BK985" s="16"/>
      <c r="BL985" s="16"/>
      <c r="BM985" s="16"/>
      <c r="BN985" s="16"/>
      <c r="BO985" s="16"/>
      <c r="BP985" s="16"/>
      <c r="BQ985" s="16"/>
      <c r="BR985" s="16"/>
      <c r="BS985" s="16"/>
      <c r="BT985" s="16"/>
      <c r="BU985" s="16"/>
      <c r="BV985" s="16"/>
      <c r="BW985" s="16"/>
      <c r="BX985" s="16"/>
      <c r="BY985" s="16"/>
      <c r="BZ985" s="16"/>
      <c r="CA985" s="16"/>
      <c r="CB985" s="16"/>
      <c r="CC985" s="16"/>
      <c r="CD985" s="16"/>
      <c r="CE985" s="16"/>
      <c r="CF985" s="16"/>
      <c r="CG985" s="16"/>
      <c r="CH985" s="16"/>
      <c r="CI985" s="16"/>
      <c r="CJ985" s="16"/>
      <c r="CK985" s="16"/>
      <c r="CL985" s="16"/>
      <c r="CM985" s="16"/>
      <c r="CN985" s="16"/>
      <c r="CO985" s="16"/>
      <c r="CP985" s="16"/>
      <c r="CQ985" s="16"/>
      <c r="CR985" s="16"/>
      <c r="CS985" s="16"/>
      <c r="CT985" s="16"/>
      <c r="CU985" s="16"/>
      <c r="CV985" s="16"/>
      <c r="CW985" s="16"/>
      <c r="CX985" s="16"/>
      <c r="CY985" s="16"/>
      <c r="CZ985" s="16"/>
      <c r="DA985" s="16"/>
      <c r="DB985" s="16"/>
      <c r="DC985" s="16"/>
      <c r="DD985" s="16"/>
      <c r="DE985" s="16"/>
      <c r="DF985" s="16"/>
      <c r="DG985" s="16"/>
      <c r="DH985" s="16"/>
      <c r="DI985" s="16"/>
      <c r="DJ985" s="16"/>
      <c r="DK985" s="16"/>
      <c r="DL985" s="16"/>
      <c r="DM985" s="16"/>
      <c r="DN985" s="16"/>
      <c r="DO985" s="16"/>
      <c r="DP985" s="16"/>
      <c r="DQ985" s="16"/>
      <c r="DR985" s="16"/>
      <c r="DS985" s="16"/>
      <c r="DT985" s="16"/>
      <c r="DU985" s="16"/>
      <c r="DV985" s="16"/>
      <c r="DW985" s="16"/>
      <c r="DX985" s="16"/>
      <c r="DY985" s="16"/>
      <c r="DZ985" s="16"/>
      <c r="EA985" s="16"/>
      <c r="EB985" s="16"/>
      <c r="EC985" s="16"/>
      <c r="ED985" s="16"/>
      <c r="EE985" s="16"/>
      <c r="EF985" s="16"/>
      <c r="EG985" s="16"/>
      <c r="EH985" s="16"/>
      <c r="EI985" s="16"/>
      <c r="EJ985" s="16"/>
      <c r="EK985" s="16"/>
      <c r="EL985" s="16"/>
      <c r="EM985" s="16"/>
      <c r="EN985" s="16"/>
      <c r="EO985" s="16"/>
      <c r="EP985" s="16"/>
      <c r="EQ985" s="16"/>
      <c r="ER985" s="16"/>
      <c r="ES985" s="16"/>
      <c r="ET985" s="16"/>
      <c r="EU985" s="16"/>
      <c r="EV985" s="16"/>
      <c r="EW985" s="16"/>
      <c r="EX985" s="16"/>
      <c r="EY985" s="16"/>
      <c r="EZ985" s="16"/>
      <c r="FA985" s="16"/>
      <c r="FB985" s="16"/>
    </row>
    <row r="986" spans="11:158" x14ac:dyDescent="0.35"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6"/>
      <c r="AP986" s="16"/>
      <c r="AQ986" s="16"/>
      <c r="AR986" s="16"/>
      <c r="AS986" s="16"/>
      <c r="AT986" s="16"/>
      <c r="AU986" s="16"/>
      <c r="AV986" s="16"/>
      <c r="AW986" s="16"/>
      <c r="AX986" s="16"/>
      <c r="AY986" s="16"/>
      <c r="AZ986" s="16"/>
      <c r="BA986" s="16"/>
      <c r="BB986" s="16"/>
      <c r="BC986" s="16"/>
      <c r="BD986" s="16"/>
      <c r="BE986" s="16"/>
      <c r="BF986" s="16"/>
      <c r="BG986" s="16"/>
      <c r="BH986" s="16"/>
      <c r="BI986" s="16"/>
      <c r="BJ986" s="16"/>
      <c r="BK986" s="16"/>
      <c r="BL986" s="16"/>
      <c r="BM986" s="16"/>
      <c r="BN986" s="16"/>
      <c r="BO986" s="16"/>
      <c r="BP986" s="16"/>
      <c r="BQ986" s="16"/>
      <c r="BR986" s="16"/>
      <c r="BS986" s="16"/>
      <c r="BT986" s="16"/>
      <c r="BU986" s="16"/>
      <c r="BV986" s="16"/>
      <c r="BW986" s="16"/>
      <c r="BX986" s="16"/>
      <c r="BY986" s="16"/>
      <c r="BZ986" s="16"/>
      <c r="CA986" s="16"/>
      <c r="CB986" s="16"/>
      <c r="CC986" s="16"/>
      <c r="CD986" s="16"/>
      <c r="CE986" s="16"/>
      <c r="CF986" s="16"/>
      <c r="CG986" s="16"/>
      <c r="CH986" s="16"/>
      <c r="CI986" s="16"/>
      <c r="CJ986" s="16"/>
      <c r="CK986" s="16"/>
      <c r="CL986" s="16"/>
      <c r="CM986" s="16"/>
      <c r="CN986" s="16"/>
      <c r="CO986" s="16"/>
      <c r="CP986" s="16"/>
      <c r="CQ986" s="16"/>
      <c r="CR986" s="16"/>
      <c r="CS986" s="16"/>
      <c r="CT986" s="16"/>
      <c r="CU986" s="16"/>
      <c r="CV986" s="16"/>
      <c r="CW986" s="16"/>
      <c r="CX986" s="16"/>
      <c r="CY986" s="16"/>
      <c r="CZ986" s="16"/>
      <c r="DA986" s="16"/>
      <c r="DB986" s="16"/>
      <c r="DC986" s="16"/>
      <c r="DD986" s="16"/>
      <c r="DE986" s="16"/>
      <c r="DF986" s="16"/>
      <c r="DG986" s="16"/>
      <c r="DH986" s="16"/>
      <c r="DI986" s="16"/>
      <c r="DJ986" s="16"/>
      <c r="DK986" s="16"/>
      <c r="DL986" s="16"/>
      <c r="DM986" s="16"/>
      <c r="DN986" s="16"/>
      <c r="DO986" s="16"/>
      <c r="DP986" s="16"/>
      <c r="DQ986" s="16"/>
      <c r="DR986" s="16"/>
      <c r="DS986" s="16"/>
      <c r="DT986" s="16"/>
      <c r="DU986" s="16"/>
      <c r="DV986" s="16"/>
      <c r="DW986" s="16"/>
      <c r="DX986" s="16"/>
      <c r="DY986" s="16"/>
      <c r="DZ986" s="16"/>
      <c r="EA986" s="16"/>
      <c r="EB986" s="16"/>
      <c r="EC986" s="16"/>
      <c r="ED986" s="16"/>
      <c r="EE986" s="16"/>
      <c r="EF986" s="16"/>
      <c r="EG986" s="16"/>
      <c r="EH986" s="16"/>
      <c r="EI986" s="16"/>
      <c r="EJ986" s="16"/>
      <c r="EK986" s="16"/>
      <c r="EL986" s="16"/>
      <c r="EM986" s="16"/>
      <c r="EN986" s="16"/>
      <c r="EO986" s="16"/>
      <c r="EP986" s="16"/>
      <c r="EQ986" s="16"/>
      <c r="ER986" s="16"/>
      <c r="ES986" s="16"/>
      <c r="ET986" s="16"/>
      <c r="EU986" s="16"/>
      <c r="EV986" s="16"/>
      <c r="EW986" s="16"/>
      <c r="EX986" s="16"/>
      <c r="EY986" s="16"/>
      <c r="EZ986" s="16"/>
      <c r="FA986" s="16"/>
      <c r="FB986" s="16"/>
    </row>
    <row r="987" spans="11:158" x14ac:dyDescent="0.35"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6"/>
      <c r="AP987" s="16"/>
      <c r="AQ987" s="16"/>
      <c r="AR987" s="16"/>
      <c r="AS987" s="16"/>
      <c r="AT987" s="16"/>
      <c r="AU987" s="16"/>
      <c r="AV987" s="16"/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  <c r="BI987" s="16"/>
      <c r="BJ987" s="16"/>
      <c r="BK987" s="16"/>
      <c r="BL987" s="16"/>
      <c r="BM987" s="16"/>
      <c r="BN987" s="16"/>
      <c r="BO987" s="16"/>
      <c r="BP987" s="16"/>
      <c r="BQ987" s="16"/>
      <c r="BR987" s="16"/>
      <c r="BS987" s="16"/>
      <c r="BT987" s="16"/>
      <c r="BU987" s="16"/>
      <c r="BV987" s="16"/>
      <c r="BW987" s="16"/>
      <c r="BX987" s="16"/>
      <c r="BY987" s="16"/>
      <c r="BZ987" s="16"/>
      <c r="CA987" s="16"/>
      <c r="CB987" s="16"/>
      <c r="CC987" s="16"/>
      <c r="CD987" s="16"/>
      <c r="CE987" s="16"/>
      <c r="CF987" s="16"/>
      <c r="CG987" s="16"/>
      <c r="CH987" s="16"/>
      <c r="CI987" s="16"/>
      <c r="CJ987" s="16"/>
      <c r="CK987" s="16"/>
      <c r="CL987" s="16"/>
      <c r="CM987" s="16"/>
      <c r="CN987" s="16"/>
      <c r="CO987" s="16"/>
      <c r="CP987" s="16"/>
      <c r="CQ987" s="16"/>
      <c r="CR987" s="16"/>
      <c r="CS987" s="16"/>
      <c r="CT987" s="16"/>
      <c r="CU987" s="16"/>
      <c r="CV987" s="16"/>
      <c r="CW987" s="16"/>
      <c r="CX987" s="16"/>
      <c r="CY987" s="16"/>
      <c r="CZ987" s="16"/>
      <c r="DA987" s="16"/>
      <c r="DB987" s="16"/>
      <c r="DC987" s="16"/>
      <c r="DD987" s="16"/>
      <c r="DE987" s="16"/>
      <c r="DF987" s="16"/>
      <c r="DG987" s="16"/>
      <c r="DH987" s="16"/>
      <c r="DI987" s="16"/>
      <c r="DJ987" s="16"/>
      <c r="DK987" s="16"/>
      <c r="DL987" s="16"/>
      <c r="DM987" s="16"/>
      <c r="DN987" s="16"/>
      <c r="DO987" s="16"/>
      <c r="DP987" s="16"/>
      <c r="DQ987" s="16"/>
      <c r="DR987" s="16"/>
      <c r="DS987" s="16"/>
      <c r="DT987" s="16"/>
      <c r="DU987" s="16"/>
      <c r="DV987" s="16"/>
      <c r="DW987" s="16"/>
      <c r="DX987" s="16"/>
      <c r="DY987" s="16"/>
      <c r="DZ987" s="16"/>
      <c r="EA987" s="16"/>
      <c r="EB987" s="16"/>
      <c r="EC987" s="16"/>
      <c r="ED987" s="16"/>
      <c r="EE987" s="16"/>
      <c r="EF987" s="16"/>
      <c r="EG987" s="16"/>
      <c r="EH987" s="16"/>
      <c r="EI987" s="16"/>
      <c r="EJ987" s="16"/>
      <c r="EK987" s="16"/>
      <c r="EL987" s="16"/>
      <c r="EM987" s="16"/>
      <c r="EN987" s="16"/>
      <c r="EO987" s="16"/>
      <c r="EP987" s="16"/>
      <c r="EQ987" s="16"/>
      <c r="ER987" s="16"/>
      <c r="ES987" s="16"/>
      <c r="ET987" s="16"/>
      <c r="EU987" s="16"/>
      <c r="EV987" s="16"/>
      <c r="EW987" s="16"/>
      <c r="EX987" s="16"/>
      <c r="EY987" s="16"/>
      <c r="EZ987" s="16"/>
      <c r="FA987" s="16"/>
      <c r="FB987" s="16"/>
    </row>
    <row r="988" spans="11:158" x14ac:dyDescent="0.35"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6"/>
      <c r="AP988" s="16"/>
      <c r="AQ988" s="16"/>
      <c r="AR988" s="16"/>
      <c r="AS988" s="16"/>
      <c r="AT988" s="16"/>
      <c r="AU988" s="16"/>
      <c r="AV988" s="16"/>
      <c r="AW988" s="16"/>
      <c r="AX988" s="16"/>
      <c r="AY988" s="16"/>
      <c r="AZ988" s="16"/>
      <c r="BA988" s="16"/>
      <c r="BB988" s="16"/>
      <c r="BC988" s="16"/>
      <c r="BD988" s="16"/>
      <c r="BE988" s="16"/>
      <c r="BF988" s="16"/>
      <c r="BG988" s="16"/>
      <c r="BH988" s="16"/>
      <c r="BI988" s="16"/>
      <c r="BJ988" s="16"/>
      <c r="BK988" s="16"/>
      <c r="BL988" s="16"/>
      <c r="BM988" s="16"/>
      <c r="BN988" s="16"/>
      <c r="BO988" s="16"/>
      <c r="BP988" s="16"/>
      <c r="BQ988" s="16"/>
      <c r="BR988" s="16"/>
      <c r="BS988" s="16"/>
      <c r="BT988" s="16"/>
      <c r="BU988" s="16"/>
      <c r="BV988" s="16"/>
      <c r="BW988" s="16"/>
      <c r="BX988" s="16"/>
      <c r="BY988" s="16"/>
      <c r="BZ988" s="16"/>
      <c r="CA988" s="16"/>
      <c r="CB988" s="16"/>
      <c r="CC988" s="16"/>
      <c r="CD988" s="16"/>
      <c r="CE988" s="16"/>
      <c r="CF988" s="16"/>
      <c r="CG988" s="16"/>
      <c r="CH988" s="16"/>
      <c r="CI988" s="16"/>
      <c r="CJ988" s="16"/>
      <c r="CK988" s="16"/>
      <c r="CL988" s="16"/>
      <c r="CM988" s="16"/>
      <c r="CN988" s="16"/>
      <c r="CO988" s="16"/>
      <c r="CP988" s="16"/>
      <c r="CQ988" s="16"/>
      <c r="CR988" s="16"/>
      <c r="CS988" s="16"/>
      <c r="CT988" s="16"/>
      <c r="CU988" s="16"/>
      <c r="CV988" s="16"/>
      <c r="CW988" s="16"/>
      <c r="CX988" s="16"/>
      <c r="CY988" s="16"/>
      <c r="CZ988" s="16"/>
      <c r="DA988" s="16"/>
      <c r="DB988" s="16"/>
      <c r="DC988" s="16"/>
      <c r="DD988" s="16"/>
      <c r="DE988" s="16"/>
      <c r="DF988" s="16"/>
      <c r="DG988" s="16"/>
      <c r="DH988" s="16"/>
      <c r="DI988" s="16"/>
      <c r="DJ988" s="16"/>
      <c r="DK988" s="16"/>
      <c r="DL988" s="16"/>
      <c r="DM988" s="16"/>
      <c r="DN988" s="16"/>
      <c r="DO988" s="16"/>
      <c r="DP988" s="16"/>
      <c r="DQ988" s="16"/>
      <c r="DR988" s="16"/>
      <c r="DS988" s="16"/>
      <c r="DT988" s="16"/>
      <c r="DU988" s="16"/>
      <c r="DV988" s="16"/>
      <c r="DW988" s="16"/>
      <c r="DX988" s="16"/>
      <c r="DY988" s="16"/>
      <c r="DZ988" s="16"/>
      <c r="EA988" s="16"/>
      <c r="EB988" s="16"/>
      <c r="EC988" s="16"/>
      <c r="ED988" s="16"/>
      <c r="EE988" s="16"/>
      <c r="EF988" s="16"/>
      <c r="EG988" s="16"/>
      <c r="EH988" s="16"/>
      <c r="EI988" s="16"/>
      <c r="EJ988" s="16"/>
      <c r="EK988" s="16"/>
      <c r="EL988" s="16"/>
      <c r="EM988" s="16"/>
      <c r="EN988" s="16"/>
      <c r="EO988" s="16"/>
      <c r="EP988" s="16"/>
      <c r="EQ988" s="16"/>
      <c r="ER988" s="16"/>
      <c r="ES988" s="16"/>
      <c r="ET988" s="16"/>
      <c r="EU988" s="16"/>
      <c r="EV988" s="16"/>
      <c r="EW988" s="16"/>
      <c r="EX988" s="16"/>
      <c r="EY988" s="16"/>
      <c r="EZ988" s="16"/>
      <c r="FA988" s="16"/>
      <c r="FB988" s="16"/>
    </row>
    <row r="989" spans="11:158" x14ac:dyDescent="0.35"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6"/>
      <c r="AT989" s="16"/>
      <c r="AU989" s="16"/>
      <c r="AV989" s="16"/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  <c r="BN989" s="16"/>
      <c r="BO989" s="16"/>
      <c r="BP989" s="16"/>
      <c r="BQ989" s="16"/>
      <c r="BR989" s="16"/>
      <c r="BS989" s="16"/>
      <c r="BT989" s="16"/>
      <c r="BU989" s="16"/>
      <c r="BV989" s="16"/>
      <c r="BW989" s="16"/>
      <c r="BX989" s="16"/>
      <c r="BY989" s="16"/>
      <c r="BZ989" s="16"/>
      <c r="CA989" s="16"/>
      <c r="CB989" s="16"/>
      <c r="CC989" s="16"/>
      <c r="CD989" s="16"/>
      <c r="CE989" s="16"/>
      <c r="CF989" s="16"/>
      <c r="CG989" s="16"/>
      <c r="CH989" s="16"/>
      <c r="CI989" s="16"/>
      <c r="CJ989" s="16"/>
      <c r="CK989" s="16"/>
      <c r="CL989" s="16"/>
      <c r="CM989" s="16"/>
      <c r="CN989" s="16"/>
      <c r="CO989" s="16"/>
      <c r="CP989" s="16"/>
      <c r="CQ989" s="16"/>
      <c r="CR989" s="16"/>
      <c r="CS989" s="16"/>
      <c r="CT989" s="16"/>
      <c r="CU989" s="16"/>
      <c r="CV989" s="16"/>
      <c r="CW989" s="16"/>
      <c r="CX989" s="16"/>
      <c r="CY989" s="16"/>
      <c r="CZ989" s="16"/>
      <c r="DA989" s="16"/>
      <c r="DB989" s="16"/>
      <c r="DC989" s="16"/>
      <c r="DD989" s="16"/>
      <c r="DE989" s="16"/>
      <c r="DF989" s="16"/>
      <c r="DG989" s="16"/>
      <c r="DH989" s="16"/>
      <c r="DI989" s="16"/>
      <c r="DJ989" s="16"/>
      <c r="DK989" s="16"/>
      <c r="DL989" s="16"/>
      <c r="DM989" s="16"/>
      <c r="DN989" s="16"/>
      <c r="DO989" s="16"/>
      <c r="DP989" s="16"/>
      <c r="DQ989" s="16"/>
      <c r="DR989" s="16"/>
      <c r="DS989" s="16"/>
      <c r="DT989" s="16"/>
      <c r="DU989" s="16"/>
      <c r="DV989" s="16"/>
      <c r="DW989" s="16"/>
      <c r="DX989" s="16"/>
      <c r="DY989" s="16"/>
      <c r="DZ989" s="16"/>
      <c r="EA989" s="16"/>
      <c r="EB989" s="16"/>
      <c r="EC989" s="16"/>
      <c r="ED989" s="16"/>
      <c r="EE989" s="16"/>
      <c r="EF989" s="16"/>
      <c r="EG989" s="16"/>
      <c r="EH989" s="16"/>
      <c r="EI989" s="16"/>
      <c r="EJ989" s="16"/>
      <c r="EK989" s="16"/>
      <c r="EL989" s="16"/>
      <c r="EM989" s="16"/>
      <c r="EN989" s="16"/>
      <c r="EO989" s="16"/>
      <c r="EP989" s="16"/>
      <c r="EQ989" s="16"/>
      <c r="ER989" s="16"/>
      <c r="ES989" s="16"/>
      <c r="ET989" s="16"/>
      <c r="EU989" s="16"/>
      <c r="EV989" s="16"/>
      <c r="EW989" s="16"/>
      <c r="EX989" s="16"/>
      <c r="EY989" s="16"/>
      <c r="EZ989" s="16"/>
      <c r="FA989" s="16"/>
      <c r="FB989" s="16"/>
    </row>
    <row r="990" spans="11:158" x14ac:dyDescent="0.35"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6"/>
      <c r="AP990" s="16"/>
      <c r="AQ990" s="16"/>
      <c r="AR990" s="16"/>
      <c r="AS990" s="16"/>
      <c r="AT990" s="16"/>
      <c r="AU990" s="16"/>
      <c r="AV990" s="16"/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  <c r="BJ990" s="16"/>
      <c r="BK990" s="16"/>
      <c r="BL990" s="16"/>
      <c r="BM990" s="16"/>
      <c r="BN990" s="16"/>
      <c r="BO990" s="16"/>
      <c r="BP990" s="16"/>
      <c r="BQ990" s="16"/>
      <c r="BR990" s="16"/>
      <c r="BS990" s="16"/>
      <c r="BT990" s="16"/>
      <c r="BU990" s="16"/>
      <c r="BV990" s="16"/>
      <c r="BW990" s="16"/>
      <c r="BX990" s="16"/>
      <c r="BY990" s="16"/>
      <c r="BZ990" s="16"/>
      <c r="CA990" s="16"/>
      <c r="CB990" s="16"/>
      <c r="CC990" s="16"/>
      <c r="CD990" s="16"/>
      <c r="CE990" s="16"/>
      <c r="CF990" s="16"/>
      <c r="CG990" s="16"/>
      <c r="CH990" s="16"/>
      <c r="CI990" s="16"/>
      <c r="CJ990" s="16"/>
      <c r="CK990" s="16"/>
      <c r="CL990" s="16"/>
      <c r="CM990" s="16"/>
      <c r="CN990" s="16"/>
      <c r="CO990" s="16"/>
      <c r="CP990" s="16"/>
      <c r="CQ990" s="16"/>
      <c r="CR990" s="16"/>
      <c r="CS990" s="16"/>
      <c r="CT990" s="16"/>
      <c r="CU990" s="16"/>
      <c r="CV990" s="16"/>
      <c r="CW990" s="16"/>
      <c r="CX990" s="16"/>
      <c r="CY990" s="16"/>
      <c r="CZ990" s="16"/>
      <c r="DA990" s="16"/>
      <c r="DB990" s="16"/>
      <c r="DC990" s="16"/>
      <c r="DD990" s="16"/>
      <c r="DE990" s="16"/>
      <c r="DF990" s="16"/>
      <c r="DG990" s="16"/>
      <c r="DH990" s="16"/>
      <c r="DI990" s="16"/>
      <c r="DJ990" s="16"/>
      <c r="DK990" s="16"/>
      <c r="DL990" s="16"/>
      <c r="DM990" s="16"/>
      <c r="DN990" s="16"/>
      <c r="DO990" s="16"/>
      <c r="DP990" s="16"/>
      <c r="DQ990" s="16"/>
      <c r="DR990" s="16"/>
      <c r="DS990" s="16"/>
      <c r="DT990" s="16"/>
      <c r="DU990" s="16"/>
      <c r="DV990" s="16"/>
      <c r="DW990" s="16"/>
      <c r="DX990" s="16"/>
      <c r="DY990" s="16"/>
      <c r="DZ990" s="16"/>
      <c r="EA990" s="16"/>
      <c r="EB990" s="16"/>
      <c r="EC990" s="16"/>
      <c r="ED990" s="16"/>
      <c r="EE990" s="16"/>
      <c r="EF990" s="16"/>
      <c r="EG990" s="16"/>
      <c r="EH990" s="16"/>
      <c r="EI990" s="16"/>
      <c r="EJ990" s="16"/>
      <c r="EK990" s="16"/>
      <c r="EL990" s="16"/>
      <c r="EM990" s="16"/>
      <c r="EN990" s="16"/>
      <c r="EO990" s="16"/>
      <c r="EP990" s="16"/>
      <c r="EQ990" s="16"/>
      <c r="ER990" s="16"/>
      <c r="ES990" s="16"/>
      <c r="ET990" s="16"/>
      <c r="EU990" s="16"/>
      <c r="EV990" s="16"/>
      <c r="EW990" s="16"/>
      <c r="EX990" s="16"/>
      <c r="EY990" s="16"/>
      <c r="EZ990" s="16"/>
      <c r="FA990" s="16"/>
      <c r="FB990" s="16"/>
    </row>
    <row r="991" spans="11:158" x14ac:dyDescent="0.35"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6"/>
      <c r="AP991" s="16"/>
      <c r="AQ991" s="16"/>
      <c r="AR991" s="16"/>
      <c r="AS991" s="16"/>
      <c r="AT991" s="16"/>
      <c r="AU991" s="16"/>
      <c r="AV991" s="16"/>
      <c r="AW991" s="16"/>
      <c r="AX991" s="16"/>
      <c r="AY991" s="16"/>
      <c r="AZ991" s="16"/>
      <c r="BA991" s="16"/>
      <c r="BB991" s="16"/>
      <c r="BC991" s="16"/>
      <c r="BD991" s="16"/>
      <c r="BE991" s="16"/>
      <c r="BF991" s="16"/>
      <c r="BG991" s="16"/>
      <c r="BH991" s="16"/>
      <c r="BI991" s="16"/>
      <c r="BJ991" s="16"/>
      <c r="BK991" s="16"/>
      <c r="BL991" s="16"/>
      <c r="BM991" s="16"/>
      <c r="BN991" s="16"/>
      <c r="BO991" s="16"/>
      <c r="BP991" s="16"/>
      <c r="BQ991" s="16"/>
      <c r="BR991" s="16"/>
      <c r="BS991" s="16"/>
      <c r="BT991" s="16"/>
      <c r="BU991" s="16"/>
      <c r="BV991" s="16"/>
      <c r="BW991" s="16"/>
      <c r="BX991" s="16"/>
      <c r="BY991" s="16"/>
      <c r="BZ991" s="16"/>
      <c r="CA991" s="16"/>
      <c r="CB991" s="16"/>
      <c r="CC991" s="16"/>
      <c r="CD991" s="16"/>
      <c r="CE991" s="16"/>
      <c r="CF991" s="16"/>
      <c r="CG991" s="16"/>
      <c r="CH991" s="16"/>
      <c r="CI991" s="16"/>
      <c r="CJ991" s="16"/>
      <c r="CK991" s="16"/>
      <c r="CL991" s="16"/>
      <c r="CM991" s="16"/>
      <c r="CN991" s="16"/>
      <c r="CO991" s="16"/>
      <c r="CP991" s="16"/>
      <c r="CQ991" s="16"/>
      <c r="CR991" s="16"/>
      <c r="CS991" s="16"/>
      <c r="CT991" s="16"/>
      <c r="CU991" s="16"/>
      <c r="CV991" s="16"/>
      <c r="CW991" s="16"/>
      <c r="CX991" s="16"/>
      <c r="CY991" s="16"/>
      <c r="CZ991" s="16"/>
      <c r="DA991" s="16"/>
      <c r="DB991" s="16"/>
      <c r="DC991" s="16"/>
      <c r="DD991" s="16"/>
      <c r="DE991" s="16"/>
      <c r="DF991" s="16"/>
      <c r="DG991" s="16"/>
      <c r="DH991" s="16"/>
      <c r="DI991" s="16"/>
      <c r="DJ991" s="16"/>
      <c r="DK991" s="16"/>
      <c r="DL991" s="16"/>
      <c r="DM991" s="16"/>
      <c r="DN991" s="16"/>
      <c r="DO991" s="16"/>
      <c r="DP991" s="16"/>
      <c r="DQ991" s="16"/>
      <c r="DR991" s="16"/>
      <c r="DS991" s="16"/>
      <c r="DT991" s="16"/>
      <c r="DU991" s="16"/>
      <c r="DV991" s="16"/>
      <c r="DW991" s="16"/>
      <c r="DX991" s="16"/>
      <c r="DY991" s="16"/>
      <c r="DZ991" s="16"/>
      <c r="EA991" s="16"/>
      <c r="EB991" s="16"/>
      <c r="EC991" s="16"/>
      <c r="ED991" s="16"/>
      <c r="EE991" s="16"/>
      <c r="EF991" s="16"/>
      <c r="EG991" s="16"/>
      <c r="EH991" s="16"/>
      <c r="EI991" s="16"/>
      <c r="EJ991" s="16"/>
      <c r="EK991" s="16"/>
      <c r="EL991" s="16"/>
      <c r="EM991" s="16"/>
      <c r="EN991" s="16"/>
      <c r="EO991" s="16"/>
      <c r="EP991" s="16"/>
      <c r="EQ991" s="16"/>
      <c r="ER991" s="16"/>
      <c r="ES991" s="16"/>
      <c r="ET991" s="16"/>
      <c r="EU991" s="16"/>
      <c r="EV991" s="16"/>
      <c r="EW991" s="16"/>
      <c r="EX991" s="16"/>
      <c r="EY991" s="16"/>
      <c r="EZ991" s="16"/>
      <c r="FA991" s="16"/>
      <c r="FB991" s="16"/>
    </row>
    <row r="992" spans="11:158" x14ac:dyDescent="0.35"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6"/>
      <c r="AP992" s="16"/>
      <c r="AQ992" s="16"/>
      <c r="AR992" s="16"/>
      <c r="AS992" s="16"/>
      <c r="AT992" s="16"/>
      <c r="AU992" s="16"/>
      <c r="AV992" s="16"/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  <c r="BO992" s="16"/>
      <c r="BP992" s="16"/>
      <c r="BQ992" s="16"/>
      <c r="BR992" s="16"/>
      <c r="BS992" s="16"/>
      <c r="BT992" s="16"/>
      <c r="BU992" s="16"/>
      <c r="BV992" s="16"/>
      <c r="BW992" s="16"/>
      <c r="BX992" s="16"/>
      <c r="BY992" s="16"/>
      <c r="BZ992" s="16"/>
      <c r="CA992" s="16"/>
      <c r="CB992" s="16"/>
      <c r="CC992" s="16"/>
      <c r="CD992" s="16"/>
      <c r="CE992" s="16"/>
      <c r="CF992" s="16"/>
      <c r="CG992" s="16"/>
      <c r="CH992" s="16"/>
      <c r="CI992" s="16"/>
      <c r="CJ992" s="16"/>
      <c r="CK992" s="16"/>
      <c r="CL992" s="16"/>
      <c r="CM992" s="16"/>
      <c r="CN992" s="16"/>
      <c r="CO992" s="16"/>
      <c r="CP992" s="16"/>
      <c r="CQ992" s="16"/>
      <c r="CR992" s="16"/>
      <c r="CS992" s="16"/>
      <c r="CT992" s="16"/>
      <c r="CU992" s="16"/>
      <c r="CV992" s="16"/>
      <c r="CW992" s="16"/>
      <c r="CX992" s="16"/>
      <c r="CY992" s="16"/>
      <c r="CZ992" s="16"/>
      <c r="DA992" s="16"/>
      <c r="DB992" s="16"/>
      <c r="DC992" s="16"/>
      <c r="DD992" s="16"/>
      <c r="DE992" s="16"/>
      <c r="DF992" s="16"/>
      <c r="DG992" s="16"/>
      <c r="DH992" s="16"/>
      <c r="DI992" s="16"/>
      <c r="DJ992" s="16"/>
      <c r="DK992" s="16"/>
      <c r="DL992" s="16"/>
      <c r="DM992" s="16"/>
      <c r="DN992" s="16"/>
      <c r="DO992" s="16"/>
      <c r="DP992" s="16"/>
      <c r="DQ992" s="16"/>
      <c r="DR992" s="16"/>
      <c r="DS992" s="16"/>
      <c r="DT992" s="16"/>
      <c r="DU992" s="16"/>
      <c r="DV992" s="16"/>
      <c r="DW992" s="16"/>
      <c r="DX992" s="16"/>
      <c r="DY992" s="16"/>
      <c r="DZ992" s="16"/>
      <c r="EA992" s="16"/>
      <c r="EB992" s="16"/>
      <c r="EC992" s="16"/>
      <c r="ED992" s="16"/>
      <c r="EE992" s="16"/>
      <c r="EF992" s="16"/>
      <c r="EG992" s="16"/>
      <c r="EH992" s="16"/>
      <c r="EI992" s="16"/>
      <c r="EJ992" s="16"/>
      <c r="EK992" s="16"/>
      <c r="EL992" s="16"/>
      <c r="EM992" s="16"/>
      <c r="EN992" s="16"/>
      <c r="EO992" s="16"/>
      <c r="EP992" s="16"/>
      <c r="EQ992" s="16"/>
      <c r="ER992" s="16"/>
      <c r="ES992" s="16"/>
      <c r="ET992" s="16"/>
      <c r="EU992" s="16"/>
      <c r="EV992" s="16"/>
      <c r="EW992" s="16"/>
      <c r="EX992" s="16"/>
      <c r="EY992" s="16"/>
      <c r="EZ992" s="16"/>
      <c r="FA992" s="16"/>
      <c r="FB992" s="16"/>
    </row>
    <row r="993" spans="11:158" x14ac:dyDescent="0.35"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6"/>
      <c r="AP993" s="16"/>
      <c r="AQ993" s="16"/>
      <c r="AR993" s="16"/>
      <c r="AS993" s="16"/>
      <c r="AT993" s="16"/>
      <c r="AU993" s="16"/>
      <c r="AV993" s="16"/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  <c r="BN993" s="16"/>
      <c r="BO993" s="16"/>
      <c r="BP993" s="16"/>
      <c r="BQ993" s="16"/>
      <c r="BR993" s="16"/>
      <c r="BS993" s="16"/>
      <c r="BT993" s="16"/>
      <c r="BU993" s="16"/>
      <c r="BV993" s="16"/>
      <c r="BW993" s="16"/>
      <c r="BX993" s="16"/>
      <c r="BY993" s="16"/>
      <c r="BZ993" s="16"/>
      <c r="CA993" s="16"/>
      <c r="CB993" s="16"/>
      <c r="CC993" s="16"/>
      <c r="CD993" s="16"/>
      <c r="CE993" s="16"/>
      <c r="CF993" s="16"/>
      <c r="CG993" s="16"/>
      <c r="CH993" s="16"/>
      <c r="CI993" s="16"/>
      <c r="CJ993" s="16"/>
      <c r="CK993" s="16"/>
      <c r="CL993" s="16"/>
      <c r="CM993" s="16"/>
      <c r="CN993" s="16"/>
      <c r="CO993" s="16"/>
      <c r="CP993" s="16"/>
      <c r="CQ993" s="16"/>
      <c r="CR993" s="16"/>
      <c r="CS993" s="16"/>
      <c r="CT993" s="16"/>
      <c r="CU993" s="16"/>
      <c r="CV993" s="16"/>
      <c r="CW993" s="16"/>
      <c r="CX993" s="16"/>
      <c r="CY993" s="16"/>
      <c r="CZ993" s="16"/>
      <c r="DA993" s="16"/>
      <c r="DB993" s="16"/>
      <c r="DC993" s="16"/>
      <c r="DD993" s="16"/>
      <c r="DE993" s="16"/>
      <c r="DF993" s="16"/>
      <c r="DG993" s="16"/>
      <c r="DH993" s="16"/>
      <c r="DI993" s="16"/>
      <c r="DJ993" s="16"/>
      <c r="DK993" s="16"/>
      <c r="DL993" s="16"/>
      <c r="DM993" s="16"/>
      <c r="DN993" s="16"/>
      <c r="DO993" s="16"/>
      <c r="DP993" s="16"/>
      <c r="DQ993" s="16"/>
      <c r="DR993" s="16"/>
      <c r="DS993" s="16"/>
      <c r="DT993" s="16"/>
      <c r="DU993" s="16"/>
      <c r="DV993" s="16"/>
      <c r="DW993" s="16"/>
      <c r="DX993" s="16"/>
      <c r="DY993" s="16"/>
      <c r="DZ993" s="16"/>
      <c r="EA993" s="16"/>
      <c r="EB993" s="16"/>
      <c r="EC993" s="16"/>
      <c r="ED993" s="16"/>
      <c r="EE993" s="16"/>
      <c r="EF993" s="16"/>
      <c r="EG993" s="16"/>
      <c r="EH993" s="16"/>
      <c r="EI993" s="16"/>
      <c r="EJ993" s="16"/>
      <c r="EK993" s="16"/>
      <c r="EL993" s="16"/>
      <c r="EM993" s="16"/>
      <c r="EN993" s="16"/>
      <c r="EO993" s="16"/>
      <c r="EP993" s="16"/>
      <c r="EQ993" s="16"/>
      <c r="ER993" s="16"/>
      <c r="ES993" s="16"/>
      <c r="ET993" s="16"/>
      <c r="EU993" s="16"/>
      <c r="EV993" s="16"/>
      <c r="EW993" s="16"/>
      <c r="EX993" s="16"/>
      <c r="EY993" s="16"/>
      <c r="EZ993" s="16"/>
      <c r="FA993" s="16"/>
      <c r="FB993" s="16"/>
    </row>
    <row r="994" spans="11:158" x14ac:dyDescent="0.35"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6"/>
      <c r="AP994" s="16"/>
      <c r="AQ994" s="16"/>
      <c r="AR994" s="16"/>
      <c r="AS994" s="16"/>
      <c r="AT994" s="16"/>
      <c r="AU994" s="16"/>
      <c r="AV994" s="16"/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  <c r="BN994" s="16"/>
      <c r="BO994" s="16"/>
      <c r="BP994" s="16"/>
      <c r="BQ994" s="16"/>
      <c r="BR994" s="16"/>
      <c r="BS994" s="16"/>
      <c r="BT994" s="16"/>
      <c r="BU994" s="16"/>
      <c r="BV994" s="16"/>
      <c r="BW994" s="16"/>
      <c r="BX994" s="16"/>
      <c r="BY994" s="16"/>
      <c r="BZ994" s="16"/>
      <c r="CA994" s="16"/>
      <c r="CB994" s="16"/>
      <c r="CC994" s="16"/>
      <c r="CD994" s="16"/>
      <c r="CE994" s="16"/>
      <c r="CF994" s="16"/>
      <c r="CG994" s="16"/>
      <c r="CH994" s="16"/>
      <c r="CI994" s="16"/>
      <c r="CJ994" s="16"/>
      <c r="CK994" s="16"/>
      <c r="CL994" s="16"/>
      <c r="CM994" s="16"/>
      <c r="CN994" s="16"/>
      <c r="CO994" s="16"/>
      <c r="CP994" s="16"/>
      <c r="CQ994" s="16"/>
      <c r="CR994" s="16"/>
      <c r="CS994" s="16"/>
      <c r="CT994" s="16"/>
      <c r="CU994" s="16"/>
      <c r="CV994" s="16"/>
      <c r="CW994" s="16"/>
      <c r="CX994" s="16"/>
      <c r="CY994" s="16"/>
      <c r="CZ994" s="16"/>
      <c r="DA994" s="16"/>
      <c r="DB994" s="16"/>
      <c r="DC994" s="16"/>
      <c r="DD994" s="16"/>
      <c r="DE994" s="16"/>
      <c r="DF994" s="16"/>
      <c r="DG994" s="16"/>
      <c r="DH994" s="16"/>
      <c r="DI994" s="16"/>
      <c r="DJ994" s="16"/>
      <c r="DK994" s="16"/>
      <c r="DL994" s="16"/>
      <c r="DM994" s="16"/>
      <c r="DN994" s="16"/>
      <c r="DO994" s="16"/>
      <c r="DP994" s="16"/>
      <c r="DQ994" s="16"/>
      <c r="DR994" s="16"/>
      <c r="DS994" s="16"/>
      <c r="DT994" s="16"/>
      <c r="DU994" s="16"/>
      <c r="DV994" s="16"/>
      <c r="DW994" s="16"/>
      <c r="DX994" s="16"/>
      <c r="DY994" s="16"/>
      <c r="DZ994" s="16"/>
      <c r="EA994" s="16"/>
      <c r="EB994" s="16"/>
      <c r="EC994" s="16"/>
      <c r="ED994" s="16"/>
      <c r="EE994" s="16"/>
      <c r="EF994" s="16"/>
      <c r="EG994" s="16"/>
      <c r="EH994" s="16"/>
      <c r="EI994" s="16"/>
      <c r="EJ994" s="16"/>
      <c r="EK994" s="16"/>
      <c r="EL994" s="16"/>
      <c r="EM994" s="16"/>
      <c r="EN994" s="16"/>
      <c r="EO994" s="16"/>
      <c r="EP994" s="16"/>
      <c r="EQ994" s="16"/>
      <c r="ER994" s="16"/>
      <c r="ES994" s="16"/>
      <c r="ET994" s="16"/>
      <c r="EU994" s="16"/>
      <c r="EV994" s="16"/>
      <c r="EW994" s="16"/>
      <c r="EX994" s="16"/>
      <c r="EY994" s="16"/>
      <c r="EZ994" s="16"/>
      <c r="FA994" s="16"/>
      <c r="FB994" s="16"/>
    </row>
    <row r="995" spans="11:158" x14ac:dyDescent="0.35"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6"/>
      <c r="AP995" s="16"/>
      <c r="AQ995" s="16"/>
      <c r="AR995" s="16"/>
      <c r="AS995" s="16"/>
      <c r="AT995" s="16"/>
      <c r="AU995" s="16"/>
      <c r="AV995" s="16"/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  <c r="BN995" s="16"/>
      <c r="BO995" s="16"/>
      <c r="BP995" s="16"/>
      <c r="BQ995" s="16"/>
      <c r="BR995" s="16"/>
      <c r="BS995" s="16"/>
      <c r="BT995" s="16"/>
      <c r="BU995" s="16"/>
      <c r="BV995" s="16"/>
      <c r="BW995" s="16"/>
      <c r="BX995" s="16"/>
      <c r="BY995" s="16"/>
      <c r="BZ995" s="16"/>
      <c r="CA995" s="16"/>
      <c r="CB995" s="16"/>
      <c r="CC995" s="16"/>
      <c r="CD995" s="16"/>
      <c r="CE995" s="16"/>
      <c r="CF995" s="16"/>
      <c r="CG995" s="16"/>
      <c r="CH995" s="16"/>
      <c r="CI995" s="16"/>
      <c r="CJ995" s="16"/>
      <c r="CK995" s="16"/>
      <c r="CL995" s="16"/>
      <c r="CM995" s="16"/>
      <c r="CN995" s="16"/>
      <c r="CO995" s="16"/>
      <c r="CP995" s="16"/>
      <c r="CQ995" s="16"/>
      <c r="CR995" s="16"/>
      <c r="CS995" s="16"/>
      <c r="CT995" s="16"/>
      <c r="CU995" s="16"/>
      <c r="CV995" s="16"/>
      <c r="CW995" s="16"/>
      <c r="CX995" s="16"/>
      <c r="CY995" s="16"/>
      <c r="CZ995" s="16"/>
      <c r="DA995" s="16"/>
      <c r="DB995" s="16"/>
      <c r="DC995" s="16"/>
      <c r="DD995" s="16"/>
      <c r="DE995" s="16"/>
      <c r="DF995" s="16"/>
      <c r="DG995" s="16"/>
      <c r="DH995" s="16"/>
      <c r="DI995" s="16"/>
      <c r="DJ995" s="16"/>
      <c r="DK995" s="16"/>
      <c r="DL995" s="16"/>
      <c r="DM995" s="16"/>
      <c r="DN995" s="16"/>
      <c r="DO995" s="16"/>
      <c r="DP995" s="16"/>
      <c r="DQ995" s="16"/>
      <c r="DR995" s="16"/>
      <c r="DS995" s="16"/>
      <c r="DT995" s="16"/>
      <c r="DU995" s="16"/>
      <c r="DV995" s="16"/>
      <c r="DW995" s="16"/>
      <c r="DX995" s="16"/>
      <c r="DY995" s="16"/>
      <c r="DZ995" s="16"/>
      <c r="EA995" s="16"/>
      <c r="EB995" s="16"/>
      <c r="EC995" s="16"/>
      <c r="ED995" s="16"/>
      <c r="EE995" s="16"/>
      <c r="EF995" s="16"/>
      <c r="EG995" s="16"/>
      <c r="EH995" s="16"/>
      <c r="EI995" s="16"/>
      <c r="EJ995" s="16"/>
      <c r="EK995" s="16"/>
      <c r="EL995" s="16"/>
      <c r="EM995" s="16"/>
      <c r="EN995" s="16"/>
      <c r="EO995" s="16"/>
      <c r="EP995" s="16"/>
      <c r="EQ995" s="16"/>
      <c r="ER995" s="16"/>
      <c r="ES995" s="16"/>
      <c r="ET995" s="16"/>
      <c r="EU995" s="16"/>
      <c r="EV995" s="16"/>
      <c r="EW995" s="16"/>
      <c r="EX995" s="16"/>
      <c r="EY995" s="16"/>
      <c r="EZ995" s="16"/>
      <c r="FA995" s="16"/>
      <c r="FB995" s="16"/>
    </row>
    <row r="996" spans="11:158" x14ac:dyDescent="0.35"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6"/>
      <c r="AP996" s="16"/>
      <c r="AQ996" s="16"/>
      <c r="AR996" s="16"/>
      <c r="AS996" s="16"/>
      <c r="AT996" s="16"/>
      <c r="AU996" s="16"/>
      <c r="AV996" s="16"/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  <c r="BN996" s="16"/>
      <c r="BO996" s="16"/>
      <c r="BP996" s="16"/>
      <c r="BQ996" s="16"/>
      <c r="BR996" s="16"/>
      <c r="BS996" s="16"/>
      <c r="BT996" s="16"/>
      <c r="BU996" s="16"/>
      <c r="BV996" s="16"/>
      <c r="BW996" s="16"/>
      <c r="BX996" s="16"/>
      <c r="BY996" s="16"/>
      <c r="BZ996" s="16"/>
      <c r="CA996" s="16"/>
      <c r="CB996" s="16"/>
      <c r="CC996" s="16"/>
      <c r="CD996" s="16"/>
      <c r="CE996" s="16"/>
      <c r="CF996" s="16"/>
      <c r="CG996" s="16"/>
      <c r="CH996" s="16"/>
      <c r="CI996" s="16"/>
      <c r="CJ996" s="16"/>
      <c r="CK996" s="16"/>
      <c r="CL996" s="16"/>
      <c r="CM996" s="16"/>
      <c r="CN996" s="16"/>
      <c r="CO996" s="16"/>
      <c r="CP996" s="16"/>
      <c r="CQ996" s="16"/>
      <c r="CR996" s="16"/>
      <c r="CS996" s="16"/>
      <c r="CT996" s="16"/>
      <c r="CU996" s="16"/>
      <c r="CV996" s="16"/>
      <c r="CW996" s="16"/>
      <c r="CX996" s="16"/>
      <c r="CY996" s="16"/>
      <c r="CZ996" s="16"/>
      <c r="DA996" s="16"/>
      <c r="DB996" s="16"/>
      <c r="DC996" s="16"/>
      <c r="DD996" s="16"/>
      <c r="DE996" s="16"/>
      <c r="DF996" s="16"/>
      <c r="DG996" s="16"/>
      <c r="DH996" s="16"/>
      <c r="DI996" s="16"/>
      <c r="DJ996" s="16"/>
      <c r="DK996" s="16"/>
      <c r="DL996" s="16"/>
      <c r="DM996" s="16"/>
      <c r="DN996" s="16"/>
      <c r="DO996" s="16"/>
      <c r="DP996" s="16"/>
      <c r="DQ996" s="16"/>
      <c r="DR996" s="16"/>
      <c r="DS996" s="16"/>
      <c r="DT996" s="16"/>
      <c r="DU996" s="16"/>
      <c r="DV996" s="16"/>
      <c r="DW996" s="16"/>
      <c r="DX996" s="16"/>
      <c r="DY996" s="16"/>
      <c r="DZ996" s="16"/>
      <c r="EA996" s="16"/>
      <c r="EB996" s="16"/>
      <c r="EC996" s="16"/>
      <c r="ED996" s="16"/>
      <c r="EE996" s="16"/>
      <c r="EF996" s="16"/>
      <c r="EG996" s="16"/>
      <c r="EH996" s="16"/>
      <c r="EI996" s="16"/>
      <c r="EJ996" s="16"/>
      <c r="EK996" s="16"/>
      <c r="EL996" s="16"/>
      <c r="EM996" s="16"/>
      <c r="EN996" s="16"/>
      <c r="EO996" s="16"/>
      <c r="EP996" s="16"/>
      <c r="EQ996" s="16"/>
      <c r="ER996" s="16"/>
      <c r="ES996" s="16"/>
      <c r="ET996" s="16"/>
      <c r="EU996" s="16"/>
      <c r="EV996" s="16"/>
      <c r="EW996" s="16"/>
      <c r="EX996" s="16"/>
      <c r="EY996" s="16"/>
      <c r="EZ996" s="16"/>
      <c r="FA996" s="16"/>
      <c r="FB996" s="16"/>
    </row>
    <row r="997" spans="11:158" x14ac:dyDescent="0.35"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6"/>
      <c r="AP997" s="16"/>
      <c r="AQ997" s="16"/>
      <c r="AR997" s="16"/>
      <c r="AS997" s="16"/>
      <c r="AT997" s="16"/>
      <c r="AU997" s="16"/>
      <c r="AV997" s="16"/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  <c r="BI997" s="16"/>
      <c r="BJ997" s="16"/>
      <c r="BK997" s="16"/>
      <c r="BL997" s="16"/>
      <c r="BM997" s="16"/>
      <c r="BN997" s="16"/>
      <c r="BO997" s="16"/>
      <c r="BP997" s="16"/>
      <c r="BQ997" s="16"/>
      <c r="BR997" s="16"/>
      <c r="BS997" s="16"/>
      <c r="BT997" s="16"/>
      <c r="BU997" s="16"/>
      <c r="BV997" s="16"/>
      <c r="BW997" s="16"/>
      <c r="BX997" s="16"/>
      <c r="BY997" s="16"/>
      <c r="BZ997" s="16"/>
      <c r="CA997" s="16"/>
      <c r="CB997" s="16"/>
      <c r="CC997" s="16"/>
      <c r="CD997" s="16"/>
      <c r="CE997" s="16"/>
      <c r="CF997" s="16"/>
      <c r="CG997" s="16"/>
      <c r="CH997" s="16"/>
      <c r="CI997" s="16"/>
      <c r="CJ997" s="16"/>
      <c r="CK997" s="16"/>
      <c r="CL997" s="16"/>
      <c r="CM997" s="16"/>
      <c r="CN997" s="16"/>
      <c r="CO997" s="16"/>
      <c r="CP997" s="16"/>
      <c r="CQ997" s="16"/>
      <c r="CR997" s="16"/>
      <c r="CS997" s="16"/>
      <c r="CT997" s="16"/>
      <c r="CU997" s="16"/>
      <c r="CV997" s="16"/>
      <c r="CW997" s="16"/>
      <c r="CX997" s="16"/>
      <c r="CY997" s="16"/>
      <c r="CZ997" s="16"/>
      <c r="DA997" s="16"/>
      <c r="DB997" s="16"/>
      <c r="DC997" s="16"/>
      <c r="DD997" s="16"/>
      <c r="DE997" s="16"/>
      <c r="DF997" s="16"/>
      <c r="DG997" s="16"/>
      <c r="DH997" s="16"/>
      <c r="DI997" s="16"/>
      <c r="DJ997" s="16"/>
      <c r="DK997" s="16"/>
      <c r="DL997" s="16"/>
      <c r="DM997" s="16"/>
      <c r="DN997" s="16"/>
      <c r="DO997" s="16"/>
      <c r="DP997" s="16"/>
      <c r="DQ997" s="16"/>
      <c r="DR997" s="16"/>
      <c r="DS997" s="16"/>
      <c r="DT997" s="16"/>
      <c r="DU997" s="16"/>
      <c r="DV997" s="16"/>
      <c r="DW997" s="16"/>
      <c r="DX997" s="16"/>
      <c r="DY997" s="16"/>
      <c r="DZ997" s="16"/>
      <c r="EA997" s="16"/>
      <c r="EB997" s="16"/>
      <c r="EC997" s="16"/>
      <c r="ED997" s="16"/>
      <c r="EE997" s="16"/>
      <c r="EF997" s="16"/>
      <c r="EG997" s="16"/>
      <c r="EH997" s="16"/>
      <c r="EI997" s="16"/>
      <c r="EJ997" s="16"/>
      <c r="EK997" s="16"/>
      <c r="EL997" s="16"/>
      <c r="EM997" s="16"/>
      <c r="EN997" s="16"/>
      <c r="EO997" s="16"/>
      <c r="EP997" s="16"/>
      <c r="EQ997" s="16"/>
      <c r="ER997" s="16"/>
      <c r="ES997" s="16"/>
      <c r="ET997" s="16"/>
      <c r="EU997" s="16"/>
      <c r="EV997" s="16"/>
      <c r="EW997" s="16"/>
      <c r="EX997" s="16"/>
      <c r="EY997" s="16"/>
      <c r="EZ997" s="16"/>
      <c r="FA997" s="16"/>
      <c r="FB997" s="16"/>
    </row>
    <row r="998" spans="11:158" x14ac:dyDescent="0.35"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6"/>
      <c r="AP998" s="16"/>
      <c r="AQ998" s="16"/>
      <c r="AR998" s="16"/>
      <c r="AS998" s="16"/>
      <c r="AT998" s="16"/>
      <c r="AU998" s="16"/>
      <c r="AV998" s="16"/>
      <c r="AW998" s="16"/>
      <c r="AX998" s="16"/>
      <c r="AY998" s="16"/>
      <c r="AZ998" s="16"/>
      <c r="BA998" s="16"/>
      <c r="BB998" s="16"/>
      <c r="BC998" s="16"/>
      <c r="BD998" s="16"/>
      <c r="BE998" s="16"/>
      <c r="BF998" s="16"/>
      <c r="BG998" s="16"/>
      <c r="BH998" s="16"/>
      <c r="BI998" s="16"/>
      <c r="BJ998" s="16"/>
      <c r="BK998" s="16"/>
      <c r="BL998" s="16"/>
      <c r="BM998" s="16"/>
      <c r="BN998" s="16"/>
      <c r="BO998" s="16"/>
      <c r="BP998" s="16"/>
      <c r="BQ998" s="16"/>
      <c r="BR998" s="16"/>
      <c r="BS998" s="16"/>
      <c r="BT998" s="16"/>
      <c r="BU998" s="16"/>
      <c r="BV998" s="16"/>
      <c r="BW998" s="16"/>
      <c r="BX998" s="16"/>
      <c r="BY998" s="16"/>
      <c r="BZ998" s="16"/>
      <c r="CA998" s="16"/>
      <c r="CB998" s="16"/>
      <c r="CC998" s="16"/>
      <c r="CD998" s="16"/>
      <c r="CE998" s="16"/>
      <c r="CF998" s="16"/>
      <c r="CG998" s="16"/>
      <c r="CH998" s="16"/>
      <c r="CI998" s="16"/>
      <c r="CJ998" s="16"/>
      <c r="CK998" s="16"/>
      <c r="CL998" s="16"/>
      <c r="CM998" s="16"/>
      <c r="CN998" s="16"/>
      <c r="CO998" s="16"/>
      <c r="CP998" s="16"/>
      <c r="CQ998" s="16"/>
      <c r="CR998" s="16"/>
      <c r="CS998" s="16"/>
      <c r="CT998" s="16"/>
      <c r="CU998" s="16"/>
      <c r="CV998" s="16"/>
      <c r="CW998" s="16"/>
      <c r="CX998" s="16"/>
      <c r="CY998" s="16"/>
      <c r="CZ998" s="16"/>
      <c r="DA998" s="16"/>
      <c r="DB998" s="16"/>
      <c r="DC998" s="16"/>
      <c r="DD998" s="16"/>
      <c r="DE998" s="16"/>
      <c r="DF998" s="16"/>
      <c r="DG998" s="16"/>
      <c r="DH998" s="16"/>
      <c r="DI998" s="16"/>
      <c r="DJ998" s="16"/>
      <c r="DK998" s="16"/>
      <c r="DL998" s="16"/>
      <c r="DM998" s="16"/>
      <c r="DN998" s="16"/>
      <c r="DO998" s="16"/>
      <c r="DP998" s="16"/>
      <c r="DQ998" s="16"/>
      <c r="DR998" s="16"/>
      <c r="DS998" s="16"/>
      <c r="DT998" s="16"/>
      <c r="DU998" s="16"/>
      <c r="DV998" s="16"/>
      <c r="DW998" s="16"/>
      <c r="DX998" s="16"/>
      <c r="DY998" s="16"/>
      <c r="DZ998" s="16"/>
      <c r="EA998" s="16"/>
      <c r="EB998" s="16"/>
      <c r="EC998" s="16"/>
      <c r="ED998" s="16"/>
      <c r="EE998" s="16"/>
      <c r="EF998" s="16"/>
      <c r="EG998" s="16"/>
      <c r="EH998" s="16"/>
      <c r="EI998" s="16"/>
      <c r="EJ998" s="16"/>
      <c r="EK998" s="16"/>
      <c r="EL998" s="16"/>
      <c r="EM998" s="16"/>
      <c r="EN998" s="16"/>
      <c r="EO998" s="16"/>
      <c r="EP998" s="16"/>
      <c r="EQ998" s="16"/>
      <c r="ER998" s="16"/>
      <c r="ES998" s="16"/>
      <c r="ET998" s="16"/>
      <c r="EU998" s="16"/>
      <c r="EV998" s="16"/>
      <c r="EW998" s="16"/>
      <c r="EX998" s="16"/>
      <c r="EY998" s="16"/>
      <c r="EZ998" s="16"/>
      <c r="FA998" s="16"/>
      <c r="FB998" s="16"/>
    </row>
    <row r="999" spans="11:158" x14ac:dyDescent="0.35"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6"/>
      <c r="AP999" s="16"/>
      <c r="AQ999" s="16"/>
      <c r="AR999" s="16"/>
      <c r="AS999" s="16"/>
      <c r="AT999" s="16"/>
      <c r="AU999" s="16"/>
      <c r="AV999" s="16"/>
      <c r="AW999" s="16"/>
      <c r="AX999" s="16"/>
      <c r="AY999" s="16"/>
      <c r="AZ999" s="16"/>
      <c r="BA999" s="16"/>
      <c r="BB999" s="16"/>
      <c r="BC999" s="16"/>
      <c r="BD999" s="16"/>
      <c r="BE999" s="16"/>
      <c r="BF999" s="16"/>
      <c r="BG999" s="16"/>
      <c r="BH999" s="16"/>
      <c r="BI999" s="16"/>
      <c r="BJ999" s="16"/>
      <c r="BK999" s="16"/>
      <c r="BL999" s="16"/>
      <c r="BM999" s="16"/>
      <c r="BN999" s="16"/>
      <c r="BO999" s="16"/>
      <c r="BP999" s="16"/>
      <c r="BQ999" s="16"/>
      <c r="BR999" s="16"/>
      <c r="BS999" s="16"/>
      <c r="BT999" s="16"/>
      <c r="BU999" s="16"/>
      <c r="BV999" s="16"/>
      <c r="BW999" s="16"/>
      <c r="BX999" s="16"/>
      <c r="BY999" s="16"/>
      <c r="BZ999" s="16"/>
      <c r="CA999" s="16"/>
      <c r="CB999" s="16"/>
      <c r="CC999" s="16"/>
      <c r="CD999" s="16"/>
      <c r="CE999" s="16"/>
      <c r="CF999" s="16"/>
      <c r="CG999" s="16"/>
      <c r="CH999" s="16"/>
      <c r="CI999" s="16"/>
      <c r="CJ999" s="16"/>
      <c r="CK999" s="16"/>
      <c r="CL999" s="16"/>
      <c r="CM999" s="16"/>
      <c r="CN999" s="16"/>
      <c r="CO999" s="16"/>
      <c r="CP999" s="16"/>
      <c r="CQ999" s="16"/>
      <c r="CR999" s="16"/>
      <c r="CS999" s="16"/>
      <c r="CT999" s="16"/>
      <c r="CU999" s="16"/>
      <c r="CV999" s="16"/>
      <c r="CW999" s="16"/>
      <c r="CX999" s="16"/>
      <c r="CY999" s="16"/>
      <c r="CZ999" s="16"/>
      <c r="DA999" s="16"/>
      <c r="DB999" s="16"/>
      <c r="DC999" s="16"/>
      <c r="DD999" s="16"/>
      <c r="DE999" s="16"/>
      <c r="DF999" s="16"/>
      <c r="DG999" s="16"/>
      <c r="DH999" s="16"/>
      <c r="DI999" s="16"/>
      <c r="DJ999" s="16"/>
      <c r="DK999" s="16"/>
      <c r="DL999" s="16"/>
      <c r="DM999" s="16"/>
      <c r="DN999" s="16"/>
      <c r="DO999" s="16"/>
      <c r="DP999" s="16"/>
      <c r="DQ999" s="16"/>
      <c r="DR999" s="16"/>
      <c r="DS999" s="16"/>
      <c r="DT999" s="16"/>
      <c r="DU999" s="16"/>
      <c r="DV999" s="16"/>
      <c r="DW999" s="16"/>
      <c r="DX999" s="16"/>
      <c r="DY999" s="16"/>
      <c r="DZ999" s="16"/>
      <c r="EA999" s="16"/>
      <c r="EB999" s="16"/>
      <c r="EC999" s="16"/>
      <c r="ED999" s="16"/>
      <c r="EE999" s="16"/>
      <c r="EF999" s="16"/>
      <c r="EG999" s="16"/>
      <c r="EH999" s="16"/>
      <c r="EI999" s="16"/>
      <c r="EJ999" s="16"/>
      <c r="EK999" s="16"/>
      <c r="EL999" s="16"/>
      <c r="EM999" s="16"/>
      <c r="EN999" s="16"/>
      <c r="EO999" s="16"/>
      <c r="EP999" s="16"/>
      <c r="EQ999" s="16"/>
      <c r="ER999" s="16"/>
      <c r="ES999" s="16"/>
      <c r="ET999" s="16"/>
      <c r="EU999" s="16"/>
      <c r="EV999" s="16"/>
      <c r="EW999" s="16"/>
      <c r="EX999" s="16"/>
      <c r="EY999" s="16"/>
      <c r="EZ999" s="16"/>
      <c r="FA999" s="16"/>
      <c r="FB999" s="16"/>
    </row>
    <row r="1000" spans="11:158" x14ac:dyDescent="0.35"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6"/>
      <c r="AP1000" s="16"/>
      <c r="AQ1000" s="16"/>
      <c r="AR1000" s="16"/>
      <c r="AS1000" s="16"/>
      <c r="AT1000" s="16"/>
      <c r="AU1000" s="16"/>
      <c r="AV1000" s="16"/>
      <c r="AW1000" s="16"/>
      <c r="AX1000" s="16"/>
      <c r="AY1000" s="16"/>
      <c r="AZ1000" s="16"/>
      <c r="BA1000" s="16"/>
      <c r="BB1000" s="16"/>
      <c r="BC1000" s="16"/>
      <c r="BD1000" s="16"/>
      <c r="BE1000" s="16"/>
      <c r="BF1000" s="16"/>
      <c r="BG1000" s="16"/>
      <c r="BH1000" s="16"/>
      <c r="BI1000" s="16"/>
      <c r="BJ1000" s="16"/>
      <c r="BK1000" s="16"/>
      <c r="BL1000" s="16"/>
      <c r="BM1000" s="16"/>
      <c r="BN1000" s="16"/>
      <c r="BO1000" s="16"/>
      <c r="BP1000" s="16"/>
      <c r="BQ1000" s="16"/>
      <c r="BR1000" s="16"/>
      <c r="BS1000" s="16"/>
      <c r="BT1000" s="16"/>
      <c r="BU1000" s="16"/>
      <c r="BV1000" s="16"/>
      <c r="BW1000" s="16"/>
      <c r="BX1000" s="16"/>
      <c r="BY1000" s="16"/>
      <c r="BZ1000" s="16"/>
      <c r="CA1000" s="16"/>
      <c r="CB1000" s="16"/>
      <c r="CC1000" s="16"/>
      <c r="CD1000" s="16"/>
      <c r="CE1000" s="16"/>
      <c r="CF1000" s="16"/>
      <c r="CG1000" s="16"/>
      <c r="CH1000" s="16"/>
      <c r="CI1000" s="16"/>
      <c r="CJ1000" s="16"/>
      <c r="CK1000" s="16"/>
      <c r="CL1000" s="16"/>
      <c r="CM1000" s="16"/>
      <c r="CN1000" s="16"/>
      <c r="CO1000" s="16"/>
      <c r="CP1000" s="16"/>
      <c r="CQ1000" s="16"/>
      <c r="CR1000" s="16"/>
      <c r="CS1000" s="16"/>
      <c r="CT1000" s="16"/>
      <c r="CU1000" s="16"/>
      <c r="CV1000" s="16"/>
      <c r="CW1000" s="16"/>
      <c r="CX1000" s="16"/>
      <c r="CY1000" s="16"/>
      <c r="CZ1000" s="16"/>
      <c r="DA1000" s="16"/>
      <c r="DB1000" s="16"/>
      <c r="DC1000" s="16"/>
      <c r="DD1000" s="16"/>
      <c r="DE1000" s="16"/>
      <c r="DF1000" s="16"/>
      <c r="DG1000" s="16"/>
      <c r="DH1000" s="16"/>
      <c r="DI1000" s="16"/>
      <c r="DJ1000" s="16"/>
      <c r="DK1000" s="16"/>
      <c r="DL1000" s="16"/>
      <c r="DM1000" s="16"/>
      <c r="DN1000" s="16"/>
      <c r="DO1000" s="16"/>
      <c r="DP1000" s="16"/>
      <c r="DQ1000" s="16"/>
      <c r="DR1000" s="16"/>
      <c r="DS1000" s="16"/>
      <c r="DT1000" s="16"/>
      <c r="DU1000" s="16"/>
      <c r="DV1000" s="16"/>
      <c r="DW1000" s="16"/>
      <c r="DX1000" s="16"/>
      <c r="DY1000" s="16"/>
      <c r="DZ1000" s="16"/>
      <c r="EA1000" s="16"/>
      <c r="EB1000" s="16"/>
      <c r="EC1000" s="16"/>
      <c r="ED1000" s="16"/>
      <c r="EE1000" s="16"/>
      <c r="EF1000" s="16"/>
      <c r="EG1000" s="16"/>
      <c r="EH1000" s="16"/>
      <c r="EI1000" s="16"/>
      <c r="EJ1000" s="16"/>
      <c r="EK1000" s="16"/>
      <c r="EL1000" s="16"/>
      <c r="EM1000" s="16"/>
      <c r="EN1000" s="16"/>
      <c r="EO1000" s="16"/>
      <c r="EP1000" s="16"/>
      <c r="EQ1000" s="16"/>
      <c r="ER1000" s="16"/>
      <c r="ES1000" s="16"/>
      <c r="ET1000" s="16"/>
      <c r="EU1000" s="16"/>
      <c r="EV1000" s="16"/>
      <c r="EW1000" s="16"/>
      <c r="EX1000" s="16"/>
      <c r="EY1000" s="16"/>
      <c r="EZ1000" s="16"/>
      <c r="FA1000" s="16"/>
      <c r="FB1000" s="16"/>
    </row>
    <row r="1001" spans="11:158" x14ac:dyDescent="0.35"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  <c r="AZ1001" s="16"/>
      <c r="BA1001" s="16"/>
      <c r="BB1001" s="16"/>
      <c r="BC1001" s="16"/>
      <c r="BD1001" s="16"/>
      <c r="BE1001" s="16"/>
      <c r="BF1001" s="16"/>
      <c r="BG1001" s="16"/>
      <c r="BH1001" s="16"/>
      <c r="BI1001" s="16"/>
      <c r="BJ1001" s="16"/>
      <c r="BK1001" s="16"/>
      <c r="BL1001" s="16"/>
      <c r="BM1001" s="16"/>
      <c r="BN1001" s="16"/>
      <c r="BO1001" s="16"/>
      <c r="BP1001" s="16"/>
      <c r="BQ1001" s="16"/>
      <c r="BR1001" s="16"/>
      <c r="BS1001" s="16"/>
      <c r="BT1001" s="16"/>
      <c r="BU1001" s="16"/>
      <c r="BV1001" s="16"/>
      <c r="BW1001" s="16"/>
      <c r="BX1001" s="16"/>
      <c r="BY1001" s="16"/>
      <c r="BZ1001" s="16"/>
      <c r="CA1001" s="16"/>
      <c r="CB1001" s="16"/>
      <c r="CC1001" s="16"/>
      <c r="CD1001" s="16"/>
      <c r="CE1001" s="16"/>
      <c r="CF1001" s="16"/>
      <c r="CG1001" s="16"/>
      <c r="CH1001" s="16"/>
      <c r="CI1001" s="16"/>
      <c r="CJ1001" s="16"/>
      <c r="CK1001" s="16"/>
      <c r="CL1001" s="16"/>
      <c r="CM1001" s="16"/>
      <c r="CN1001" s="16"/>
      <c r="CO1001" s="16"/>
      <c r="CP1001" s="16"/>
      <c r="CQ1001" s="16"/>
      <c r="CR1001" s="16"/>
      <c r="CS1001" s="16"/>
      <c r="CT1001" s="16"/>
      <c r="CU1001" s="16"/>
      <c r="CV1001" s="16"/>
      <c r="CW1001" s="16"/>
      <c r="CX1001" s="16"/>
      <c r="CY1001" s="16"/>
      <c r="CZ1001" s="16"/>
      <c r="DA1001" s="16"/>
      <c r="DB1001" s="16"/>
      <c r="DC1001" s="16"/>
      <c r="DD1001" s="16"/>
      <c r="DE1001" s="16"/>
      <c r="DF1001" s="16"/>
      <c r="DG1001" s="16"/>
      <c r="DH1001" s="16"/>
      <c r="DI1001" s="16"/>
      <c r="DJ1001" s="16"/>
      <c r="DK1001" s="16"/>
      <c r="DL1001" s="16"/>
      <c r="DM1001" s="16"/>
      <c r="DN1001" s="16"/>
      <c r="DO1001" s="16"/>
      <c r="DP1001" s="16"/>
      <c r="DQ1001" s="16"/>
      <c r="DR1001" s="16"/>
      <c r="DS1001" s="16"/>
      <c r="DT1001" s="16"/>
      <c r="DU1001" s="16"/>
      <c r="DV1001" s="16"/>
      <c r="DW1001" s="16"/>
      <c r="DX1001" s="16"/>
      <c r="DY1001" s="16"/>
      <c r="DZ1001" s="16"/>
      <c r="EA1001" s="16"/>
      <c r="EB1001" s="16"/>
      <c r="EC1001" s="16"/>
      <c r="ED1001" s="16"/>
      <c r="EE1001" s="16"/>
      <c r="EF1001" s="16"/>
      <c r="EG1001" s="16"/>
      <c r="EH1001" s="16"/>
      <c r="EI1001" s="16"/>
      <c r="EJ1001" s="16"/>
      <c r="EK1001" s="16"/>
      <c r="EL1001" s="16"/>
      <c r="EM1001" s="16"/>
      <c r="EN1001" s="16"/>
      <c r="EO1001" s="16"/>
      <c r="EP1001" s="16"/>
      <c r="EQ1001" s="16"/>
      <c r="ER1001" s="16"/>
      <c r="ES1001" s="16"/>
      <c r="ET1001" s="16"/>
      <c r="EU1001" s="16"/>
      <c r="EV1001" s="16"/>
      <c r="EW1001" s="16"/>
      <c r="EX1001" s="16"/>
      <c r="EY1001" s="16"/>
      <c r="EZ1001" s="16"/>
      <c r="FA1001" s="16"/>
      <c r="FB1001" s="16"/>
    </row>
    <row r="1002" spans="11:158" x14ac:dyDescent="0.35"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6"/>
      <c r="AP1002" s="16"/>
      <c r="AQ1002" s="16"/>
      <c r="AR1002" s="16"/>
      <c r="AS1002" s="16"/>
      <c r="AT1002" s="16"/>
      <c r="AU1002" s="16"/>
      <c r="AV1002" s="16"/>
      <c r="AW1002" s="16"/>
      <c r="AX1002" s="16"/>
      <c r="AY1002" s="16"/>
      <c r="AZ1002" s="16"/>
      <c r="BA1002" s="16"/>
      <c r="BB1002" s="16"/>
      <c r="BC1002" s="16"/>
      <c r="BD1002" s="16"/>
      <c r="BE1002" s="16"/>
      <c r="BF1002" s="16"/>
      <c r="BG1002" s="16"/>
      <c r="BH1002" s="16"/>
      <c r="BI1002" s="16"/>
      <c r="BJ1002" s="16"/>
      <c r="BK1002" s="16"/>
      <c r="BL1002" s="16"/>
      <c r="BM1002" s="16"/>
      <c r="BN1002" s="16"/>
      <c r="BO1002" s="16"/>
      <c r="BP1002" s="16"/>
      <c r="BQ1002" s="16"/>
      <c r="BR1002" s="16"/>
      <c r="BS1002" s="16"/>
      <c r="BT1002" s="16"/>
      <c r="BU1002" s="16"/>
      <c r="BV1002" s="16"/>
      <c r="BW1002" s="16"/>
      <c r="BX1002" s="16"/>
      <c r="BY1002" s="16"/>
      <c r="BZ1002" s="16"/>
      <c r="CA1002" s="16"/>
      <c r="CB1002" s="16"/>
      <c r="CC1002" s="16"/>
      <c r="CD1002" s="16"/>
      <c r="CE1002" s="16"/>
      <c r="CF1002" s="16"/>
      <c r="CG1002" s="16"/>
      <c r="CH1002" s="16"/>
      <c r="CI1002" s="16"/>
      <c r="CJ1002" s="16"/>
      <c r="CK1002" s="16"/>
      <c r="CL1002" s="16"/>
      <c r="CM1002" s="16"/>
      <c r="CN1002" s="16"/>
      <c r="CO1002" s="16"/>
      <c r="CP1002" s="16"/>
      <c r="CQ1002" s="16"/>
      <c r="CR1002" s="16"/>
      <c r="CS1002" s="16"/>
      <c r="CT1002" s="16"/>
      <c r="CU1002" s="16"/>
      <c r="CV1002" s="16"/>
      <c r="CW1002" s="16"/>
      <c r="CX1002" s="16"/>
      <c r="CY1002" s="16"/>
      <c r="CZ1002" s="16"/>
      <c r="DA1002" s="16"/>
      <c r="DB1002" s="16"/>
      <c r="DC1002" s="16"/>
      <c r="DD1002" s="16"/>
      <c r="DE1002" s="16"/>
      <c r="DF1002" s="16"/>
      <c r="DG1002" s="16"/>
      <c r="DH1002" s="16"/>
      <c r="DI1002" s="16"/>
      <c r="DJ1002" s="16"/>
      <c r="DK1002" s="16"/>
      <c r="DL1002" s="16"/>
      <c r="DM1002" s="16"/>
      <c r="DN1002" s="16"/>
      <c r="DO1002" s="16"/>
      <c r="DP1002" s="16"/>
      <c r="DQ1002" s="16"/>
      <c r="DR1002" s="16"/>
      <c r="DS1002" s="16"/>
      <c r="DT1002" s="16"/>
      <c r="DU1002" s="16"/>
      <c r="DV1002" s="16"/>
      <c r="DW1002" s="16"/>
      <c r="DX1002" s="16"/>
      <c r="DY1002" s="16"/>
      <c r="DZ1002" s="16"/>
      <c r="EA1002" s="16"/>
      <c r="EB1002" s="16"/>
      <c r="EC1002" s="16"/>
      <c r="ED1002" s="16"/>
      <c r="EE1002" s="16"/>
      <c r="EF1002" s="16"/>
      <c r="EG1002" s="16"/>
      <c r="EH1002" s="16"/>
      <c r="EI1002" s="16"/>
      <c r="EJ1002" s="16"/>
      <c r="EK1002" s="16"/>
      <c r="EL1002" s="16"/>
      <c r="EM1002" s="16"/>
      <c r="EN1002" s="16"/>
      <c r="EO1002" s="16"/>
      <c r="EP1002" s="16"/>
      <c r="EQ1002" s="16"/>
      <c r="ER1002" s="16"/>
      <c r="ES1002" s="16"/>
      <c r="ET1002" s="16"/>
      <c r="EU1002" s="16"/>
      <c r="EV1002" s="16"/>
      <c r="EW1002" s="16"/>
      <c r="EX1002" s="16"/>
      <c r="EY1002" s="16"/>
      <c r="EZ1002" s="16"/>
      <c r="FA1002" s="16"/>
      <c r="FB1002" s="16"/>
    </row>
    <row r="1003" spans="11:158" x14ac:dyDescent="0.35"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6"/>
      <c r="AP1003" s="16"/>
      <c r="AQ1003" s="16"/>
      <c r="AR1003" s="16"/>
      <c r="AS1003" s="16"/>
      <c r="AT1003" s="16"/>
      <c r="AU1003" s="16"/>
      <c r="AV1003" s="16"/>
      <c r="AW1003" s="16"/>
      <c r="AX1003" s="16"/>
      <c r="AY1003" s="16"/>
      <c r="AZ1003" s="16"/>
      <c r="BA1003" s="16"/>
      <c r="BB1003" s="16"/>
      <c r="BC1003" s="16"/>
      <c r="BD1003" s="16"/>
      <c r="BE1003" s="16"/>
      <c r="BF1003" s="16"/>
      <c r="BG1003" s="16"/>
      <c r="BH1003" s="16"/>
      <c r="BI1003" s="16"/>
      <c r="BJ1003" s="16"/>
      <c r="BK1003" s="16"/>
      <c r="BL1003" s="16"/>
      <c r="BM1003" s="16"/>
      <c r="BN1003" s="16"/>
      <c r="BO1003" s="16"/>
      <c r="BP1003" s="16"/>
      <c r="BQ1003" s="16"/>
      <c r="BR1003" s="16"/>
      <c r="BS1003" s="16"/>
      <c r="BT1003" s="16"/>
      <c r="BU1003" s="16"/>
      <c r="BV1003" s="16"/>
      <c r="BW1003" s="16"/>
      <c r="BX1003" s="16"/>
      <c r="BY1003" s="16"/>
      <c r="BZ1003" s="16"/>
      <c r="CA1003" s="16"/>
      <c r="CB1003" s="16"/>
      <c r="CC1003" s="16"/>
      <c r="CD1003" s="16"/>
      <c r="CE1003" s="16"/>
      <c r="CF1003" s="16"/>
      <c r="CG1003" s="16"/>
      <c r="CH1003" s="16"/>
      <c r="CI1003" s="16"/>
      <c r="CJ1003" s="16"/>
      <c r="CK1003" s="16"/>
      <c r="CL1003" s="16"/>
      <c r="CM1003" s="16"/>
      <c r="CN1003" s="16"/>
      <c r="CO1003" s="16"/>
      <c r="CP1003" s="16"/>
      <c r="CQ1003" s="16"/>
      <c r="CR1003" s="16"/>
      <c r="CS1003" s="16"/>
      <c r="CT1003" s="16"/>
      <c r="CU1003" s="16"/>
      <c r="CV1003" s="16"/>
      <c r="CW1003" s="16"/>
      <c r="CX1003" s="16"/>
      <c r="CY1003" s="16"/>
      <c r="CZ1003" s="16"/>
      <c r="DA1003" s="16"/>
      <c r="DB1003" s="16"/>
      <c r="DC1003" s="16"/>
      <c r="DD1003" s="16"/>
      <c r="DE1003" s="16"/>
      <c r="DF1003" s="16"/>
      <c r="DG1003" s="16"/>
      <c r="DH1003" s="16"/>
      <c r="DI1003" s="16"/>
      <c r="DJ1003" s="16"/>
      <c r="DK1003" s="16"/>
      <c r="DL1003" s="16"/>
      <c r="DM1003" s="16"/>
      <c r="DN1003" s="16"/>
      <c r="DO1003" s="16"/>
      <c r="DP1003" s="16"/>
      <c r="DQ1003" s="16"/>
      <c r="DR1003" s="16"/>
      <c r="DS1003" s="16"/>
      <c r="DT1003" s="16"/>
      <c r="DU1003" s="16"/>
      <c r="DV1003" s="16"/>
      <c r="DW1003" s="16"/>
      <c r="DX1003" s="16"/>
      <c r="DY1003" s="16"/>
      <c r="DZ1003" s="16"/>
      <c r="EA1003" s="16"/>
      <c r="EB1003" s="16"/>
      <c r="EC1003" s="16"/>
      <c r="ED1003" s="16"/>
      <c r="EE1003" s="16"/>
      <c r="EF1003" s="16"/>
      <c r="EG1003" s="16"/>
      <c r="EH1003" s="16"/>
      <c r="EI1003" s="16"/>
      <c r="EJ1003" s="16"/>
      <c r="EK1003" s="16"/>
      <c r="EL1003" s="16"/>
      <c r="EM1003" s="16"/>
      <c r="EN1003" s="16"/>
      <c r="EO1003" s="16"/>
      <c r="EP1003" s="16"/>
      <c r="EQ1003" s="16"/>
      <c r="ER1003" s="16"/>
      <c r="ES1003" s="16"/>
      <c r="ET1003" s="16"/>
      <c r="EU1003" s="16"/>
      <c r="EV1003" s="16"/>
      <c r="EW1003" s="16"/>
      <c r="EX1003" s="16"/>
      <c r="EY1003" s="16"/>
      <c r="EZ1003" s="16"/>
      <c r="FA1003" s="16"/>
      <c r="FB1003" s="16"/>
    </row>
    <row r="1004" spans="11:158" x14ac:dyDescent="0.35"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6"/>
      <c r="AP1004" s="16"/>
      <c r="AQ1004" s="16"/>
      <c r="AR1004" s="16"/>
      <c r="AS1004" s="16"/>
      <c r="AT1004" s="16"/>
      <c r="AU1004" s="16"/>
      <c r="AV1004" s="16"/>
      <c r="AW1004" s="16"/>
      <c r="AX1004" s="16"/>
      <c r="AY1004" s="16"/>
      <c r="AZ1004" s="16"/>
      <c r="BA1004" s="16"/>
      <c r="BB1004" s="16"/>
      <c r="BC1004" s="16"/>
      <c r="BD1004" s="16"/>
      <c r="BE1004" s="16"/>
      <c r="BF1004" s="16"/>
      <c r="BG1004" s="16"/>
      <c r="BH1004" s="16"/>
      <c r="BI1004" s="16"/>
      <c r="BJ1004" s="16"/>
      <c r="BK1004" s="16"/>
      <c r="BL1004" s="16"/>
      <c r="BM1004" s="16"/>
      <c r="BN1004" s="16"/>
      <c r="BO1004" s="16"/>
      <c r="BP1004" s="16"/>
      <c r="BQ1004" s="16"/>
      <c r="BR1004" s="16"/>
      <c r="BS1004" s="16"/>
      <c r="BT1004" s="16"/>
      <c r="BU1004" s="16"/>
      <c r="BV1004" s="16"/>
      <c r="BW1004" s="16"/>
      <c r="BX1004" s="16"/>
      <c r="BY1004" s="16"/>
      <c r="BZ1004" s="16"/>
      <c r="CA1004" s="16"/>
      <c r="CB1004" s="16"/>
      <c r="CC1004" s="16"/>
      <c r="CD1004" s="16"/>
      <c r="CE1004" s="16"/>
      <c r="CF1004" s="16"/>
      <c r="CG1004" s="16"/>
      <c r="CH1004" s="16"/>
      <c r="CI1004" s="16"/>
      <c r="CJ1004" s="16"/>
      <c r="CK1004" s="16"/>
      <c r="CL1004" s="16"/>
      <c r="CM1004" s="16"/>
      <c r="CN1004" s="16"/>
      <c r="CO1004" s="16"/>
      <c r="CP1004" s="16"/>
      <c r="CQ1004" s="16"/>
      <c r="CR1004" s="16"/>
      <c r="CS1004" s="16"/>
      <c r="CT1004" s="16"/>
      <c r="CU1004" s="16"/>
      <c r="CV1004" s="16"/>
      <c r="CW1004" s="16"/>
      <c r="CX1004" s="16"/>
      <c r="CY1004" s="16"/>
      <c r="CZ1004" s="16"/>
      <c r="DA1004" s="16"/>
      <c r="DB1004" s="16"/>
      <c r="DC1004" s="16"/>
      <c r="DD1004" s="16"/>
      <c r="DE1004" s="16"/>
      <c r="DF1004" s="16"/>
      <c r="DG1004" s="16"/>
      <c r="DH1004" s="16"/>
      <c r="DI1004" s="16"/>
      <c r="DJ1004" s="16"/>
      <c r="DK1004" s="16"/>
      <c r="DL1004" s="16"/>
      <c r="DM1004" s="16"/>
      <c r="DN1004" s="16"/>
      <c r="DO1004" s="16"/>
      <c r="DP1004" s="16"/>
      <c r="DQ1004" s="16"/>
      <c r="DR1004" s="16"/>
      <c r="DS1004" s="16"/>
      <c r="DT1004" s="16"/>
      <c r="DU1004" s="16"/>
      <c r="DV1004" s="16"/>
      <c r="DW1004" s="16"/>
      <c r="DX1004" s="16"/>
      <c r="DY1004" s="16"/>
      <c r="DZ1004" s="16"/>
      <c r="EA1004" s="16"/>
      <c r="EB1004" s="16"/>
      <c r="EC1004" s="16"/>
      <c r="ED1004" s="16"/>
      <c r="EE1004" s="16"/>
      <c r="EF1004" s="16"/>
      <c r="EG1004" s="16"/>
      <c r="EH1004" s="16"/>
      <c r="EI1004" s="16"/>
      <c r="EJ1004" s="16"/>
      <c r="EK1004" s="16"/>
      <c r="EL1004" s="16"/>
      <c r="EM1004" s="16"/>
      <c r="EN1004" s="16"/>
      <c r="EO1004" s="16"/>
      <c r="EP1004" s="16"/>
      <c r="EQ1004" s="16"/>
      <c r="ER1004" s="16"/>
      <c r="ES1004" s="16"/>
      <c r="ET1004" s="16"/>
      <c r="EU1004" s="16"/>
      <c r="EV1004" s="16"/>
      <c r="EW1004" s="16"/>
      <c r="EX1004" s="16"/>
      <c r="EY1004" s="16"/>
      <c r="EZ1004" s="16"/>
      <c r="FA1004" s="16"/>
      <c r="FB1004" s="16"/>
    </row>
    <row r="1005" spans="11:158" x14ac:dyDescent="0.35"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6"/>
      <c r="AP1005" s="16"/>
      <c r="AQ1005" s="16"/>
      <c r="AR1005" s="16"/>
      <c r="AS1005" s="16"/>
      <c r="AT1005" s="16"/>
      <c r="AU1005" s="16"/>
      <c r="AV1005" s="16"/>
      <c r="AW1005" s="16"/>
      <c r="AX1005" s="16"/>
      <c r="AY1005" s="16"/>
      <c r="AZ1005" s="16"/>
      <c r="BA1005" s="16"/>
      <c r="BB1005" s="16"/>
      <c r="BC1005" s="16"/>
      <c r="BD1005" s="16"/>
      <c r="BE1005" s="16"/>
      <c r="BF1005" s="16"/>
      <c r="BG1005" s="16"/>
      <c r="BH1005" s="16"/>
      <c r="BI1005" s="16"/>
      <c r="BJ1005" s="16"/>
      <c r="BK1005" s="16"/>
      <c r="BL1005" s="16"/>
      <c r="BM1005" s="16"/>
      <c r="BN1005" s="16"/>
      <c r="BO1005" s="16"/>
      <c r="BP1005" s="16"/>
      <c r="BQ1005" s="16"/>
      <c r="BR1005" s="16"/>
      <c r="BS1005" s="16"/>
      <c r="BT1005" s="16"/>
      <c r="BU1005" s="16"/>
      <c r="BV1005" s="16"/>
      <c r="BW1005" s="16"/>
      <c r="BX1005" s="16"/>
      <c r="BY1005" s="16"/>
      <c r="BZ1005" s="16"/>
      <c r="CA1005" s="16"/>
      <c r="CB1005" s="16"/>
      <c r="CC1005" s="16"/>
      <c r="CD1005" s="16"/>
      <c r="CE1005" s="16"/>
      <c r="CF1005" s="16"/>
      <c r="CG1005" s="16"/>
      <c r="CH1005" s="16"/>
      <c r="CI1005" s="16"/>
      <c r="CJ1005" s="16"/>
      <c r="CK1005" s="16"/>
      <c r="CL1005" s="16"/>
      <c r="CM1005" s="16"/>
      <c r="CN1005" s="16"/>
      <c r="CO1005" s="16"/>
      <c r="CP1005" s="16"/>
      <c r="CQ1005" s="16"/>
      <c r="CR1005" s="16"/>
      <c r="CS1005" s="16"/>
      <c r="CT1005" s="16"/>
      <c r="CU1005" s="16"/>
      <c r="CV1005" s="16"/>
      <c r="CW1005" s="16"/>
      <c r="CX1005" s="16"/>
      <c r="CY1005" s="16"/>
      <c r="CZ1005" s="16"/>
      <c r="DA1005" s="16"/>
      <c r="DB1005" s="16"/>
      <c r="DC1005" s="16"/>
      <c r="DD1005" s="16"/>
      <c r="DE1005" s="16"/>
      <c r="DF1005" s="16"/>
      <c r="DG1005" s="16"/>
      <c r="DH1005" s="16"/>
      <c r="DI1005" s="16"/>
      <c r="DJ1005" s="16"/>
      <c r="DK1005" s="16"/>
      <c r="DL1005" s="16"/>
      <c r="DM1005" s="16"/>
      <c r="DN1005" s="16"/>
      <c r="DO1005" s="16"/>
      <c r="DP1005" s="16"/>
      <c r="DQ1005" s="16"/>
      <c r="DR1005" s="16"/>
      <c r="DS1005" s="16"/>
      <c r="DT1005" s="16"/>
      <c r="DU1005" s="16"/>
      <c r="DV1005" s="16"/>
      <c r="DW1005" s="16"/>
      <c r="DX1005" s="16"/>
      <c r="DY1005" s="16"/>
      <c r="DZ1005" s="16"/>
      <c r="EA1005" s="16"/>
      <c r="EB1005" s="16"/>
      <c r="EC1005" s="16"/>
      <c r="ED1005" s="16"/>
      <c r="EE1005" s="16"/>
      <c r="EF1005" s="16"/>
      <c r="EG1005" s="16"/>
      <c r="EH1005" s="16"/>
      <c r="EI1005" s="16"/>
      <c r="EJ1005" s="16"/>
      <c r="EK1005" s="16"/>
      <c r="EL1005" s="16"/>
      <c r="EM1005" s="16"/>
      <c r="EN1005" s="16"/>
      <c r="EO1005" s="16"/>
      <c r="EP1005" s="16"/>
      <c r="EQ1005" s="16"/>
      <c r="ER1005" s="16"/>
      <c r="ES1005" s="16"/>
      <c r="ET1005" s="16"/>
      <c r="EU1005" s="16"/>
      <c r="EV1005" s="16"/>
      <c r="EW1005" s="16"/>
      <c r="EX1005" s="16"/>
      <c r="EY1005" s="16"/>
      <c r="EZ1005" s="16"/>
      <c r="FA1005" s="16"/>
      <c r="FB1005" s="16"/>
    </row>
    <row r="1006" spans="11:158" x14ac:dyDescent="0.35"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6"/>
      <c r="AP1006" s="16"/>
      <c r="AQ1006" s="16"/>
      <c r="AR1006" s="16"/>
      <c r="AS1006" s="16"/>
      <c r="AT1006" s="16"/>
      <c r="AU1006" s="16"/>
      <c r="AV1006" s="16"/>
      <c r="AW1006" s="16"/>
      <c r="AX1006" s="16"/>
      <c r="AY1006" s="16"/>
      <c r="AZ1006" s="16"/>
      <c r="BA1006" s="16"/>
      <c r="BB1006" s="16"/>
      <c r="BC1006" s="16"/>
      <c r="BD1006" s="16"/>
      <c r="BE1006" s="16"/>
      <c r="BF1006" s="16"/>
      <c r="BG1006" s="16"/>
      <c r="BH1006" s="16"/>
      <c r="BI1006" s="16"/>
      <c r="BJ1006" s="16"/>
      <c r="BK1006" s="16"/>
      <c r="BL1006" s="16"/>
      <c r="BM1006" s="16"/>
      <c r="BN1006" s="16"/>
      <c r="BO1006" s="16"/>
      <c r="BP1006" s="16"/>
      <c r="BQ1006" s="16"/>
      <c r="BR1006" s="16"/>
      <c r="BS1006" s="16"/>
      <c r="BT1006" s="16"/>
      <c r="BU1006" s="16"/>
      <c r="BV1006" s="16"/>
      <c r="BW1006" s="16"/>
      <c r="BX1006" s="16"/>
      <c r="BY1006" s="16"/>
      <c r="BZ1006" s="16"/>
      <c r="CA1006" s="16"/>
      <c r="CB1006" s="16"/>
      <c r="CC1006" s="16"/>
      <c r="CD1006" s="16"/>
      <c r="CE1006" s="16"/>
      <c r="CF1006" s="16"/>
      <c r="CG1006" s="16"/>
      <c r="CH1006" s="16"/>
      <c r="CI1006" s="16"/>
      <c r="CJ1006" s="16"/>
      <c r="CK1006" s="16"/>
      <c r="CL1006" s="16"/>
      <c r="CM1006" s="16"/>
      <c r="CN1006" s="16"/>
      <c r="CO1006" s="16"/>
      <c r="CP1006" s="16"/>
      <c r="CQ1006" s="16"/>
      <c r="CR1006" s="16"/>
      <c r="CS1006" s="16"/>
      <c r="CT1006" s="16"/>
      <c r="CU1006" s="16"/>
      <c r="CV1006" s="16"/>
      <c r="CW1006" s="16"/>
      <c r="CX1006" s="16"/>
      <c r="CY1006" s="16"/>
      <c r="CZ1006" s="16"/>
      <c r="DA1006" s="16"/>
      <c r="DB1006" s="16"/>
      <c r="DC1006" s="16"/>
      <c r="DD1006" s="16"/>
      <c r="DE1006" s="16"/>
      <c r="DF1006" s="16"/>
      <c r="DG1006" s="16"/>
      <c r="DH1006" s="16"/>
      <c r="DI1006" s="16"/>
      <c r="DJ1006" s="16"/>
      <c r="DK1006" s="16"/>
      <c r="DL1006" s="16"/>
      <c r="DM1006" s="16"/>
      <c r="DN1006" s="16"/>
      <c r="DO1006" s="16"/>
      <c r="DP1006" s="16"/>
      <c r="DQ1006" s="16"/>
      <c r="DR1006" s="16"/>
      <c r="DS1006" s="16"/>
      <c r="DT1006" s="16"/>
      <c r="DU1006" s="16"/>
      <c r="DV1006" s="16"/>
      <c r="DW1006" s="16"/>
      <c r="DX1006" s="16"/>
      <c r="DY1006" s="16"/>
      <c r="DZ1006" s="16"/>
      <c r="EA1006" s="16"/>
      <c r="EB1006" s="16"/>
      <c r="EC1006" s="16"/>
      <c r="ED1006" s="16"/>
      <c r="EE1006" s="16"/>
      <c r="EF1006" s="16"/>
      <c r="EG1006" s="16"/>
      <c r="EH1006" s="16"/>
      <c r="EI1006" s="16"/>
      <c r="EJ1006" s="16"/>
      <c r="EK1006" s="16"/>
      <c r="EL1006" s="16"/>
      <c r="EM1006" s="16"/>
      <c r="EN1006" s="16"/>
      <c r="EO1006" s="16"/>
      <c r="EP1006" s="16"/>
      <c r="EQ1006" s="16"/>
      <c r="ER1006" s="16"/>
      <c r="ES1006" s="16"/>
      <c r="ET1006" s="16"/>
      <c r="EU1006" s="16"/>
      <c r="EV1006" s="16"/>
      <c r="EW1006" s="16"/>
      <c r="EX1006" s="16"/>
      <c r="EY1006" s="16"/>
      <c r="EZ1006" s="16"/>
      <c r="FA1006" s="16"/>
      <c r="FB1006" s="16"/>
    </row>
    <row r="1007" spans="11:158" x14ac:dyDescent="0.35"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6"/>
      <c r="AT1007" s="16"/>
      <c r="AU1007" s="16"/>
      <c r="AV1007" s="16"/>
      <c r="AW1007" s="16"/>
      <c r="AX1007" s="16"/>
      <c r="AY1007" s="16"/>
      <c r="AZ1007" s="16"/>
      <c r="BA1007" s="16"/>
      <c r="BB1007" s="16"/>
      <c r="BC1007" s="16"/>
      <c r="BD1007" s="16"/>
      <c r="BE1007" s="16"/>
      <c r="BF1007" s="16"/>
      <c r="BG1007" s="16"/>
      <c r="BH1007" s="16"/>
      <c r="BI1007" s="16"/>
      <c r="BJ1007" s="16"/>
      <c r="BK1007" s="16"/>
      <c r="BL1007" s="16"/>
      <c r="BM1007" s="16"/>
      <c r="BN1007" s="16"/>
      <c r="BO1007" s="16"/>
      <c r="BP1007" s="16"/>
      <c r="BQ1007" s="16"/>
      <c r="BR1007" s="16"/>
      <c r="BS1007" s="16"/>
      <c r="BT1007" s="16"/>
      <c r="BU1007" s="16"/>
      <c r="BV1007" s="16"/>
      <c r="BW1007" s="16"/>
      <c r="BX1007" s="16"/>
      <c r="BY1007" s="16"/>
      <c r="BZ1007" s="16"/>
      <c r="CA1007" s="16"/>
      <c r="CB1007" s="16"/>
      <c r="CC1007" s="16"/>
      <c r="CD1007" s="16"/>
      <c r="CE1007" s="16"/>
      <c r="CF1007" s="16"/>
      <c r="CG1007" s="16"/>
      <c r="CH1007" s="16"/>
      <c r="CI1007" s="16"/>
      <c r="CJ1007" s="16"/>
      <c r="CK1007" s="16"/>
      <c r="CL1007" s="16"/>
      <c r="CM1007" s="16"/>
      <c r="CN1007" s="16"/>
      <c r="CO1007" s="16"/>
      <c r="CP1007" s="16"/>
      <c r="CQ1007" s="16"/>
      <c r="CR1007" s="16"/>
      <c r="CS1007" s="16"/>
      <c r="CT1007" s="16"/>
      <c r="CU1007" s="16"/>
      <c r="CV1007" s="16"/>
      <c r="CW1007" s="16"/>
      <c r="CX1007" s="16"/>
      <c r="CY1007" s="16"/>
      <c r="CZ1007" s="16"/>
      <c r="DA1007" s="16"/>
      <c r="DB1007" s="16"/>
      <c r="DC1007" s="16"/>
      <c r="DD1007" s="16"/>
      <c r="DE1007" s="16"/>
      <c r="DF1007" s="16"/>
      <c r="DG1007" s="16"/>
      <c r="DH1007" s="16"/>
      <c r="DI1007" s="16"/>
      <c r="DJ1007" s="16"/>
      <c r="DK1007" s="16"/>
      <c r="DL1007" s="16"/>
      <c r="DM1007" s="16"/>
      <c r="DN1007" s="16"/>
      <c r="DO1007" s="16"/>
      <c r="DP1007" s="16"/>
      <c r="DQ1007" s="16"/>
      <c r="DR1007" s="16"/>
      <c r="DS1007" s="16"/>
      <c r="DT1007" s="16"/>
      <c r="DU1007" s="16"/>
      <c r="DV1007" s="16"/>
      <c r="DW1007" s="16"/>
      <c r="DX1007" s="16"/>
      <c r="DY1007" s="16"/>
      <c r="DZ1007" s="16"/>
      <c r="EA1007" s="16"/>
      <c r="EB1007" s="16"/>
      <c r="EC1007" s="16"/>
      <c r="ED1007" s="16"/>
      <c r="EE1007" s="16"/>
      <c r="EF1007" s="16"/>
      <c r="EG1007" s="16"/>
      <c r="EH1007" s="16"/>
      <c r="EI1007" s="16"/>
      <c r="EJ1007" s="16"/>
      <c r="EK1007" s="16"/>
      <c r="EL1007" s="16"/>
      <c r="EM1007" s="16"/>
      <c r="EN1007" s="16"/>
      <c r="EO1007" s="16"/>
      <c r="EP1007" s="16"/>
      <c r="EQ1007" s="16"/>
      <c r="ER1007" s="16"/>
      <c r="ES1007" s="16"/>
      <c r="ET1007" s="16"/>
      <c r="EU1007" s="16"/>
      <c r="EV1007" s="16"/>
      <c r="EW1007" s="16"/>
      <c r="EX1007" s="16"/>
      <c r="EY1007" s="16"/>
      <c r="EZ1007" s="16"/>
      <c r="FA1007" s="16"/>
      <c r="FB1007" s="16"/>
    </row>
    <row r="1008" spans="11:158" x14ac:dyDescent="0.35"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6"/>
      <c r="AP1008" s="16"/>
      <c r="AQ1008" s="16"/>
      <c r="AR1008" s="16"/>
      <c r="AS1008" s="16"/>
      <c r="AT1008" s="16"/>
      <c r="AU1008" s="16"/>
      <c r="AV1008" s="16"/>
      <c r="AW1008" s="16"/>
      <c r="AX1008" s="16"/>
      <c r="AY1008" s="16"/>
      <c r="AZ1008" s="16"/>
      <c r="BA1008" s="16"/>
      <c r="BB1008" s="16"/>
      <c r="BC1008" s="16"/>
      <c r="BD1008" s="16"/>
      <c r="BE1008" s="16"/>
      <c r="BF1008" s="16"/>
      <c r="BG1008" s="16"/>
      <c r="BH1008" s="16"/>
      <c r="BI1008" s="16"/>
      <c r="BJ1008" s="16"/>
      <c r="BK1008" s="16"/>
      <c r="BL1008" s="16"/>
      <c r="BM1008" s="16"/>
      <c r="BN1008" s="16"/>
      <c r="BO1008" s="16"/>
      <c r="BP1008" s="16"/>
      <c r="BQ1008" s="16"/>
      <c r="BR1008" s="16"/>
      <c r="BS1008" s="16"/>
      <c r="BT1008" s="16"/>
      <c r="BU1008" s="16"/>
      <c r="BV1008" s="16"/>
      <c r="BW1008" s="16"/>
      <c r="BX1008" s="16"/>
      <c r="BY1008" s="16"/>
      <c r="BZ1008" s="16"/>
      <c r="CA1008" s="16"/>
      <c r="CB1008" s="16"/>
      <c r="CC1008" s="16"/>
      <c r="CD1008" s="16"/>
      <c r="CE1008" s="16"/>
      <c r="CF1008" s="16"/>
      <c r="CG1008" s="16"/>
      <c r="CH1008" s="16"/>
      <c r="CI1008" s="16"/>
      <c r="CJ1008" s="16"/>
      <c r="CK1008" s="16"/>
      <c r="CL1008" s="16"/>
      <c r="CM1008" s="16"/>
      <c r="CN1008" s="16"/>
      <c r="CO1008" s="16"/>
      <c r="CP1008" s="16"/>
      <c r="CQ1008" s="16"/>
      <c r="CR1008" s="16"/>
      <c r="CS1008" s="16"/>
      <c r="CT1008" s="16"/>
      <c r="CU1008" s="16"/>
      <c r="CV1008" s="16"/>
      <c r="CW1008" s="16"/>
      <c r="CX1008" s="16"/>
      <c r="CY1008" s="16"/>
      <c r="CZ1008" s="16"/>
      <c r="DA1008" s="16"/>
      <c r="DB1008" s="16"/>
      <c r="DC1008" s="16"/>
      <c r="DD1008" s="16"/>
      <c r="DE1008" s="16"/>
      <c r="DF1008" s="16"/>
      <c r="DG1008" s="16"/>
      <c r="DH1008" s="16"/>
      <c r="DI1008" s="16"/>
      <c r="DJ1008" s="16"/>
      <c r="DK1008" s="16"/>
      <c r="DL1008" s="16"/>
      <c r="DM1008" s="16"/>
      <c r="DN1008" s="16"/>
      <c r="DO1008" s="16"/>
      <c r="DP1008" s="16"/>
      <c r="DQ1008" s="16"/>
      <c r="DR1008" s="16"/>
      <c r="DS1008" s="16"/>
      <c r="DT1008" s="16"/>
      <c r="DU1008" s="16"/>
      <c r="DV1008" s="16"/>
      <c r="DW1008" s="16"/>
      <c r="DX1008" s="16"/>
      <c r="DY1008" s="16"/>
      <c r="DZ1008" s="16"/>
      <c r="EA1008" s="16"/>
      <c r="EB1008" s="16"/>
      <c r="EC1008" s="16"/>
      <c r="ED1008" s="16"/>
      <c r="EE1008" s="16"/>
      <c r="EF1008" s="16"/>
      <c r="EG1008" s="16"/>
      <c r="EH1008" s="16"/>
      <c r="EI1008" s="16"/>
      <c r="EJ1008" s="16"/>
      <c r="EK1008" s="16"/>
      <c r="EL1008" s="16"/>
      <c r="EM1008" s="16"/>
      <c r="EN1008" s="16"/>
      <c r="EO1008" s="16"/>
      <c r="EP1008" s="16"/>
      <c r="EQ1008" s="16"/>
      <c r="ER1008" s="16"/>
      <c r="ES1008" s="16"/>
      <c r="ET1008" s="16"/>
      <c r="EU1008" s="16"/>
      <c r="EV1008" s="16"/>
      <c r="EW1008" s="16"/>
      <c r="EX1008" s="16"/>
      <c r="EY1008" s="16"/>
      <c r="EZ1008" s="16"/>
      <c r="FA1008" s="16"/>
      <c r="FB1008" s="16"/>
    </row>
    <row r="1009" spans="11:158" x14ac:dyDescent="0.35"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16"/>
      <c r="AP1009" s="16"/>
      <c r="AQ1009" s="16"/>
      <c r="AR1009" s="16"/>
      <c r="AS1009" s="16"/>
      <c r="AT1009" s="16"/>
      <c r="AU1009" s="16"/>
      <c r="AV1009" s="16"/>
      <c r="AW1009" s="16"/>
      <c r="AX1009" s="16"/>
      <c r="AY1009" s="16"/>
      <c r="AZ1009" s="16"/>
      <c r="BA1009" s="16"/>
      <c r="BB1009" s="16"/>
      <c r="BC1009" s="16"/>
      <c r="BD1009" s="16"/>
      <c r="BE1009" s="16"/>
      <c r="BF1009" s="16"/>
      <c r="BG1009" s="16"/>
      <c r="BH1009" s="16"/>
      <c r="BI1009" s="16"/>
      <c r="BJ1009" s="16"/>
      <c r="BK1009" s="16"/>
      <c r="BL1009" s="16"/>
      <c r="BM1009" s="16"/>
      <c r="BN1009" s="16"/>
      <c r="BO1009" s="16"/>
      <c r="BP1009" s="16"/>
      <c r="BQ1009" s="16"/>
      <c r="BR1009" s="16"/>
      <c r="BS1009" s="16"/>
      <c r="BT1009" s="16"/>
      <c r="BU1009" s="16"/>
      <c r="BV1009" s="16"/>
      <c r="BW1009" s="16"/>
      <c r="BX1009" s="16"/>
      <c r="BY1009" s="16"/>
      <c r="BZ1009" s="16"/>
      <c r="CA1009" s="16"/>
      <c r="CB1009" s="16"/>
      <c r="CC1009" s="16"/>
      <c r="CD1009" s="16"/>
      <c r="CE1009" s="16"/>
      <c r="CF1009" s="16"/>
      <c r="CG1009" s="16"/>
      <c r="CH1009" s="16"/>
      <c r="CI1009" s="16"/>
      <c r="CJ1009" s="16"/>
      <c r="CK1009" s="16"/>
      <c r="CL1009" s="16"/>
      <c r="CM1009" s="16"/>
      <c r="CN1009" s="16"/>
      <c r="CO1009" s="16"/>
      <c r="CP1009" s="16"/>
      <c r="CQ1009" s="16"/>
      <c r="CR1009" s="16"/>
      <c r="CS1009" s="16"/>
      <c r="CT1009" s="16"/>
      <c r="CU1009" s="16"/>
      <c r="CV1009" s="16"/>
      <c r="CW1009" s="16"/>
      <c r="CX1009" s="16"/>
      <c r="CY1009" s="16"/>
      <c r="CZ1009" s="16"/>
      <c r="DA1009" s="16"/>
      <c r="DB1009" s="16"/>
      <c r="DC1009" s="16"/>
      <c r="DD1009" s="16"/>
      <c r="DE1009" s="16"/>
      <c r="DF1009" s="16"/>
      <c r="DG1009" s="16"/>
      <c r="DH1009" s="16"/>
      <c r="DI1009" s="16"/>
      <c r="DJ1009" s="16"/>
      <c r="DK1009" s="16"/>
      <c r="DL1009" s="16"/>
      <c r="DM1009" s="16"/>
      <c r="DN1009" s="16"/>
      <c r="DO1009" s="16"/>
      <c r="DP1009" s="16"/>
      <c r="DQ1009" s="16"/>
      <c r="DR1009" s="16"/>
      <c r="DS1009" s="16"/>
      <c r="DT1009" s="16"/>
      <c r="DU1009" s="16"/>
      <c r="DV1009" s="16"/>
      <c r="DW1009" s="16"/>
      <c r="DX1009" s="16"/>
      <c r="DY1009" s="16"/>
      <c r="DZ1009" s="16"/>
      <c r="EA1009" s="16"/>
      <c r="EB1009" s="16"/>
      <c r="EC1009" s="16"/>
      <c r="ED1009" s="16"/>
      <c r="EE1009" s="16"/>
      <c r="EF1009" s="16"/>
      <c r="EG1009" s="16"/>
      <c r="EH1009" s="16"/>
      <c r="EI1009" s="16"/>
      <c r="EJ1009" s="16"/>
      <c r="EK1009" s="16"/>
      <c r="EL1009" s="16"/>
      <c r="EM1009" s="16"/>
      <c r="EN1009" s="16"/>
      <c r="EO1009" s="16"/>
      <c r="EP1009" s="16"/>
      <c r="EQ1009" s="16"/>
      <c r="ER1009" s="16"/>
      <c r="ES1009" s="16"/>
      <c r="ET1009" s="16"/>
      <c r="EU1009" s="16"/>
      <c r="EV1009" s="16"/>
      <c r="EW1009" s="16"/>
      <c r="EX1009" s="16"/>
      <c r="EY1009" s="16"/>
      <c r="EZ1009" s="16"/>
      <c r="FA1009" s="16"/>
      <c r="FB1009" s="16"/>
    </row>
    <row r="1010" spans="11:158" x14ac:dyDescent="0.35"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6"/>
      <c r="AP1010" s="16"/>
      <c r="AQ1010" s="16"/>
      <c r="AR1010" s="16"/>
      <c r="AS1010" s="16"/>
      <c r="AT1010" s="16"/>
      <c r="AU1010" s="16"/>
      <c r="AV1010" s="16"/>
      <c r="AW1010" s="16"/>
      <c r="AX1010" s="16"/>
      <c r="AY1010" s="16"/>
      <c r="AZ1010" s="16"/>
      <c r="BA1010" s="16"/>
      <c r="BB1010" s="16"/>
      <c r="BC1010" s="16"/>
      <c r="BD1010" s="16"/>
      <c r="BE1010" s="16"/>
      <c r="BF1010" s="16"/>
      <c r="BG1010" s="16"/>
      <c r="BH1010" s="16"/>
      <c r="BI1010" s="16"/>
      <c r="BJ1010" s="16"/>
      <c r="BK1010" s="16"/>
      <c r="BL1010" s="16"/>
      <c r="BM1010" s="16"/>
      <c r="BN1010" s="16"/>
      <c r="BO1010" s="16"/>
      <c r="BP1010" s="16"/>
      <c r="BQ1010" s="16"/>
      <c r="BR1010" s="16"/>
      <c r="BS1010" s="16"/>
      <c r="BT1010" s="16"/>
      <c r="BU1010" s="16"/>
      <c r="BV1010" s="16"/>
      <c r="BW1010" s="16"/>
      <c r="BX1010" s="16"/>
      <c r="BY1010" s="16"/>
      <c r="BZ1010" s="16"/>
      <c r="CA1010" s="16"/>
      <c r="CB1010" s="16"/>
      <c r="CC1010" s="16"/>
      <c r="CD1010" s="16"/>
      <c r="CE1010" s="16"/>
      <c r="CF1010" s="16"/>
      <c r="CG1010" s="16"/>
      <c r="CH1010" s="16"/>
      <c r="CI1010" s="16"/>
      <c r="CJ1010" s="16"/>
      <c r="CK1010" s="16"/>
      <c r="CL1010" s="16"/>
      <c r="CM1010" s="16"/>
      <c r="CN1010" s="16"/>
      <c r="CO1010" s="16"/>
      <c r="CP1010" s="16"/>
      <c r="CQ1010" s="16"/>
      <c r="CR1010" s="16"/>
      <c r="CS1010" s="16"/>
      <c r="CT1010" s="16"/>
      <c r="CU1010" s="16"/>
      <c r="CV1010" s="16"/>
      <c r="CW1010" s="16"/>
      <c r="CX1010" s="16"/>
      <c r="CY1010" s="16"/>
      <c r="CZ1010" s="16"/>
      <c r="DA1010" s="16"/>
      <c r="DB1010" s="16"/>
      <c r="DC1010" s="16"/>
      <c r="DD1010" s="16"/>
      <c r="DE1010" s="16"/>
      <c r="DF1010" s="16"/>
      <c r="DG1010" s="16"/>
      <c r="DH1010" s="16"/>
      <c r="DI1010" s="16"/>
      <c r="DJ1010" s="16"/>
      <c r="DK1010" s="16"/>
      <c r="DL1010" s="16"/>
      <c r="DM1010" s="16"/>
      <c r="DN1010" s="16"/>
      <c r="DO1010" s="16"/>
      <c r="DP1010" s="16"/>
      <c r="DQ1010" s="16"/>
      <c r="DR1010" s="16"/>
      <c r="DS1010" s="16"/>
      <c r="DT1010" s="16"/>
      <c r="DU1010" s="16"/>
      <c r="DV1010" s="16"/>
      <c r="DW1010" s="16"/>
      <c r="DX1010" s="16"/>
      <c r="DY1010" s="16"/>
      <c r="DZ1010" s="16"/>
      <c r="EA1010" s="16"/>
      <c r="EB1010" s="16"/>
      <c r="EC1010" s="16"/>
      <c r="ED1010" s="16"/>
      <c r="EE1010" s="16"/>
      <c r="EF1010" s="16"/>
      <c r="EG1010" s="16"/>
      <c r="EH1010" s="16"/>
      <c r="EI1010" s="16"/>
      <c r="EJ1010" s="16"/>
      <c r="EK1010" s="16"/>
      <c r="EL1010" s="16"/>
      <c r="EM1010" s="16"/>
      <c r="EN1010" s="16"/>
      <c r="EO1010" s="16"/>
      <c r="EP1010" s="16"/>
      <c r="EQ1010" s="16"/>
      <c r="ER1010" s="16"/>
      <c r="ES1010" s="16"/>
      <c r="ET1010" s="16"/>
      <c r="EU1010" s="16"/>
      <c r="EV1010" s="16"/>
      <c r="EW1010" s="16"/>
      <c r="EX1010" s="16"/>
      <c r="EY1010" s="16"/>
      <c r="EZ1010" s="16"/>
      <c r="FA1010" s="16"/>
      <c r="FB1010" s="16"/>
    </row>
    <row r="1011" spans="11:158" x14ac:dyDescent="0.35"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6"/>
      <c r="AO1011" s="16"/>
      <c r="AP1011" s="16"/>
      <c r="AQ1011" s="16"/>
      <c r="AR1011" s="16"/>
      <c r="AS1011" s="16"/>
      <c r="AT1011" s="16"/>
      <c r="AU1011" s="16"/>
      <c r="AV1011" s="16"/>
      <c r="AW1011" s="16"/>
      <c r="AX1011" s="16"/>
      <c r="AY1011" s="16"/>
      <c r="AZ1011" s="16"/>
      <c r="BA1011" s="16"/>
      <c r="BB1011" s="16"/>
      <c r="BC1011" s="16"/>
      <c r="BD1011" s="16"/>
      <c r="BE1011" s="16"/>
      <c r="BF1011" s="16"/>
      <c r="BG1011" s="16"/>
      <c r="BH1011" s="16"/>
      <c r="BI1011" s="16"/>
      <c r="BJ1011" s="16"/>
      <c r="BK1011" s="16"/>
      <c r="BL1011" s="16"/>
      <c r="BM1011" s="16"/>
      <c r="BN1011" s="16"/>
      <c r="BO1011" s="16"/>
      <c r="BP1011" s="16"/>
      <c r="BQ1011" s="16"/>
      <c r="BR1011" s="16"/>
      <c r="BS1011" s="16"/>
      <c r="BT1011" s="16"/>
      <c r="BU1011" s="16"/>
      <c r="BV1011" s="16"/>
      <c r="BW1011" s="16"/>
      <c r="BX1011" s="16"/>
      <c r="BY1011" s="16"/>
      <c r="BZ1011" s="16"/>
      <c r="CA1011" s="16"/>
      <c r="CB1011" s="16"/>
      <c r="CC1011" s="16"/>
      <c r="CD1011" s="16"/>
      <c r="CE1011" s="16"/>
      <c r="CF1011" s="16"/>
      <c r="CG1011" s="16"/>
      <c r="CH1011" s="16"/>
      <c r="CI1011" s="16"/>
      <c r="CJ1011" s="16"/>
      <c r="CK1011" s="16"/>
      <c r="CL1011" s="16"/>
      <c r="CM1011" s="16"/>
      <c r="CN1011" s="16"/>
      <c r="CO1011" s="16"/>
      <c r="CP1011" s="16"/>
      <c r="CQ1011" s="16"/>
      <c r="CR1011" s="16"/>
      <c r="CS1011" s="16"/>
      <c r="CT1011" s="16"/>
      <c r="CU1011" s="16"/>
      <c r="CV1011" s="16"/>
      <c r="CW1011" s="16"/>
      <c r="CX1011" s="16"/>
      <c r="CY1011" s="16"/>
      <c r="CZ1011" s="16"/>
      <c r="DA1011" s="16"/>
      <c r="DB1011" s="16"/>
      <c r="DC1011" s="16"/>
      <c r="DD1011" s="16"/>
      <c r="DE1011" s="16"/>
      <c r="DF1011" s="16"/>
      <c r="DG1011" s="16"/>
      <c r="DH1011" s="16"/>
      <c r="DI1011" s="16"/>
      <c r="DJ1011" s="16"/>
      <c r="DK1011" s="16"/>
      <c r="DL1011" s="16"/>
      <c r="DM1011" s="16"/>
      <c r="DN1011" s="16"/>
      <c r="DO1011" s="16"/>
      <c r="DP1011" s="16"/>
      <c r="DQ1011" s="16"/>
      <c r="DR1011" s="16"/>
      <c r="DS1011" s="16"/>
      <c r="DT1011" s="16"/>
      <c r="DU1011" s="16"/>
      <c r="DV1011" s="16"/>
      <c r="DW1011" s="16"/>
      <c r="DX1011" s="16"/>
      <c r="DY1011" s="16"/>
      <c r="DZ1011" s="16"/>
      <c r="EA1011" s="16"/>
      <c r="EB1011" s="16"/>
      <c r="EC1011" s="16"/>
      <c r="ED1011" s="16"/>
      <c r="EE1011" s="16"/>
      <c r="EF1011" s="16"/>
      <c r="EG1011" s="16"/>
      <c r="EH1011" s="16"/>
      <c r="EI1011" s="16"/>
      <c r="EJ1011" s="16"/>
      <c r="EK1011" s="16"/>
      <c r="EL1011" s="16"/>
      <c r="EM1011" s="16"/>
      <c r="EN1011" s="16"/>
      <c r="EO1011" s="16"/>
      <c r="EP1011" s="16"/>
      <c r="EQ1011" s="16"/>
      <c r="ER1011" s="16"/>
      <c r="ES1011" s="16"/>
      <c r="ET1011" s="16"/>
      <c r="EU1011" s="16"/>
      <c r="EV1011" s="16"/>
      <c r="EW1011" s="16"/>
      <c r="EX1011" s="16"/>
      <c r="EY1011" s="16"/>
      <c r="EZ1011" s="16"/>
      <c r="FA1011" s="16"/>
      <c r="FB1011" s="16"/>
    </row>
    <row r="1012" spans="11:158" x14ac:dyDescent="0.35"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/>
      <c r="AN1012" s="16"/>
      <c r="AO1012" s="16"/>
      <c r="AP1012" s="16"/>
      <c r="AQ1012" s="16"/>
      <c r="AR1012" s="16"/>
      <c r="AS1012" s="16"/>
      <c r="AT1012" s="16"/>
      <c r="AU1012" s="16"/>
      <c r="AV1012" s="16"/>
      <c r="AW1012" s="16"/>
      <c r="AX1012" s="16"/>
      <c r="AY1012" s="16"/>
      <c r="AZ1012" s="16"/>
      <c r="BA1012" s="16"/>
      <c r="BB1012" s="16"/>
      <c r="BC1012" s="16"/>
      <c r="BD1012" s="16"/>
      <c r="BE1012" s="16"/>
      <c r="BF1012" s="16"/>
      <c r="BG1012" s="16"/>
      <c r="BH1012" s="16"/>
      <c r="BI1012" s="16"/>
      <c r="BJ1012" s="16"/>
      <c r="BK1012" s="16"/>
      <c r="BL1012" s="16"/>
      <c r="BM1012" s="16"/>
      <c r="BN1012" s="16"/>
      <c r="BO1012" s="16"/>
      <c r="BP1012" s="16"/>
      <c r="BQ1012" s="16"/>
      <c r="BR1012" s="16"/>
      <c r="BS1012" s="16"/>
      <c r="BT1012" s="16"/>
      <c r="BU1012" s="16"/>
      <c r="BV1012" s="16"/>
      <c r="BW1012" s="16"/>
      <c r="BX1012" s="16"/>
      <c r="BY1012" s="16"/>
      <c r="BZ1012" s="16"/>
      <c r="CA1012" s="16"/>
      <c r="CB1012" s="16"/>
      <c r="CC1012" s="16"/>
      <c r="CD1012" s="16"/>
      <c r="CE1012" s="16"/>
      <c r="CF1012" s="16"/>
      <c r="CG1012" s="16"/>
      <c r="CH1012" s="16"/>
      <c r="CI1012" s="16"/>
      <c r="CJ1012" s="16"/>
      <c r="CK1012" s="16"/>
      <c r="CL1012" s="16"/>
      <c r="CM1012" s="16"/>
      <c r="CN1012" s="16"/>
      <c r="CO1012" s="16"/>
      <c r="CP1012" s="16"/>
      <c r="CQ1012" s="16"/>
      <c r="CR1012" s="16"/>
      <c r="CS1012" s="16"/>
      <c r="CT1012" s="16"/>
      <c r="CU1012" s="16"/>
      <c r="CV1012" s="16"/>
      <c r="CW1012" s="16"/>
      <c r="CX1012" s="16"/>
      <c r="CY1012" s="16"/>
      <c r="CZ1012" s="16"/>
      <c r="DA1012" s="16"/>
      <c r="DB1012" s="16"/>
      <c r="DC1012" s="16"/>
      <c r="DD1012" s="16"/>
      <c r="DE1012" s="16"/>
      <c r="DF1012" s="16"/>
      <c r="DG1012" s="16"/>
      <c r="DH1012" s="16"/>
      <c r="DI1012" s="16"/>
      <c r="DJ1012" s="16"/>
      <c r="DK1012" s="16"/>
      <c r="DL1012" s="16"/>
      <c r="DM1012" s="16"/>
      <c r="DN1012" s="16"/>
      <c r="DO1012" s="16"/>
      <c r="DP1012" s="16"/>
      <c r="DQ1012" s="16"/>
      <c r="DR1012" s="16"/>
      <c r="DS1012" s="16"/>
      <c r="DT1012" s="16"/>
      <c r="DU1012" s="16"/>
      <c r="DV1012" s="16"/>
      <c r="DW1012" s="16"/>
      <c r="DX1012" s="16"/>
      <c r="DY1012" s="16"/>
      <c r="DZ1012" s="16"/>
      <c r="EA1012" s="16"/>
      <c r="EB1012" s="16"/>
      <c r="EC1012" s="16"/>
      <c r="ED1012" s="16"/>
      <c r="EE1012" s="16"/>
      <c r="EF1012" s="16"/>
      <c r="EG1012" s="16"/>
      <c r="EH1012" s="16"/>
      <c r="EI1012" s="16"/>
      <c r="EJ1012" s="16"/>
      <c r="EK1012" s="16"/>
      <c r="EL1012" s="16"/>
      <c r="EM1012" s="16"/>
      <c r="EN1012" s="16"/>
      <c r="EO1012" s="16"/>
      <c r="EP1012" s="16"/>
      <c r="EQ1012" s="16"/>
      <c r="ER1012" s="16"/>
      <c r="ES1012" s="16"/>
      <c r="ET1012" s="16"/>
      <c r="EU1012" s="16"/>
      <c r="EV1012" s="16"/>
      <c r="EW1012" s="16"/>
      <c r="EX1012" s="16"/>
      <c r="EY1012" s="16"/>
      <c r="EZ1012" s="16"/>
      <c r="FA1012" s="16"/>
      <c r="FB1012" s="16"/>
    </row>
    <row r="1013" spans="11:158" x14ac:dyDescent="0.35"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16"/>
      <c r="AP1013" s="16"/>
      <c r="AQ1013" s="16"/>
      <c r="AR1013" s="16"/>
      <c r="AS1013" s="16"/>
      <c r="AT1013" s="16"/>
      <c r="AU1013" s="16"/>
      <c r="AV1013" s="16"/>
      <c r="AW1013" s="16"/>
      <c r="AX1013" s="16"/>
      <c r="AY1013" s="16"/>
      <c r="AZ1013" s="16"/>
      <c r="BA1013" s="16"/>
      <c r="BB1013" s="16"/>
      <c r="BC1013" s="16"/>
      <c r="BD1013" s="16"/>
      <c r="BE1013" s="16"/>
      <c r="BF1013" s="16"/>
      <c r="BG1013" s="16"/>
      <c r="BH1013" s="16"/>
      <c r="BI1013" s="16"/>
      <c r="BJ1013" s="16"/>
      <c r="BK1013" s="16"/>
      <c r="BL1013" s="16"/>
      <c r="BM1013" s="16"/>
      <c r="BN1013" s="16"/>
      <c r="BO1013" s="16"/>
      <c r="BP1013" s="16"/>
      <c r="BQ1013" s="16"/>
      <c r="BR1013" s="16"/>
      <c r="BS1013" s="16"/>
      <c r="BT1013" s="16"/>
      <c r="BU1013" s="16"/>
      <c r="BV1013" s="16"/>
      <c r="BW1013" s="16"/>
      <c r="BX1013" s="16"/>
      <c r="BY1013" s="16"/>
      <c r="BZ1013" s="16"/>
      <c r="CA1013" s="16"/>
      <c r="CB1013" s="16"/>
      <c r="CC1013" s="16"/>
      <c r="CD1013" s="16"/>
      <c r="CE1013" s="16"/>
      <c r="CF1013" s="16"/>
      <c r="CG1013" s="16"/>
      <c r="CH1013" s="16"/>
      <c r="CI1013" s="16"/>
      <c r="CJ1013" s="16"/>
      <c r="CK1013" s="16"/>
      <c r="CL1013" s="16"/>
      <c r="CM1013" s="16"/>
      <c r="CN1013" s="16"/>
      <c r="CO1013" s="16"/>
      <c r="CP1013" s="16"/>
      <c r="CQ1013" s="16"/>
      <c r="CR1013" s="16"/>
      <c r="CS1013" s="16"/>
      <c r="CT1013" s="16"/>
      <c r="CU1013" s="16"/>
      <c r="CV1013" s="16"/>
      <c r="CW1013" s="16"/>
      <c r="CX1013" s="16"/>
      <c r="CY1013" s="16"/>
      <c r="CZ1013" s="16"/>
      <c r="DA1013" s="16"/>
      <c r="DB1013" s="16"/>
      <c r="DC1013" s="16"/>
      <c r="DD1013" s="16"/>
      <c r="DE1013" s="16"/>
      <c r="DF1013" s="16"/>
      <c r="DG1013" s="16"/>
      <c r="DH1013" s="16"/>
      <c r="DI1013" s="16"/>
      <c r="DJ1013" s="16"/>
      <c r="DK1013" s="16"/>
      <c r="DL1013" s="16"/>
      <c r="DM1013" s="16"/>
      <c r="DN1013" s="16"/>
      <c r="DO1013" s="16"/>
      <c r="DP1013" s="16"/>
      <c r="DQ1013" s="16"/>
      <c r="DR1013" s="16"/>
      <c r="DS1013" s="16"/>
      <c r="DT1013" s="16"/>
      <c r="DU1013" s="16"/>
      <c r="DV1013" s="16"/>
      <c r="DW1013" s="16"/>
      <c r="DX1013" s="16"/>
      <c r="DY1013" s="16"/>
      <c r="DZ1013" s="16"/>
      <c r="EA1013" s="16"/>
      <c r="EB1013" s="16"/>
      <c r="EC1013" s="16"/>
      <c r="ED1013" s="16"/>
      <c r="EE1013" s="16"/>
      <c r="EF1013" s="16"/>
      <c r="EG1013" s="16"/>
      <c r="EH1013" s="16"/>
      <c r="EI1013" s="16"/>
      <c r="EJ1013" s="16"/>
      <c r="EK1013" s="16"/>
      <c r="EL1013" s="16"/>
      <c r="EM1013" s="16"/>
      <c r="EN1013" s="16"/>
      <c r="EO1013" s="16"/>
      <c r="EP1013" s="16"/>
      <c r="EQ1013" s="16"/>
      <c r="ER1013" s="16"/>
      <c r="ES1013" s="16"/>
      <c r="ET1013" s="16"/>
      <c r="EU1013" s="16"/>
      <c r="EV1013" s="16"/>
      <c r="EW1013" s="16"/>
      <c r="EX1013" s="16"/>
      <c r="EY1013" s="16"/>
      <c r="EZ1013" s="16"/>
      <c r="FA1013" s="16"/>
      <c r="FB1013" s="16"/>
    </row>
    <row r="1014" spans="11:158" x14ac:dyDescent="0.35"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16"/>
      <c r="AP1014" s="16"/>
      <c r="AQ1014" s="16"/>
      <c r="AR1014" s="16"/>
      <c r="AS1014" s="16"/>
      <c r="AT1014" s="16"/>
      <c r="AU1014" s="16"/>
      <c r="AV1014" s="16"/>
      <c r="AW1014" s="16"/>
      <c r="AX1014" s="16"/>
      <c r="AY1014" s="16"/>
      <c r="AZ1014" s="16"/>
      <c r="BA1014" s="16"/>
      <c r="BB1014" s="16"/>
      <c r="BC1014" s="16"/>
      <c r="BD1014" s="16"/>
      <c r="BE1014" s="16"/>
      <c r="BF1014" s="16"/>
      <c r="BG1014" s="16"/>
      <c r="BH1014" s="16"/>
      <c r="BI1014" s="16"/>
      <c r="BJ1014" s="16"/>
      <c r="BK1014" s="16"/>
      <c r="BL1014" s="16"/>
      <c r="BM1014" s="16"/>
      <c r="BN1014" s="16"/>
      <c r="BO1014" s="16"/>
      <c r="BP1014" s="16"/>
      <c r="BQ1014" s="16"/>
      <c r="BR1014" s="16"/>
      <c r="BS1014" s="16"/>
      <c r="BT1014" s="16"/>
      <c r="BU1014" s="16"/>
      <c r="BV1014" s="16"/>
      <c r="BW1014" s="16"/>
      <c r="BX1014" s="16"/>
      <c r="BY1014" s="16"/>
      <c r="BZ1014" s="16"/>
      <c r="CA1014" s="16"/>
      <c r="CB1014" s="16"/>
      <c r="CC1014" s="16"/>
      <c r="CD1014" s="16"/>
      <c r="CE1014" s="16"/>
      <c r="CF1014" s="16"/>
      <c r="CG1014" s="16"/>
      <c r="CH1014" s="16"/>
      <c r="CI1014" s="16"/>
      <c r="CJ1014" s="16"/>
      <c r="CK1014" s="16"/>
      <c r="CL1014" s="16"/>
      <c r="CM1014" s="16"/>
      <c r="CN1014" s="16"/>
      <c r="CO1014" s="16"/>
      <c r="CP1014" s="16"/>
      <c r="CQ1014" s="16"/>
      <c r="CR1014" s="16"/>
      <c r="CS1014" s="16"/>
      <c r="CT1014" s="16"/>
      <c r="CU1014" s="16"/>
      <c r="CV1014" s="16"/>
      <c r="CW1014" s="16"/>
      <c r="CX1014" s="16"/>
      <c r="CY1014" s="16"/>
      <c r="CZ1014" s="16"/>
      <c r="DA1014" s="16"/>
      <c r="DB1014" s="16"/>
      <c r="DC1014" s="16"/>
      <c r="DD1014" s="16"/>
      <c r="DE1014" s="16"/>
      <c r="DF1014" s="16"/>
      <c r="DG1014" s="16"/>
      <c r="DH1014" s="16"/>
      <c r="DI1014" s="16"/>
      <c r="DJ1014" s="16"/>
      <c r="DK1014" s="16"/>
      <c r="DL1014" s="16"/>
      <c r="DM1014" s="16"/>
      <c r="DN1014" s="16"/>
      <c r="DO1014" s="16"/>
      <c r="DP1014" s="16"/>
      <c r="DQ1014" s="16"/>
      <c r="DR1014" s="16"/>
      <c r="DS1014" s="16"/>
      <c r="DT1014" s="16"/>
      <c r="DU1014" s="16"/>
      <c r="DV1014" s="16"/>
      <c r="DW1014" s="16"/>
      <c r="DX1014" s="16"/>
      <c r="DY1014" s="16"/>
      <c r="DZ1014" s="16"/>
      <c r="EA1014" s="16"/>
      <c r="EB1014" s="16"/>
      <c r="EC1014" s="16"/>
      <c r="ED1014" s="16"/>
      <c r="EE1014" s="16"/>
      <c r="EF1014" s="16"/>
      <c r="EG1014" s="16"/>
      <c r="EH1014" s="16"/>
      <c r="EI1014" s="16"/>
      <c r="EJ1014" s="16"/>
      <c r="EK1014" s="16"/>
      <c r="EL1014" s="16"/>
      <c r="EM1014" s="16"/>
      <c r="EN1014" s="16"/>
      <c r="EO1014" s="16"/>
      <c r="EP1014" s="16"/>
      <c r="EQ1014" s="16"/>
      <c r="ER1014" s="16"/>
      <c r="ES1014" s="16"/>
      <c r="ET1014" s="16"/>
      <c r="EU1014" s="16"/>
      <c r="EV1014" s="16"/>
      <c r="EW1014" s="16"/>
      <c r="EX1014" s="16"/>
      <c r="EY1014" s="16"/>
      <c r="EZ1014" s="16"/>
      <c r="FA1014" s="16"/>
      <c r="FB1014" s="16"/>
    </row>
    <row r="1015" spans="11:158" x14ac:dyDescent="0.35"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16"/>
      <c r="AP1015" s="16"/>
      <c r="AQ1015" s="16"/>
      <c r="AR1015" s="16"/>
      <c r="AS1015" s="16"/>
      <c r="AT1015" s="16"/>
      <c r="AU1015" s="16"/>
      <c r="AV1015" s="16"/>
      <c r="AW1015" s="16"/>
      <c r="AX1015" s="16"/>
      <c r="AY1015" s="16"/>
      <c r="AZ1015" s="16"/>
      <c r="BA1015" s="16"/>
      <c r="BB1015" s="16"/>
      <c r="BC1015" s="16"/>
      <c r="BD1015" s="16"/>
      <c r="BE1015" s="16"/>
      <c r="BF1015" s="16"/>
      <c r="BG1015" s="16"/>
      <c r="BH1015" s="16"/>
      <c r="BI1015" s="16"/>
      <c r="BJ1015" s="16"/>
      <c r="BK1015" s="16"/>
      <c r="BL1015" s="16"/>
      <c r="BM1015" s="16"/>
      <c r="BN1015" s="16"/>
      <c r="BO1015" s="16"/>
      <c r="BP1015" s="16"/>
      <c r="BQ1015" s="16"/>
      <c r="BR1015" s="16"/>
      <c r="BS1015" s="16"/>
      <c r="BT1015" s="16"/>
      <c r="BU1015" s="16"/>
      <c r="BV1015" s="16"/>
      <c r="BW1015" s="16"/>
      <c r="BX1015" s="16"/>
      <c r="BY1015" s="16"/>
      <c r="BZ1015" s="16"/>
      <c r="CA1015" s="16"/>
      <c r="CB1015" s="16"/>
      <c r="CC1015" s="16"/>
      <c r="CD1015" s="16"/>
      <c r="CE1015" s="16"/>
      <c r="CF1015" s="16"/>
      <c r="CG1015" s="16"/>
      <c r="CH1015" s="16"/>
      <c r="CI1015" s="16"/>
      <c r="CJ1015" s="16"/>
      <c r="CK1015" s="16"/>
      <c r="CL1015" s="16"/>
      <c r="CM1015" s="16"/>
      <c r="CN1015" s="16"/>
      <c r="CO1015" s="16"/>
      <c r="CP1015" s="16"/>
      <c r="CQ1015" s="16"/>
      <c r="CR1015" s="16"/>
      <c r="CS1015" s="16"/>
      <c r="CT1015" s="16"/>
      <c r="CU1015" s="16"/>
      <c r="CV1015" s="16"/>
      <c r="CW1015" s="16"/>
      <c r="CX1015" s="16"/>
      <c r="CY1015" s="16"/>
      <c r="CZ1015" s="16"/>
      <c r="DA1015" s="16"/>
      <c r="DB1015" s="16"/>
      <c r="DC1015" s="16"/>
      <c r="DD1015" s="16"/>
      <c r="DE1015" s="16"/>
      <c r="DF1015" s="16"/>
      <c r="DG1015" s="16"/>
      <c r="DH1015" s="16"/>
      <c r="DI1015" s="16"/>
      <c r="DJ1015" s="16"/>
      <c r="DK1015" s="16"/>
      <c r="DL1015" s="16"/>
      <c r="DM1015" s="16"/>
      <c r="DN1015" s="16"/>
      <c r="DO1015" s="16"/>
      <c r="DP1015" s="16"/>
      <c r="DQ1015" s="16"/>
      <c r="DR1015" s="16"/>
      <c r="DS1015" s="16"/>
      <c r="DT1015" s="16"/>
      <c r="DU1015" s="16"/>
      <c r="DV1015" s="16"/>
      <c r="DW1015" s="16"/>
      <c r="DX1015" s="16"/>
      <c r="DY1015" s="16"/>
      <c r="DZ1015" s="16"/>
      <c r="EA1015" s="16"/>
      <c r="EB1015" s="16"/>
      <c r="EC1015" s="16"/>
      <c r="ED1015" s="16"/>
      <c r="EE1015" s="16"/>
      <c r="EF1015" s="16"/>
      <c r="EG1015" s="16"/>
      <c r="EH1015" s="16"/>
      <c r="EI1015" s="16"/>
      <c r="EJ1015" s="16"/>
      <c r="EK1015" s="16"/>
      <c r="EL1015" s="16"/>
      <c r="EM1015" s="16"/>
      <c r="EN1015" s="16"/>
      <c r="EO1015" s="16"/>
      <c r="EP1015" s="16"/>
      <c r="EQ1015" s="16"/>
      <c r="ER1015" s="16"/>
      <c r="ES1015" s="16"/>
      <c r="ET1015" s="16"/>
      <c r="EU1015" s="16"/>
      <c r="EV1015" s="16"/>
      <c r="EW1015" s="16"/>
      <c r="EX1015" s="16"/>
      <c r="EY1015" s="16"/>
      <c r="EZ1015" s="16"/>
      <c r="FA1015" s="16"/>
      <c r="FB1015" s="16"/>
    </row>
    <row r="1016" spans="11:158" x14ac:dyDescent="0.35"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6"/>
      <c r="AO1016" s="16"/>
      <c r="AP1016" s="16"/>
      <c r="AQ1016" s="16"/>
      <c r="AR1016" s="16"/>
      <c r="AS1016" s="16"/>
      <c r="AT1016" s="16"/>
      <c r="AU1016" s="16"/>
      <c r="AV1016" s="16"/>
      <c r="AW1016" s="16"/>
      <c r="AX1016" s="16"/>
      <c r="AY1016" s="16"/>
      <c r="AZ1016" s="16"/>
      <c r="BA1016" s="16"/>
      <c r="BB1016" s="16"/>
      <c r="BC1016" s="16"/>
      <c r="BD1016" s="16"/>
      <c r="BE1016" s="16"/>
      <c r="BF1016" s="16"/>
      <c r="BG1016" s="16"/>
      <c r="BH1016" s="16"/>
      <c r="BI1016" s="16"/>
      <c r="BJ1016" s="16"/>
      <c r="BK1016" s="16"/>
      <c r="BL1016" s="16"/>
      <c r="BM1016" s="16"/>
      <c r="BN1016" s="16"/>
      <c r="BO1016" s="16"/>
      <c r="BP1016" s="16"/>
      <c r="BQ1016" s="16"/>
      <c r="BR1016" s="16"/>
      <c r="BS1016" s="16"/>
      <c r="BT1016" s="16"/>
      <c r="BU1016" s="16"/>
      <c r="BV1016" s="16"/>
      <c r="BW1016" s="16"/>
      <c r="BX1016" s="16"/>
      <c r="BY1016" s="16"/>
      <c r="BZ1016" s="16"/>
      <c r="CA1016" s="16"/>
      <c r="CB1016" s="16"/>
      <c r="CC1016" s="16"/>
      <c r="CD1016" s="16"/>
      <c r="CE1016" s="16"/>
      <c r="CF1016" s="16"/>
      <c r="CG1016" s="16"/>
      <c r="CH1016" s="16"/>
      <c r="CI1016" s="16"/>
      <c r="CJ1016" s="16"/>
      <c r="CK1016" s="16"/>
      <c r="CL1016" s="16"/>
      <c r="CM1016" s="16"/>
      <c r="CN1016" s="16"/>
      <c r="CO1016" s="16"/>
      <c r="CP1016" s="16"/>
      <c r="CQ1016" s="16"/>
      <c r="CR1016" s="16"/>
      <c r="CS1016" s="16"/>
      <c r="CT1016" s="16"/>
      <c r="CU1016" s="16"/>
      <c r="CV1016" s="16"/>
      <c r="CW1016" s="16"/>
      <c r="CX1016" s="16"/>
      <c r="CY1016" s="16"/>
      <c r="CZ1016" s="16"/>
      <c r="DA1016" s="16"/>
      <c r="DB1016" s="16"/>
      <c r="DC1016" s="16"/>
      <c r="DD1016" s="16"/>
      <c r="DE1016" s="16"/>
      <c r="DF1016" s="16"/>
      <c r="DG1016" s="16"/>
      <c r="DH1016" s="16"/>
      <c r="DI1016" s="16"/>
      <c r="DJ1016" s="16"/>
      <c r="DK1016" s="16"/>
      <c r="DL1016" s="16"/>
      <c r="DM1016" s="16"/>
      <c r="DN1016" s="16"/>
      <c r="DO1016" s="16"/>
      <c r="DP1016" s="16"/>
      <c r="DQ1016" s="16"/>
      <c r="DR1016" s="16"/>
      <c r="DS1016" s="16"/>
      <c r="DT1016" s="16"/>
      <c r="DU1016" s="16"/>
      <c r="DV1016" s="16"/>
      <c r="DW1016" s="16"/>
      <c r="DX1016" s="16"/>
      <c r="DY1016" s="16"/>
      <c r="DZ1016" s="16"/>
      <c r="EA1016" s="16"/>
      <c r="EB1016" s="16"/>
      <c r="EC1016" s="16"/>
      <c r="ED1016" s="16"/>
      <c r="EE1016" s="16"/>
      <c r="EF1016" s="16"/>
      <c r="EG1016" s="16"/>
      <c r="EH1016" s="16"/>
      <c r="EI1016" s="16"/>
      <c r="EJ1016" s="16"/>
      <c r="EK1016" s="16"/>
      <c r="EL1016" s="16"/>
      <c r="EM1016" s="16"/>
      <c r="EN1016" s="16"/>
      <c r="EO1016" s="16"/>
      <c r="EP1016" s="16"/>
      <c r="EQ1016" s="16"/>
      <c r="ER1016" s="16"/>
      <c r="ES1016" s="16"/>
      <c r="ET1016" s="16"/>
      <c r="EU1016" s="16"/>
      <c r="EV1016" s="16"/>
      <c r="EW1016" s="16"/>
      <c r="EX1016" s="16"/>
      <c r="EY1016" s="16"/>
      <c r="EZ1016" s="16"/>
      <c r="FA1016" s="16"/>
      <c r="FB1016" s="16"/>
    </row>
    <row r="1017" spans="11:158" x14ac:dyDescent="0.35"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  <c r="AM1017" s="16"/>
      <c r="AN1017" s="16"/>
      <c r="AO1017" s="16"/>
      <c r="AP1017" s="16"/>
      <c r="AQ1017" s="16"/>
      <c r="AR1017" s="16"/>
      <c r="AS1017" s="16"/>
      <c r="AT1017" s="16"/>
      <c r="AU1017" s="16"/>
      <c r="AV1017" s="16"/>
      <c r="AW1017" s="16"/>
      <c r="AX1017" s="16"/>
      <c r="AY1017" s="16"/>
      <c r="AZ1017" s="16"/>
      <c r="BA1017" s="16"/>
      <c r="BB1017" s="16"/>
      <c r="BC1017" s="16"/>
      <c r="BD1017" s="16"/>
      <c r="BE1017" s="16"/>
      <c r="BF1017" s="16"/>
      <c r="BG1017" s="16"/>
      <c r="BH1017" s="16"/>
      <c r="BI1017" s="16"/>
      <c r="BJ1017" s="16"/>
      <c r="BK1017" s="16"/>
      <c r="BL1017" s="16"/>
      <c r="BM1017" s="16"/>
      <c r="BN1017" s="16"/>
      <c r="BO1017" s="16"/>
      <c r="BP1017" s="16"/>
      <c r="BQ1017" s="16"/>
      <c r="BR1017" s="16"/>
      <c r="BS1017" s="16"/>
      <c r="BT1017" s="16"/>
      <c r="BU1017" s="16"/>
      <c r="BV1017" s="16"/>
      <c r="BW1017" s="16"/>
      <c r="BX1017" s="16"/>
      <c r="BY1017" s="16"/>
      <c r="BZ1017" s="16"/>
      <c r="CA1017" s="16"/>
      <c r="CB1017" s="16"/>
      <c r="CC1017" s="16"/>
      <c r="CD1017" s="16"/>
      <c r="CE1017" s="16"/>
      <c r="CF1017" s="16"/>
      <c r="CG1017" s="16"/>
      <c r="CH1017" s="16"/>
      <c r="CI1017" s="16"/>
      <c r="CJ1017" s="16"/>
      <c r="CK1017" s="16"/>
      <c r="CL1017" s="16"/>
      <c r="CM1017" s="16"/>
      <c r="CN1017" s="16"/>
      <c r="CO1017" s="16"/>
      <c r="CP1017" s="16"/>
      <c r="CQ1017" s="16"/>
      <c r="CR1017" s="16"/>
      <c r="CS1017" s="16"/>
      <c r="CT1017" s="16"/>
      <c r="CU1017" s="16"/>
      <c r="CV1017" s="16"/>
      <c r="CW1017" s="16"/>
      <c r="CX1017" s="16"/>
      <c r="CY1017" s="16"/>
      <c r="CZ1017" s="16"/>
      <c r="DA1017" s="16"/>
      <c r="DB1017" s="16"/>
      <c r="DC1017" s="16"/>
      <c r="DD1017" s="16"/>
      <c r="DE1017" s="16"/>
      <c r="DF1017" s="16"/>
      <c r="DG1017" s="16"/>
      <c r="DH1017" s="16"/>
      <c r="DI1017" s="16"/>
      <c r="DJ1017" s="16"/>
      <c r="DK1017" s="16"/>
      <c r="DL1017" s="16"/>
      <c r="DM1017" s="16"/>
      <c r="DN1017" s="16"/>
      <c r="DO1017" s="16"/>
      <c r="DP1017" s="16"/>
      <c r="DQ1017" s="16"/>
      <c r="DR1017" s="16"/>
      <c r="DS1017" s="16"/>
      <c r="DT1017" s="16"/>
      <c r="DU1017" s="16"/>
      <c r="DV1017" s="16"/>
      <c r="DW1017" s="16"/>
      <c r="DX1017" s="16"/>
      <c r="DY1017" s="16"/>
      <c r="DZ1017" s="16"/>
      <c r="EA1017" s="16"/>
      <c r="EB1017" s="16"/>
      <c r="EC1017" s="16"/>
      <c r="ED1017" s="16"/>
      <c r="EE1017" s="16"/>
      <c r="EF1017" s="16"/>
      <c r="EG1017" s="16"/>
      <c r="EH1017" s="16"/>
      <c r="EI1017" s="16"/>
      <c r="EJ1017" s="16"/>
      <c r="EK1017" s="16"/>
      <c r="EL1017" s="16"/>
      <c r="EM1017" s="16"/>
      <c r="EN1017" s="16"/>
      <c r="EO1017" s="16"/>
      <c r="EP1017" s="16"/>
      <c r="EQ1017" s="16"/>
      <c r="ER1017" s="16"/>
      <c r="ES1017" s="16"/>
      <c r="ET1017" s="16"/>
      <c r="EU1017" s="16"/>
      <c r="EV1017" s="16"/>
      <c r="EW1017" s="16"/>
      <c r="EX1017" s="16"/>
      <c r="EY1017" s="16"/>
      <c r="EZ1017" s="16"/>
      <c r="FA1017" s="16"/>
      <c r="FB1017" s="16"/>
    </row>
    <row r="1018" spans="11:158" x14ac:dyDescent="0.35"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  <c r="AM1018" s="16"/>
      <c r="AN1018" s="16"/>
      <c r="AO1018" s="16"/>
      <c r="AP1018" s="16"/>
      <c r="AQ1018" s="16"/>
      <c r="AR1018" s="16"/>
      <c r="AS1018" s="16"/>
      <c r="AT1018" s="16"/>
      <c r="AU1018" s="16"/>
      <c r="AV1018" s="16"/>
      <c r="AW1018" s="16"/>
      <c r="AX1018" s="16"/>
      <c r="AY1018" s="16"/>
      <c r="AZ1018" s="16"/>
      <c r="BA1018" s="16"/>
      <c r="BB1018" s="16"/>
      <c r="BC1018" s="16"/>
      <c r="BD1018" s="16"/>
      <c r="BE1018" s="16"/>
      <c r="BF1018" s="16"/>
      <c r="BG1018" s="16"/>
      <c r="BH1018" s="16"/>
      <c r="BI1018" s="16"/>
      <c r="BJ1018" s="16"/>
      <c r="BK1018" s="16"/>
      <c r="BL1018" s="16"/>
      <c r="BM1018" s="16"/>
      <c r="BN1018" s="16"/>
      <c r="BO1018" s="16"/>
      <c r="BP1018" s="16"/>
      <c r="BQ1018" s="16"/>
      <c r="BR1018" s="16"/>
      <c r="BS1018" s="16"/>
      <c r="BT1018" s="16"/>
      <c r="BU1018" s="16"/>
      <c r="BV1018" s="16"/>
      <c r="BW1018" s="16"/>
      <c r="BX1018" s="16"/>
      <c r="BY1018" s="16"/>
      <c r="BZ1018" s="16"/>
      <c r="CA1018" s="16"/>
      <c r="CB1018" s="16"/>
      <c r="CC1018" s="16"/>
      <c r="CD1018" s="16"/>
      <c r="CE1018" s="16"/>
      <c r="CF1018" s="16"/>
      <c r="CG1018" s="16"/>
      <c r="CH1018" s="16"/>
      <c r="CI1018" s="16"/>
      <c r="CJ1018" s="16"/>
      <c r="CK1018" s="16"/>
      <c r="CL1018" s="16"/>
      <c r="CM1018" s="16"/>
      <c r="CN1018" s="16"/>
      <c r="CO1018" s="16"/>
      <c r="CP1018" s="16"/>
      <c r="CQ1018" s="16"/>
      <c r="CR1018" s="16"/>
      <c r="CS1018" s="16"/>
      <c r="CT1018" s="16"/>
      <c r="CU1018" s="16"/>
      <c r="CV1018" s="16"/>
      <c r="CW1018" s="16"/>
      <c r="CX1018" s="16"/>
      <c r="CY1018" s="16"/>
      <c r="CZ1018" s="16"/>
      <c r="DA1018" s="16"/>
      <c r="DB1018" s="16"/>
      <c r="DC1018" s="16"/>
      <c r="DD1018" s="16"/>
      <c r="DE1018" s="16"/>
      <c r="DF1018" s="16"/>
      <c r="DG1018" s="16"/>
      <c r="DH1018" s="16"/>
      <c r="DI1018" s="16"/>
      <c r="DJ1018" s="16"/>
      <c r="DK1018" s="16"/>
      <c r="DL1018" s="16"/>
      <c r="DM1018" s="16"/>
      <c r="DN1018" s="16"/>
      <c r="DO1018" s="16"/>
      <c r="DP1018" s="16"/>
      <c r="DQ1018" s="16"/>
      <c r="DR1018" s="16"/>
      <c r="DS1018" s="16"/>
      <c r="DT1018" s="16"/>
      <c r="DU1018" s="16"/>
      <c r="DV1018" s="16"/>
      <c r="DW1018" s="16"/>
      <c r="DX1018" s="16"/>
      <c r="DY1018" s="16"/>
      <c r="DZ1018" s="16"/>
      <c r="EA1018" s="16"/>
      <c r="EB1018" s="16"/>
      <c r="EC1018" s="16"/>
      <c r="ED1018" s="16"/>
      <c r="EE1018" s="16"/>
      <c r="EF1018" s="16"/>
      <c r="EG1018" s="16"/>
      <c r="EH1018" s="16"/>
      <c r="EI1018" s="16"/>
      <c r="EJ1018" s="16"/>
      <c r="EK1018" s="16"/>
      <c r="EL1018" s="16"/>
      <c r="EM1018" s="16"/>
      <c r="EN1018" s="16"/>
      <c r="EO1018" s="16"/>
      <c r="EP1018" s="16"/>
      <c r="EQ1018" s="16"/>
      <c r="ER1018" s="16"/>
      <c r="ES1018" s="16"/>
      <c r="ET1018" s="16"/>
      <c r="EU1018" s="16"/>
      <c r="EV1018" s="16"/>
      <c r="EW1018" s="16"/>
      <c r="EX1018" s="16"/>
      <c r="EY1018" s="16"/>
      <c r="EZ1018" s="16"/>
      <c r="FA1018" s="16"/>
      <c r="FB1018" s="16"/>
    </row>
    <row r="1019" spans="11:158" x14ac:dyDescent="0.35"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  <c r="AM1019" s="16"/>
      <c r="AN1019" s="16"/>
      <c r="AO1019" s="16"/>
      <c r="AP1019" s="16"/>
      <c r="AQ1019" s="16"/>
      <c r="AR1019" s="16"/>
      <c r="AS1019" s="16"/>
      <c r="AT1019" s="16"/>
      <c r="AU1019" s="16"/>
      <c r="AV1019" s="16"/>
      <c r="AW1019" s="16"/>
      <c r="AX1019" s="16"/>
      <c r="AY1019" s="16"/>
      <c r="AZ1019" s="16"/>
      <c r="BA1019" s="16"/>
      <c r="BB1019" s="16"/>
      <c r="BC1019" s="16"/>
      <c r="BD1019" s="16"/>
      <c r="BE1019" s="16"/>
      <c r="BF1019" s="16"/>
      <c r="BG1019" s="16"/>
      <c r="BH1019" s="16"/>
      <c r="BI1019" s="16"/>
      <c r="BJ1019" s="16"/>
      <c r="BK1019" s="16"/>
      <c r="BL1019" s="16"/>
      <c r="BM1019" s="16"/>
      <c r="BN1019" s="16"/>
      <c r="BO1019" s="16"/>
      <c r="BP1019" s="16"/>
      <c r="BQ1019" s="16"/>
      <c r="BR1019" s="16"/>
      <c r="BS1019" s="16"/>
      <c r="BT1019" s="16"/>
      <c r="BU1019" s="16"/>
      <c r="BV1019" s="16"/>
      <c r="BW1019" s="16"/>
      <c r="BX1019" s="16"/>
      <c r="BY1019" s="16"/>
      <c r="BZ1019" s="16"/>
      <c r="CA1019" s="16"/>
      <c r="CB1019" s="16"/>
      <c r="CC1019" s="16"/>
      <c r="CD1019" s="16"/>
      <c r="CE1019" s="16"/>
      <c r="CF1019" s="16"/>
      <c r="CG1019" s="16"/>
      <c r="CH1019" s="16"/>
      <c r="CI1019" s="16"/>
      <c r="CJ1019" s="16"/>
      <c r="CK1019" s="16"/>
      <c r="CL1019" s="16"/>
      <c r="CM1019" s="16"/>
      <c r="CN1019" s="16"/>
      <c r="CO1019" s="16"/>
      <c r="CP1019" s="16"/>
      <c r="CQ1019" s="16"/>
      <c r="CR1019" s="16"/>
      <c r="CS1019" s="16"/>
      <c r="CT1019" s="16"/>
      <c r="CU1019" s="16"/>
      <c r="CV1019" s="16"/>
      <c r="CW1019" s="16"/>
      <c r="CX1019" s="16"/>
      <c r="CY1019" s="16"/>
      <c r="CZ1019" s="16"/>
      <c r="DA1019" s="16"/>
      <c r="DB1019" s="16"/>
      <c r="DC1019" s="16"/>
      <c r="DD1019" s="16"/>
      <c r="DE1019" s="16"/>
      <c r="DF1019" s="16"/>
      <c r="DG1019" s="16"/>
      <c r="DH1019" s="16"/>
      <c r="DI1019" s="16"/>
      <c r="DJ1019" s="16"/>
      <c r="DK1019" s="16"/>
      <c r="DL1019" s="16"/>
      <c r="DM1019" s="16"/>
      <c r="DN1019" s="16"/>
      <c r="DO1019" s="16"/>
      <c r="DP1019" s="16"/>
      <c r="DQ1019" s="16"/>
      <c r="DR1019" s="16"/>
      <c r="DS1019" s="16"/>
      <c r="DT1019" s="16"/>
      <c r="DU1019" s="16"/>
      <c r="DV1019" s="16"/>
      <c r="DW1019" s="16"/>
      <c r="DX1019" s="16"/>
      <c r="DY1019" s="16"/>
      <c r="DZ1019" s="16"/>
      <c r="EA1019" s="16"/>
      <c r="EB1019" s="16"/>
      <c r="EC1019" s="16"/>
      <c r="ED1019" s="16"/>
      <c r="EE1019" s="16"/>
      <c r="EF1019" s="16"/>
      <c r="EG1019" s="16"/>
      <c r="EH1019" s="16"/>
      <c r="EI1019" s="16"/>
      <c r="EJ1019" s="16"/>
      <c r="EK1019" s="16"/>
      <c r="EL1019" s="16"/>
      <c r="EM1019" s="16"/>
      <c r="EN1019" s="16"/>
      <c r="EO1019" s="16"/>
      <c r="EP1019" s="16"/>
      <c r="EQ1019" s="16"/>
      <c r="ER1019" s="16"/>
      <c r="ES1019" s="16"/>
      <c r="ET1019" s="16"/>
      <c r="EU1019" s="16"/>
      <c r="EV1019" s="16"/>
      <c r="EW1019" s="16"/>
      <c r="EX1019" s="16"/>
      <c r="EY1019" s="16"/>
      <c r="EZ1019" s="16"/>
      <c r="FA1019" s="16"/>
      <c r="FB1019" s="16"/>
    </row>
    <row r="1020" spans="11:158" x14ac:dyDescent="0.35"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  <c r="AM1020" s="16"/>
      <c r="AN1020" s="16"/>
      <c r="AO1020" s="16"/>
      <c r="AP1020" s="16"/>
      <c r="AQ1020" s="16"/>
      <c r="AR1020" s="16"/>
      <c r="AS1020" s="16"/>
      <c r="AT1020" s="16"/>
      <c r="AU1020" s="16"/>
      <c r="AV1020" s="16"/>
      <c r="AW1020" s="16"/>
      <c r="AX1020" s="16"/>
      <c r="AY1020" s="16"/>
      <c r="AZ1020" s="16"/>
      <c r="BA1020" s="16"/>
      <c r="BB1020" s="16"/>
      <c r="BC1020" s="16"/>
      <c r="BD1020" s="16"/>
      <c r="BE1020" s="16"/>
      <c r="BF1020" s="16"/>
      <c r="BG1020" s="16"/>
      <c r="BH1020" s="16"/>
      <c r="BI1020" s="16"/>
      <c r="BJ1020" s="16"/>
      <c r="BK1020" s="16"/>
      <c r="BL1020" s="16"/>
      <c r="BM1020" s="16"/>
      <c r="BN1020" s="16"/>
      <c r="BO1020" s="16"/>
      <c r="BP1020" s="16"/>
      <c r="BQ1020" s="16"/>
      <c r="BR1020" s="16"/>
      <c r="BS1020" s="16"/>
      <c r="BT1020" s="16"/>
      <c r="BU1020" s="16"/>
      <c r="BV1020" s="16"/>
      <c r="BW1020" s="16"/>
      <c r="BX1020" s="16"/>
      <c r="BY1020" s="16"/>
      <c r="BZ1020" s="16"/>
      <c r="CA1020" s="16"/>
      <c r="CB1020" s="16"/>
      <c r="CC1020" s="16"/>
      <c r="CD1020" s="16"/>
      <c r="CE1020" s="16"/>
      <c r="CF1020" s="16"/>
      <c r="CG1020" s="16"/>
      <c r="CH1020" s="16"/>
      <c r="CI1020" s="16"/>
      <c r="CJ1020" s="16"/>
      <c r="CK1020" s="16"/>
      <c r="CL1020" s="16"/>
      <c r="CM1020" s="16"/>
      <c r="CN1020" s="16"/>
      <c r="CO1020" s="16"/>
      <c r="CP1020" s="16"/>
      <c r="CQ1020" s="16"/>
      <c r="CR1020" s="16"/>
      <c r="CS1020" s="16"/>
      <c r="CT1020" s="16"/>
      <c r="CU1020" s="16"/>
      <c r="CV1020" s="16"/>
      <c r="CW1020" s="16"/>
      <c r="CX1020" s="16"/>
      <c r="CY1020" s="16"/>
      <c r="CZ1020" s="16"/>
      <c r="DA1020" s="16"/>
      <c r="DB1020" s="16"/>
      <c r="DC1020" s="16"/>
      <c r="DD1020" s="16"/>
      <c r="DE1020" s="16"/>
      <c r="DF1020" s="16"/>
      <c r="DG1020" s="16"/>
      <c r="DH1020" s="16"/>
      <c r="DI1020" s="16"/>
      <c r="DJ1020" s="16"/>
      <c r="DK1020" s="16"/>
      <c r="DL1020" s="16"/>
      <c r="DM1020" s="16"/>
      <c r="DN1020" s="16"/>
      <c r="DO1020" s="16"/>
      <c r="DP1020" s="16"/>
      <c r="DQ1020" s="16"/>
      <c r="DR1020" s="16"/>
      <c r="DS1020" s="16"/>
      <c r="DT1020" s="16"/>
      <c r="DU1020" s="16"/>
      <c r="DV1020" s="16"/>
      <c r="DW1020" s="16"/>
      <c r="DX1020" s="16"/>
      <c r="DY1020" s="16"/>
      <c r="DZ1020" s="16"/>
      <c r="EA1020" s="16"/>
      <c r="EB1020" s="16"/>
      <c r="EC1020" s="16"/>
      <c r="ED1020" s="16"/>
      <c r="EE1020" s="16"/>
      <c r="EF1020" s="16"/>
      <c r="EG1020" s="16"/>
      <c r="EH1020" s="16"/>
      <c r="EI1020" s="16"/>
      <c r="EJ1020" s="16"/>
      <c r="EK1020" s="16"/>
      <c r="EL1020" s="16"/>
      <c r="EM1020" s="16"/>
      <c r="EN1020" s="16"/>
      <c r="EO1020" s="16"/>
      <c r="EP1020" s="16"/>
      <c r="EQ1020" s="16"/>
      <c r="ER1020" s="16"/>
      <c r="ES1020" s="16"/>
      <c r="ET1020" s="16"/>
      <c r="EU1020" s="16"/>
      <c r="EV1020" s="16"/>
      <c r="EW1020" s="16"/>
      <c r="EX1020" s="16"/>
      <c r="EY1020" s="16"/>
      <c r="EZ1020" s="16"/>
      <c r="FA1020" s="16"/>
      <c r="FB1020" s="16"/>
    </row>
    <row r="1021" spans="11:158" x14ac:dyDescent="0.35"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6"/>
      <c r="AO1021" s="16"/>
      <c r="AP1021" s="16"/>
      <c r="AQ1021" s="16"/>
      <c r="AR1021" s="16"/>
      <c r="AS1021" s="16"/>
      <c r="AT1021" s="16"/>
      <c r="AU1021" s="16"/>
      <c r="AV1021" s="16"/>
      <c r="AW1021" s="16"/>
      <c r="AX1021" s="16"/>
      <c r="AY1021" s="16"/>
      <c r="AZ1021" s="16"/>
      <c r="BA1021" s="16"/>
      <c r="BB1021" s="16"/>
      <c r="BC1021" s="16"/>
      <c r="BD1021" s="16"/>
      <c r="BE1021" s="16"/>
      <c r="BF1021" s="16"/>
      <c r="BG1021" s="16"/>
      <c r="BH1021" s="16"/>
      <c r="BI1021" s="16"/>
      <c r="BJ1021" s="16"/>
      <c r="BK1021" s="16"/>
      <c r="BL1021" s="16"/>
      <c r="BM1021" s="16"/>
      <c r="BN1021" s="16"/>
      <c r="BO1021" s="16"/>
      <c r="BP1021" s="16"/>
      <c r="BQ1021" s="16"/>
      <c r="BR1021" s="16"/>
      <c r="BS1021" s="16"/>
      <c r="BT1021" s="16"/>
      <c r="BU1021" s="16"/>
      <c r="BV1021" s="16"/>
      <c r="BW1021" s="16"/>
      <c r="BX1021" s="16"/>
      <c r="BY1021" s="16"/>
      <c r="BZ1021" s="16"/>
      <c r="CA1021" s="16"/>
      <c r="CB1021" s="16"/>
      <c r="CC1021" s="16"/>
      <c r="CD1021" s="16"/>
      <c r="CE1021" s="16"/>
      <c r="CF1021" s="16"/>
      <c r="CG1021" s="16"/>
      <c r="CH1021" s="16"/>
      <c r="CI1021" s="16"/>
      <c r="CJ1021" s="16"/>
      <c r="CK1021" s="16"/>
      <c r="CL1021" s="16"/>
      <c r="CM1021" s="16"/>
      <c r="CN1021" s="16"/>
      <c r="CO1021" s="16"/>
      <c r="CP1021" s="16"/>
      <c r="CQ1021" s="16"/>
      <c r="CR1021" s="16"/>
      <c r="CS1021" s="16"/>
      <c r="CT1021" s="16"/>
      <c r="CU1021" s="16"/>
      <c r="CV1021" s="16"/>
      <c r="CW1021" s="16"/>
      <c r="CX1021" s="16"/>
      <c r="CY1021" s="16"/>
      <c r="CZ1021" s="16"/>
      <c r="DA1021" s="16"/>
      <c r="DB1021" s="16"/>
      <c r="DC1021" s="16"/>
      <c r="DD1021" s="16"/>
      <c r="DE1021" s="16"/>
      <c r="DF1021" s="16"/>
      <c r="DG1021" s="16"/>
      <c r="DH1021" s="16"/>
      <c r="DI1021" s="16"/>
      <c r="DJ1021" s="16"/>
      <c r="DK1021" s="16"/>
      <c r="DL1021" s="16"/>
      <c r="DM1021" s="16"/>
      <c r="DN1021" s="16"/>
      <c r="DO1021" s="16"/>
      <c r="DP1021" s="16"/>
      <c r="DQ1021" s="16"/>
      <c r="DR1021" s="16"/>
      <c r="DS1021" s="16"/>
      <c r="DT1021" s="16"/>
      <c r="DU1021" s="16"/>
      <c r="DV1021" s="16"/>
      <c r="DW1021" s="16"/>
      <c r="DX1021" s="16"/>
      <c r="DY1021" s="16"/>
      <c r="DZ1021" s="16"/>
      <c r="EA1021" s="16"/>
      <c r="EB1021" s="16"/>
      <c r="EC1021" s="16"/>
      <c r="ED1021" s="16"/>
      <c r="EE1021" s="16"/>
      <c r="EF1021" s="16"/>
      <c r="EG1021" s="16"/>
      <c r="EH1021" s="16"/>
      <c r="EI1021" s="16"/>
      <c r="EJ1021" s="16"/>
      <c r="EK1021" s="16"/>
      <c r="EL1021" s="16"/>
      <c r="EM1021" s="16"/>
      <c r="EN1021" s="16"/>
      <c r="EO1021" s="16"/>
      <c r="EP1021" s="16"/>
      <c r="EQ1021" s="16"/>
      <c r="ER1021" s="16"/>
      <c r="ES1021" s="16"/>
      <c r="ET1021" s="16"/>
      <c r="EU1021" s="16"/>
      <c r="EV1021" s="16"/>
      <c r="EW1021" s="16"/>
      <c r="EX1021" s="16"/>
      <c r="EY1021" s="16"/>
      <c r="EZ1021" s="16"/>
      <c r="FA1021" s="16"/>
      <c r="FB1021" s="16"/>
    </row>
    <row r="1022" spans="11:158" x14ac:dyDescent="0.35"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  <c r="AM1022" s="16"/>
      <c r="AN1022" s="16"/>
      <c r="AO1022" s="16"/>
      <c r="AP1022" s="16"/>
      <c r="AQ1022" s="16"/>
      <c r="AR1022" s="16"/>
      <c r="AS1022" s="16"/>
      <c r="AT1022" s="16"/>
      <c r="AU1022" s="16"/>
      <c r="AV1022" s="16"/>
      <c r="AW1022" s="16"/>
      <c r="AX1022" s="16"/>
      <c r="AY1022" s="16"/>
      <c r="AZ1022" s="16"/>
      <c r="BA1022" s="16"/>
      <c r="BB1022" s="16"/>
      <c r="BC1022" s="16"/>
      <c r="BD1022" s="16"/>
      <c r="BE1022" s="16"/>
      <c r="BF1022" s="16"/>
      <c r="BG1022" s="16"/>
      <c r="BH1022" s="16"/>
      <c r="BI1022" s="16"/>
      <c r="BJ1022" s="16"/>
      <c r="BK1022" s="16"/>
      <c r="BL1022" s="16"/>
      <c r="BM1022" s="16"/>
      <c r="BN1022" s="16"/>
      <c r="BO1022" s="16"/>
      <c r="BP1022" s="16"/>
      <c r="BQ1022" s="16"/>
      <c r="BR1022" s="16"/>
      <c r="BS1022" s="16"/>
      <c r="BT1022" s="16"/>
      <c r="BU1022" s="16"/>
      <c r="BV1022" s="16"/>
      <c r="BW1022" s="16"/>
      <c r="BX1022" s="16"/>
      <c r="BY1022" s="16"/>
      <c r="BZ1022" s="16"/>
      <c r="CA1022" s="16"/>
      <c r="CB1022" s="16"/>
      <c r="CC1022" s="16"/>
      <c r="CD1022" s="16"/>
      <c r="CE1022" s="16"/>
      <c r="CF1022" s="16"/>
      <c r="CG1022" s="16"/>
      <c r="CH1022" s="16"/>
      <c r="CI1022" s="16"/>
      <c r="CJ1022" s="16"/>
      <c r="CK1022" s="16"/>
      <c r="CL1022" s="16"/>
      <c r="CM1022" s="16"/>
      <c r="CN1022" s="16"/>
      <c r="CO1022" s="16"/>
      <c r="CP1022" s="16"/>
      <c r="CQ1022" s="16"/>
      <c r="CR1022" s="16"/>
      <c r="CS1022" s="16"/>
      <c r="CT1022" s="16"/>
      <c r="CU1022" s="16"/>
      <c r="CV1022" s="16"/>
      <c r="CW1022" s="16"/>
      <c r="CX1022" s="16"/>
      <c r="CY1022" s="16"/>
      <c r="CZ1022" s="16"/>
      <c r="DA1022" s="16"/>
      <c r="DB1022" s="16"/>
      <c r="DC1022" s="16"/>
      <c r="DD1022" s="16"/>
      <c r="DE1022" s="16"/>
      <c r="DF1022" s="16"/>
      <c r="DG1022" s="16"/>
      <c r="DH1022" s="16"/>
      <c r="DI1022" s="16"/>
      <c r="DJ1022" s="16"/>
      <c r="DK1022" s="16"/>
      <c r="DL1022" s="16"/>
      <c r="DM1022" s="16"/>
      <c r="DN1022" s="16"/>
      <c r="DO1022" s="16"/>
      <c r="DP1022" s="16"/>
      <c r="DQ1022" s="16"/>
      <c r="DR1022" s="16"/>
      <c r="DS1022" s="16"/>
      <c r="DT1022" s="16"/>
      <c r="DU1022" s="16"/>
      <c r="DV1022" s="16"/>
      <c r="DW1022" s="16"/>
      <c r="DX1022" s="16"/>
      <c r="DY1022" s="16"/>
      <c r="DZ1022" s="16"/>
      <c r="EA1022" s="16"/>
      <c r="EB1022" s="16"/>
      <c r="EC1022" s="16"/>
      <c r="ED1022" s="16"/>
      <c r="EE1022" s="16"/>
      <c r="EF1022" s="16"/>
      <c r="EG1022" s="16"/>
      <c r="EH1022" s="16"/>
      <c r="EI1022" s="16"/>
      <c r="EJ1022" s="16"/>
      <c r="EK1022" s="16"/>
      <c r="EL1022" s="16"/>
      <c r="EM1022" s="16"/>
      <c r="EN1022" s="16"/>
      <c r="EO1022" s="16"/>
      <c r="EP1022" s="16"/>
      <c r="EQ1022" s="16"/>
      <c r="ER1022" s="16"/>
      <c r="ES1022" s="16"/>
      <c r="ET1022" s="16"/>
      <c r="EU1022" s="16"/>
      <c r="EV1022" s="16"/>
      <c r="EW1022" s="16"/>
      <c r="EX1022" s="16"/>
      <c r="EY1022" s="16"/>
      <c r="EZ1022" s="16"/>
      <c r="FA1022" s="16"/>
      <c r="FB1022" s="16"/>
    </row>
    <row r="1023" spans="11:158" x14ac:dyDescent="0.35"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/>
      <c r="AN1023" s="16"/>
      <c r="AO1023" s="16"/>
      <c r="AP1023" s="16"/>
      <c r="AQ1023" s="16"/>
      <c r="AR1023" s="16"/>
      <c r="AS1023" s="16"/>
      <c r="AT1023" s="16"/>
      <c r="AU1023" s="16"/>
      <c r="AV1023" s="16"/>
      <c r="AW1023" s="16"/>
      <c r="AX1023" s="16"/>
      <c r="AY1023" s="16"/>
      <c r="AZ1023" s="16"/>
      <c r="BA1023" s="16"/>
      <c r="BB1023" s="16"/>
      <c r="BC1023" s="16"/>
      <c r="BD1023" s="16"/>
      <c r="BE1023" s="16"/>
      <c r="BF1023" s="16"/>
      <c r="BG1023" s="16"/>
      <c r="BH1023" s="16"/>
      <c r="BI1023" s="16"/>
      <c r="BJ1023" s="16"/>
      <c r="BK1023" s="16"/>
      <c r="BL1023" s="16"/>
      <c r="BM1023" s="16"/>
      <c r="BN1023" s="16"/>
      <c r="BO1023" s="16"/>
      <c r="BP1023" s="16"/>
      <c r="BQ1023" s="16"/>
      <c r="BR1023" s="16"/>
      <c r="BS1023" s="16"/>
      <c r="BT1023" s="16"/>
      <c r="BU1023" s="16"/>
      <c r="BV1023" s="16"/>
      <c r="BW1023" s="16"/>
      <c r="BX1023" s="16"/>
      <c r="BY1023" s="16"/>
      <c r="BZ1023" s="16"/>
      <c r="CA1023" s="16"/>
      <c r="CB1023" s="16"/>
      <c r="CC1023" s="16"/>
      <c r="CD1023" s="16"/>
      <c r="CE1023" s="16"/>
      <c r="CF1023" s="16"/>
      <c r="CG1023" s="16"/>
      <c r="CH1023" s="16"/>
      <c r="CI1023" s="16"/>
      <c r="CJ1023" s="16"/>
      <c r="CK1023" s="16"/>
      <c r="CL1023" s="16"/>
      <c r="CM1023" s="16"/>
      <c r="CN1023" s="16"/>
      <c r="CO1023" s="16"/>
      <c r="CP1023" s="16"/>
      <c r="CQ1023" s="16"/>
      <c r="CR1023" s="16"/>
      <c r="CS1023" s="16"/>
      <c r="CT1023" s="16"/>
      <c r="CU1023" s="16"/>
      <c r="CV1023" s="16"/>
      <c r="CW1023" s="16"/>
      <c r="CX1023" s="16"/>
      <c r="CY1023" s="16"/>
      <c r="CZ1023" s="16"/>
      <c r="DA1023" s="16"/>
      <c r="DB1023" s="16"/>
      <c r="DC1023" s="16"/>
      <c r="DD1023" s="16"/>
      <c r="DE1023" s="16"/>
      <c r="DF1023" s="16"/>
      <c r="DG1023" s="16"/>
      <c r="DH1023" s="16"/>
      <c r="DI1023" s="16"/>
      <c r="DJ1023" s="16"/>
      <c r="DK1023" s="16"/>
      <c r="DL1023" s="16"/>
      <c r="DM1023" s="16"/>
      <c r="DN1023" s="16"/>
      <c r="DO1023" s="16"/>
      <c r="DP1023" s="16"/>
      <c r="DQ1023" s="16"/>
      <c r="DR1023" s="16"/>
      <c r="DS1023" s="16"/>
      <c r="DT1023" s="16"/>
      <c r="DU1023" s="16"/>
      <c r="DV1023" s="16"/>
      <c r="DW1023" s="16"/>
      <c r="DX1023" s="16"/>
      <c r="DY1023" s="16"/>
      <c r="DZ1023" s="16"/>
      <c r="EA1023" s="16"/>
      <c r="EB1023" s="16"/>
      <c r="EC1023" s="16"/>
      <c r="ED1023" s="16"/>
      <c r="EE1023" s="16"/>
      <c r="EF1023" s="16"/>
      <c r="EG1023" s="16"/>
      <c r="EH1023" s="16"/>
      <c r="EI1023" s="16"/>
      <c r="EJ1023" s="16"/>
      <c r="EK1023" s="16"/>
      <c r="EL1023" s="16"/>
      <c r="EM1023" s="16"/>
      <c r="EN1023" s="16"/>
      <c r="EO1023" s="16"/>
      <c r="EP1023" s="16"/>
      <c r="EQ1023" s="16"/>
      <c r="ER1023" s="16"/>
      <c r="ES1023" s="16"/>
      <c r="ET1023" s="16"/>
      <c r="EU1023" s="16"/>
      <c r="EV1023" s="16"/>
      <c r="EW1023" s="16"/>
      <c r="EX1023" s="16"/>
      <c r="EY1023" s="16"/>
      <c r="EZ1023" s="16"/>
      <c r="FA1023" s="16"/>
      <c r="FB1023" s="16"/>
    </row>
    <row r="1024" spans="11:158" x14ac:dyDescent="0.35"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  <c r="AM1024" s="16"/>
      <c r="AN1024" s="16"/>
      <c r="AO1024" s="16"/>
      <c r="AP1024" s="16"/>
      <c r="AQ1024" s="16"/>
      <c r="AR1024" s="16"/>
      <c r="AS1024" s="16"/>
      <c r="AT1024" s="16"/>
      <c r="AU1024" s="16"/>
      <c r="AV1024" s="16"/>
      <c r="AW1024" s="16"/>
      <c r="AX1024" s="16"/>
      <c r="AY1024" s="16"/>
      <c r="AZ1024" s="16"/>
      <c r="BA1024" s="16"/>
      <c r="BB1024" s="16"/>
      <c r="BC1024" s="16"/>
      <c r="BD1024" s="16"/>
      <c r="BE1024" s="16"/>
      <c r="BF1024" s="16"/>
      <c r="BG1024" s="16"/>
      <c r="BH1024" s="16"/>
      <c r="BI1024" s="16"/>
      <c r="BJ1024" s="16"/>
      <c r="BK1024" s="16"/>
      <c r="BL1024" s="16"/>
      <c r="BM1024" s="16"/>
      <c r="BN1024" s="16"/>
      <c r="BO1024" s="16"/>
      <c r="BP1024" s="16"/>
      <c r="BQ1024" s="16"/>
      <c r="BR1024" s="16"/>
      <c r="BS1024" s="16"/>
      <c r="BT1024" s="16"/>
      <c r="BU1024" s="16"/>
      <c r="BV1024" s="16"/>
      <c r="BW1024" s="16"/>
      <c r="BX1024" s="16"/>
      <c r="BY1024" s="16"/>
      <c r="BZ1024" s="16"/>
      <c r="CA1024" s="16"/>
      <c r="CB1024" s="16"/>
      <c r="CC1024" s="16"/>
      <c r="CD1024" s="16"/>
      <c r="CE1024" s="16"/>
      <c r="CF1024" s="16"/>
      <c r="CG1024" s="16"/>
      <c r="CH1024" s="16"/>
      <c r="CI1024" s="16"/>
      <c r="CJ1024" s="16"/>
      <c r="CK1024" s="16"/>
      <c r="CL1024" s="16"/>
      <c r="CM1024" s="16"/>
      <c r="CN1024" s="16"/>
      <c r="CO1024" s="16"/>
      <c r="CP1024" s="16"/>
      <c r="CQ1024" s="16"/>
      <c r="CR1024" s="16"/>
      <c r="CS1024" s="16"/>
      <c r="CT1024" s="16"/>
      <c r="CU1024" s="16"/>
      <c r="CV1024" s="16"/>
      <c r="CW1024" s="16"/>
      <c r="CX1024" s="16"/>
      <c r="CY1024" s="16"/>
      <c r="CZ1024" s="16"/>
      <c r="DA1024" s="16"/>
      <c r="DB1024" s="16"/>
      <c r="DC1024" s="16"/>
      <c r="DD1024" s="16"/>
      <c r="DE1024" s="16"/>
      <c r="DF1024" s="16"/>
      <c r="DG1024" s="16"/>
      <c r="DH1024" s="16"/>
      <c r="DI1024" s="16"/>
      <c r="DJ1024" s="16"/>
      <c r="DK1024" s="16"/>
      <c r="DL1024" s="16"/>
      <c r="DM1024" s="16"/>
      <c r="DN1024" s="16"/>
      <c r="DO1024" s="16"/>
      <c r="DP1024" s="16"/>
      <c r="DQ1024" s="16"/>
      <c r="DR1024" s="16"/>
      <c r="DS1024" s="16"/>
      <c r="DT1024" s="16"/>
      <c r="DU1024" s="16"/>
      <c r="DV1024" s="16"/>
      <c r="DW1024" s="16"/>
      <c r="DX1024" s="16"/>
      <c r="DY1024" s="16"/>
      <c r="DZ1024" s="16"/>
      <c r="EA1024" s="16"/>
      <c r="EB1024" s="16"/>
      <c r="EC1024" s="16"/>
      <c r="ED1024" s="16"/>
      <c r="EE1024" s="16"/>
      <c r="EF1024" s="16"/>
      <c r="EG1024" s="16"/>
      <c r="EH1024" s="16"/>
      <c r="EI1024" s="16"/>
      <c r="EJ1024" s="16"/>
      <c r="EK1024" s="16"/>
      <c r="EL1024" s="16"/>
      <c r="EM1024" s="16"/>
      <c r="EN1024" s="16"/>
      <c r="EO1024" s="16"/>
      <c r="EP1024" s="16"/>
      <c r="EQ1024" s="16"/>
      <c r="ER1024" s="16"/>
      <c r="ES1024" s="16"/>
      <c r="ET1024" s="16"/>
      <c r="EU1024" s="16"/>
      <c r="EV1024" s="16"/>
      <c r="EW1024" s="16"/>
      <c r="EX1024" s="16"/>
      <c r="EY1024" s="16"/>
      <c r="EZ1024" s="16"/>
      <c r="FA1024" s="16"/>
      <c r="FB1024" s="16"/>
    </row>
    <row r="1025" spans="11:158" x14ac:dyDescent="0.35"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6"/>
      <c r="AO1025" s="16"/>
      <c r="AP1025" s="16"/>
      <c r="AQ1025" s="16"/>
      <c r="AR1025" s="16"/>
      <c r="AS1025" s="16"/>
      <c r="AT1025" s="16"/>
      <c r="AU1025" s="16"/>
      <c r="AV1025" s="16"/>
      <c r="AW1025" s="16"/>
      <c r="AX1025" s="16"/>
      <c r="AY1025" s="16"/>
      <c r="AZ1025" s="16"/>
      <c r="BA1025" s="16"/>
      <c r="BB1025" s="16"/>
      <c r="BC1025" s="16"/>
      <c r="BD1025" s="16"/>
      <c r="BE1025" s="16"/>
      <c r="BF1025" s="16"/>
      <c r="BG1025" s="16"/>
      <c r="BH1025" s="16"/>
      <c r="BI1025" s="16"/>
      <c r="BJ1025" s="16"/>
      <c r="BK1025" s="16"/>
      <c r="BL1025" s="16"/>
      <c r="BM1025" s="16"/>
      <c r="BN1025" s="16"/>
      <c r="BO1025" s="16"/>
      <c r="BP1025" s="16"/>
      <c r="BQ1025" s="16"/>
      <c r="BR1025" s="16"/>
      <c r="BS1025" s="16"/>
      <c r="BT1025" s="16"/>
      <c r="BU1025" s="16"/>
      <c r="BV1025" s="16"/>
      <c r="BW1025" s="16"/>
      <c r="BX1025" s="16"/>
      <c r="BY1025" s="16"/>
      <c r="BZ1025" s="16"/>
      <c r="CA1025" s="16"/>
      <c r="CB1025" s="16"/>
      <c r="CC1025" s="16"/>
      <c r="CD1025" s="16"/>
      <c r="CE1025" s="16"/>
      <c r="CF1025" s="16"/>
      <c r="CG1025" s="16"/>
      <c r="CH1025" s="16"/>
      <c r="CI1025" s="16"/>
      <c r="CJ1025" s="16"/>
      <c r="CK1025" s="16"/>
      <c r="CL1025" s="16"/>
      <c r="CM1025" s="16"/>
      <c r="CN1025" s="16"/>
      <c r="CO1025" s="16"/>
      <c r="CP1025" s="16"/>
      <c r="CQ1025" s="16"/>
      <c r="CR1025" s="16"/>
      <c r="CS1025" s="16"/>
      <c r="CT1025" s="16"/>
      <c r="CU1025" s="16"/>
      <c r="CV1025" s="16"/>
      <c r="CW1025" s="16"/>
      <c r="CX1025" s="16"/>
      <c r="CY1025" s="16"/>
      <c r="CZ1025" s="16"/>
      <c r="DA1025" s="16"/>
      <c r="DB1025" s="16"/>
      <c r="DC1025" s="16"/>
      <c r="DD1025" s="16"/>
      <c r="DE1025" s="16"/>
      <c r="DF1025" s="16"/>
      <c r="DG1025" s="16"/>
      <c r="DH1025" s="16"/>
      <c r="DI1025" s="16"/>
      <c r="DJ1025" s="16"/>
      <c r="DK1025" s="16"/>
      <c r="DL1025" s="16"/>
      <c r="DM1025" s="16"/>
      <c r="DN1025" s="16"/>
      <c r="DO1025" s="16"/>
      <c r="DP1025" s="16"/>
      <c r="DQ1025" s="16"/>
      <c r="DR1025" s="16"/>
      <c r="DS1025" s="16"/>
      <c r="DT1025" s="16"/>
      <c r="DU1025" s="16"/>
      <c r="DV1025" s="16"/>
      <c r="DW1025" s="16"/>
      <c r="DX1025" s="16"/>
      <c r="DY1025" s="16"/>
      <c r="DZ1025" s="16"/>
      <c r="EA1025" s="16"/>
      <c r="EB1025" s="16"/>
      <c r="EC1025" s="16"/>
      <c r="ED1025" s="16"/>
      <c r="EE1025" s="16"/>
      <c r="EF1025" s="16"/>
      <c r="EG1025" s="16"/>
      <c r="EH1025" s="16"/>
      <c r="EI1025" s="16"/>
      <c r="EJ1025" s="16"/>
      <c r="EK1025" s="16"/>
      <c r="EL1025" s="16"/>
      <c r="EM1025" s="16"/>
      <c r="EN1025" s="16"/>
      <c r="EO1025" s="16"/>
      <c r="EP1025" s="16"/>
      <c r="EQ1025" s="16"/>
      <c r="ER1025" s="16"/>
      <c r="ES1025" s="16"/>
      <c r="ET1025" s="16"/>
      <c r="EU1025" s="16"/>
      <c r="EV1025" s="16"/>
      <c r="EW1025" s="16"/>
      <c r="EX1025" s="16"/>
      <c r="EY1025" s="16"/>
      <c r="EZ1025" s="16"/>
      <c r="FA1025" s="16"/>
      <c r="FB1025" s="16"/>
    </row>
    <row r="1026" spans="11:158" x14ac:dyDescent="0.35"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  <c r="AM1026" s="16"/>
      <c r="AN1026" s="16"/>
      <c r="AO1026" s="16"/>
      <c r="AP1026" s="16"/>
      <c r="AQ1026" s="16"/>
      <c r="AR1026" s="16"/>
      <c r="AS1026" s="16"/>
      <c r="AT1026" s="16"/>
      <c r="AU1026" s="16"/>
      <c r="AV1026" s="16"/>
      <c r="AW1026" s="16"/>
      <c r="AX1026" s="16"/>
      <c r="AY1026" s="16"/>
      <c r="AZ1026" s="16"/>
      <c r="BA1026" s="16"/>
      <c r="BB1026" s="16"/>
      <c r="BC1026" s="16"/>
      <c r="BD1026" s="16"/>
      <c r="BE1026" s="16"/>
      <c r="BF1026" s="16"/>
      <c r="BG1026" s="16"/>
      <c r="BH1026" s="16"/>
      <c r="BI1026" s="16"/>
      <c r="BJ1026" s="16"/>
      <c r="BK1026" s="16"/>
      <c r="BL1026" s="16"/>
      <c r="BM1026" s="16"/>
      <c r="BN1026" s="16"/>
      <c r="BO1026" s="16"/>
      <c r="BP1026" s="16"/>
      <c r="BQ1026" s="16"/>
      <c r="BR1026" s="16"/>
      <c r="BS1026" s="16"/>
      <c r="BT1026" s="16"/>
      <c r="BU1026" s="16"/>
      <c r="BV1026" s="16"/>
      <c r="BW1026" s="16"/>
      <c r="BX1026" s="16"/>
      <c r="BY1026" s="16"/>
      <c r="BZ1026" s="16"/>
      <c r="CA1026" s="16"/>
      <c r="CB1026" s="16"/>
      <c r="CC1026" s="16"/>
      <c r="CD1026" s="16"/>
      <c r="CE1026" s="16"/>
      <c r="CF1026" s="16"/>
      <c r="CG1026" s="16"/>
      <c r="CH1026" s="16"/>
      <c r="CI1026" s="16"/>
      <c r="CJ1026" s="16"/>
      <c r="CK1026" s="16"/>
      <c r="CL1026" s="16"/>
      <c r="CM1026" s="16"/>
      <c r="CN1026" s="16"/>
      <c r="CO1026" s="16"/>
      <c r="CP1026" s="16"/>
      <c r="CQ1026" s="16"/>
      <c r="CR1026" s="16"/>
      <c r="CS1026" s="16"/>
      <c r="CT1026" s="16"/>
      <c r="CU1026" s="16"/>
      <c r="CV1026" s="16"/>
      <c r="CW1026" s="16"/>
      <c r="CX1026" s="16"/>
      <c r="CY1026" s="16"/>
      <c r="CZ1026" s="16"/>
      <c r="DA1026" s="16"/>
      <c r="DB1026" s="16"/>
      <c r="DC1026" s="16"/>
      <c r="DD1026" s="16"/>
      <c r="DE1026" s="16"/>
      <c r="DF1026" s="16"/>
      <c r="DG1026" s="16"/>
      <c r="DH1026" s="16"/>
      <c r="DI1026" s="16"/>
      <c r="DJ1026" s="16"/>
      <c r="DK1026" s="16"/>
      <c r="DL1026" s="16"/>
      <c r="DM1026" s="16"/>
      <c r="DN1026" s="16"/>
      <c r="DO1026" s="16"/>
      <c r="DP1026" s="16"/>
      <c r="DQ1026" s="16"/>
      <c r="DR1026" s="16"/>
      <c r="DS1026" s="16"/>
      <c r="DT1026" s="16"/>
      <c r="DU1026" s="16"/>
      <c r="DV1026" s="16"/>
      <c r="DW1026" s="16"/>
      <c r="DX1026" s="16"/>
      <c r="DY1026" s="16"/>
      <c r="DZ1026" s="16"/>
      <c r="EA1026" s="16"/>
      <c r="EB1026" s="16"/>
      <c r="EC1026" s="16"/>
      <c r="ED1026" s="16"/>
      <c r="EE1026" s="16"/>
      <c r="EF1026" s="16"/>
      <c r="EG1026" s="16"/>
      <c r="EH1026" s="16"/>
      <c r="EI1026" s="16"/>
      <c r="EJ1026" s="16"/>
      <c r="EK1026" s="16"/>
      <c r="EL1026" s="16"/>
      <c r="EM1026" s="16"/>
      <c r="EN1026" s="16"/>
      <c r="EO1026" s="16"/>
      <c r="EP1026" s="16"/>
      <c r="EQ1026" s="16"/>
      <c r="ER1026" s="16"/>
      <c r="ES1026" s="16"/>
      <c r="ET1026" s="16"/>
      <c r="EU1026" s="16"/>
      <c r="EV1026" s="16"/>
      <c r="EW1026" s="16"/>
      <c r="EX1026" s="16"/>
      <c r="EY1026" s="16"/>
      <c r="EZ1026" s="16"/>
      <c r="FA1026" s="16"/>
      <c r="FB1026" s="16"/>
    </row>
    <row r="1027" spans="11:158" x14ac:dyDescent="0.35"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  <c r="AM1027" s="16"/>
      <c r="AN1027" s="16"/>
      <c r="AO1027" s="16"/>
      <c r="AP1027" s="16"/>
      <c r="AQ1027" s="16"/>
      <c r="AR1027" s="16"/>
      <c r="AS1027" s="16"/>
      <c r="AT1027" s="16"/>
      <c r="AU1027" s="16"/>
      <c r="AV1027" s="16"/>
      <c r="AW1027" s="16"/>
      <c r="AX1027" s="16"/>
      <c r="AY1027" s="16"/>
      <c r="AZ1027" s="16"/>
      <c r="BA1027" s="16"/>
      <c r="BB1027" s="16"/>
      <c r="BC1027" s="16"/>
      <c r="BD1027" s="16"/>
      <c r="BE1027" s="16"/>
      <c r="BF1027" s="16"/>
      <c r="BG1027" s="16"/>
      <c r="BH1027" s="16"/>
      <c r="BI1027" s="16"/>
      <c r="BJ1027" s="16"/>
      <c r="BK1027" s="16"/>
      <c r="BL1027" s="16"/>
      <c r="BM1027" s="16"/>
      <c r="BN1027" s="16"/>
      <c r="BO1027" s="16"/>
      <c r="BP1027" s="16"/>
      <c r="BQ1027" s="16"/>
      <c r="BR1027" s="16"/>
      <c r="BS1027" s="16"/>
      <c r="BT1027" s="16"/>
      <c r="BU1027" s="16"/>
      <c r="BV1027" s="16"/>
      <c r="BW1027" s="16"/>
      <c r="BX1027" s="16"/>
      <c r="BY1027" s="16"/>
      <c r="BZ1027" s="16"/>
      <c r="CA1027" s="16"/>
      <c r="CB1027" s="16"/>
      <c r="CC1027" s="16"/>
      <c r="CD1027" s="16"/>
      <c r="CE1027" s="16"/>
      <c r="CF1027" s="16"/>
      <c r="CG1027" s="16"/>
      <c r="CH1027" s="16"/>
      <c r="CI1027" s="16"/>
      <c r="CJ1027" s="16"/>
      <c r="CK1027" s="16"/>
      <c r="CL1027" s="16"/>
      <c r="CM1027" s="16"/>
      <c r="CN1027" s="16"/>
      <c r="CO1027" s="16"/>
      <c r="CP1027" s="16"/>
      <c r="CQ1027" s="16"/>
      <c r="CR1027" s="16"/>
      <c r="CS1027" s="16"/>
      <c r="CT1027" s="16"/>
      <c r="CU1027" s="16"/>
      <c r="CV1027" s="16"/>
      <c r="CW1027" s="16"/>
      <c r="CX1027" s="16"/>
      <c r="CY1027" s="16"/>
      <c r="CZ1027" s="16"/>
      <c r="DA1027" s="16"/>
      <c r="DB1027" s="16"/>
      <c r="DC1027" s="16"/>
      <c r="DD1027" s="16"/>
      <c r="DE1027" s="16"/>
      <c r="DF1027" s="16"/>
      <c r="DG1027" s="16"/>
      <c r="DH1027" s="16"/>
      <c r="DI1027" s="16"/>
      <c r="DJ1027" s="16"/>
      <c r="DK1027" s="16"/>
      <c r="DL1027" s="16"/>
      <c r="DM1027" s="16"/>
      <c r="DN1027" s="16"/>
      <c r="DO1027" s="16"/>
      <c r="DP1027" s="16"/>
      <c r="DQ1027" s="16"/>
      <c r="DR1027" s="16"/>
      <c r="DS1027" s="16"/>
      <c r="DT1027" s="16"/>
      <c r="DU1027" s="16"/>
      <c r="DV1027" s="16"/>
      <c r="DW1027" s="16"/>
      <c r="DX1027" s="16"/>
      <c r="DY1027" s="16"/>
      <c r="DZ1027" s="16"/>
      <c r="EA1027" s="16"/>
      <c r="EB1027" s="16"/>
      <c r="EC1027" s="16"/>
      <c r="ED1027" s="16"/>
      <c r="EE1027" s="16"/>
      <c r="EF1027" s="16"/>
      <c r="EG1027" s="16"/>
      <c r="EH1027" s="16"/>
      <c r="EI1027" s="16"/>
      <c r="EJ1027" s="16"/>
      <c r="EK1027" s="16"/>
      <c r="EL1027" s="16"/>
      <c r="EM1027" s="16"/>
      <c r="EN1027" s="16"/>
      <c r="EO1027" s="16"/>
      <c r="EP1027" s="16"/>
      <c r="EQ1027" s="16"/>
      <c r="ER1027" s="16"/>
      <c r="ES1027" s="16"/>
      <c r="ET1027" s="16"/>
      <c r="EU1027" s="16"/>
      <c r="EV1027" s="16"/>
      <c r="EW1027" s="16"/>
      <c r="EX1027" s="16"/>
      <c r="EY1027" s="16"/>
      <c r="EZ1027" s="16"/>
      <c r="FA1027" s="16"/>
      <c r="FB1027" s="16"/>
    </row>
    <row r="1028" spans="11:158" x14ac:dyDescent="0.35"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  <c r="AM1028" s="16"/>
      <c r="AN1028" s="16"/>
      <c r="AO1028" s="16"/>
      <c r="AP1028" s="16"/>
      <c r="AQ1028" s="16"/>
      <c r="AR1028" s="16"/>
      <c r="AS1028" s="16"/>
      <c r="AT1028" s="16"/>
      <c r="AU1028" s="16"/>
      <c r="AV1028" s="16"/>
      <c r="AW1028" s="16"/>
      <c r="AX1028" s="16"/>
      <c r="AY1028" s="16"/>
      <c r="AZ1028" s="16"/>
      <c r="BA1028" s="16"/>
      <c r="BB1028" s="16"/>
      <c r="BC1028" s="16"/>
      <c r="BD1028" s="16"/>
      <c r="BE1028" s="16"/>
      <c r="BF1028" s="16"/>
      <c r="BG1028" s="16"/>
      <c r="BH1028" s="16"/>
      <c r="BI1028" s="16"/>
      <c r="BJ1028" s="16"/>
      <c r="BK1028" s="16"/>
      <c r="BL1028" s="16"/>
      <c r="BM1028" s="16"/>
      <c r="BN1028" s="16"/>
      <c r="BO1028" s="16"/>
      <c r="BP1028" s="16"/>
      <c r="BQ1028" s="16"/>
      <c r="BR1028" s="16"/>
      <c r="BS1028" s="16"/>
      <c r="BT1028" s="16"/>
      <c r="BU1028" s="16"/>
      <c r="BV1028" s="16"/>
      <c r="BW1028" s="16"/>
      <c r="BX1028" s="16"/>
      <c r="BY1028" s="16"/>
      <c r="BZ1028" s="16"/>
      <c r="CA1028" s="16"/>
      <c r="CB1028" s="16"/>
      <c r="CC1028" s="16"/>
      <c r="CD1028" s="16"/>
      <c r="CE1028" s="16"/>
      <c r="CF1028" s="16"/>
      <c r="CG1028" s="16"/>
      <c r="CH1028" s="16"/>
      <c r="CI1028" s="16"/>
      <c r="CJ1028" s="16"/>
      <c r="CK1028" s="16"/>
      <c r="CL1028" s="16"/>
      <c r="CM1028" s="16"/>
      <c r="CN1028" s="16"/>
      <c r="CO1028" s="16"/>
      <c r="CP1028" s="16"/>
      <c r="CQ1028" s="16"/>
      <c r="CR1028" s="16"/>
      <c r="CS1028" s="16"/>
      <c r="CT1028" s="16"/>
      <c r="CU1028" s="16"/>
      <c r="CV1028" s="16"/>
      <c r="CW1028" s="16"/>
      <c r="CX1028" s="16"/>
      <c r="CY1028" s="16"/>
      <c r="CZ1028" s="16"/>
      <c r="DA1028" s="16"/>
      <c r="DB1028" s="16"/>
      <c r="DC1028" s="16"/>
      <c r="DD1028" s="16"/>
      <c r="DE1028" s="16"/>
      <c r="DF1028" s="16"/>
      <c r="DG1028" s="16"/>
      <c r="DH1028" s="16"/>
      <c r="DI1028" s="16"/>
      <c r="DJ1028" s="16"/>
      <c r="DK1028" s="16"/>
      <c r="DL1028" s="16"/>
      <c r="DM1028" s="16"/>
      <c r="DN1028" s="16"/>
      <c r="DO1028" s="16"/>
      <c r="DP1028" s="16"/>
      <c r="DQ1028" s="16"/>
      <c r="DR1028" s="16"/>
      <c r="DS1028" s="16"/>
      <c r="DT1028" s="16"/>
      <c r="DU1028" s="16"/>
      <c r="DV1028" s="16"/>
      <c r="DW1028" s="16"/>
      <c r="DX1028" s="16"/>
      <c r="DY1028" s="16"/>
      <c r="DZ1028" s="16"/>
      <c r="EA1028" s="16"/>
      <c r="EB1028" s="16"/>
      <c r="EC1028" s="16"/>
      <c r="ED1028" s="16"/>
      <c r="EE1028" s="16"/>
      <c r="EF1028" s="16"/>
      <c r="EG1028" s="16"/>
      <c r="EH1028" s="16"/>
      <c r="EI1028" s="16"/>
      <c r="EJ1028" s="16"/>
      <c r="EK1028" s="16"/>
      <c r="EL1028" s="16"/>
      <c r="EM1028" s="16"/>
      <c r="EN1028" s="16"/>
      <c r="EO1028" s="16"/>
      <c r="EP1028" s="16"/>
      <c r="EQ1028" s="16"/>
      <c r="ER1028" s="16"/>
      <c r="ES1028" s="16"/>
      <c r="ET1028" s="16"/>
      <c r="EU1028" s="16"/>
      <c r="EV1028" s="16"/>
      <c r="EW1028" s="16"/>
      <c r="EX1028" s="16"/>
      <c r="EY1028" s="16"/>
      <c r="EZ1028" s="16"/>
      <c r="FA1028" s="16"/>
      <c r="FB1028" s="16"/>
    </row>
    <row r="1029" spans="11:158" x14ac:dyDescent="0.35"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6"/>
      <c r="AO1029" s="16"/>
      <c r="AP1029" s="16"/>
      <c r="AQ1029" s="16"/>
      <c r="AR1029" s="16"/>
      <c r="AS1029" s="16"/>
      <c r="AT1029" s="16"/>
      <c r="AU1029" s="16"/>
      <c r="AV1029" s="16"/>
      <c r="AW1029" s="16"/>
      <c r="AX1029" s="16"/>
      <c r="AY1029" s="16"/>
      <c r="AZ1029" s="16"/>
      <c r="BA1029" s="16"/>
      <c r="BB1029" s="16"/>
      <c r="BC1029" s="16"/>
      <c r="BD1029" s="16"/>
      <c r="BE1029" s="16"/>
      <c r="BF1029" s="16"/>
      <c r="BG1029" s="16"/>
      <c r="BH1029" s="16"/>
      <c r="BI1029" s="16"/>
      <c r="BJ1029" s="16"/>
      <c r="BK1029" s="16"/>
      <c r="BL1029" s="16"/>
      <c r="BM1029" s="16"/>
      <c r="BN1029" s="16"/>
      <c r="BO1029" s="16"/>
      <c r="BP1029" s="16"/>
      <c r="BQ1029" s="16"/>
      <c r="BR1029" s="16"/>
      <c r="BS1029" s="16"/>
      <c r="BT1029" s="16"/>
      <c r="BU1029" s="16"/>
      <c r="BV1029" s="16"/>
      <c r="BW1029" s="16"/>
      <c r="BX1029" s="16"/>
      <c r="BY1029" s="16"/>
      <c r="BZ1029" s="16"/>
      <c r="CA1029" s="16"/>
      <c r="CB1029" s="16"/>
      <c r="CC1029" s="16"/>
      <c r="CD1029" s="16"/>
      <c r="CE1029" s="16"/>
      <c r="CF1029" s="16"/>
      <c r="CG1029" s="16"/>
      <c r="CH1029" s="16"/>
      <c r="CI1029" s="16"/>
      <c r="CJ1029" s="16"/>
      <c r="CK1029" s="16"/>
      <c r="CL1029" s="16"/>
      <c r="CM1029" s="16"/>
      <c r="CN1029" s="16"/>
      <c r="CO1029" s="16"/>
      <c r="CP1029" s="16"/>
      <c r="CQ1029" s="16"/>
      <c r="CR1029" s="16"/>
      <c r="CS1029" s="16"/>
      <c r="CT1029" s="16"/>
      <c r="CU1029" s="16"/>
      <c r="CV1029" s="16"/>
      <c r="CW1029" s="16"/>
      <c r="CX1029" s="16"/>
      <c r="CY1029" s="16"/>
      <c r="CZ1029" s="16"/>
      <c r="DA1029" s="16"/>
      <c r="DB1029" s="16"/>
      <c r="DC1029" s="16"/>
      <c r="DD1029" s="16"/>
      <c r="DE1029" s="16"/>
      <c r="DF1029" s="16"/>
      <c r="DG1029" s="16"/>
      <c r="DH1029" s="16"/>
      <c r="DI1029" s="16"/>
      <c r="DJ1029" s="16"/>
      <c r="DK1029" s="16"/>
      <c r="DL1029" s="16"/>
      <c r="DM1029" s="16"/>
      <c r="DN1029" s="16"/>
      <c r="DO1029" s="16"/>
      <c r="DP1029" s="16"/>
      <c r="DQ1029" s="16"/>
      <c r="DR1029" s="16"/>
      <c r="DS1029" s="16"/>
      <c r="DT1029" s="16"/>
      <c r="DU1029" s="16"/>
      <c r="DV1029" s="16"/>
      <c r="DW1029" s="16"/>
      <c r="DX1029" s="16"/>
      <c r="DY1029" s="16"/>
      <c r="DZ1029" s="16"/>
      <c r="EA1029" s="16"/>
      <c r="EB1029" s="16"/>
      <c r="EC1029" s="16"/>
      <c r="ED1029" s="16"/>
      <c r="EE1029" s="16"/>
      <c r="EF1029" s="16"/>
      <c r="EG1029" s="16"/>
      <c r="EH1029" s="16"/>
      <c r="EI1029" s="16"/>
      <c r="EJ1029" s="16"/>
      <c r="EK1029" s="16"/>
      <c r="EL1029" s="16"/>
      <c r="EM1029" s="16"/>
      <c r="EN1029" s="16"/>
      <c r="EO1029" s="16"/>
      <c r="EP1029" s="16"/>
      <c r="EQ1029" s="16"/>
      <c r="ER1029" s="16"/>
      <c r="ES1029" s="16"/>
      <c r="ET1029" s="16"/>
      <c r="EU1029" s="16"/>
      <c r="EV1029" s="16"/>
      <c r="EW1029" s="16"/>
      <c r="EX1029" s="16"/>
      <c r="EY1029" s="16"/>
      <c r="EZ1029" s="16"/>
      <c r="FA1029" s="16"/>
      <c r="FB1029" s="16"/>
    </row>
    <row r="1030" spans="11:158" x14ac:dyDescent="0.35"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  <c r="AM1030" s="16"/>
      <c r="AN1030" s="16"/>
      <c r="AO1030" s="16"/>
      <c r="AP1030" s="16"/>
      <c r="AQ1030" s="16"/>
      <c r="AR1030" s="16"/>
      <c r="AS1030" s="16"/>
      <c r="AT1030" s="16"/>
      <c r="AU1030" s="16"/>
      <c r="AV1030" s="16"/>
      <c r="AW1030" s="16"/>
      <c r="AX1030" s="16"/>
      <c r="AY1030" s="16"/>
      <c r="AZ1030" s="16"/>
      <c r="BA1030" s="16"/>
      <c r="BB1030" s="16"/>
      <c r="BC1030" s="16"/>
      <c r="BD1030" s="16"/>
      <c r="BE1030" s="16"/>
      <c r="BF1030" s="16"/>
      <c r="BG1030" s="16"/>
      <c r="BH1030" s="16"/>
      <c r="BI1030" s="16"/>
      <c r="BJ1030" s="16"/>
      <c r="BK1030" s="16"/>
      <c r="BL1030" s="16"/>
      <c r="BM1030" s="16"/>
      <c r="BN1030" s="16"/>
      <c r="BO1030" s="16"/>
      <c r="BP1030" s="16"/>
      <c r="BQ1030" s="16"/>
      <c r="BR1030" s="16"/>
      <c r="BS1030" s="16"/>
      <c r="BT1030" s="16"/>
      <c r="BU1030" s="16"/>
      <c r="BV1030" s="16"/>
      <c r="BW1030" s="16"/>
      <c r="BX1030" s="16"/>
      <c r="BY1030" s="16"/>
      <c r="BZ1030" s="16"/>
      <c r="CA1030" s="16"/>
      <c r="CB1030" s="16"/>
      <c r="CC1030" s="16"/>
      <c r="CD1030" s="16"/>
      <c r="CE1030" s="16"/>
      <c r="CF1030" s="16"/>
      <c r="CG1030" s="16"/>
      <c r="CH1030" s="16"/>
      <c r="CI1030" s="16"/>
      <c r="CJ1030" s="16"/>
      <c r="CK1030" s="16"/>
      <c r="CL1030" s="16"/>
      <c r="CM1030" s="16"/>
      <c r="CN1030" s="16"/>
      <c r="CO1030" s="16"/>
      <c r="CP1030" s="16"/>
      <c r="CQ1030" s="16"/>
      <c r="CR1030" s="16"/>
      <c r="CS1030" s="16"/>
      <c r="CT1030" s="16"/>
      <c r="CU1030" s="16"/>
      <c r="CV1030" s="16"/>
      <c r="CW1030" s="16"/>
      <c r="CX1030" s="16"/>
      <c r="CY1030" s="16"/>
      <c r="CZ1030" s="16"/>
      <c r="DA1030" s="16"/>
      <c r="DB1030" s="16"/>
      <c r="DC1030" s="16"/>
      <c r="DD1030" s="16"/>
      <c r="DE1030" s="16"/>
      <c r="DF1030" s="16"/>
      <c r="DG1030" s="16"/>
      <c r="DH1030" s="16"/>
      <c r="DI1030" s="16"/>
      <c r="DJ1030" s="16"/>
      <c r="DK1030" s="16"/>
      <c r="DL1030" s="16"/>
      <c r="DM1030" s="16"/>
      <c r="DN1030" s="16"/>
      <c r="DO1030" s="16"/>
      <c r="DP1030" s="16"/>
      <c r="DQ1030" s="16"/>
      <c r="DR1030" s="16"/>
      <c r="DS1030" s="16"/>
      <c r="DT1030" s="16"/>
      <c r="DU1030" s="16"/>
      <c r="DV1030" s="16"/>
      <c r="DW1030" s="16"/>
      <c r="DX1030" s="16"/>
      <c r="DY1030" s="16"/>
      <c r="DZ1030" s="16"/>
      <c r="EA1030" s="16"/>
      <c r="EB1030" s="16"/>
      <c r="EC1030" s="16"/>
      <c r="ED1030" s="16"/>
      <c r="EE1030" s="16"/>
      <c r="EF1030" s="16"/>
      <c r="EG1030" s="16"/>
      <c r="EH1030" s="16"/>
      <c r="EI1030" s="16"/>
      <c r="EJ1030" s="16"/>
      <c r="EK1030" s="16"/>
      <c r="EL1030" s="16"/>
      <c r="EM1030" s="16"/>
      <c r="EN1030" s="16"/>
      <c r="EO1030" s="16"/>
      <c r="EP1030" s="16"/>
      <c r="EQ1030" s="16"/>
      <c r="ER1030" s="16"/>
      <c r="ES1030" s="16"/>
      <c r="ET1030" s="16"/>
      <c r="EU1030" s="16"/>
      <c r="EV1030" s="16"/>
      <c r="EW1030" s="16"/>
      <c r="EX1030" s="16"/>
      <c r="EY1030" s="16"/>
      <c r="EZ1030" s="16"/>
      <c r="FA1030" s="16"/>
      <c r="FB1030" s="16"/>
    </row>
    <row r="1031" spans="11:158" x14ac:dyDescent="0.35"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  <c r="AM1031" s="16"/>
      <c r="AN1031" s="16"/>
      <c r="AO1031" s="16"/>
      <c r="AP1031" s="16"/>
      <c r="AQ1031" s="16"/>
      <c r="AR1031" s="16"/>
      <c r="AS1031" s="16"/>
      <c r="AT1031" s="16"/>
      <c r="AU1031" s="16"/>
      <c r="AV1031" s="16"/>
      <c r="AW1031" s="16"/>
      <c r="AX1031" s="16"/>
      <c r="AY1031" s="16"/>
      <c r="AZ1031" s="16"/>
      <c r="BA1031" s="16"/>
      <c r="BB1031" s="16"/>
      <c r="BC1031" s="16"/>
      <c r="BD1031" s="16"/>
      <c r="BE1031" s="16"/>
      <c r="BF1031" s="16"/>
      <c r="BG1031" s="16"/>
      <c r="BH1031" s="16"/>
      <c r="BI1031" s="16"/>
      <c r="BJ1031" s="16"/>
      <c r="BK1031" s="16"/>
      <c r="BL1031" s="16"/>
      <c r="BM1031" s="16"/>
      <c r="BN1031" s="16"/>
      <c r="BO1031" s="16"/>
      <c r="BP1031" s="16"/>
      <c r="BQ1031" s="16"/>
      <c r="BR1031" s="16"/>
      <c r="BS1031" s="16"/>
      <c r="BT1031" s="16"/>
      <c r="BU1031" s="16"/>
      <c r="BV1031" s="16"/>
      <c r="BW1031" s="16"/>
      <c r="BX1031" s="16"/>
      <c r="BY1031" s="16"/>
      <c r="BZ1031" s="16"/>
      <c r="CA1031" s="16"/>
      <c r="CB1031" s="16"/>
      <c r="CC1031" s="16"/>
      <c r="CD1031" s="16"/>
      <c r="CE1031" s="16"/>
      <c r="CF1031" s="16"/>
      <c r="CG1031" s="16"/>
      <c r="CH1031" s="16"/>
      <c r="CI1031" s="16"/>
      <c r="CJ1031" s="16"/>
      <c r="CK1031" s="16"/>
      <c r="CL1031" s="16"/>
      <c r="CM1031" s="16"/>
      <c r="CN1031" s="16"/>
      <c r="CO1031" s="16"/>
      <c r="CP1031" s="16"/>
      <c r="CQ1031" s="16"/>
      <c r="CR1031" s="16"/>
      <c r="CS1031" s="16"/>
      <c r="CT1031" s="16"/>
      <c r="CU1031" s="16"/>
      <c r="CV1031" s="16"/>
      <c r="CW1031" s="16"/>
      <c r="CX1031" s="16"/>
      <c r="CY1031" s="16"/>
      <c r="CZ1031" s="16"/>
      <c r="DA1031" s="16"/>
      <c r="DB1031" s="16"/>
      <c r="DC1031" s="16"/>
      <c r="DD1031" s="16"/>
      <c r="DE1031" s="16"/>
      <c r="DF1031" s="16"/>
      <c r="DG1031" s="16"/>
      <c r="DH1031" s="16"/>
      <c r="DI1031" s="16"/>
      <c r="DJ1031" s="16"/>
      <c r="DK1031" s="16"/>
      <c r="DL1031" s="16"/>
      <c r="DM1031" s="16"/>
      <c r="DN1031" s="16"/>
      <c r="DO1031" s="16"/>
      <c r="DP1031" s="16"/>
      <c r="DQ1031" s="16"/>
      <c r="DR1031" s="16"/>
      <c r="DS1031" s="16"/>
      <c r="DT1031" s="16"/>
      <c r="DU1031" s="16"/>
      <c r="DV1031" s="16"/>
      <c r="DW1031" s="16"/>
      <c r="DX1031" s="16"/>
      <c r="DY1031" s="16"/>
      <c r="DZ1031" s="16"/>
      <c r="EA1031" s="16"/>
      <c r="EB1031" s="16"/>
      <c r="EC1031" s="16"/>
      <c r="ED1031" s="16"/>
      <c r="EE1031" s="16"/>
      <c r="EF1031" s="16"/>
      <c r="EG1031" s="16"/>
      <c r="EH1031" s="16"/>
      <c r="EI1031" s="16"/>
      <c r="EJ1031" s="16"/>
      <c r="EK1031" s="16"/>
      <c r="EL1031" s="16"/>
      <c r="EM1031" s="16"/>
      <c r="EN1031" s="16"/>
      <c r="EO1031" s="16"/>
      <c r="EP1031" s="16"/>
      <c r="EQ1031" s="16"/>
      <c r="ER1031" s="16"/>
      <c r="ES1031" s="16"/>
      <c r="ET1031" s="16"/>
      <c r="EU1031" s="16"/>
      <c r="EV1031" s="16"/>
      <c r="EW1031" s="16"/>
      <c r="EX1031" s="16"/>
      <c r="EY1031" s="16"/>
      <c r="EZ1031" s="16"/>
      <c r="FA1031" s="16"/>
      <c r="FB1031" s="16"/>
    </row>
    <row r="1032" spans="11:158" x14ac:dyDescent="0.35"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  <c r="AM1032" s="16"/>
      <c r="AN1032" s="16"/>
      <c r="AO1032" s="16"/>
      <c r="AP1032" s="16"/>
      <c r="AQ1032" s="16"/>
      <c r="AR1032" s="16"/>
      <c r="AS1032" s="16"/>
      <c r="AT1032" s="16"/>
      <c r="AU1032" s="16"/>
      <c r="AV1032" s="16"/>
      <c r="AW1032" s="16"/>
      <c r="AX1032" s="16"/>
      <c r="AY1032" s="16"/>
      <c r="AZ1032" s="16"/>
      <c r="BA1032" s="16"/>
      <c r="BB1032" s="16"/>
      <c r="BC1032" s="16"/>
      <c r="BD1032" s="16"/>
      <c r="BE1032" s="16"/>
      <c r="BF1032" s="16"/>
      <c r="BG1032" s="16"/>
      <c r="BH1032" s="16"/>
      <c r="BI1032" s="16"/>
      <c r="BJ1032" s="16"/>
      <c r="BK1032" s="16"/>
      <c r="BL1032" s="16"/>
      <c r="BM1032" s="16"/>
      <c r="BN1032" s="16"/>
      <c r="BO1032" s="16"/>
      <c r="BP1032" s="16"/>
      <c r="BQ1032" s="16"/>
      <c r="BR1032" s="16"/>
      <c r="BS1032" s="16"/>
      <c r="BT1032" s="16"/>
      <c r="BU1032" s="16"/>
      <c r="BV1032" s="16"/>
      <c r="BW1032" s="16"/>
      <c r="BX1032" s="16"/>
      <c r="BY1032" s="16"/>
      <c r="BZ1032" s="16"/>
      <c r="CA1032" s="16"/>
      <c r="CB1032" s="16"/>
      <c r="CC1032" s="16"/>
      <c r="CD1032" s="16"/>
      <c r="CE1032" s="16"/>
      <c r="CF1032" s="16"/>
      <c r="CG1032" s="16"/>
      <c r="CH1032" s="16"/>
      <c r="CI1032" s="16"/>
      <c r="CJ1032" s="16"/>
      <c r="CK1032" s="16"/>
      <c r="CL1032" s="16"/>
      <c r="CM1032" s="16"/>
      <c r="CN1032" s="16"/>
      <c r="CO1032" s="16"/>
      <c r="CP1032" s="16"/>
      <c r="CQ1032" s="16"/>
      <c r="CR1032" s="16"/>
      <c r="CS1032" s="16"/>
      <c r="CT1032" s="16"/>
      <c r="CU1032" s="16"/>
      <c r="CV1032" s="16"/>
      <c r="CW1032" s="16"/>
      <c r="CX1032" s="16"/>
      <c r="CY1032" s="16"/>
      <c r="CZ1032" s="16"/>
      <c r="DA1032" s="16"/>
      <c r="DB1032" s="16"/>
      <c r="DC1032" s="16"/>
      <c r="DD1032" s="16"/>
      <c r="DE1032" s="16"/>
      <c r="DF1032" s="16"/>
      <c r="DG1032" s="16"/>
      <c r="DH1032" s="16"/>
      <c r="DI1032" s="16"/>
      <c r="DJ1032" s="16"/>
      <c r="DK1032" s="16"/>
      <c r="DL1032" s="16"/>
      <c r="DM1032" s="16"/>
      <c r="DN1032" s="16"/>
      <c r="DO1032" s="16"/>
      <c r="DP1032" s="16"/>
      <c r="DQ1032" s="16"/>
      <c r="DR1032" s="16"/>
      <c r="DS1032" s="16"/>
      <c r="DT1032" s="16"/>
      <c r="DU1032" s="16"/>
      <c r="DV1032" s="16"/>
      <c r="DW1032" s="16"/>
      <c r="DX1032" s="16"/>
      <c r="DY1032" s="16"/>
      <c r="DZ1032" s="16"/>
      <c r="EA1032" s="16"/>
      <c r="EB1032" s="16"/>
      <c r="EC1032" s="16"/>
      <c r="ED1032" s="16"/>
      <c r="EE1032" s="16"/>
      <c r="EF1032" s="16"/>
      <c r="EG1032" s="16"/>
      <c r="EH1032" s="16"/>
      <c r="EI1032" s="16"/>
      <c r="EJ1032" s="16"/>
      <c r="EK1032" s="16"/>
      <c r="EL1032" s="16"/>
      <c r="EM1032" s="16"/>
      <c r="EN1032" s="16"/>
      <c r="EO1032" s="16"/>
      <c r="EP1032" s="16"/>
      <c r="EQ1032" s="16"/>
      <c r="ER1032" s="16"/>
      <c r="ES1032" s="16"/>
      <c r="ET1032" s="16"/>
      <c r="EU1032" s="16"/>
      <c r="EV1032" s="16"/>
      <c r="EW1032" s="16"/>
      <c r="EX1032" s="16"/>
      <c r="EY1032" s="16"/>
      <c r="EZ1032" s="16"/>
      <c r="FA1032" s="16"/>
      <c r="FB1032" s="16"/>
    </row>
    <row r="1033" spans="11:158" x14ac:dyDescent="0.35"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  <c r="AM1033" s="16"/>
      <c r="AN1033" s="16"/>
      <c r="AO1033" s="16"/>
      <c r="AP1033" s="16"/>
      <c r="AQ1033" s="16"/>
      <c r="AR1033" s="16"/>
      <c r="AS1033" s="16"/>
      <c r="AT1033" s="16"/>
      <c r="AU1033" s="16"/>
      <c r="AV1033" s="16"/>
      <c r="AW1033" s="16"/>
      <c r="AX1033" s="16"/>
      <c r="AY1033" s="16"/>
      <c r="AZ1033" s="16"/>
      <c r="BA1033" s="16"/>
      <c r="BB1033" s="16"/>
      <c r="BC1033" s="16"/>
      <c r="BD1033" s="16"/>
      <c r="BE1033" s="16"/>
      <c r="BF1033" s="16"/>
      <c r="BG1033" s="16"/>
      <c r="BH1033" s="16"/>
      <c r="BI1033" s="16"/>
      <c r="BJ1033" s="16"/>
      <c r="BK1033" s="16"/>
      <c r="BL1033" s="16"/>
      <c r="BM1033" s="16"/>
      <c r="BN1033" s="16"/>
      <c r="BO1033" s="16"/>
      <c r="BP1033" s="16"/>
      <c r="BQ1033" s="16"/>
      <c r="BR1033" s="16"/>
      <c r="BS1033" s="16"/>
      <c r="BT1033" s="16"/>
      <c r="BU1033" s="16"/>
      <c r="BV1033" s="16"/>
      <c r="BW1033" s="16"/>
      <c r="BX1033" s="16"/>
      <c r="BY1033" s="16"/>
      <c r="BZ1033" s="16"/>
      <c r="CA1033" s="16"/>
      <c r="CB1033" s="16"/>
      <c r="CC1033" s="16"/>
      <c r="CD1033" s="16"/>
      <c r="CE1033" s="16"/>
      <c r="CF1033" s="16"/>
      <c r="CG1033" s="16"/>
      <c r="CH1033" s="16"/>
      <c r="CI1033" s="16"/>
      <c r="CJ1033" s="16"/>
      <c r="CK1033" s="16"/>
      <c r="CL1033" s="16"/>
      <c r="CM1033" s="16"/>
      <c r="CN1033" s="16"/>
      <c r="CO1033" s="16"/>
      <c r="CP1033" s="16"/>
      <c r="CQ1033" s="16"/>
      <c r="CR1033" s="16"/>
      <c r="CS1033" s="16"/>
      <c r="CT1033" s="16"/>
      <c r="CU1033" s="16"/>
      <c r="CV1033" s="16"/>
      <c r="CW1033" s="16"/>
      <c r="CX1033" s="16"/>
      <c r="CY1033" s="16"/>
      <c r="CZ1033" s="16"/>
      <c r="DA1033" s="16"/>
      <c r="DB1033" s="16"/>
      <c r="DC1033" s="16"/>
      <c r="DD1033" s="16"/>
      <c r="DE1033" s="16"/>
      <c r="DF1033" s="16"/>
      <c r="DG1033" s="16"/>
      <c r="DH1033" s="16"/>
      <c r="DI1033" s="16"/>
      <c r="DJ1033" s="16"/>
      <c r="DK1033" s="16"/>
      <c r="DL1033" s="16"/>
      <c r="DM1033" s="16"/>
      <c r="DN1033" s="16"/>
      <c r="DO1033" s="16"/>
      <c r="DP1033" s="16"/>
      <c r="DQ1033" s="16"/>
      <c r="DR1033" s="16"/>
      <c r="DS1033" s="16"/>
      <c r="DT1033" s="16"/>
      <c r="DU1033" s="16"/>
      <c r="DV1033" s="16"/>
      <c r="DW1033" s="16"/>
      <c r="DX1033" s="16"/>
      <c r="DY1033" s="16"/>
      <c r="DZ1033" s="16"/>
      <c r="EA1033" s="16"/>
      <c r="EB1033" s="16"/>
      <c r="EC1033" s="16"/>
      <c r="ED1033" s="16"/>
      <c r="EE1033" s="16"/>
      <c r="EF1033" s="16"/>
      <c r="EG1033" s="16"/>
      <c r="EH1033" s="16"/>
      <c r="EI1033" s="16"/>
      <c r="EJ1033" s="16"/>
      <c r="EK1033" s="16"/>
      <c r="EL1033" s="16"/>
      <c r="EM1033" s="16"/>
      <c r="EN1033" s="16"/>
      <c r="EO1033" s="16"/>
      <c r="EP1033" s="16"/>
      <c r="EQ1033" s="16"/>
      <c r="ER1033" s="16"/>
      <c r="ES1033" s="16"/>
      <c r="ET1033" s="16"/>
      <c r="EU1033" s="16"/>
      <c r="EV1033" s="16"/>
      <c r="EW1033" s="16"/>
      <c r="EX1033" s="16"/>
      <c r="EY1033" s="16"/>
      <c r="EZ1033" s="16"/>
      <c r="FA1033" s="16"/>
      <c r="FB1033" s="16"/>
    </row>
    <row r="1034" spans="11:158" x14ac:dyDescent="0.35"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  <c r="AM1034" s="16"/>
      <c r="AN1034" s="16"/>
      <c r="AO1034" s="16"/>
      <c r="AP1034" s="16"/>
      <c r="AQ1034" s="16"/>
      <c r="AR1034" s="16"/>
      <c r="AS1034" s="16"/>
      <c r="AT1034" s="16"/>
      <c r="AU1034" s="16"/>
      <c r="AV1034" s="16"/>
      <c r="AW1034" s="16"/>
      <c r="AX1034" s="16"/>
      <c r="AY1034" s="16"/>
      <c r="AZ1034" s="16"/>
      <c r="BA1034" s="16"/>
      <c r="BB1034" s="16"/>
      <c r="BC1034" s="16"/>
      <c r="BD1034" s="16"/>
      <c r="BE1034" s="16"/>
      <c r="BF1034" s="16"/>
      <c r="BG1034" s="16"/>
      <c r="BH1034" s="16"/>
      <c r="BI1034" s="16"/>
      <c r="BJ1034" s="16"/>
      <c r="BK1034" s="16"/>
      <c r="BL1034" s="16"/>
      <c r="BM1034" s="16"/>
      <c r="BN1034" s="16"/>
      <c r="BO1034" s="16"/>
      <c r="BP1034" s="16"/>
      <c r="BQ1034" s="16"/>
      <c r="BR1034" s="16"/>
      <c r="BS1034" s="16"/>
      <c r="BT1034" s="16"/>
      <c r="BU1034" s="16"/>
      <c r="BV1034" s="16"/>
      <c r="BW1034" s="16"/>
      <c r="BX1034" s="16"/>
      <c r="BY1034" s="16"/>
      <c r="BZ1034" s="16"/>
      <c r="CA1034" s="16"/>
      <c r="CB1034" s="16"/>
      <c r="CC1034" s="16"/>
      <c r="CD1034" s="16"/>
      <c r="CE1034" s="16"/>
      <c r="CF1034" s="16"/>
      <c r="CG1034" s="16"/>
      <c r="CH1034" s="16"/>
      <c r="CI1034" s="16"/>
      <c r="CJ1034" s="16"/>
      <c r="CK1034" s="16"/>
      <c r="CL1034" s="16"/>
      <c r="CM1034" s="16"/>
      <c r="CN1034" s="16"/>
      <c r="CO1034" s="16"/>
      <c r="CP1034" s="16"/>
      <c r="CQ1034" s="16"/>
      <c r="CR1034" s="16"/>
      <c r="CS1034" s="16"/>
      <c r="CT1034" s="16"/>
      <c r="CU1034" s="16"/>
      <c r="CV1034" s="16"/>
      <c r="CW1034" s="16"/>
      <c r="CX1034" s="16"/>
      <c r="CY1034" s="16"/>
      <c r="CZ1034" s="16"/>
      <c r="DA1034" s="16"/>
      <c r="DB1034" s="16"/>
      <c r="DC1034" s="16"/>
      <c r="DD1034" s="16"/>
      <c r="DE1034" s="16"/>
      <c r="DF1034" s="16"/>
      <c r="DG1034" s="16"/>
      <c r="DH1034" s="16"/>
      <c r="DI1034" s="16"/>
      <c r="DJ1034" s="16"/>
      <c r="DK1034" s="16"/>
      <c r="DL1034" s="16"/>
      <c r="DM1034" s="16"/>
      <c r="DN1034" s="16"/>
      <c r="DO1034" s="16"/>
      <c r="DP1034" s="16"/>
      <c r="DQ1034" s="16"/>
      <c r="DR1034" s="16"/>
      <c r="DS1034" s="16"/>
      <c r="DT1034" s="16"/>
      <c r="DU1034" s="16"/>
      <c r="DV1034" s="16"/>
      <c r="DW1034" s="16"/>
      <c r="DX1034" s="16"/>
      <c r="DY1034" s="16"/>
      <c r="DZ1034" s="16"/>
      <c r="EA1034" s="16"/>
      <c r="EB1034" s="16"/>
      <c r="EC1034" s="16"/>
      <c r="ED1034" s="16"/>
      <c r="EE1034" s="16"/>
      <c r="EF1034" s="16"/>
      <c r="EG1034" s="16"/>
      <c r="EH1034" s="16"/>
      <c r="EI1034" s="16"/>
      <c r="EJ1034" s="16"/>
      <c r="EK1034" s="16"/>
      <c r="EL1034" s="16"/>
      <c r="EM1034" s="16"/>
      <c r="EN1034" s="16"/>
      <c r="EO1034" s="16"/>
      <c r="EP1034" s="16"/>
      <c r="EQ1034" s="16"/>
      <c r="ER1034" s="16"/>
      <c r="ES1034" s="16"/>
      <c r="ET1034" s="16"/>
      <c r="EU1034" s="16"/>
      <c r="EV1034" s="16"/>
      <c r="EW1034" s="16"/>
      <c r="EX1034" s="16"/>
      <c r="EY1034" s="16"/>
      <c r="EZ1034" s="16"/>
      <c r="FA1034" s="16"/>
      <c r="FB1034" s="16"/>
    </row>
    <row r="1035" spans="11:158" x14ac:dyDescent="0.35"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  <c r="AM1035" s="16"/>
      <c r="AN1035" s="16"/>
      <c r="AO1035" s="16"/>
      <c r="AP1035" s="16"/>
      <c r="AQ1035" s="16"/>
      <c r="AR1035" s="16"/>
      <c r="AS1035" s="16"/>
      <c r="AT1035" s="16"/>
      <c r="AU1035" s="16"/>
      <c r="AV1035" s="16"/>
      <c r="AW1035" s="16"/>
      <c r="AX1035" s="16"/>
      <c r="AY1035" s="16"/>
      <c r="AZ1035" s="16"/>
      <c r="BA1035" s="16"/>
      <c r="BB1035" s="16"/>
      <c r="BC1035" s="16"/>
      <c r="BD1035" s="16"/>
      <c r="BE1035" s="16"/>
      <c r="BF1035" s="16"/>
      <c r="BG1035" s="16"/>
      <c r="BH1035" s="16"/>
      <c r="BI1035" s="16"/>
      <c r="BJ1035" s="16"/>
      <c r="BK1035" s="16"/>
      <c r="BL1035" s="16"/>
      <c r="BM1035" s="16"/>
      <c r="BN1035" s="16"/>
      <c r="BO1035" s="16"/>
      <c r="BP1035" s="16"/>
      <c r="BQ1035" s="16"/>
      <c r="BR1035" s="16"/>
      <c r="BS1035" s="16"/>
      <c r="BT1035" s="16"/>
      <c r="BU1035" s="16"/>
      <c r="BV1035" s="16"/>
      <c r="BW1035" s="16"/>
      <c r="BX1035" s="16"/>
      <c r="BY1035" s="16"/>
      <c r="BZ1035" s="16"/>
      <c r="CA1035" s="16"/>
      <c r="CB1035" s="16"/>
      <c r="CC1035" s="16"/>
      <c r="CD1035" s="16"/>
      <c r="CE1035" s="16"/>
      <c r="CF1035" s="16"/>
      <c r="CG1035" s="16"/>
      <c r="CH1035" s="16"/>
      <c r="CI1035" s="16"/>
      <c r="CJ1035" s="16"/>
      <c r="CK1035" s="16"/>
      <c r="CL1035" s="16"/>
      <c r="CM1035" s="16"/>
      <c r="CN1035" s="16"/>
      <c r="CO1035" s="16"/>
      <c r="CP1035" s="16"/>
      <c r="CQ1035" s="16"/>
      <c r="CR1035" s="16"/>
      <c r="CS1035" s="16"/>
      <c r="CT1035" s="16"/>
      <c r="CU1035" s="16"/>
      <c r="CV1035" s="16"/>
      <c r="CW1035" s="16"/>
      <c r="CX1035" s="16"/>
      <c r="CY1035" s="16"/>
      <c r="CZ1035" s="16"/>
      <c r="DA1035" s="16"/>
      <c r="DB1035" s="16"/>
      <c r="DC1035" s="16"/>
      <c r="DD1035" s="16"/>
      <c r="DE1035" s="16"/>
      <c r="DF1035" s="16"/>
      <c r="DG1035" s="16"/>
      <c r="DH1035" s="16"/>
      <c r="DI1035" s="16"/>
      <c r="DJ1035" s="16"/>
      <c r="DK1035" s="16"/>
      <c r="DL1035" s="16"/>
      <c r="DM1035" s="16"/>
      <c r="DN1035" s="16"/>
      <c r="DO1035" s="16"/>
      <c r="DP1035" s="16"/>
      <c r="DQ1035" s="16"/>
      <c r="DR1035" s="16"/>
      <c r="DS1035" s="16"/>
      <c r="DT1035" s="16"/>
      <c r="DU1035" s="16"/>
      <c r="DV1035" s="16"/>
      <c r="DW1035" s="16"/>
      <c r="DX1035" s="16"/>
      <c r="DY1035" s="16"/>
      <c r="DZ1035" s="16"/>
      <c r="EA1035" s="16"/>
      <c r="EB1035" s="16"/>
      <c r="EC1035" s="16"/>
      <c r="ED1035" s="16"/>
      <c r="EE1035" s="16"/>
      <c r="EF1035" s="16"/>
      <c r="EG1035" s="16"/>
      <c r="EH1035" s="16"/>
      <c r="EI1035" s="16"/>
      <c r="EJ1035" s="16"/>
      <c r="EK1035" s="16"/>
      <c r="EL1035" s="16"/>
      <c r="EM1035" s="16"/>
      <c r="EN1035" s="16"/>
      <c r="EO1035" s="16"/>
      <c r="EP1035" s="16"/>
      <c r="EQ1035" s="16"/>
      <c r="ER1035" s="16"/>
      <c r="ES1035" s="16"/>
      <c r="ET1035" s="16"/>
      <c r="EU1035" s="16"/>
      <c r="EV1035" s="16"/>
      <c r="EW1035" s="16"/>
      <c r="EX1035" s="16"/>
      <c r="EY1035" s="16"/>
      <c r="EZ1035" s="16"/>
      <c r="FA1035" s="16"/>
      <c r="FB1035" s="16"/>
    </row>
    <row r="1036" spans="11:158" x14ac:dyDescent="0.35"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  <c r="AM1036" s="16"/>
      <c r="AN1036" s="16"/>
      <c r="AO1036" s="16"/>
      <c r="AP1036" s="16"/>
      <c r="AQ1036" s="16"/>
      <c r="AR1036" s="16"/>
      <c r="AS1036" s="16"/>
      <c r="AT1036" s="16"/>
      <c r="AU1036" s="16"/>
      <c r="AV1036" s="16"/>
      <c r="AW1036" s="16"/>
      <c r="AX1036" s="16"/>
      <c r="AY1036" s="16"/>
      <c r="AZ1036" s="16"/>
      <c r="BA1036" s="16"/>
      <c r="BB1036" s="16"/>
      <c r="BC1036" s="16"/>
      <c r="BD1036" s="16"/>
      <c r="BE1036" s="16"/>
      <c r="BF1036" s="16"/>
      <c r="BG1036" s="16"/>
      <c r="BH1036" s="16"/>
      <c r="BI1036" s="16"/>
      <c r="BJ1036" s="16"/>
      <c r="BK1036" s="16"/>
      <c r="BL1036" s="16"/>
      <c r="BM1036" s="16"/>
      <c r="BN1036" s="16"/>
      <c r="BO1036" s="16"/>
      <c r="BP1036" s="16"/>
      <c r="BQ1036" s="16"/>
      <c r="BR1036" s="16"/>
      <c r="BS1036" s="16"/>
      <c r="BT1036" s="16"/>
      <c r="BU1036" s="16"/>
      <c r="BV1036" s="16"/>
      <c r="BW1036" s="16"/>
      <c r="BX1036" s="16"/>
      <c r="BY1036" s="16"/>
      <c r="BZ1036" s="16"/>
      <c r="CA1036" s="16"/>
      <c r="CB1036" s="16"/>
      <c r="CC1036" s="16"/>
      <c r="CD1036" s="16"/>
      <c r="CE1036" s="16"/>
      <c r="CF1036" s="16"/>
      <c r="CG1036" s="16"/>
      <c r="CH1036" s="16"/>
      <c r="CI1036" s="16"/>
      <c r="CJ1036" s="16"/>
      <c r="CK1036" s="16"/>
      <c r="CL1036" s="16"/>
      <c r="CM1036" s="16"/>
      <c r="CN1036" s="16"/>
      <c r="CO1036" s="16"/>
      <c r="CP1036" s="16"/>
      <c r="CQ1036" s="16"/>
      <c r="CR1036" s="16"/>
      <c r="CS1036" s="16"/>
      <c r="CT1036" s="16"/>
      <c r="CU1036" s="16"/>
      <c r="CV1036" s="16"/>
      <c r="CW1036" s="16"/>
      <c r="CX1036" s="16"/>
      <c r="CY1036" s="16"/>
      <c r="CZ1036" s="16"/>
      <c r="DA1036" s="16"/>
      <c r="DB1036" s="16"/>
      <c r="DC1036" s="16"/>
      <c r="DD1036" s="16"/>
      <c r="DE1036" s="16"/>
      <c r="DF1036" s="16"/>
      <c r="DG1036" s="16"/>
      <c r="DH1036" s="16"/>
      <c r="DI1036" s="16"/>
      <c r="DJ1036" s="16"/>
      <c r="DK1036" s="16"/>
      <c r="DL1036" s="16"/>
      <c r="DM1036" s="16"/>
      <c r="DN1036" s="16"/>
      <c r="DO1036" s="16"/>
      <c r="DP1036" s="16"/>
      <c r="DQ1036" s="16"/>
      <c r="DR1036" s="16"/>
      <c r="DS1036" s="16"/>
      <c r="DT1036" s="16"/>
      <c r="DU1036" s="16"/>
      <c r="DV1036" s="16"/>
      <c r="DW1036" s="16"/>
      <c r="DX1036" s="16"/>
      <c r="DY1036" s="16"/>
      <c r="DZ1036" s="16"/>
      <c r="EA1036" s="16"/>
      <c r="EB1036" s="16"/>
      <c r="EC1036" s="16"/>
      <c r="ED1036" s="16"/>
      <c r="EE1036" s="16"/>
      <c r="EF1036" s="16"/>
      <c r="EG1036" s="16"/>
      <c r="EH1036" s="16"/>
      <c r="EI1036" s="16"/>
      <c r="EJ1036" s="16"/>
      <c r="EK1036" s="16"/>
      <c r="EL1036" s="16"/>
      <c r="EM1036" s="16"/>
      <c r="EN1036" s="16"/>
      <c r="EO1036" s="16"/>
      <c r="EP1036" s="16"/>
      <c r="EQ1036" s="16"/>
      <c r="ER1036" s="16"/>
      <c r="ES1036" s="16"/>
      <c r="ET1036" s="16"/>
      <c r="EU1036" s="16"/>
      <c r="EV1036" s="16"/>
      <c r="EW1036" s="16"/>
      <c r="EX1036" s="16"/>
      <c r="EY1036" s="16"/>
      <c r="EZ1036" s="16"/>
      <c r="FA1036" s="16"/>
      <c r="FB1036" s="16"/>
    </row>
    <row r="1037" spans="11:158" x14ac:dyDescent="0.35"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  <c r="AM1037" s="16"/>
      <c r="AN1037" s="16"/>
      <c r="AO1037" s="16"/>
      <c r="AP1037" s="16"/>
      <c r="AQ1037" s="16"/>
      <c r="AR1037" s="16"/>
      <c r="AS1037" s="16"/>
      <c r="AT1037" s="16"/>
      <c r="AU1037" s="16"/>
      <c r="AV1037" s="16"/>
      <c r="AW1037" s="16"/>
      <c r="AX1037" s="16"/>
      <c r="AY1037" s="16"/>
      <c r="AZ1037" s="16"/>
      <c r="BA1037" s="16"/>
      <c r="BB1037" s="16"/>
      <c r="BC1037" s="16"/>
      <c r="BD1037" s="16"/>
      <c r="BE1037" s="16"/>
      <c r="BF1037" s="16"/>
      <c r="BG1037" s="16"/>
      <c r="BH1037" s="16"/>
      <c r="BI1037" s="16"/>
      <c r="BJ1037" s="16"/>
      <c r="BK1037" s="16"/>
      <c r="BL1037" s="16"/>
      <c r="BM1037" s="16"/>
      <c r="BN1037" s="16"/>
      <c r="BO1037" s="16"/>
      <c r="BP1037" s="16"/>
      <c r="BQ1037" s="16"/>
      <c r="BR1037" s="16"/>
      <c r="BS1037" s="16"/>
      <c r="BT1037" s="16"/>
      <c r="BU1037" s="16"/>
      <c r="BV1037" s="16"/>
      <c r="BW1037" s="16"/>
      <c r="BX1037" s="16"/>
      <c r="BY1037" s="16"/>
      <c r="BZ1037" s="16"/>
      <c r="CA1037" s="16"/>
      <c r="CB1037" s="16"/>
      <c r="CC1037" s="16"/>
      <c r="CD1037" s="16"/>
      <c r="CE1037" s="16"/>
      <c r="CF1037" s="16"/>
      <c r="CG1037" s="16"/>
      <c r="CH1037" s="16"/>
      <c r="CI1037" s="16"/>
      <c r="CJ1037" s="16"/>
      <c r="CK1037" s="16"/>
      <c r="CL1037" s="16"/>
      <c r="CM1037" s="16"/>
      <c r="CN1037" s="16"/>
      <c r="CO1037" s="16"/>
      <c r="CP1037" s="16"/>
      <c r="CQ1037" s="16"/>
      <c r="CR1037" s="16"/>
      <c r="CS1037" s="16"/>
      <c r="CT1037" s="16"/>
      <c r="CU1037" s="16"/>
      <c r="CV1037" s="16"/>
      <c r="CW1037" s="16"/>
      <c r="CX1037" s="16"/>
      <c r="CY1037" s="16"/>
      <c r="CZ1037" s="16"/>
      <c r="DA1037" s="16"/>
      <c r="DB1037" s="16"/>
      <c r="DC1037" s="16"/>
      <c r="DD1037" s="16"/>
      <c r="DE1037" s="16"/>
      <c r="DF1037" s="16"/>
      <c r="DG1037" s="16"/>
      <c r="DH1037" s="16"/>
      <c r="DI1037" s="16"/>
      <c r="DJ1037" s="16"/>
      <c r="DK1037" s="16"/>
      <c r="DL1037" s="16"/>
      <c r="DM1037" s="16"/>
      <c r="DN1037" s="16"/>
      <c r="DO1037" s="16"/>
      <c r="DP1037" s="16"/>
      <c r="DQ1037" s="16"/>
      <c r="DR1037" s="16"/>
      <c r="DS1037" s="16"/>
      <c r="DT1037" s="16"/>
      <c r="DU1037" s="16"/>
      <c r="DV1037" s="16"/>
      <c r="DW1037" s="16"/>
      <c r="DX1037" s="16"/>
      <c r="DY1037" s="16"/>
      <c r="DZ1037" s="16"/>
      <c r="EA1037" s="16"/>
      <c r="EB1037" s="16"/>
      <c r="EC1037" s="16"/>
      <c r="ED1037" s="16"/>
      <c r="EE1037" s="16"/>
      <c r="EF1037" s="16"/>
      <c r="EG1037" s="16"/>
      <c r="EH1037" s="16"/>
      <c r="EI1037" s="16"/>
      <c r="EJ1037" s="16"/>
      <c r="EK1037" s="16"/>
      <c r="EL1037" s="16"/>
      <c r="EM1037" s="16"/>
      <c r="EN1037" s="16"/>
      <c r="EO1037" s="16"/>
      <c r="EP1037" s="16"/>
      <c r="EQ1037" s="16"/>
      <c r="ER1037" s="16"/>
      <c r="ES1037" s="16"/>
      <c r="ET1037" s="16"/>
      <c r="EU1037" s="16"/>
      <c r="EV1037" s="16"/>
      <c r="EW1037" s="16"/>
      <c r="EX1037" s="16"/>
      <c r="EY1037" s="16"/>
      <c r="EZ1037" s="16"/>
      <c r="FA1037" s="16"/>
      <c r="FB1037" s="16"/>
    </row>
    <row r="1038" spans="11:158" x14ac:dyDescent="0.35"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  <c r="AM1038" s="16"/>
      <c r="AN1038" s="16"/>
      <c r="AO1038" s="16"/>
      <c r="AP1038" s="16"/>
      <c r="AQ1038" s="16"/>
      <c r="AR1038" s="16"/>
      <c r="AS1038" s="16"/>
      <c r="AT1038" s="16"/>
      <c r="AU1038" s="16"/>
      <c r="AV1038" s="16"/>
      <c r="AW1038" s="16"/>
      <c r="AX1038" s="16"/>
      <c r="AY1038" s="16"/>
      <c r="AZ1038" s="16"/>
      <c r="BA1038" s="16"/>
      <c r="BB1038" s="16"/>
      <c r="BC1038" s="16"/>
      <c r="BD1038" s="16"/>
      <c r="BE1038" s="16"/>
      <c r="BF1038" s="16"/>
      <c r="BG1038" s="16"/>
      <c r="BH1038" s="16"/>
      <c r="BI1038" s="16"/>
      <c r="BJ1038" s="16"/>
      <c r="BK1038" s="16"/>
      <c r="BL1038" s="16"/>
      <c r="BM1038" s="16"/>
      <c r="BN1038" s="16"/>
      <c r="BO1038" s="16"/>
      <c r="BP1038" s="16"/>
      <c r="BQ1038" s="16"/>
      <c r="BR1038" s="16"/>
      <c r="BS1038" s="16"/>
      <c r="BT1038" s="16"/>
      <c r="BU1038" s="16"/>
      <c r="BV1038" s="16"/>
      <c r="BW1038" s="16"/>
      <c r="BX1038" s="16"/>
      <c r="BY1038" s="16"/>
      <c r="BZ1038" s="16"/>
      <c r="CA1038" s="16"/>
      <c r="CB1038" s="16"/>
      <c r="CC1038" s="16"/>
      <c r="CD1038" s="16"/>
      <c r="CE1038" s="16"/>
      <c r="CF1038" s="16"/>
      <c r="CG1038" s="16"/>
      <c r="CH1038" s="16"/>
      <c r="CI1038" s="16"/>
      <c r="CJ1038" s="16"/>
      <c r="CK1038" s="16"/>
      <c r="CL1038" s="16"/>
      <c r="CM1038" s="16"/>
      <c r="CN1038" s="16"/>
      <c r="CO1038" s="16"/>
      <c r="CP1038" s="16"/>
      <c r="CQ1038" s="16"/>
      <c r="CR1038" s="16"/>
      <c r="CS1038" s="16"/>
      <c r="CT1038" s="16"/>
      <c r="CU1038" s="16"/>
      <c r="CV1038" s="16"/>
      <c r="CW1038" s="16"/>
      <c r="CX1038" s="16"/>
      <c r="CY1038" s="16"/>
      <c r="CZ1038" s="16"/>
      <c r="DA1038" s="16"/>
      <c r="DB1038" s="16"/>
      <c r="DC1038" s="16"/>
      <c r="DD1038" s="16"/>
      <c r="DE1038" s="16"/>
      <c r="DF1038" s="16"/>
      <c r="DG1038" s="16"/>
      <c r="DH1038" s="16"/>
      <c r="DI1038" s="16"/>
      <c r="DJ1038" s="16"/>
      <c r="DK1038" s="16"/>
      <c r="DL1038" s="16"/>
      <c r="DM1038" s="16"/>
      <c r="DN1038" s="16"/>
      <c r="DO1038" s="16"/>
      <c r="DP1038" s="16"/>
      <c r="DQ1038" s="16"/>
      <c r="DR1038" s="16"/>
      <c r="DS1038" s="16"/>
      <c r="DT1038" s="16"/>
      <c r="DU1038" s="16"/>
      <c r="DV1038" s="16"/>
      <c r="DW1038" s="16"/>
      <c r="DX1038" s="16"/>
      <c r="DY1038" s="16"/>
      <c r="DZ1038" s="16"/>
      <c r="EA1038" s="16"/>
      <c r="EB1038" s="16"/>
      <c r="EC1038" s="16"/>
      <c r="ED1038" s="16"/>
      <c r="EE1038" s="16"/>
      <c r="EF1038" s="16"/>
      <c r="EG1038" s="16"/>
      <c r="EH1038" s="16"/>
      <c r="EI1038" s="16"/>
      <c r="EJ1038" s="16"/>
      <c r="EK1038" s="16"/>
      <c r="EL1038" s="16"/>
      <c r="EM1038" s="16"/>
      <c r="EN1038" s="16"/>
      <c r="EO1038" s="16"/>
      <c r="EP1038" s="16"/>
      <c r="EQ1038" s="16"/>
      <c r="ER1038" s="16"/>
      <c r="ES1038" s="16"/>
      <c r="ET1038" s="16"/>
      <c r="EU1038" s="16"/>
      <c r="EV1038" s="16"/>
      <c r="EW1038" s="16"/>
      <c r="EX1038" s="16"/>
      <c r="EY1038" s="16"/>
      <c r="EZ1038" s="16"/>
      <c r="FA1038" s="16"/>
      <c r="FB1038" s="16"/>
    </row>
    <row r="1039" spans="11:158" x14ac:dyDescent="0.35"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6"/>
      <c r="AO1039" s="16"/>
      <c r="AP1039" s="16"/>
      <c r="AQ1039" s="16"/>
      <c r="AR1039" s="16"/>
      <c r="AS1039" s="16"/>
      <c r="AT1039" s="16"/>
      <c r="AU1039" s="16"/>
      <c r="AV1039" s="16"/>
      <c r="AW1039" s="16"/>
      <c r="AX1039" s="16"/>
      <c r="AY1039" s="16"/>
      <c r="AZ1039" s="16"/>
      <c r="BA1039" s="16"/>
      <c r="BB1039" s="16"/>
      <c r="BC1039" s="16"/>
      <c r="BD1039" s="16"/>
      <c r="BE1039" s="16"/>
      <c r="BF1039" s="16"/>
      <c r="BG1039" s="16"/>
      <c r="BH1039" s="16"/>
      <c r="BI1039" s="16"/>
      <c r="BJ1039" s="16"/>
      <c r="BK1039" s="16"/>
      <c r="BL1039" s="16"/>
      <c r="BM1039" s="16"/>
      <c r="BN1039" s="16"/>
      <c r="BO1039" s="16"/>
      <c r="BP1039" s="16"/>
      <c r="BQ1039" s="16"/>
      <c r="BR1039" s="16"/>
      <c r="BS1039" s="16"/>
      <c r="BT1039" s="16"/>
      <c r="BU1039" s="16"/>
      <c r="BV1039" s="16"/>
      <c r="BW1039" s="16"/>
      <c r="BX1039" s="16"/>
      <c r="BY1039" s="16"/>
      <c r="BZ1039" s="16"/>
      <c r="CA1039" s="16"/>
      <c r="CB1039" s="16"/>
      <c r="CC1039" s="16"/>
      <c r="CD1039" s="16"/>
      <c r="CE1039" s="16"/>
      <c r="CF1039" s="16"/>
      <c r="CG1039" s="16"/>
      <c r="CH1039" s="16"/>
      <c r="CI1039" s="16"/>
      <c r="CJ1039" s="16"/>
      <c r="CK1039" s="16"/>
      <c r="CL1039" s="16"/>
      <c r="CM1039" s="16"/>
      <c r="CN1039" s="16"/>
      <c r="CO1039" s="16"/>
      <c r="CP1039" s="16"/>
      <c r="CQ1039" s="16"/>
      <c r="CR1039" s="16"/>
      <c r="CS1039" s="16"/>
      <c r="CT1039" s="16"/>
      <c r="CU1039" s="16"/>
      <c r="CV1039" s="16"/>
      <c r="CW1039" s="16"/>
      <c r="CX1039" s="16"/>
      <c r="CY1039" s="16"/>
      <c r="CZ1039" s="16"/>
      <c r="DA1039" s="16"/>
      <c r="DB1039" s="16"/>
      <c r="DC1039" s="16"/>
      <c r="DD1039" s="16"/>
      <c r="DE1039" s="16"/>
      <c r="DF1039" s="16"/>
      <c r="DG1039" s="16"/>
      <c r="DH1039" s="16"/>
      <c r="DI1039" s="16"/>
      <c r="DJ1039" s="16"/>
      <c r="DK1039" s="16"/>
      <c r="DL1039" s="16"/>
      <c r="DM1039" s="16"/>
      <c r="DN1039" s="16"/>
      <c r="DO1039" s="16"/>
      <c r="DP1039" s="16"/>
      <c r="DQ1039" s="16"/>
      <c r="DR1039" s="16"/>
      <c r="DS1039" s="16"/>
      <c r="DT1039" s="16"/>
      <c r="DU1039" s="16"/>
      <c r="DV1039" s="16"/>
      <c r="DW1039" s="16"/>
      <c r="DX1039" s="16"/>
      <c r="DY1039" s="16"/>
      <c r="DZ1039" s="16"/>
      <c r="EA1039" s="16"/>
      <c r="EB1039" s="16"/>
      <c r="EC1039" s="16"/>
      <c r="ED1039" s="16"/>
      <c r="EE1039" s="16"/>
      <c r="EF1039" s="16"/>
      <c r="EG1039" s="16"/>
      <c r="EH1039" s="16"/>
      <c r="EI1039" s="16"/>
      <c r="EJ1039" s="16"/>
      <c r="EK1039" s="16"/>
      <c r="EL1039" s="16"/>
      <c r="EM1039" s="16"/>
      <c r="EN1039" s="16"/>
      <c r="EO1039" s="16"/>
      <c r="EP1039" s="16"/>
      <c r="EQ1039" s="16"/>
      <c r="ER1039" s="16"/>
      <c r="ES1039" s="16"/>
      <c r="ET1039" s="16"/>
      <c r="EU1039" s="16"/>
      <c r="EV1039" s="16"/>
      <c r="EW1039" s="16"/>
      <c r="EX1039" s="16"/>
      <c r="EY1039" s="16"/>
      <c r="EZ1039" s="16"/>
      <c r="FA1039" s="16"/>
      <c r="FB1039" s="16"/>
    </row>
    <row r="1040" spans="11:158" x14ac:dyDescent="0.35"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  <c r="AM1040" s="16"/>
      <c r="AN1040" s="16"/>
      <c r="AO1040" s="16"/>
      <c r="AP1040" s="16"/>
      <c r="AQ1040" s="16"/>
      <c r="AR1040" s="16"/>
      <c r="AS1040" s="16"/>
      <c r="AT1040" s="16"/>
      <c r="AU1040" s="16"/>
      <c r="AV1040" s="16"/>
      <c r="AW1040" s="16"/>
      <c r="AX1040" s="16"/>
      <c r="AY1040" s="16"/>
      <c r="AZ1040" s="16"/>
      <c r="BA1040" s="16"/>
      <c r="BB1040" s="16"/>
      <c r="BC1040" s="16"/>
      <c r="BD1040" s="16"/>
      <c r="BE1040" s="16"/>
      <c r="BF1040" s="16"/>
      <c r="BG1040" s="16"/>
      <c r="BH1040" s="16"/>
      <c r="BI1040" s="16"/>
      <c r="BJ1040" s="16"/>
      <c r="BK1040" s="16"/>
      <c r="BL1040" s="16"/>
      <c r="BM1040" s="16"/>
      <c r="BN1040" s="16"/>
      <c r="BO1040" s="16"/>
      <c r="BP1040" s="16"/>
      <c r="BQ1040" s="16"/>
      <c r="BR1040" s="16"/>
      <c r="BS1040" s="16"/>
      <c r="BT1040" s="16"/>
      <c r="BU1040" s="16"/>
      <c r="BV1040" s="16"/>
      <c r="BW1040" s="16"/>
      <c r="BX1040" s="16"/>
      <c r="BY1040" s="16"/>
      <c r="BZ1040" s="16"/>
      <c r="CA1040" s="16"/>
      <c r="CB1040" s="16"/>
      <c r="CC1040" s="16"/>
      <c r="CD1040" s="16"/>
      <c r="CE1040" s="16"/>
      <c r="CF1040" s="16"/>
      <c r="CG1040" s="16"/>
      <c r="CH1040" s="16"/>
      <c r="CI1040" s="16"/>
      <c r="CJ1040" s="16"/>
      <c r="CK1040" s="16"/>
      <c r="CL1040" s="16"/>
      <c r="CM1040" s="16"/>
      <c r="CN1040" s="16"/>
      <c r="CO1040" s="16"/>
      <c r="CP1040" s="16"/>
      <c r="CQ1040" s="16"/>
      <c r="CR1040" s="16"/>
      <c r="CS1040" s="16"/>
      <c r="CT1040" s="16"/>
      <c r="CU1040" s="16"/>
      <c r="CV1040" s="16"/>
      <c r="CW1040" s="16"/>
      <c r="CX1040" s="16"/>
      <c r="CY1040" s="16"/>
      <c r="CZ1040" s="16"/>
      <c r="DA1040" s="16"/>
      <c r="DB1040" s="16"/>
      <c r="DC1040" s="16"/>
      <c r="DD1040" s="16"/>
      <c r="DE1040" s="16"/>
      <c r="DF1040" s="16"/>
      <c r="DG1040" s="16"/>
      <c r="DH1040" s="16"/>
      <c r="DI1040" s="16"/>
      <c r="DJ1040" s="16"/>
      <c r="DK1040" s="16"/>
      <c r="DL1040" s="16"/>
      <c r="DM1040" s="16"/>
      <c r="DN1040" s="16"/>
      <c r="DO1040" s="16"/>
      <c r="DP1040" s="16"/>
      <c r="DQ1040" s="16"/>
      <c r="DR1040" s="16"/>
      <c r="DS1040" s="16"/>
      <c r="DT1040" s="16"/>
      <c r="DU1040" s="16"/>
      <c r="DV1040" s="16"/>
      <c r="DW1040" s="16"/>
      <c r="DX1040" s="16"/>
      <c r="DY1040" s="16"/>
      <c r="DZ1040" s="16"/>
      <c r="EA1040" s="16"/>
      <c r="EB1040" s="16"/>
      <c r="EC1040" s="16"/>
      <c r="ED1040" s="16"/>
      <c r="EE1040" s="16"/>
      <c r="EF1040" s="16"/>
      <c r="EG1040" s="16"/>
      <c r="EH1040" s="16"/>
      <c r="EI1040" s="16"/>
      <c r="EJ1040" s="16"/>
      <c r="EK1040" s="16"/>
      <c r="EL1040" s="16"/>
      <c r="EM1040" s="16"/>
      <c r="EN1040" s="16"/>
      <c r="EO1040" s="16"/>
      <c r="EP1040" s="16"/>
      <c r="EQ1040" s="16"/>
      <c r="ER1040" s="16"/>
      <c r="ES1040" s="16"/>
      <c r="ET1040" s="16"/>
      <c r="EU1040" s="16"/>
      <c r="EV1040" s="16"/>
      <c r="EW1040" s="16"/>
      <c r="EX1040" s="16"/>
      <c r="EY1040" s="16"/>
      <c r="EZ1040" s="16"/>
      <c r="FA1040" s="16"/>
      <c r="FB1040" s="16"/>
    </row>
    <row r="1041" spans="11:158" x14ac:dyDescent="0.35"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  <c r="AM1041" s="16"/>
      <c r="AN1041" s="16"/>
      <c r="AO1041" s="16"/>
      <c r="AP1041" s="16"/>
      <c r="AQ1041" s="16"/>
      <c r="AR1041" s="16"/>
      <c r="AS1041" s="16"/>
      <c r="AT1041" s="16"/>
      <c r="AU1041" s="16"/>
      <c r="AV1041" s="16"/>
      <c r="AW1041" s="16"/>
      <c r="AX1041" s="16"/>
      <c r="AY1041" s="16"/>
      <c r="AZ1041" s="16"/>
      <c r="BA1041" s="16"/>
      <c r="BB1041" s="16"/>
      <c r="BC1041" s="16"/>
      <c r="BD1041" s="16"/>
      <c r="BE1041" s="16"/>
      <c r="BF1041" s="16"/>
      <c r="BG1041" s="16"/>
      <c r="BH1041" s="16"/>
      <c r="BI1041" s="16"/>
      <c r="BJ1041" s="16"/>
      <c r="BK1041" s="16"/>
      <c r="BL1041" s="16"/>
      <c r="BM1041" s="16"/>
      <c r="BN1041" s="16"/>
      <c r="BO1041" s="16"/>
      <c r="BP1041" s="16"/>
      <c r="BQ1041" s="16"/>
      <c r="BR1041" s="16"/>
      <c r="BS1041" s="16"/>
      <c r="BT1041" s="16"/>
      <c r="BU1041" s="16"/>
      <c r="BV1041" s="16"/>
      <c r="BW1041" s="16"/>
      <c r="BX1041" s="16"/>
      <c r="BY1041" s="16"/>
      <c r="BZ1041" s="16"/>
      <c r="CA1041" s="16"/>
      <c r="CB1041" s="16"/>
      <c r="CC1041" s="16"/>
      <c r="CD1041" s="16"/>
      <c r="CE1041" s="16"/>
      <c r="CF1041" s="16"/>
      <c r="CG1041" s="16"/>
      <c r="CH1041" s="16"/>
      <c r="CI1041" s="16"/>
      <c r="CJ1041" s="16"/>
      <c r="CK1041" s="16"/>
      <c r="CL1041" s="16"/>
      <c r="CM1041" s="16"/>
      <c r="CN1041" s="16"/>
      <c r="CO1041" s="16"/>
      <c r="CP1041" s="16"/>
      <c r="CQ1041" s="16"/>
      <c r="CR1041" s="16"/>
      <c r="CS1041" s="16"/>
      <c r="CT1041" s="16"/>
      <c r="CU1041" s="16"/>
      <c r="CV1041" s="16"/>
      <c r="CW1041" s="16"/>
      <c r="CX1041" s="16"/>
      <c r="CY1041" s="16"/>
      <c r="CZ1041" s="16"/>
      <c r="DA1041" s="16"/>
      <c r="DB1041" s="16"/>
      <c r="DC1041" s="16"/>
      <c r="DD1041" s="16"/>
      <c r="DE1041" s="16"/>
      <c r="DF1041" s="16"/>
      <c r="DG1041" s="16"/>
      <c r="DH1041" s="16"/>
      <c r="DI1041" s="16"/>
      <c r="DJ1041" s="16"/>
      <c r="DK1041" s="16"/>
      <c r="DL1041" s="16"/>
      <c r="DM1041" s="16"/>
      <c r="DN1041" s="16"/>
      <c r="DO1041" s="16"/>
      <c r="DP1041" s="16"/>
      <c r="DQ1041" s="16"/>
      <c r="DR1041" s="16"/>
      <c r="DS1041" s="16"/>
      <c r="DT1041" s="16"/>
      <c r="DU1041" s="16"/>
      <c r="DV1041" s="16"/>
      <c r="DW1041" s="16"/>
      <c r="DX1041" s="16"/>
      <c r="DY1041" s="16"/>
      <c r="DZ1041" s="16"/>
      <c r="EA1041" s="16"/>
      <c r="EB1041" s="16"/>
      <c r="EC1041" s="16"/>
      <c r="ED1041" s="16"/>
      <c r="EE1041" s="16"/>
      <c r="EF1041" s="16"/>
      <c r="EG1041" s="16"/>
      <c r="EH1041" s="16"/>
      <c r="EI1041" s="16"/>
      <c r="EJ1041" s="16"/>
      <c r="EK1041" s="16"/>
      <c r="EL1041" s="16"/>
      <c r="EM1041" s="16"/>
      <c r="EN1041" s="16"/>
      <c r="EO1041" s="16"/>
      <c r="EP1041" s="16"/>
      <c r="EQ1041" s="16"/>
      <c r="ER1041" s="16"/>
      <c r="ES1041" s="16"/>
      <c r="ET1041" s="16"/>
      <c r="EU1041" s="16"/>
      <c r="EV1041" s="16"/>
      <c r="EW1041" s="16"/>
      <c r="EX1041" s="16"/>
      <c r="EY1041" s="16"/>
      <c r="EZ1041" s="16"/>
      <c r="FA1041" s="16"/>
      <c r="FB1041" s="16"/>
    </row>
    <row r="1042" spans="11:158" x14ac:dyDescent="0.35"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  <c r="AM1042" s="16"/>
      <c r="AN1042" s="16"/>
      <c r="AO1042" s="16"/>
      <c r="AP1042" s="16"/>
      <c r="AQ1042" s="16"/>
      <c r="AR1042" s="16"/>
      <c r="AS1042" s="16"/>
      <c r="AT1042" s="16"/>
      <c r="AU1042" s="16"/>
      <c r="AV1042" s="16"/>
      <c r="AW1042" s="16"/>
      <c r="AX1042" s="16"/>
      <c r="AY1042" s="16"/>
      <c r="AZ1042" s="16"/>
      <c r="BA1042" s="16"/>
      <c r="BB1042" s="16"/>
      <c r="BC1042" s="16"/>
      <c r="BD1042" s="16"/>
      <c r="BE1042" s="16"/>
      <c r="BF1042" s="16"/>
      <c r="BG1042" s="16"/>
      <c r="BH1042" s="16"/>
      <c r="BI1042" s="16"/>
      <c r="BJ1042" s="16"/>
      <c r="BK1042" s="16"/>
      <c r="BL1042" s="16"/>
      <c r="BM1042" s="16"/>
      <c r="BN1042" s="16"/>
      <c r="BO1042" s="16"/>
      <c r="BP1042" s="16"/>
      <c r="BQ1042" s="16"/>
      <c r="BR1042" s="16"/>
      <c r="BS1042" s="16"/>
      <c r="BT1042" s="16"/>
      <c r="BU1042" s="16"/>
      <c r="BV1042" s="16"/>
      <c r="BW1042" s="16"/>
      <c r="BX1042" s="16"/>
      <c r="BY1042" s="16"/>
      <c r="BZ1042" s="16"/>
      <c r="CA1042" s="16"/>
      <c r="CB1042" s="16"/>
      <c r="CC1042" s="16"/>
      <c r="CD1042" s="16"/>
      <c r="CE1042" s="16"/>
      <c r="CF1042" s="16"/>
      <c r="CG1042" s="16"/>
      <c r="CH1042" s="16"/>
      <c r="CI1042" s="16"/>
      <c r="CJ1042" s="16"/>
      <c r="CK1042" s="16"/>
      <c r="CL1042" s="16"/>
      <c r="CM1042" s="16"/>
      <c r="CN1042" s="16"/>
      <c r="CO1042" s="16"/>
      <c r="CP1042" s="16"/>
      <c r="CQ1042" s="16"/>
      <c r="CR1042" s="16"/>
      <c r="CS1042" s="16"/>
      <c r="CT1042" s="16"/>
      <c r="CU1042" s="16"/>
      <c r="CV1042" s="16"/>
      <c r="CW1042" s="16"/>
      <c r="CX1042" s="16"/>
      <c r="CY1042" s="16"/>
      <c r="CZ1042" s="16"/>
      <c r="DA1042" s="16"/>
      <c r="DB1042" s="16"/>
      <c r="DC1042" s="16"/>
      <c r="DD1042" s="16"/>
      <c r="DE1042" s="16"/>
      <c r="DF1042" s="16"/>
      <c r="DG1042" s="16"/>
      <c r="DH1042" s="16"/>
      <c r="DI1042" s="16"/>
      <c r="DJ1042" s="16"/>
      <c r="DK1042" s="16"/>
      <c r="DL1042" s="16"/>
      <c r="DM1042" s="16"/>
      <c r="DN1042" s="16"/>
      <c r="DO1042" s="16"/>
      <c r="DP1042" s="16"/>
      <c r="DQ1042" s="16"/>
      <c r="DR1042" s="16"/>
      <c r="DS1042" s="16"/>
      <c r="DT1042" s="16"/>
      <c r="DU1042" s="16"/>
      <c r="DV1042" s="16"/>
      <c r="DW1042" s="16"/>
      <c r="DX1042" s="16"/>
      <c r="DY1042" s="16"/>
      <c r="DZ1042" s="16"/>
      <c r="EA1042" s="16"/>
      <c r="EB1042" s="16"/>
      <c r="EC1042" s="16"/>
      <c r="ED1042" s="16"/>
      <c r="EE1042" s="16"/>
      <c r="EF1042" s="16"/>
      <c r="EG1042" s="16"/>
      <c r="EH1042" s="16"/>
      <c r="EI1042" s="16"/>
      <c r="EJ1042" s="16"/>
      <c r="EK1042" s="16"/>
      <c r="EL1042" s="16"/>
      <c r="EM1042" s="16"/>
      <c r="EN1042" s="16"/>
      <c r="EO1042" s="16"/>
      <c r="EP1042" s="16"/>
      <c r="EQ1042" s="16"/>
      <c r="ER1042" s="16"/>
      <c r="ES1042" s="16"/>
      <c r="ET1042" s="16"/>
      <c r="EU1042" s="16"/>
      <c r="EV1042" s="16"/>
      <c r="EW1042" s="16"/>
      <c r="EX1042" s="16"/>
      <c r="EY1042" s="16"/>
      <c r="EZ1042" s="16"/>
      <c r="FA1042" s="16"/>
      <c r="FB1042" s="16"/>
    </row>
    <row r="1043" spans="11:158" x14ac:dyDescent="0.35"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6"/>
      <c r="AT1043" s="16"/>
      <c r="AU1043" s="16"/>
      <c r="AV1043" s="16"/>
      <c r="AW1043" s="16"/>
      <c r="AX1043" s="16"/>
      <c r="AY1043" s="16"/>
      <c r="AZ1043" s="16"/>
      <c r="BA1043" s="16"/>
      <c r="BB1043" s="16"/>
      <c r="BC1043" s="16"/>
      <c r="BD1043" s="16"/>
      <c r="BE1043" s="16"/>
      <c r="BF1043" s="16"/>
      <c r="BG1043" s="16"/>
      <c r="BH1043" s="16"/>
      <c r="BI1043" s="16"/>
      <c r="BJ1043" s="16"/>
      <c r="BK1043" s="16"/>
      <c r="BL1043" s="16"/>
      <c r="BM1043" s="16"/>
      <c r="BN1043" s="16"/>
      <c r="BO1043" s="16"/>
      <c r="BP1043" s="16"/>
      <c r="BQ1043" s="16"/>
      <c r="BR1043" s="16"/>
      <c r="BS1043" s="16"/>
      <c r="BT1043" s="16"/>
      <c r="BU1043" s="16"/>
      <c r="BV1043" s="16"/>
      <c r="BW1043" s="16"/>
      <c r="BX1043" s="16"/>
      <c r="BY1043" s="16"/>
      <c r="BZ1043" s="16"/>
      <c r="CA1043" s="16"/>
      <c r="CB1043" s="16"/>
      <c r="CC1043" s="16"/>
      <c r="CD1043" s="16"/>
      <c r="CE1043" s="16"/>
      <c r="CF1043" s="16"/>
      <c r="CG1043" s="16"/>
      <c r="CH1043" s="16"/>
      <c r="CI1043" s="16"/>
      <c r="CJ1043" s="16"/>
      <c r="CK1043" s="16"/>
      <c r="CL1043" s="16"/>
      <c r="CM1043" s="16"/>
      <c r="CN1043" s="16"/>
      <c r="CO1043" s="16"/>
      <c r="CP1043" s="16"/>
      <c r="CQ1043" s="16"/>
      <c r="CR1043" s="16"/>
      <c r="CS1043" s="16"/>
      <c r="CT1043" s="16"/>
      <c r="CU1043" s="16"/>
      <c r="CV1043" s="16"/>
      <c r="CW1043" s="16"/>
      <c r="CX1043" s="16"/>
      <c r="CY1043" s="16"/>
      <c r="CZ1043" s="16"/>
      <c r="DA1043" s="16"/>
      <c r="DB1043" s="16"/>
      <c r="DC1043" s="16"/>
      <c r="DD1043" s="16"/>
      <c r="DE1043" s="16"/>
      <c r="DF1043" s="16"/>
      <c r="DG1043" s="16"/>
      <c r="DH1043" s="16"/>
      <c r="DI1043" s="16"/>
      <c r="DJ1043" s="16"/>
      <c r="DK1043" s="16"/>
      <c r="DL1043" s="16"/>
      <c r="DM1043" s="16"/>
      <c r="DN1043" s="16"/>
      <c r="DO1043" s="16"/>
      <c r="DP1043" s="16"/>
      <c r="DQ1043" s="16"/>
      <c r="DR1043" s="16"/>
      <c r="DS1043" s="16"/>
      <c r="DT1043" s="16"/>
      <c r="DU1043" s="16"/>
      <c r="DV1043" s="16"/>
      <c r="DW1043" s="16"/>
      <c r="DX1043" s="16"/>
      <c r="DY1043" s="16"/>
      <c r="DZ1043" s="16"/>
      <c r="EA1043" s="16"/>
      <c r="EB1043" s="16"/>
      <c r="EC1043" s="16"/>
      <c r="ED1043" s="16"/>
      <c r="EE1043" s="16"/>
      <c r="EF1043" s="16"/>
      <c r="EG1043" s="16"/>
      <c r="EH1043" s="16"/>
      <c r="EI1043" s="16"/>
      <c r="EJ1043" s="16"/>
      <c r="EK1043" s="16"/>
      <c r="EL1043" s="16"/>
      <c r="EM1043" s="16"/>
      <c r="EN1043" s="16"/>
      <c r="EO1043" s="16"/>
      <c r="EP1043" s="16"/>
      <c r="EQ1043" s="16"/>
      <c r="ER1043" s="16"/>
      <c r="ES1043" s="16"/>
      <c r="ET1043" s="16"/>
      <c r="EU1043" s="16"/>
      <c r="EV1043" s="16"/>
      <c r="EW1043" s="16"/>
      <c r="EX1043" s="16"/>
      <c r="EY1043" s="16"/>
      <c r="EZ1043" s="16"/>
      <c r="FA1043" s="16"/>
      <c r="FB1043" s="16"/>
    </row>
    <row r="1044" spans="11:158" x14ac:dyDescent="0.35"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  <c r="AM1044" s="16"/>
      <c r="AN1044" s="16"/>
      <c r="AO1044" s="16"/>
      <c r="AP1044" s="16"/>
      <c r="AQ1044" s="16"/>
      <c r="AR1044" s="16"/>
      <c r="AS1044" s="16"/>
      <c r="AT1044" s="16"/>
      <c r="AU1044" s="16"/>
      <c r="AV1044" s="16"/>
      <c r="AW1044" s="16"/>
      <c r="AX1044" s="16"/>
      <c r="AY1044" s="16"/>
      <c r="AZ1044" s="16"/>
      <c r="BA1044" s="16"/>
      <c r="BB1044" s="16"/>
      <c r="BC1044" s="16"/>
      <c r="BD1044" s="16"/>
      <c r="BE1044" s="16"/>
      <c r="BF1044" s="16"/>
      <c r="BG1044" s="16"/>
      <c r="BH1044" s="16"/>
      <c r="BI1044" s="16"/>
      <c r="BJ1044" s="16"/>
      <c r="BK1044" s="16"/>
      <c r="BL1044" s="16"/>
      <c r="BM1044" s="16"/>
      <c r="BN1044" s="16"/>
      <c r="BO1044" s="16"/>
      <c r="BP1044" s="16"/>
      <c r="BQ1044" s="16"/>
      <c r="BR1044" s="16"/>
      <c r="BS1044" s="16"/>
      <c r="BT1044" s="16"/>
      <c r="BU1044" s="16"/>
      <c r="BV1044" s="16"/>
      <c r="BW1044" s="16"/>
      <c r="BX1044" s="16"/>
      <c r="BY1044" s="16"/>
      <c r="BZ1044" s="16"/>
      <c r="CA1044" s="16"/>
      <c r="CB1044" s="16"/>
      <c r="CC1044" s="16"/>
      <c r="CD1044" s="16"/>
      <c r="CE1044" s="16"/>
      <c r="CF1044" s="16"/>
      <c r="CG1044" s="16"/>
      <c r="CH1044" s="16"/>
      <c r="CI1044" s="16"/>
      <c r="CJ1044" s="16"/>
      <c r="CK1044" s="16"/>
      <c r="CL1044" s="16"/>
      <c r="CM1044" s="16"/>
      <c r="CN1044" s="16"/>
      <c r="CO1044" s="16"/>
      <c r="CP1044" s="16"/>
      <c r="CQ1044" s="16"/>
      <c r="CR1044" s="16"/>
      <c r="CS1044" s="16"/>
      <c r="CT1044" s="16"/>
      <c r="CU1044" s="16"/>
      <c r="CV1044" s="16"/>
      <c r="CW1044" s="16"/>
      <c r="CX1044" s="16"/>
      <c r="CY1044" s="16"/>
      <c r="CZ1044" s="16"/>
      <c r="DA1044" s="16"/>
      <c r="DB1044" s="16"/>
      <c r="DC1044" s="16"/>
      <c r="DD1044" s="16"/>
      <c r="DE1044" s="16"/>
      <c r="DF1044" s="16"/>
      <c r="DG1044" s="16"/>
      <c r="DH1044" s="16"/>
      <c r="DI1044" s="16"/>
      <c r="DJ1044" s="16"/>
      <c r="DK1044" s="16"/>
      <c r="DL1044" s="16"/>
      <c r="DM1044" s="16"/>
      <c r="DN1044" s="16"/>
      <c r="DO1044" s="16"/>
      <c r="DP1044" s="16"/>
      <c r="DQ1044" s="16"/>
      <c r="DR1044" s="16"/>
      <c r="DS1044" s="16"/>
      <c r="DT1044" s="16"/>
      <c r="DU1044" s="16"/>
      <c r="DV1044" s="16"/>
      <c r="DW1044" s="16"/>
      <c r="DX1044" s="16"/>
      <c r="DY1044" s="16"/>
      <c r="DZ1044" s="16"/>
      <c r="EA1044" s="16"/>
      <c r="EB1044" s="16"/>
      <c r="EC1044" s="16"/>
      <c r="ED1044" s="16"/>
      <c r="EE1044" s="16"/>
      <c r="EF1044" s="16"/>
      <c r="EG1044" s="16"/>
      <c r="EH1044" s="16"/>
      <c r="EI1044" s="16"/>
      <c r="EJ1044" s="16"/>
      <c r="EK1044" s="16"/>
      <c r="EL1044" s="16"/>
      <c r="EM1044" s="16"/>
      <c r="EN1044" s="16"/>
      <c r="EO1044" s="16"/>
      <c r="EP1044" s="16"/>
      <c r="EQ1044" s="16"/>
      <c r="ER1044" s="16"/>
      <c r="ES1044" s="16"/>
      <c r="ET1044" s="16"/>
      <c r="EU1044" s="16"/>
      <c r="EV1044" s="16"/>
      <c r="EW1044" s="16"/>
      <c r="EX1044" s="16"/>
      <c r="EY1044" s="16"/>
      <c r="EZ1044" s="16"/>
      <c r="FA1044" s="16"/>
      <c r="FB1044" s="16"/>
    </row>
    <row r="1045" spans="11:158" x14ac:dyDescent="0.35"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  <c r="AM1045" s="16"/>
      <c r="AN1045" s="16"/>
      <c r="AO1045" s="16"/>
      <c r="AP1045" s="16"/>
      <c r="AQ1045" s="16"/>
      <c r="AR1045" s="16"/>
      <c r="AS1045" s="16"/>
      <c r="AT1045" s="16"/>
      <c r="AU1045" s="16"/>
      <c r="AV1045" s="16"/>
      <c r="AW1045" s="16"/>
      <c r="AX1045" s="16"/>
      <c r="AY1045" s="16"/>
      <c r="AZ1045" s="16"/>
      <c r="BA1045" s="16"/>
      <c r="BB1045" s="16"/>
      <c r="BC1045" s="16"/>
      <c r="BD1045" s="16"/>
      <c r="BE1045" s="16"/>
      <c r="BF1045" s="16"/>
      <c r="BG1045" s="16"/>
      <c r="BH1045" s="16"/>
      <c r="BI1045" s="16"/>
      <c r="BJ1045" s="16"/>
      <c r="BK1045" s="16"/>
      <c r="BL1045" s="16"/>
      <c r="BM1045" s="16"/>
      <c r="BN1045" s="16"/>
      <c r="BO1045" s="16"/>
      <c r="BP1045" s="16"/>
      <c r="BQ1045" s="16"/>
      <c r="BR1045" s="16"/>
      <c r="BS1045" s="16"/>
      <c r="BT1045" s="16"/>
      <c r="BU1045" s="16"/>
      <c r="BV1045" s="16"/>
      <c r="BW1045" s="16"/>
      <c r="BX1045" s="16"/>
      <c r="BY1045" s="16"/>
      <c r="BZ1045" s="16"/>
      <c r="CA1045" s="16"/>
      <c r="CB1045" s="16"/>
      <c r="CC1045" s="16"/>
      <c r="CD1045" s="16"/>
      <c r="CE1045" s="16"/>
      <c r="CF1045" s="16"/>
      <c r="CG1045" s="16"/>
      <c r="CH1045" s="16"/>
      <c r="CI1045" s="16"/>
      <c r="CJ1045" s="16"/>
      <c r="CK1045" s="16"/>
      <c r="CL1045" s="16"/>
      <c r="CM1045" s="16"/>
      <c r="CN1045" s="16"/>
      <c r="CO1045" s="16"/>
      <c r="CP1045" s="16"/>
      <c r="CQ1045" s="16"/>
      <c r="CR1045" s="16"/>
      <c r="CS1045" s="16"/>
      <c r="CT1045" s="16"/>
      <c r="CU1045" s="16"/>
      <c r="CV1045" s="16"/>
      <c r="CW1045" s="16"/>
      <c r="CX1045" s="16"/>
      <c r="CY1045" s="16"/>
      <c r="CZ1045" s="16"/>
      <c r="DA1045" s="16"/>
      <c r="DB1045" s="16"/>
      <c r="DC1045" s="16"/>
      <c r="DD1045" s="16"/>
      <c r="DE1045" s="16"/>
      <c r="DF1045" s="16"/>
      <c r="DG1045" s="16"/>
      <c r="DH1045" s="16"/>
      <c r="DI1045" s="16"/>
      <c r="DJ1045" s="16"/>
      <c r="DK1045" s="16"/>
      <c r="DL1045" s="16"/>
      <c r="DM1045" s="16"/>
      <c r="DN1045" s="16"/>
      <c r="DO1045" s="16"/>
      <c r="DP1045" s="16"/>
      <c r="DQ1045" s="16"/>
      <c r="DR1045" s="16"/>
      <c r="DS1045" s="16"/>
      <c r="DT1045" s="16"/>
      <c r="DU1045" s="16"/>
      <c r="DV1045" s="16"/>
      <c r="DW1045" s="16"/>
      <c r="DX1045" s="16"/>
      <c r="DY1045" s="16"/>
      <c r="DZ1045" s="16"/>
      <c r="EA1045" s="16"/>
      <c r="EB1045" s="16"/>
      <c r="EC1045" s="16"/>
      <c r="ED1045" s="16"/>
      <c r="EE1045" s="16"/>
      <c r="EF1045" s="16"/>
      <c r="EG1045" s="16"/>
      <c r="EH1045" s="16"/>
      <c r="EI1045" s="16"/>
      <c r="EJ1045" s="16"/>
      <c r="EK1045" s="16"/>
      <c r="EL1045" s="16"/>
      <c r="EM1045" s="16"/>
      <c r="EN1045" s="16"/>
      <c r="EO1045" s="16"/>
      <c r="EP1045" s="16"/>
      <c r="EQ1045" s="16"/>
      <c r="ER1045" s="16"/>
      <c r="ES1045" s="16"/>
      <c r="ET1045" s="16"/>
      <c r="EU1045" s="16"/>
      <c r="EV1045" s="16"/>
      <c r="EW1045" s="16"/>
      <c r="EX1045" s="16"/>
      <c r="EY1045" s="16"/>
      <c r="EZ1045" s="16"/>
      <c r="FA1045" s="16"/>
      <c r="FB1045" s="16"/>
    </row>
    <row r="1046" spans="11:158" x14ac:dyDescent="0.35"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  <c r="AM1046" s="16"/>
      <c r="AN1046" s="16"/>
      <c r="AO1046" s="16"/>
      <c r="AP1046" s="16"/>
      <c r="AQ1046" s="16"/>
      <c r="AR1046" s="16"/>
      <c r="AS1046" s="16"/>
      <c r="AT1046" s="16"/>
      <c r="AU1046" s="16"/>
      <c r="AV1046" s="16"/>
      <c r="AW1046" s="16"/>
      <c r="AX1046" s="16"/>
      <c r="AY1046" s="16"/>
      <c r="AZ1046" s="16"/>
      <c r="BA1046" s="16"/>
      <c r="BB1046" s="16"/>
      <c r="BC1046" s="16"/>
      <c r="BD1046" s="16"/>
      <c r="BE1046" s="16"/>
      <c r="BF1046" s="16"/>
      <c r="BG1046" s="16"/>
      <c r="BH1046" s="16"/>
      <c r="BI1046" s="16"/>
      <c r="BJ1046" s="16"/>
      <c r="BK1046" s="16"/>
      <c r="BL1046" s="16"/>
      <c r="BM1046" s="16"/>
      <c r="BN1046" s="16"/>
      <c r="BO1046" s="16"/>
      <c r="BP1046" s="16"/>
      <c r="BQ1046" s="16"/>
      <c r="BR1046" s="16"/>
      <c r="BS1046" s="16"/>
      <c r="BT1046" s="16"/>
      <c r="BU1046" s="16"/>
      <c r="BV1046" s="16"/>
      <c r="BW1046" s="16"/>
      <c r="BX1046" s="16"/>
      <c r="BY1046" s="16"/>
      <c r="BZ1046" s="16"/>
      <c r="CA1046" s="16"/>
      <c r="CB1046" s="16"/>
      <c r="CC1046" s="16"/>
      <c r="CD1046" s="16"/>
      <c r="CE1046" s="16"/>
      <c r="CF1046" s="16"/>
      <c r="CG1046" s="16"/>
      <c r="CH1046" s="16"/>
      <c r="CI1046" s="16"/>
      <c r="CJ1046" s="16"/>
      <c r="CK1046" s="16"/>
      <c r="CL1046" s="16"/>
      <c r="CM1046" s="16"/>
      <c r="CN1046" s="16"/>
      <c r="CO1046" s="16"/>
      <c r="CP1046" s="16"/>
      <c r="CQ1046" s="16"/>
      <c r="CR1046" s="16"/>
      <c r="CS1046" s="16"/>
      <c r="CT1046" s="16"/>
      <c r="CU1046" s="16"/>
      <c r="CV1046" s="16"/>
      <c r="CW1046" s="16"/>
      <c r="CX1046" s="16"/>
      <c r="CY1046" s="16"/>
      <c r="CZ1046" s="16"/>
      <c r="DA1046" s="16"/>
      <c r="DB1046" s="16"/>
      <c r="DC1046" s="16"/>
      <c r="DD1046" s="16"/>
      <c r="DE1046" s="16"/>
      <c r="DF1046" s="16"/>
      <c r="DG1046" s="16"/>
      <c r="DH1046" s="16"/>
      <c r="DI1046" s="16"/>
      <c r="DJ1046" s="16"/>
      <c r="DK1046" s="16"/>
      <c r="DL1046" s="16"/>
      <c r="DM1046" s="16"/>
      <c r="DN1046" s="16"/>
      <c r="DO1046" s="16"/>
      <c r="DP1046" s="16"/>
      <c r="DQ1046" s="16"/>
      <c r="DR1046" s="16"/>
      <c r="DS1046" s="16"/>
      <c r="DT1046" s="16"/>
      <c r="DU1046" s="16"/>
      <c r="DV1046" s="16"/>
      <c r="DW1046" s="16"/>
      <c r="DX1046" s="16"/>
      <c r="DY1046" s="16"/>
      <c r="DZ1046" s="16"/>
      <c r="EA1046" s="16"/>
      <c r="EB1046" s="16"/>
      <c r="EC1046" s="16"/>
      <c r="ED1046" s="16"/>
      <c r="EE1046" s="16"/>
      <c r="EF1046" s="16"/>
      <c r="EG1046" s="16"/>
      <c r="EH1046" s="16"/>
      <c r="EI1046" s="16"/>
      <c r="EJ1046" s="16"/>
      <c r="EK1046" s="16"/>
      <c r="EL1046" s="16"/>
      <c r="EM1046" s="16"/>
      <c r="EN1046" s="16"/>
      <c r="EO1046" s="16"/>
      <c r="EP1046" s="16"/>
      <c r="EQ1046" s="16"/>
      <c r="ER1046" s="16"/>
      <c r="ES1046" s="16"/>
      <c r="ET1046" s="16"/>
      <c r="EU1046" s="16"/>
      <c r="EV1046" s="16"/>
      <c r="EW1046" s="16"/>
      <c r="EX1046" s="16"/>
      <c r="EY1046" s="16"/>
      <c r="EZ1046" s="16"/>
      <c r="FA1046" s="16"/>
      <c r="FB1046" s="16"/>
    </row>
    <row r="1047" spans="11:158" x14ac:dyDescent="0.35"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  <c r="AM1047" s="16"/>
      <c r="AN1047" s="16"/>
      <c r="AO1047" s="16"/>
      <c r="AP1047" s="16"/>
      <c r="AQ1047" s="16"/>
      <c r="AR1047" s="16"/>
      <c r="AS1047" s="16"/>
      <c r="AT1047" s="16"/>
      <c r="AU1047" s="16"/>
      <c r="AV1047" s="16"/>
      <c r="AW1047" s="16"/>
      <c r="AX1047" s="16"/>
      <c r="AY1047" s="16"/>
      <c r="AZ1047" s="16"/>
      <c r="BA1047" s="16"/>
      <c r="BB1047" s="16"/>
      <c r="BC1047" s="16"/>
      <c r="BD1047" s="16"/>
      <c r="BE1047" s="16"/>
      <c r="BF1047" s="16"/>
      <c r="BG1047" s="16"/>
      <c r="BH1047" s="16"/>
      <c r="BI1047" s="16"/>
      <c r="BJ1047" s="16"/>
      <c r="BK1047" s="16"/>
      <c r="BL1047" s="16"/>
      <c r="BM1047" s="16"/>
      <c r="BN1047" s="16"/>
      <c r="BO1047" s="16"/>
      <c r="BP1047" s="16"/>
      <c r="BQ1047" s="16"/>
      <c r="BR1047" s="16"/>
      <c r="BS1047" s="16"/>
      <c r="BT1047" s="16"/>
      <c r="BU1047" s="16"/>
      <c r="BV1047" s="16"/>
      <c r="BW1047" s="16"/>
      <c r="BX1047" s="16"/>
      <c r="BY1047" s="16"/>
      <c r="BZ1047" s="16"/>
      <c r="CA1047" s="16"/>
      <c r="CB1047" s="16"/>
      <c r="CC1047" s="16"/>
      <c r="CD1047" s="16"/>
      <c r="CE1047" s="16"/>
      <c r="CF1047" s="16"/>
      <c r="CG1047" s="16"/>
      <c r="CH1047" s="16"/>
      <c r="CI1047" s="16"/>
      <c r="CJ1047" s="16"/>
      <c r="CK1047" s="16"/>
      <c r="CL1047" s="16"/>
      <c r="CM1047" s="16"/>
      <c r="CN1047" s="16"/>
      <c r="CO1047" s="16"/>
      <c r="CP1047" s="16"/>
      <c r="CQ1047" s="16"/>
      <c r="CR1047" s="16"/>
      <c r="CS1047" s="16"/>
      <c r="CT1047" s="16"/>
      <c r="CU1047" s="16"/>
      <c r="CV1047" s="16"/>
      <c r="CW1047" s="16"/>
      <c r="CX1047" s="16"/>
      <c r="CY1047" s="16"/>
      <c r="CZ1047" s="16"/>
      <c r="DA1047" s="16"/>
      <c r="DB1047" s="16"/>
      <c r="DC1047" s="16"/>
      <c r="DD1047" s="16"/>
      <c r="DE1047" s="16"/>
      <c r="DF1047" s="16"/>
      <c r="DG1047" s="16"/>
      <c r="DH1047" s="16"/>
      <c r="DI1047" s="16"/>
      <c r="DJ1047" s="16"/>
      <c r="DK1047" s="16"/>
      <c r="DL1047" s="16"/>
      <c r="DM1047" s="16"/>
      <c r="DN1047" s="16"/>
      <c r="DO1047" s="16"/>
      <c r="DP1047" s="16"/>
      <c r="DQ1047" s="16"/>
      <c r="DR1047" s="16"/>
      <c r="DS1047" s="16"/>
      <c r="DT1047" s="16"/>
      <c r="DU1047" s="16"/>
      <c r="DV1047" s="16"/>
      <c r="DW1047" s="16"/>
      <c r="DX1047" s="16"/>
      <c r="DY1047" s="16"/>
      <c r="DZ1047" s="16"/>
      <c r="EA1047" s="16"/>
      <c r="EB1047" s="16"/>
      <c r="EC1047" s="16"/>
      <c r="ED1047" s="16"/>
      <c r="EE1047" s="16"/>
      <c r="EF1047" s="16"/>
      <c r="EG1047" s="16"/>
      <c r="EH1047" s="16"/>
      <c r="EI1047" s="16"/>
      <c r="EJ1047" s="16"/>
      <c r="EK1047" s="16"/>
      <c r="EL1047" s="16"/>
      <c r="EM1047" s="16"/>
      <c r="EN1047" s="16"/>
      <c r="EO1047" s="16"/>
      <c r="EP1047" s="16"/>
      <c r="EQ1047" s="16"/>
      <c r="ER1047" s="16"/>
      <c r="ES1047" s="16"/>
      <c r="ET1047" s="16"/>
      <c r="EU1047" s="16"/>
      <c r="EV1047" s="16"/>
      <c r="EW1047" s="16"/>
      <c r="EX1047" s="16"/>
      <c r="EY1047" s="16"/>
      <c r="EZ1047" s="16"/>
      <c r="FA1047" s="16"/>
      <c r="FB1047" s="16"/>
    </row>
    <row r="1048" spans="11:158" x14ac:dyDescent="0.35"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  <c r="AM1048" s="16"/>
      <c r="AN1048" s="16"/>
      <c r="AO1048" s="16"/>
      <c r="AP1048" s="16"/>
      <c r="AQ1048" s="16"/>
      <c r="AR1048" s="16"/>
      <c r="AS1048" s="16"/>
      <c r="AT1048" s="16"/>
      <c r="AU1048" s="16"/>
      <c r="AV1048" s="16"/>
      <c r="AW1048" s="16"/>
      <c r="AX1048" s="16"/>
      <c r="AY1048" s="16"/>
      <c r="AZ1048" s="16"/>
      <c r="BA1048" s="16"/>
      <c r="BB1048" s="16"/>
      <c r="BC1048" s="16"/>
      <c r="BD1048" s="16"/>
      <c r="BE1048" s="16"/>
      <c r="BF1048" s="16"/>
      <c r="BG1048" s="16"/>
      <c r="BH1048" s="16"/>
      <c r="BI1048" s="16"/>
      <c r="BJ1048" s="16"/>
      <c r="BK1048" s="16"/>
      <c r="BL1048" s="16"/>
      <c r="BM1048" s="16"/>
      <c r="BN1048" s="16"/>
      <c r="BO1048" s="16"/>
      <c r="BP1048" s="16"/>
      <c r="BQ1048" s="16"/>
      <c r="BR1048" s="16"/>
      <c r="BS1048" s="16"/>
      <c r="BT1048" s="16"/>
      <c r="BU1048" s="16"/>
      <c r="BV1048" s="16"/>
      <c r="BW1048" s="16"/>
      <c r="BX1048" s="16"/>
      <c r="BY1048" s="16"/>
      <c r="BZ1048" s="16"/>
      <c r="CA1048" s="16"/>
      <c r="CB1048" s="16"/>
      <c r="CC1048" s="16"/>
      <c r="CD1048" s="16"/>
      <c r="CE1048" s="16"/>
      <c r="CF1048" s="16"/>
      <c r="CG1048" s="16"/>
      <c r="CH1048" s="16"/>
      <c r="CI1048" s="16"/>
      <c r="CJ1048" s="16"/>
      <c r="CK1048" s="16"/>
      <c r="CL1048" s="16"/>
      <c r="CM1048" s="16"/>
      <c r="CN1048" s="16"/>
      <c r="CO1048" s="16"/>
      <c r="CP1048" s="16"/>
      <c r="CQ1048" s="16"/>
      <c r="CR1048" s="16"/>
      <c r="CS1048" s="16"/>
      <c r="CT1048" s="16"/>
      <c r="CU1048" s="16"/>
      <c r="CV1048" s="16"/>
      <c r="CW1048" s="16"/>
      <c r="CX1048" s="16"/>
      <c r="CY1048" s="16"/>
      <c r="CZ1048" s="16"/>
      <c r="DA1048" s="16"/>
      <c r="DB1048" s="16"/>
      <c r="DC1048" s="16"/>
      <c r="DD1048" s="16"/>
      <c r="DE1048" s="16"/>
      <c r="DF1048" s="16"/>
      <c r="DG1048" s="16"/>
      <c r="DH1048" s="16"/>
      <c r="DI1048" s="16"/>
      <c r="DJ1048" s="16"/>
      <c r="DK1048" s="16"/>
      <c r="DL1048" s="16"/>
      <c r="DM1048" s="16"/>
      <c r="DN1048" s="16"/>
      <c r="DO1048" s="16"/>
      <c r="DP1048" s="16"/>
      <c r="DQ1048" s="16"/>
      <c r="DR1048" s="16"/>
      <c r="DS1048" s="16"/>
      <c r="DT1048" s="16"/>
      <c r="DU1048" s="16"/>
      <c r="DV1048" s="16"/>
      <c r="DW1048" s="16"/>
      <c r="DX1048" s="16"/>
      <c r="DY1048" s="16"/>
      <c r="DZ1048" s="16"/>
      <c r="EA1048" s="16"/>
      <c r="EB1048" s="16"/>
      <c r="EC1048" s="16"/>
      <c r="ED1048" s="16"/>
      <c r="EE1048" s="16"/>
      <c r="EF1048" s="16"/>
      <c r="EG1048" s="16"/>
      <c r="EH1048" s="16"/>
      <c r="EI1048" s="16"/>
      <c r="EJ1048" s="16"/>
      <c r="EK1048" s="16"/>
      <c r="EL1048" s="16"/>
      <c r="EM1048" s="16"/>
      <c r="EN1048" s="16"/>
      <c r="EO1048" s="16"/>
      <c r="EP1048" s="16"/>
      <c r="EQ1048" s="16"/>
      <c r="ER1048" s="16"/>
      <c r="ES1048" s="16"/>
      <c r="ET1048" s="16"/>
      <c r="EU1048" s="16"/>
      <c r="EV1048" s="16"/>
      <c r="EW1048" s="16"/>
      <c r="EX1048" s="16"/>
      <c r="EY1048" s="16"/>
      <c r="EZ1048" s="16"/>
      <c r="FA1048" s="16"/>
      <c r="FB1048" s="16"/>
    </row>
    <row r="1049" spans="11:158" x14ac:dyDescent="0.35"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  <c r="AM1049" s="16"/>
      <c r="AN1049" s="16"/>
      <c r="AO1049" s="16"/>
      <c r="AP1049" s="16"/>
      <c r="AQ1049" s="16"/>
      <c r="AR1049" s="16"/>
      <c r="AS1049" s="16"/>
      <c r="AT1049" s="16"/>
      <c r="AU1049" s="16"/>
      <c r="AV1049" s="16"/>
      <c r="AW1049" s="16"/>
      <c r="AX1049" s="16"/>
      <c r="AY1049" s="16"/>
      <c r="AZ1049" s="16"/>
      <c r="BA1049" s="16"/>
      <c r="BB1049" s="16"/>
      <c r="BC1049" s="16"/>
      <c r="BD1049" s="16"/>
      <c r="BE1049" s="16"/>
      <c r="BF1049" s="16"/>
      <c r="BG1049" s="16"/>
      <c r="BH1049" s="16"/>
      <c r="BI1049" s="16"/>
      <c r="BJ1049" s="16"/>
      <c r="BK1049" s="16"/>
      <c r="BL1049" s="16"/>
      <c r="BM1049" s="16"/>
      <c r="BN1049" s="16"/>
      <c r="BO1049" s="16"/>
      <c r="BP1049" s="16"/>
      <c r="BQ1049" s="16"/>
      <c r="BR1049" s="16"/>
      <c r="BS1049" s="16"/>
      <c r="BT1049" s="16"/>
      <c r="BU1049" s="16"/>
      <c r="BV1049" s="16"/>
      <c r="BW1049" s="16"/>
      <c r="BX1049" s="16"/>
      <c r="BY1049" s="16"/>
      <c r="BZ1049" s="16"/>
      <c r="CA1049" s="16"/>
      <c r="CB1049" s="16"/>
      <c r="CC1049" s="16"/>
      <c r="CD1049" s="16"/>
      <c r="CE1049" s="16"/>
      <c r="CF1049" s="16"/>
      <c r="CG1049" s="16"/>
      <c r="CH1049" s="16"/>
      <c r="CI1049" s="16"/>
      <c r="CJ1049" s="16"/>
      <c r="CK1049" s="16"/>
      <c r="CL1049" s="16"/>
      <c r="CM1049" s="16"/>
      <c r="CN1049" s="16"/>
      <c r="CO1049" s="16"/>
      <c r="CP1049" s="16"/>
      <c r="CQ1049" s="16"/>
      <c r="CR1049" s="16"/>
      <c r="CS1049" s="16"/>
      <c r="CT1049" s="16"/>
      <c r="CU1049" s="16"/>
      <c r="CV1049" s="16"/>
      <c r="CW1049" s="16"/>
      <c r="CX1049" s="16"/>
      <c r="CY1049" s="16"/>
      <c r="CZ1049" s="16"/>
      <c r="DA1049" s="16"/>
      <c r="DB1049" s="16"/>
      <c r="DC1049" s="16"/>
      <c r="DD1049" s="16"/>
      <c r="DE1049" s="16"/>
      <c r="DF1049" s="16"/>
      <c r="DG1049" s="16"/>
      <c r="DH1049" s="16"/>
      <c r="DI1049" s="16"/>
      <c r="DJ1049" s="16"/>
      <c r="DK1049" s="16"/>
      <c r="DL1049" s="16"/>
      <c r="DM1049" s="16"/>
      <c r="DN1049" s="16"/>
      <c r="DO1049" s="16"/>
      <c r="DP1049" s="16"/>
      <c r="DQ1049" s="16"/>
      <c r="DR1049" s="16"/>
      <c r="DS1049" s="16"/>
      <c r="DT1049" s="16"/>
      <c r="DU1049" s="16"/>
      <c r="DV1049" s="16"/>
      <c r="DW1049" s="16"/>
      <c r="DX1049" s="16"/>
      <c r="DY1049" s="16"/>
      <c r="DZ1049" s="16"/>
      <c r="EA1049" s="16"/>
      <c r="EB1049" s="16"/>
      <c r="EC1049" s="16"/>
      <c r="ED1049" s="16"/>
      <c r="EE1049" s="16"/>
      <c r="EF1049" s="16"/>
      <c r="EG1049" s="16"/>
      <c r="EH1049" s="16"/>
      <c r="EI1049" s="16"/>
      <c r="EJ1049" s="16"/>
      <c r="EK1049" s="16"/>
      <c r="EL1049" s="16"/>
      <c r="EM1049" s="16"/>
      <c r="EN1049" s="16"/>
      <c r="EO1049" s="16"/>
      <c r="EP1049" s="16"/>
      <c r="EQ1049" s="16"/>
      <c r="ER1049" s="16"/>
      <c r="ES1049" s="16"/>
      <c r="ET1049" s="16"/>
      <c r="EU1049" s="16"/>
      <c r="EV1049" s="16"/>
      <c r="EW1049" s="16"/>
      <c r="EX1049" s="16"/>
      <c r="EY1049" s="16"/>
      <c r="EZ1049" s="16"/>
      <c r="FA1049" s="16"/>
      <c r="FB1049" s="16"/>
    </row>
    <row r="1050" spans="11:158" x14ac:dyDescent="0.35"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  <c r="AM1050" s="16"/>
      <c r="AN1050" s="16"/>
      <c r="AO1050" s="16"/>
      <c r="AP1050" s="16"/>
      <c r="AQ1050" s="16"/>
      <c r="AR1050" s="16"/>
      <c r="AS1050" s="16"/>
      <c r="AT1050" s="16"/>
      <c r="AU1050" s="16"/>
      <c r="AV1050" s="16"/>
      <c r="AW1050" s="16"/>
      <c r="AX1050" s="16"/>
      <c r="AY1050" s="16"/>
      <c r="AZ1050" s="16"/>
      <c r="BA1050" s="16"/>
      <c r="BB1050" s="16"/>
      <c r="BC1050" s="16"/>
      <c r="BD1050" s="16"/>
      <c r="BE1050" s="16"/>
      <c r="BF1050" s="16"/>
      <c r="BG1050" s="16"/>
      <c r="BH1050" s="16"/>
      <c r="BI1050" s="16"/>
      <c r="BJ1050" s="16"/>
      <c r="BK1050" s="16"/>
      <c r="BL1050" s="16"/>
      <c r="BM1050" s="16"/>
      <c r="BN1050" s="16"/>
      <c r="BO1050" s="16"/>
      <c r="BP1050" s="16"/>
      <c r="BQ1050" s="16"/>
      <c r="BR1050" s="16"/>
      <c r="BS1050" s="16"/>
      <c r="BT1050" s="16"/>
      <c r="BU1050" s="16"/>
      <c r="BV1050" s="16"/>
      <c r="BW1050" s="16"/>
      <c r="BX1050" s="16"/>
      <c r="BY1050" s="16"/>
      <c r="BZ1050" s="16"/>
      <c r="CA1050" s="16"/>
      <c r="CB1050" s="16"/>
      <c r="CC1050" s="16"/>
      <c r="CD1050" s="16"/>
      <c r="CE1050" s="16"/>
      <c r="CF1050" s="16"/>
      <c r="CG1050" s="16"/>
      <c r="CH1050" s="16"/>
      <c r="CI1050" s="16"/>
      <c r="CJ1050" s="16"/>
      <c r="CK1050" s="16"/>
      <c r="CL1050" s="16"/>
      <c r="CM1050" s="16"/>
      <c r="CN1050" s="16"/>
      <c r="CO1050" s="16"/>
      <c r="CP1050" s="16"/>
      <c r="CQ1050" s="16"/>
      <c r="CR1050" s="16"/>
      <c r="CS1050" s="16"/>
      <c r="CT1050" s="16"/>
      <c r="CU1050" s="16"/>
      <c r="CV1050" s="16"/>
      <c r="CW1050" s="16"/>
      <c r="CX1050" s="16"/>
      <c r="CY1050" s="16"/>
      <c r="CZ1050" s="16"/>
      <c r="DA1050" s="16"/>
      <c r="DB1050" s="16"/>
      <c r="DC1050" s="16"/>
      <c r="DD1050" s="16"/>
      <c r="DE1050" s="16"/>
      <c r="DF1050" s="16"/>
      <c r="DG1050" s="16"/>
      <c r="DH1050" s="16"/>
      <c r="DI1050" s="16"/>
      <c r="DJ1050" s="16"/>
      <c r="DK1050" s="16"/>
      <c r="DL1050" s="16"/>
      <c r="DM1050" s="16"/>
      <c r="DN1050" s="16"/>
      <c r="DO1050" s="16"/>
      <c r="DP1050" s="16"/>
      <c r="DQ1050" s="16"/>
      <c r="DR1050" s="16"/>
      <c r="DS1050" s="16"/>
      <c r="DT1050" s="16"/>
      <c r="DU1050" s="16"/>
      <c r="DV1050" s="16"/>
      <c r="DW1050" s="16"/>
      <c r="DX1050" s="16"/>
      <c r="DY1050" s="16"/>
      <c r="DZ1050" s="16"/>
      <c r="EA1050" s="16"/>
      <c r="EB1050" s="16"/>
      <c r="EC1050" s="16"/>
      <c r="ED1050" s="16"/>
      <c r="EE1050" s="16"/>
      <c r="EF1050" s="16"/>
      <c r="EG1050" s="16"/>
      <c r="EH1050" s="16"/>
      <c r="EI1050" s="16"/>
      <c r="EJ1050" s="16"/>
      <c r="EK1050" s="16"/>
      <c r="EL1050" s="16"/>
      <c r="EM1050" s="16"/>
      <c r="EN1050" s="16"/>
      <c r="EO1050" s="16"/>
      <c r="EP1050" s="16"/>
      <c r="EQ1050" s="16"/>
      <c r="ER1050" s="16"/>
      <c r="ES1050" s="16"/>
      <c r="ET1050" s="16"/>
      <c r="EU1050" s="16"/>
      <c r="EV1050" s="16"/>
      <c r="EW1050" s="16"/>
      <c r="EX1050" s="16"/>
      <c r="EY1050" s="16"/>
      <c r="EZ1050" s="16"/>
      <c r="FA1050" s="16"/>
      <c r="FB1050" s="16"/>
    </row>
    <row r="1051" spans="11:158" x14ac:dyDescent="0.35"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  <c r="AM1051" s="16"/>
      <c r="AN1051" s="16"/>
      <c r="AO1051" s="16"/>
      <c r="AP1051" s="16"/>
      <c r="AQ1051" s="16"/>
      <c r="AR1051" s="16"/>
      <c r="AS1051" s="16"/>
      <c r="AT1051" s="16"/>
      <c r="AU1051" s="16"/>
      <c r="AV1051" s="16"/>
      <c r="AW1051" s="16"/>
      <c r="AX1051" s="16"/>
      <c r="AY1051" s="16"/>
      <c r="AZ1051" s="16"/>
      <c r="BA1051" s="16"/>
      <c r="BB1051" s="16"/>
      <c r="BC1051" s="16"/>
      <c r="BD1051" s="16"/>
      <c r="BE1051" s="16"/>
      <c r="BF1051" s="16"/>
      <c r="BG1051" s="16"/>
      <c r="BH1051" s="16"/>
      <c r="BI1051" s="16"/>
      <c r="BJ1051" s="16"/>
      <c r="BK1051" s="16"/>
      <c r="BL1051" s="16"/>
      <c r="BM1051" s="16"/>
      <c r="BN1051" s="16"/>
      <c r="BO1051" s="16"/>
      <c r="BP1051" s="16"/>
      <c r="BQ1051" s="16"/>
      <c r="BR1051" s="16"/>
      <c r="BS1051" s="16"/>
      <c r="BT1051" s="16"/>
      <c r="BU1051" s="16"/>
      <c r="BV1051" s="16"/>
      <c r="BW1051" s="16"/>
      <c r="BX1051" s="16"/>
      <c r="BY1051" s="16"/>
      <c r="BZ1051" s="16"/>
      <c r="CA1051" s="16"/>
      <c r="CB1051" s="16"/>
      <c r="CC1051" s="16"/>
      <c r="CD1051" s="16"/>
      <c r="CE1051" s="16"/>
      <c r="CF1051" s="16"/>
      <c r="CG1051" s="16"/>
      <c r="CH1051" s="16"/>
      <c r="CI1051" s="16"/>
      <c r="CJ1051" s="16"/>
      <c r="CK1051" s="16"/>
      <c r="CL1051" s="16"/>
      <c r="CM1051" s="16"/>
      <c r="CN1051" s="16"/>
      <c r="CO1051" s="16"/>
      <c r="CP1051" s="16"/>
      <c r="CQ1051" s="16"/>
      <c r="CR1051" s="16"/>
      <c r="CS1051" s="16"/>
      <c r="CT1051" s="16"/>
      <c r="CU1051" s="16"/>
      <c r="CV1051" s="16"/>
      <c r="CW1051" s="16"/>
      <c r="CX1051" s="16"/>
      <c r="CY1051" s="16"/>
      <c r="CZ1051" s="16"/>
      <c r="DA1051" s="16"/>
      <c r="DB1051" s="16"/>
      <c r="DC1051" s="16"/>
      <c r="DD1051" s="16"/>
      <c r="DE1051" s="16"/>
      <c r="DF1051" s="16"/>
      <c r="DG1051" s="16"/>
      <c r="DH1051" s="16"/>
      <c r="DI1051" s="16"/>
      <c r="DJ1051" s="16"/>
      <c r="DK1051" s="16"/>
      <c r="DL1051" s="16"/>
      <c r="DM1051" s="16"/>
      <c r="DN1051" s="16"/>
      <c r="DO1051" s="16"/>
      <c r="DP1051" s="16"/>
      <c r="DQ1051" s="16"/>
      <c r="DR1051" s="16"/>
      <c r="DS1051" s="16"/>
      <c r="DT1051" s="16"/>
      <c r="DU1051" s="16"/>
      <c r="DV1051" s="16"/>
      <c r="DW1051" s="16"/>
      <c r="DX1051" s="16"/>
      <c r="DY1051" s="16"/>
      <c r="DZ1051" s="16"/>
      <c r="EA1051" s="16"/>
      <c r="EB1051" s="16"/>
      <c r="EC1051" s="16"/>
      <c r="ED1051" s="16"/>
      <c r="EE1051" s="16"/>
      <c r="EF1051" s="16"/>
      <c r="EG1051" s="16"/>
      <c r="EH1051" s="16"/>
      <c r="EI1051" s="16"/>
      <c r="EJ1051" s="16"/>
      <c r="EK1051" s="16"/>
      <c r="EL1051" s="16"/>
      <c r="EM1051" s="16"/>
      <c r="EN1051" s="16"/>
      <c r="EO1051" s="16"/>
      <c r="EP1051" s="16"/>
      <c r="EQ1051" s="16"/>
      <c r="ER1051" s="16"/>
      <c r="ES1051" s="16"/>
      <c r="ET1051" s="16"/>
      <c r="EU1051" s="16"/>
      <c r="EV1051" s="16"/>
      <c r="EW1051" s="16"/>
      <c r="EX1051" s="16"/>
      <c r="EY1051" s="16"/>
      <c r="EZ1051" s="16"/>
      <c r="FA1051" s="16"/>
      <c r="FB1051" s="16"/>
    </row>
    <row r="1052" spans="11:158" x14ac:dyDescent="0.35"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  <c r="AM1052" s="16"/>
      <c r="AN1052" s="16"/>
      <c r="AO1052" s="16"/>
      <c r="AP1052" s="16"/>
      <c r="AQ1052" s="16"/>
      <c r="AR1052" s="16"/>
      <c r="AS1052" s="16"/>
      <c r="AT1052" s="16"/>
      <c r="AU1052" s="16"/>
      <c r="AV1052" s="16"/>
      <c r="AW1052" s="16"/>
      <c r="AX1052" s="16"/>
      <c r="AY1052" s="16"/>
      <c r="AZ1052" s="16"/>
      <c r="BA1052" s="16"/>
      <c r="BB1052" s="16"/>
      <c r="BC1052" s="16"/>
      <c r="BD1052" s="16"/>
      <c r="BE1052" s="16"/>
      <c r="BF1052" s="16"/>
      <c r="BG1052" s="16"/>
      <c r="BH1052" s="16"/>
      <c r="BI1052" s="16"/>
      <c r="BJ1052" s="16"/>
      <c r="BK1052" s="16"/>
      <c r="BL1052" s="16"/>
      <c r="BM1052" s="16"/>
      <c r="BN1052" s="16"/>
      <c r="BO1052" s="16"/>
      <c r="BP1052" s="16"/>
      <c r="BQ1052" s="16"/>
      <c r="BR1052" s="16"/>
      <c r="BS1052" s="16"/>
      <c r="BT1052" s="16"/>
      <c r="BU1052" s="16"/>
      <c r="BV1052" s="16"/>
      <c r="BW1052" s="16"/>
      <c r="BX1052" s="16"/>
      <c r="BY1052" s="16"/>
      <c r="BZ1052" s="16"/>
      <c r="CA1052" s="16"/>
      <c r="CB1052" s="16"/>
      <c r="CC1052" s="16"/>
      <c r="CD1052" s="16"/>
      <c r="CE1052" s="16"/>
      <c r="CF1052" s="16"/>
      <c r="CG1052" s="16"/>
      <c r="CH1052" s="16"/>
      <c r="CI1052" s="16"/>
      <c r="CJ1052" s="16"/>
      <c r="CK1052" s="16"/>
      <c r="CL1052" s="16"/>
      <c r="CM1052" s="16"/>
      <c r="CN1052" s="16"/>
      <c r="CO1052" s="16"/>
      <c r="CP1052" s="16"/>
      <c r="CQ1052" s="16"/>
      <c r="CR1052" s="16"/>
      <c r="CS1052" s="16"/>
      <c r="CT1052" s="16"/>
      <c r="CU1052" s="16"/>
      <c r="CV1052" s="16"/>
      <c r="CW1052" s="16"/>
      <c r="CX1052" s="16"/>
      <c r="CY1052" s="16"/>
      <c r="CZ1052" s="16"/>
      <c r="DA1052" s="16"/>
      <c r="DB1052" s="16"/>
      <c r="DC1052" s="16"/>
      <c r="DD1052" s="16"/>
      <c r="DE1052" s="16"/>
      <c r="DF1052" s="16"/>
      <c r="DG1052" s="16"/>
      <c r="DH1052" s="16"/>
      <c r="DI1052" s="16"/>
      <c r="DJ1052" s="16"/>
      <c r="DK1052" s="16"/>
      <c r="DL1052" s="16"/>
      <c r="DM1052" s="16"/>
      <c r="DN1052" s="16"/>
      <c r="DO1052" s="16"/>
      <c r="DP1052" s="16"/>
      <c r="DQ1052" s="16"/>
      <c r="DR1052" s="16"/>
      <c r="DS1052" s="16"/>
      <c r="DT1052" s="16"/>
      <c r="DU1052" s="16"/>
      <c r="DV1052" s="16"/>
      <c r="DW1052" s="16"/>
      <c r="DX1052" s="16"/>
      <c r="DY1052" s="16"/>
      <c r="DZ1052" s="16"/>
      <c r="EA1052" s="16"/>
      <c r="EB1052" s="16"/>
      <c r="EC1052" s="16"/>
      <c r="ED1052" s="16"/>
      <c r="EE1052" s="16"/>
      <c r="EF1052" s="16"/>
      <c r="EG1052" s="16"/>
      <c r="EH1052" s="16"/>
      <c r="EI1052" s="16"/>
      <c r="EJ1052" s="16"/>
      <c r="EK1052" s="16"/>
      <c r="EL1052" s="16"/>
      <c r="EM1052" s="16"/>
      <c r="EN1052" s="16"/>
      <c r="EO1052" s="16"/>
      <c r="EP1052" s="16"/>
      <c r="EQ1052" s="16"/>
      <c r="ER1052" s="16"/>
      <c r="ES1052" s="16"/>
      <c r="ET1052" s="16"/>
      <c r="EU1052" s="16"/>
      <c r="EV1052" s="16"/>
      <c r="EW1052" s="16"/>
      <c r="EX1052" s="16"/>
      <c r="EY1052" s="16"/>
      <c r="EZ1052" s="16"/>
      <c r="FA1052" s="16"/>
      <c r="FB1052" s="16"/>
    </row>
    <row r="1053" spans="11:158" x14ac:dyDescent="0.35"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  <c r="AM1053" s="16"/>
      <c r="AN1053" s="16"/>
      <c r="AO1053" s="16"/>
      <c r="AP1053" s="16"/>
      <c r="AQ1053" s="16"/>
      <c r="AR1053" s="16"/>
      <c r="AS1053" s="16"/>
      <c r="AT1053" s="16"/>
      <c r="AU1053" s="16"/>
      <c r="AV1053" s="16"/>
      <c r="AW1053" s="16"/>
      <c r="AX1053" s="16"/>
      <c r="AY1053" s="16"/>
      <c r="AZ1053" s="16"/>
      <c r="BA1053" s="16"/>
      <c r="BB1053" s="16"/>
      <c r="BC1053" s="16"/>
      <c r="BD1053" s="16"/>
      <c r="BE1053" s="16"/>
      <c r="BF1053" s="16"/>
      <c r="BG1053" s="16"/>
      <c r="BH1053" s="16"/>
      <c r="BI1053" s="16"/>
      <c r="BJ1053" s="16"/>
      <c r="BK1053" s="16"/>
      <c r="BL1053" s="16"/>
      <c r="BM1053" s="16"/>
      <c r="BN1053" s="16"/>
      <c r="BO1053" s="16"/>
      <c r="BP1053" s="16"/>
      <c r="BQ1053" s="16"/>
      <c r="BR1053" s="16"/>
      <c r="BS1053" s="16"/>
      <c r="BT1053" s="16"/>
      <c r="BU1053" s="16"/>
      <c r="BV1053" s="16"/>
      <c r="BW1053" s="16"/>
      <c r="BX1053" s="16"/>
      <c r="BY1053" s="16"/>
      <c r="BZ1053" s="16"/>
      <c r="CA1053" s="16"/>
      <c r="CB1053" s="16"/>
      <c r="CC1053" s="16"/>
      <c r="CD1053" s="16"/>
      <c r="CE1053" s="16"/>
      <c r="CF1053" s="16"/>
      <c r="CG1053" s="16"/>
      <c r="CH1053" s="16"/>
      <c r="CI1053" s="16"/>
      <c r="CJ1053" s="16"/>
      <c r="CK1053" s="16"/>
      <c r="CL1053" s="16"/>
      <c r="CM1053" s="16"/>
      <c r="CN1053" s="16"/>
      <c r="CO1053" s="16"/>
      <c r="CP1053" s="16"/>
      <c r="CQ1053" s="16"/>
      <c r="CR1053" s="16"/>
      <c r="CS1053" s="16"/>
      <c r="CT1053" s="16"/>
      <c r="CU1053" s="16"/>
      <c r="CV1053" s="16"/>
      <c r="CW1053" s="16"/>
      <c r="CX1053" s="16"/>
      <c r="CY1053" s="16"/>
      <c r="CZ1053" s="16"/>
      <c r="DA1053" s="16"/>
      <c r="DB1053" s="16"/>
      <c r="DC1053" s="16"/>
      <c r="DD1053" s="16"/>
      <c r="DE1053" s="16"/>
      <c r="DF1053" s="16"/>
      <c r="DG1053" s="16"/>
      <c r="DH1053" s="16"/>
      <c r="DI1053" s="16"/>
      <c r="DJ1053" s="16"/>
      <c r="DK1053" s="16"/>
      <c r="DL1053" s="16"/>
      <c r="DM1053" s="16"/>
      <c r="DN1053" s="16"/>
      <c r="DO1053" s="16"/>
      <c r="DP1053" s="16"/>
      <c r="DQ1053" s="16"/>
      <c r="DR1053" s="16"/>
      <c r="DS1053" s="16"/>
      <c r="DT1053" s="16"/>
      <c r="DU1053" s="16"/>
      <c r="DV1053" s="16"/>
      <c r="DW1053" s="16"/>
      <c r="DX1053" s="16"/>
      <c r="DY1053" s="16"/>
      <c r="DZ1053" s="16"/>
      <c r="EA1053" s="16"/>
      <c r="EB1053" s="16"/>
      <c r="EC1053" s="16"/>
      <c r="ED1053" s="16"/>
      <c r="EE1053" s="16"/>
      <c r="EF1053" s="16"/>
      <c r="EG1053" s="16"/>
      <c r="EH1053" s="16"/>
      <c r="EI1053" s="16"/>
      <c r="EJ1053" s="16"/>
      <c r="EK1053" s="16"/>
      <c r="EL1053" s="16"/>
      <c r="EM1053" s="16"/>
      <c r="EN1053" s="16"/>
      <c r="EO1053" s="16"/>
      <c r="EP1053" s="16"/>
      <c r="EQ1053" s="16"/>
      <c r="ER1053" s="16"/>
      <c r="ES1053" s="16"/>
      <c r="ET1053" s="16"/>
      <c r="EU1053" s="16"/>
      <c r="EV1053" s="16"/>
      <c r="EW1053" s="16"/>
      <c r="EX1053" s="16"/>
      <c r="EY1053" s="16"/>
      <c r="EZ1053" s="16"/>
      <c r="FA1053" s="16"/>
      <c r="FB1053" s="16"/>
    </row>
    <row r="1054" spans="11:158" x14ac:dyDescent="0.35"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  <c r="AM1054" s="16"/>
      <c r="AN1054" s="16"/>
      <c r="AO1054" s="16"/>
      <c r="AP1054" s="16"/>
      <c r="AQ1054" s="16"/>
      <c r="AR1054" s="16"/>
      <c r="AS1054" s="16"/>
      <c r="AT1054" s="16"/>
      <c r="AU1054" s="16"/>
      <c r="AV1054" s="16"/>
      <c r="AW1054" s="16"/>
      <c r="AX1054" s="16"/>
      <c r="AY1054" s="16"/>
      <c r="AZ1054" s="16"/>
      <c r="BA1054" s="16"/>
      <c r="BB1054" s="16"/>
      <c r="BC1054" s="16"/>
      <c r="BD1054" s="16"/>
      <c r="BE1054" s="16"/>
      <c r="BF1054" s="16"/>
      <c r="BG1054" s="16"/>
      <c r="BH1054" s="16"/>
      <c r="BI1054" s="16"/>
      <c r="BJ1054" s="16"/>
      <c r="BK1054" s="16"/>
      <c r="BL1054" s="16"/>
      <c r="BM1054" s="16"/>
      <c r="BN1054" s="16"/>
      <c r="BO1054" s="16"/>
      <c r="BP1054" s="16"/>
      <c r="BQ1054" s="16"/>
      <c r="BR1054" s="16"/>
      <c r="BS1054" s="16"/>
      <c r="BT1054" s="16"/>
      <c r="BU1054" s="16"/>
      <c r="BV1054" s="16"/>
      <c r="BW1054" s="16"/>
      <c r="BX1054" s="16"/>
      <c r="BY1054" s="16"/>
      <c r="BZ1054" s="16"/>
      <c r="CA1054" s="16"/>
      <c r="CB1054" s="16"/>
      <c r="CC1054" s="16"/>
      <c r="CD1054" s="16"/>
      <c r="CE1054" s="16"/>
      <c r="CF1054" s="16"/>
      <c r="CG1054" s="16"/>
      <c r="CH1054" s="16"/>
      <c r="CI1054" s="16"/>
      <c r="CJ1054" s="16"/>
      <c r="CK1054" s="16"/>
      <c r="CL1054" s="16"/>
      <c r="CM1054" s="16"/>
      <c r="CN1054" s="16"/>
      <c r="CO1054" s="16"/>
      <c r="CP1054" s="16"/>
      <c r="CQ1054" s="16"/>
      <c r="CR1054" s="16"/>
      <c r="CS1054" s="16"/>
      <c r="CT1054" s="16"/>
      <c r="CU1054" s="16"/>
      <c r="CV1054" s="16"/>
      <c r="CW1054" s="16"/>
      <c r="CX1054" s="16"/>
      <c r="CY1054" s="16"/>
      <c r="CZ1054" s="16"/>
      <c r="DA1054" s="16"/>
      <c r="DB1054" s="16"/>
      <c r="DC1054" s="16"/>
      <c r="DD1054" s="16"/>
      <c r="DE1054" s="16"/>
      <c r="DF1054" s="16"/>
      <c r="DG1054" s="16"/>
      <c r="DH1054" s="16"/>
      <c r="DI1054" s="16"/>
      <c r="DJ1054" s="16"/>
      <c r="DK1054" s="16"/>
      <c r="DL1054" s="16"/>
      <c r="DM1054" s="16"/>
      <c r="DN1054" s="16"/>
      <c r="DO1054" s="16"/>
      <c r="DP1054" s="16"/>
      <c r="DQ1054" s="16"/>
      <c r="DR1054" s="16"/>
      <c r="DS1054" s="16"/>
      <c r="DT1054" s="16"/>
      <c r="DU1054" s="16"/>
      <c r="DV1054" s="16"/>
      <c r="DW1054" s="16"/>
      <c r="DX1054" s="16"/>
      <c r="DY1054" s="16"/>
      <c r="DZ1054" s="16"/>
      <c r="EA1054" s="16"/>
      <c r="EB1054" s="16"/>
      <c r="EC1054" s="16"/>
      <c r="ED1054" s="16"/>
      <c r="EE1054" s="16"/>
      <c r="EF1054" s="16"/>
      <c r="EG1054" s="16"/>
      <c r="EH1054" s="16"/>
      <c r="EI1054" s="16"/>
      <c r="EJ1054" s="16"/>
      <c r="EK1054" s="16"/>
      <c r="EL1054" s="16"/>
      <c r="EM1054" s="16"/>
      <c r="EN1054" s="16"/>
      <c r="EO1054" s="16"/>
      <c r="EP1054" s="16"/>
      <c r="EQ1054" s="16"/>
      <c r="ER1054" s="16"/>
      <c r="ES1054" s="16"/>
      <c r="ET1054" s="16"/>
      <c r="EU1054" s="16"/>
      <c r="EV1054" s="16"/>
      <c r="EW1054" s="16"/>
      <c r="EX1054" s="16"/>
      <c r="EY1054" s="16"/>
      <c r="EZ1054" s="16"/>
      <c r="FA1054" s="16"/>
      <c r="FB1054" s="16"/>
    </row>
    <row r="1055" spans="11:158" x14ac:dyDescent="0.35"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  <c r="AM1055" s="16"/>
      <c r="AN1055" s="16"/>
      <c r="AO1055" s="16"/>
      <c r="AP1055" s="16"/>
      <c r="AQ1055" s="16"/>
      <c r="AR1055" s="16"/>
      <c r="AS1055" s="16"/>
      <c r="AT1055" s="16"/>
      <c r="AU1055" s="16"/>
      <c r="AV1055" s="16"/>
      <c r="AW1055" s="16"/>
      <c r="AX1055" s="16"/>
      <c r="AY1055" s="16"/>
      <c r="AZ1055" s="16"/>
      <c r="BA1055" s="16"/>
      <c r="BB1055" s="16"/>
      <c r="BC1055" s="16"/>
      <c r="BD1055" s="16"/>
      <c r="BE1055" s="16"/>
      <c r="BF1055" s="16"/>
      <c r="BG1055" s="16"/>
      <c r="BH1055" s="16"/>
      <c r="BI1055" s="16"/>
      <c r="BJ1055" s="16"/>
      <c r="BK1055" s="16"/>
      <c r="BL1055" s="16"/>
      <c r="BM1055" s="16"/>
      <c r="BN1055" s="16"/>
      <c r="BO1055" s="16"/>
      <c r="BP1055" s="16"/>
      <c r="BQ1055" s="16"/>
      <c r="BR1055" s="16"/>
      <c r="BS1055" s="16"/>
      <c r="BT1055" s="16"/>
      <c r="BU1055" s="16"/>
      <c r="BV1055" s="16"/>
      <c r="BW1055" s="16"/>
      <c r="BX1055" s="16"/>
      <c r="BY1055" s="16"/>
      <c r="BZ1055" s="16"/>
      <c r="CA1055" s="16"/>
      <c r="CB1055" s="16"/>
      <c r="CC1055" s="16"/>
      <c r="CD1055" s="16"/>
      <c r="CE1055" s="16"/>
      <c r="CF1055" s="16"/>
      <c r="CG1055" s="16"/>
      <c r="CH1055" s="16"/>
      <c r="CI1055" s="16"/>
      <c r="CJ1055" s="16"/>
      <c r="CK1055" s="16"/>
      <c r="CL1055" s="16"/>
      <c r="CM1055" s="16"/>
      <c r="CN1055" s="16"/>
      <c r="CO1055" s="16"/>
      <c r="CP1055" s="16"/>
      <c r="CQ1055" s="16"/>
      <c r="CR1055" s="16"/>
      <c r="CS1055" s="16"/>
      <c r="CT1055" s="16"/>
      <c r="CU1055" s="16"/>
      <c r="CV1055" s="16"/>
      <c r="CW1055" s="16"/>
      <c r="CX1055" s="16"/>
      <c r="CY1055" s="16"/>
      <c r="CZ1055" s="16"/>
      <c r="DA1055" s="16"/>
      <c r="DB1055" s="16"/>
      <c r="DC1055" s="16"/>
      <c r="DD1055" s="16"/>
      <c r="DE1055" s="16"/>
      <c r="DF1055" s="16"/>
      <c r="DG1055" s="16"/>
      <c r="DH1055" s="16"/>
      <c r="DI1055" s="16"/>
      <c r="DJ1055" s="16"/>
      <c r="DK1055" s="16"/>
      <c r="DL1055" s="16"/>
      <c r="DM1055" s="16"/>
      <c r="DN1055" s="16"/>
      <c r="DO1055" s="16"/>
      <c r="DP1055" s="16"/>
      <c r="DQ1055" s="16"/>
      <c r="DR1055" s="16"/>
      <c r="DS1055" s="16"/>
      <c r="DT1055" s="16"/>
      <c r="DU1055" s="16"/>
      <c r="DV1055" s="16"/>
      <c r="DW1055" s="16"/>
      <c r="DX1055" s="16"/>
      <c r="DY1055" s="16"/>
      <c r="DZ1055" s="16"/>
      <c r="EA1055" s="16"/>
      <c r="EB1055" s="16"/>
      <c r="EC1055" s="16"/>
      <c r="ED1055" s="16"/>
      <c r="EE1055" s="16"/>
      <c r="EF1055" s="16"/>
      <c r="EG1055" s="16"/>
      <c r="EH1055" s="16"/>
      <c r="EI1055" s="16"/>
      <c r="EJ1055" s="16"/>
      <c r="EK1055" s="16"/>
      <c r="EL1055" s="16"/>
      <c r="EM1055" s="16"/>
      <c r="EN1055" s="16"/>
      <c r="EO1055" s="16"/>
      <c r="EP1055" s="16"/>
      <c r="EQ1055" s="16"/>
      <c r="ER1055" s="16"/>
      <c r="ES1055" s="16"/>
      <c r="ET1055" s="16"/>
      <c r="EU1055" s="16"/>
      <c r="EV1055" s="16"/>
      <c r="EW1055" s="16"/>
      <c r="EX1055" s="16"/>
      <c r="EY1055" s="16"/>
      <c r="EZ1055" s="16"/>
      <c r="FA1055" s="16"/>
      <c r="FB1055" s="16"/>
    </row>
    <row r="1056" spans="11:158" x14ac:dyDescent="0.35"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  <c r="AM1056" s="16"/>
      <c r="AN1056" s="16"/>
      <c r="AO1056" s="16"/>
      <c r="AP1056" s="16"/>
      <c r="AQ1056" s="16"/>
      <c r="AR1056" s="16"/>
      <c r="AS1056" s="16"/>
      <c r="AT1056" s="16"/>
      <c r="AU1056" s="16"/>
      <c r="AV1056" s="16"/>
      <c r="AW1056" s="16"/>
      <c r="AX1056" s="16"/>
      <c r="AY1056" s="16"/>
      <c r="AZ1056" s="16"/>
      <c r="BA1056" s="16"/>
      <c r="BB1056" s="16"/>
      <c r="BC1056" s="16"/>
      <c r="BD1056" s="16"/>
      <c r="BE1056" s="16"/>
      <c r="BF1056" s="16"/>
      <c r="BG1056" s="16"/>
      <c r="BH1056" s="16"/>
      <c r="BI1056" s="16"/>
      <c r="BJ1056" s="16"/>
      <c r="BK1056" s="16"/>
      <c r="BL1056" s="16"/>
      <c r="BM1056" s="16"/>
      <c r="BN1056" s="16"/>
      <c r="BO1056" s="16"/>
      <c r="BP1056" s="16"/>
      <c r="BQ1056" s="16"/>
      <c r="BR1056" s="16"/>
      <c r="BS1056" s="16"/>
      <c r="BT1056" s="16"/>
      <c r="BU1056" s="16"/>
      <c r="BV1056" s="16"/>
      <c r="BW1056" s="16"/>
      <c r="BX1056" s="16"/>
      <c r="BY1056" s="16"/>
      <c r="BZ1056" s="16"/>
      <c r="CA1056" s="16"/>
      <c r="CB1056" s="16"/>
      <c r="CC1056" s="16"/>
      <c r="CD1056" s="16"/>
      <c r="CE1056" s="16"/>
      <c r="CF1056" s="16"/>
      <c r="CG1056" s="16"/>
      <c r="CH1056" s="16"/>
      <c r="CI1056" s="16"/>
      <c r="CJ1056" s="16"/>
      <c r="CK1056" s="16"/>
      <c r="CL1056" s="16"/>
      <c r="CM1056" s="16"/>
      <c r="CN1056" s="16"/>
      <c r="CO1056" s="16"/>
      <c r="CP1056" s="16"/>
      <c r="CQ1056" s="16"/>
      <c r="CR1056" s="16"/>
      <c r="CS1056" s="16"/>
      <c r="CT1056" s="16"/>
      <c r="CU1056" s="16"/>
      <c r="CV1056" s="16"/>
      <c r="CW1056" s="16"/>
      <c r="CX1056" s="16"/>
      <c r="CY1056" s="16"/>
      <c r="CZ1056" s="16"/>
      <c r="DA1056" s="16"/>
      <c r="DB1056" s="16"/>
      <c r="DC1056" s="16"/>
      <c r="DD1056" s="16"/>
      <c r="DE1056" s="16"/>
      <c r="DF1056" s="16"/>
      <c r="DG1056" s="16"/>
      <c r="DH1056" s="16"/>
      <c r="DI1056" s="16"/>
      <c r="DJ1056" s="16"/>
      <c r="DK1056" s="16"/>
      <c r="DL1056" s="16"/>
      <c r="DM1056" s="16"/>
      <c r="DN1056" s="16"/>
      <c r="DO1056" s="16"/>
      <c r="DP1056" s="16"/>
      <c r="DQ1056" s="16"/>
      <c r="DR1056" s="16"/>
      <c r="DS1056" s="16"/>
      <c r="DT1056" s="16"/>
      <c r="DU1056" s="16"/>
      <c r="DV1056" s="16"/>
      <c r="DW1056" s="16"/>
      <c r="DX1056" s="16"/>
      <c r="DY1056" s="16"/>
      <c r="DZ1056" s="16"/>
      <c r="EA1056" s="16"/>
      <c r="EB1056" s="16"/>
      <c r="EC1056" s="16"/>
      <c r="ED1056" s="16"/>
      <c r="EE1056" s="16"/>
      <c r="EF1056" s="16"/>
      <c r="EG1056" s="16"/>
      <c r="EH1056" s="16"/>
      <c r="EI1056" s="16"/>
      <c r="EJ1056" s="16"/>
      <c r="EK1056" s="16"/>
      <c r="EL1056" s="16"/>
      <c r="EM1056" s="16"/>
      <c r="EN1056" s="16"/>
      <c r="EO1056" s="16"/>
      <c r="EP1056" s="16"/>
      <c r="EQ1056" s="16"/>
      <c r="ER1056" s="16"/>
      <c r="ES1056" s="16"/>
      <c r="ET1056" s="16"/>
      <c r="EU1056" s="16"/>
      <c r="EV1056" s="16"/>
      <c r="EW1056" s="16"/>
      <c r="EX1056" s="16"/>
      <c r="EY1056" s="16"/>
      <c r="EZ1056" s="16"/>
      <c r="FA1056" s="16"/>
      <c r="FB1056" s="16"/>
    </row>
    <row r="1057" spans="11:158" x14ac:dyDescent="0.35"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  <c r="AM1057" s="16"/>
      <c r="AN1057" s="16"/>
      <c r="AO1057" s="16"/>
      <c r="AP1057" s="16"/>
      <c r="AQ1057" s="16"/>
      <c r="AR1057" s="16"/>
      <c r="AS1057" s="16"/>
      <c r="AT1057" s="16"/>
      <c r="AU1057" s="16"/>
      <c r="AV1057" s="16"/>
      <c r="AW1057" s="16"/>
      <c r="AX1057" s="16"/>
      <c r="AY1057" s="16"/>
      <c r="AZ1057" s="16"/>
      <c r="BA1057" s="16"/>
      <c r="BB1057" s="16"/>
      <c r="BC1057" s="16"/>
      <c r="BD1057" s="16"/>
      <c r="BE1057" s="16"/>
      <c r="BF1057" s="16"/>
      <c r="BG1057" s="16"/>
      <c r="BH1057" s="16"/>
      <c r="BI1057" s="16"/>
      <c r="BJ1057" s="16"/>
      <c r="BK1057" s="16"/>
      <c r="BL1057" s="16"/>
      <c r="BM1057" s="16"/>
      <c r="BN1057" s="16"/>
      <c r="BO1057" s="16"/>
      <c r="BP1057" s="16"/>
      <c r="BQ1057" s="16"/>
      <c r="BR1057" s="16"/>
      <c r="BS1057" s="16"/>
      <c r="BT1057" s="16"/>
      <c r="BU1057" s="16"/>
      <c r="BV1057" s="16"/>
      <c r="BW1057" s="16"/>
      <c r="BX1057" s="16"/>
      <c r="BY1057" s="16"/>
      <c r="BZ1057" s="16"/>
      <c r="CA1057" s="16"/>
      <c r="CB1057" s="16"/>
      <c r="CC1057" s="16"/>
      <c r="CD1057" s="16"/>
      <c r="CE1057" s="16"/>
      <c r="CF1057" s="16"/>
      <c r="CG1057" s="16"/>
      <c r="CH1057" s="16"/>
      <c r="CI1057" s="16"/>
      <c r="CJ1057" s="16"/>
      <c r="CK1057" s="16"/>
      <c r="CL1057" s="16"/>
      <c r="CM1057" s="16"/>
      <c r="CN1057" s="16"/>
      <c r="CO1057" s="16"/>
      <c r="CP1057" s="16"/>
      <c r="CQ1057" s="16"/>
      <c r="CR1057" s="16"/>
      <c r="CS1057" s="16"/>
      <c r="CT1057" s="16"/>
      <c r="CU1057" s="16"/>
      <c r="CV1057" s="16"/>
      <c r="CW1057" s="16"/>
      <c r="CX1057" s="16"/>
      <c r="CY1057" s="16"/>
      <c r="CZ1057" s="16"/>
      <c r="DA1057" s="16"/>
      <c r="DB1057" s="16"/>
      <c r="DC1057" s="16"/>
      <c r="DD1057" s="16"/>
      <c r="DE1057" s="16"/>
      <c r="DF1057" s="16"/>
      <c r="DG1057" s="16"/>
      <c r="DH1057" s="16"/>
      <c r="DI1057" s="16"/>
      <c r="DJ1057" s="16"/>
      <c r="DK1057" s="16"/>
      <c r="DL1057" s="16"/>
      <c r="DM1057" s="16"/>
      <c r="DN1057" s="16"/>
      <c r="DO1057" s="16"/>
      <c r="DP1057" s="16"/>
      <c r="DQ1057" s="16"/>
      <c r="DR1057" s="16"/>
      <c r="DS1057" s="16"/>
      <c r="DT1057" s="16"/>
      <c r="DU1057" s="16"/>
      <c r="DV1057" s="16"/>
      <c r="DW1057" s="16"/>
      <c r="DX1057" s="16"/>
      <c r="DY1057" s="16"/>
      <c r="DZ1057" s="16"/>
      <c r="EA1057" s="16"/>
      <c r="EB1057" s="16"/>
      <c r="EC1057" s="16"/>
      <c r="ED1057" s="16"/>
      <c r="EE1057" s="16"/>
      <c r="EF1057" s="16"/>
      <c r="EG1057" s="16"/>
      <c r="EH1057" s="16"/>
      <c r="EI1057" s="16"/>
      <c r="EJ1057" s="16"/>
      <c r="EK1057" s="16"/>
      <c r="EL1057" s="16"/>
      <c r="EM1057" s="16"/>
      <c r="EN1057" s="16"/>
      <c r="EO1057" s="16"/>
      <c r="EP1057" s="16"/>
      <c r="EQ1057" s="16"/>
      <c r="ER1057" s="16"/>
      <c r="ES1057" s="16"/>
      <c r="ET1057" s="16"/>
      <c r="EU1057" s="16"/>
      <c r="EV1057" s="16"/>
      <c r="EW1057" s="16"/>
      <c r="EX1057" s="16"/>
      <c r="EY1057" s="16"/>
      <c r="EZ1057" s="16"/>
      <c r="FA1057" s="16"/>
      <c r="FB1057" s="16"/>
    </row>
    <row r="1058" spans="11:158" x14ac:dyDescent="0.35"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  <c r="AM1058" s="16"/>
      <c r="AN1058" s="16"/>
      <c r="AO1058" s="16"/>
      <c r="AP1058" s="16"/>
      <c r="AQ1058" s="16"/>
      <c r="AR1058" s="16"/>
      <c r="AS1058" s="16"/>
      <c r="AT1058" s="16"/>
      <c r="AU1058" s="16"/>
      <c r="AV1058" s="16"/>
      <c r="AW1058" s="16"/>
      <c r="AX1058" s="16"/>
      <c r="AY1058" s="16"/>
      <c r="AZ1058" s="16"/>
      <c r="BA1058" s="16"/>
      <c r="BB1058" s="16"/>
      <c r="BC1058" s="16"/>
      <c r="BD1058" s="16"/>
      <c r="BE1058" s="16"/>
      <c r="BF1058" s="16"/>
      <c r="BG1058" s="16"/>
      <c r="BH1058" s="16"/>
      <c r="BI1058" s="16"/>
      <c r="BJ1058" s="16"/>
      <c r="BK1058" s="16"/>
      <c r="BL1058" s="16"/>
      <c r="BM1058" s="16"/>
      <c r="BN1058" s="16"/>
      <c r="BO1058" s="16"/>
      <c r="BP1058" s="16"/>
      <c r="BQ1058" s="16"/>
      <c r="BR1058" s="16"/>
      <c r="BS1058" s="16"/>
      <c r="BT1058" s="16"/>
      <c r="BU1058" s="16"/>
      <c r="BV1058" s="16"/>
      <c r="BW1058" s="16"/>
      <c r="BX1058" s="16"/>
      <c r="BY1058" s="16"/>
      <c r="BZ1058" s="16"/>
      <c r="CA1058" s="16"/>
      <c r="CB1058" s="16"/>
      <c r="CC1058" s="16"/>
      <c r="CD1058" s="16"/>
      <c r="CE1058" s="16"/>
      <c r="CF1058" s="16"/>
      <c r="CG1058" s="16"/>
      <c r="CH1058" s="16"/>
      <c r="CI1058" s="16"/>
      <c r="CJ1058" s="16"/>
      <c r="CK1058" s="16"/>
      <c r="CL1058" s="16"/>
      <c r="CM1058" s="16"/>
      <c r="CN1058" s="16"/>
      <c r="CO1058" s="16"/>
      <c r="CP1058" s="16"/>
      <c r="CQ1058" s="16"/>
      <c r="CR1058" s="16"/>
      <c r="CS1058" s="16"/>
      <c r="CT1058" s="16"/>
      <c r="CU1058" s="16"/>
      <c r="CV1058" s="16"/>
      <c r="CW1058" s="16"/>
      <c r="CX1058" s="16"/>
      <c r="CY1058" s="16"/>
      <c r="CZ1058" s="16"/>
      <c r="DA1058" s="16"/>
      <c r="DB1058" s="16"/>
      <c r="DC1058" s="16"/>
      <c r="DD1058" s="16"/>
      <c r="DE1058" s="16"/>
      <c r="DF1058" s="16"/>
      <c r="DG1058" s="16"/>
      <c r="DH1058" s="16"/>
      <c r="DI1058" s="16"/>
      <c r="DJ1058" s="16"/>
      <c r="DK1058" s="16"/>
      <c r="DL1058" s="16"/>
      <c r="DM1058" s="16"/>
      <c r="DN1058" s="16"/>
      <c r="DO1058" s="16"/>
      <c r="DP1058" s="16"/>
      <c r="DQ1058" s="16"/>
      <c r="DR1058" s="16"/>
      <c r="DS1058" s="16"/>
      <c r="DT1058" s="16"/>
      <c r="DU1058" s="16"/>
      <c r="DV1058" s="16"/>
      <c r="DW1058" s="16"/>
      <c r="DX1058" s="16"/>
      <c r="DY1058" s="16"/>
      <c r="DZ1058" s="16"/>
      <c r="EA1058" s="16"/>
      <c r="EB1058" s="16"/>
      <c r="EC1058" s="16"/>
      <c r="ED1058" s="16"/>
      <c r="EE1058" s="16"/>
      <c r="EF1058" s="16"/>
      <c r="EG1058" s="16"/>
      <c r="EH1058" s="16"/>
      <c r="EI1058" s="16"/>
      <c r="EJ1058" s="16"/>
      <c r="EK1058" s="16"/>
      <c r="EL1058" s="16"/>
      <c r="EM1058" s="16"/>
      <c r="EN1058" s="16"/>
      <c r="EO1058" s="16"/>
      <c r="EP1058" s="16"/>
      <c r="EQ1058" s="16"/>
      <c r="ER1058" s="16"/>
      <c r="ES1058" s="16"/>
      <c r="ET1058" s="16"/>
      <c r="EU1058" s="16"/>
      <c r="EV1058" s="16"/>
      <c r="EW1058" s="16"/>
      <c r="EX1058" s="16"/>
      <c r="EY1058" s="16"/>
      <c r="EZ1058" s="16"/>
      <c r="FA1058" s="16"/>
      <c r="FB1058" s="16"/>
    </row>
    <row r="1059" spans="11:158" x14ac:dyDescent="0.35"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6"/>
      <c r="AK1059" s="16"/>
      <c r="AL1059" s="16"/>
      <c r="AM1059" s="16"/>
      <c r="AN1059" s="16"/>
      <c r="AO1059" s="16"/>
      <c r="AP1059" s="16"/>
      <c r="AQ1059" s="16"/>
      <c r="AR1059" s="16"/>
      <c r="AS1059" s="16"/>
      <c r="AT1059" s="16"/>
      <c r="AU1059" s="16"/>
      <c r="AV1059" s="16"/>
      <c r="AW1059" s="16"/>
      <c r="AX1059" s="16"/>
      <c r="AY1059" s="16"/>
      <c r="AZ1059" s="16"/>
      <c r="BA1059" s="16"/>
      <c r="BB1059" s="16"/>
      <c r="BC1059" s="16"/>
      <c r="BD1059" s="16"/>
      <c r="BE1059" s="16"/>
      <c r="BF1059" s="16"/>
      <c r="BG1059" s="16"/>
      <c r="BH1059" s="16"/>
      <c r="BI1059" s="16"/>
      <c r="BJ1059" s="16"/>
      <c r="BK1059" s="16"/>
      <c r="BL1059" s="16"/>
      <c r="BM1059" s="16"/>
      <c r="BN1059" s="16"/>
      <c r="BO1059" s="16"/>
      <c r="BP1059" s="16"/>
      <c r="BQ1059" s="16"/>
      <c r="BR1059" s="16"/>
      <c r="BS1059" s="16"/>
      <c r="BT1059" s="16"/>
      <c r="BU1059" s="16"/>
      <c r="BV1059" s="16"/>
      <c r="BW1059" s="16"/>
      <c r="BX1059" s="16"/>
      <c r="BY1059" s="16"/>
      <c r="BZ1059" s="16"/>
      <c r="CA1059" s="16"/>
      <c r="CB1059" s="16"/>
      <c r="CC1059" s="16"/>
      <c r="CD1059" s="16"/>
      <c r="CE1059" s="16"/>
      <c r="CF1059" s="16"/>
      <c r="CG1059" s="16"/>
      <c r="CH1059" s="16"/>
      <c r="CI1059" s="16"/>
      <c r="CJ1059" s="16"/>
      <c r="CK1059" s="16"/>
      <c r="CL1059" s="16"/>
      <c r="CM1059" s="16"/>
      <c r="CN1059" s="16"/>
      <c r="CO1059" s="16"/>
      <c r="CP1059" s="16"/>
      <c r="CQ1059" s="16"/>
      <c r="CR1059" s="16"/>
      <c r="CS1059" s="16"/>
      <c r="CT1059" s="16"/>
      <c r="CU1059" s="16"/>
      <c r="CV1059" s="16"/>
      <c r="CW1059" s="16"/>
      <c r="CX1059" s="16"/>
      <c r="CY1059" s="16"/>
      <c r="CZ1059" s="16"/>
      <c r="DA1059" s="16"/>
      <c r="DB1059" s="16"/>
      <c r="DC1059" s="16"/>
      <c r="DD1059" s="16"/>
      <c r="DE1059" s="16"/>
      <c r="DF1059" s="16"/>
      <c r="DG1059" s="16"/>
      <c r="DH1059" s="16"/>
      <c r="DI1059" s="16"/>
      <c r="DJ1059" s="16"/>
      <c r="DK1059" s="16"/>
      <c r="DL1059" s="16"/>
      <c r="DM1059" s="16"/>
      <c r="DN1059" s="16"/>
      <c r="DO1059" s="16"/>
      <c r="DP1059" s="16"/>
      <c r="DQ1059" s="16"/>
      <c r="DR1059" s="16"/>
      <c r="DS1059" s="16"/>
      <c r="DT1059" s="16"/>
      <c r="DU1059" s="16"/>
      <c r="DV1059" s="16"/>
      <c r="DW1059" s="16"/>
      <c r="DX1059" s="16"/>
      <c r="DY1059" s="16"/>
      <c r="DZ1059" s="16"/>
      <c r="EA1059" s="16"/>
      <c r="EB1059" s="16"/>
      <c r="EC1059" s="16"/>
      <c r="ED1059" s="16"/>
      <c r="EE1059" s="16"/>
      <c r="EF1059" s="16"/>
      <c r="EG1059" s="16"/>
      <c r="EH1059" s="16"/>
      <c r="EI1059" s="16"/>
      <c r="EJ1059" s="16"/>
      <c r="EK1059" s="16"/>
      <c r="EL1059" s="16"/>
      <c r="EM1059" s="16"/>
      <c r="EN1059" s="16"/>
      <c r="EO1059" s="16"/>
      <c r="EP1059" s="16"/>
      <c r="EQ1059" s="16"/>
      <c r="ER1059" s="16"/>
      <c r="ES1059" s="16"/>
      <c r="ET1059" s="16"/>
      <c r="EU1059" s="16"/>
      <c r="EV1059" s="16"/>
      <c r="EW1059" s="16"/>
      <c r="EX1059" s="16"/>
      <c r="EY1059" s="16"/>
      <c r="EZ1059" s="16"/>
      <c r="FA1059" s="16"/>
      <c r="FB1059" s="16"/>
    </row>
    <row r="1060" spans="11:158" x14ac:dyDescent="0.35"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  <c r="AM1060" s="16"/>
      <c r="AN1060" s="16"/>
      <c r="AO1060" s="16"/>
      <c r="AP1060" s="16"/>
      <c r="AQ1060" s="16"/>
      <c r="AR1060" s="16"/>
      <c r="AS1060" s="16"/>
      <c r="AT1060" s="16"/>
      <c r="AU1060" s="16"/>
      <c r="AV1060" s="16"/>
      <c r="AW1060" s="16"/>
      <c r="AX1060" s="16"/>
      <c r="AY1060" s="16"/>
      <c r="AZ1060" s="16"/>
      <c r="BA1060" s="16"/>
      <c r="BB1060" s="16"/>
      <c r="BC1060" s="16"/>
      <c r="BD1060" s="16"/>
      <c r="BE1060" s="16"/>
      <c r="BF1060" s="16"/>
      <c r="BG1060" s="16"/>
      <c r="BH1060" s="16"/>
      <c r="BI1060" s="16"/>
      <c r="BJ1060" s="16"/>
      <c r="BK1060" s="16"/>
      <c r="BL1060" s="16"/>
      <c r="BM1060" s="16"/>
      <c r="BN1060" s="16"/>
      <c r="BO1060" s="16"/>
      <c r="BP1060" s="16"/>
      <c r="BQ1060" s="16"/>
      <c r="BR1060" s="16"/>
      <c r="BS1060" s="16"/>
      <c r="BT1060" s="16"/>
      <c r="BU1060" s="16"/>
      <c r="BV1060" s="16"/>
      <c r="BW1060" s="16"/>
      <c r="BX1060" s="16"/>
      <c r="BY1060" s="16"/>
      <c r="BZ1060" s="16"/>
      <c r="CA1060" s="16"/>
      <c r="CB1060" s="16"/>
      <c r="CC1060" s="16"/>
      <c r="CD1060" s="16"/>
      <c r="CE1060" s="16"/>
      <c r="CF1060" s="16"/>
      <c r="CG1060" s="16"/>
      <c r="CH1060" s="16"/>
      <c r="CI1060" s="16"/>
      <c r="CJ1060" s="16"/>
      <c r="CK1060" s="16"/>
      <c r="CL1060" s="16"/>
      <c r="CM1060" s="16"/>
      <c r="CN1060" s="16"/>
      <c r="CO1060" s="16"/>
      <c r="CP1060" s="16"/>
      <c r="CQ1060" s="16"/>
      <c r="CR1060" s="16"/>
      <c r="CS1060" s="16"/>
      <c r="CT1060" s="16"/>
      <c r="CU1060" s="16"/>
      <c r="CV1060" s="16"/>
      <c r="CW1060" s="16"/>
      <c r="CX1060" s="16"/>
      <c r="CY1060" s="16"/>
      <c r="CZ1060" s="16"/>
      <c r="DA1060" s="16"/>
      <c r="DB1060" s="16"/>
      <c r="DC1060" s="16"/>
      <c r="DD1060" s="16"/>
      <c r="DE1060" s="16"/>
      <c r="DF1060" s="16"/>
      <c r="DG1060" s="16"/>
      <c r="DH1060" s="16"/>
      <c r="DI1060" s="16"/>
      <c r="DJ1060" s="16"/>
      <c r="DK1060" s="16"/>
      <c r="DL1060" s="16"/>
      <c r="DM1060" s="16"/>
      <c r="DN1060" s="16"/>
      <c r="DO1060" s="16"/>
      <c r="DP1060" s="16"/>
      <c r="DQ1060" s="16"/>
      <c r="DR1060" s="16"/>
      <c r="DS1060" s="16"/>
      <c r="DT1060" s="16"/>
      <c r="DU1060" s="16"/>
      <c r="DV1060" s="16"/>
      <c r="DW1060" s="16"/>
      <c r="DX1060" s="16"/>
      <c r="DY1060" s="16"/>
      <c r="DZ1060" s="16"/>
      <c r="EA1060" s="16"/>
      <c r="EB1060" s="16"/>
      <c r="EC1060" s="16"/>
      <c r="ED1060" s="16"/>
      <c r="EE1060" s="16"/>
      <c r="EF1060" s="16"/>
      <c r="EG1060" s="16"/>
      <c r="EH1060" s="16"/>
      <c r="EI1060" s="16"/>
      <c r="EJ1060" s="16"/>
      <c r="EK1060" s="16"/>
      <c r="EL1060" s="16"/>
      <c r="EM1060" s="16"/>
      <c r="EN1060" s="16"/>
      <c r="EO1060" s="16"/>
      <c r="EP1060" s="16"/>
      <c r="EQ1060" s="16"/>
      <c r="ER1060" s="16"/>
      <c r="ES1060" s="16"/>
      <c r="ET1060" s="16"/>
      <c r="EU1060" s="16"/>
      <c r="EV1060" s="16"/>
      <c r="EW1060" s="16"/>
      <c r="EX1060" s="16"/>
      <c r="EY1060" s="16"/>
      <c r="EZ1060" s="16"/>
      <c r="FA1060" s="16"/>
      <c r="FB1060" s="16"/>
    </row>
    <row r="1061" spans="11:158" x14ac:dyDescent="0.35"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/>
      <c r="AN1061" s="16"/>
      <c r="AO1061" s="16"/>
      <c r="AP1061" s="16"/>
      <c r="AQ1061" s="16"/>
      <c r="AR1061" s="16"/>
      <c r="AS1061" s="16"/>
      <c r="AT1061" s="16"/>
      <c r="AU1061" s="16"/>
      <c r="AV1061" s="16"/>
      <c r="AW1061" s="16"/>
      <c r="AX1061" s="16"/>
      <c r="AY1061" s="16"/>
      <c r="AZ1061" s="16"/>
      <c r="BA1061" s="16"/>
      <c r="BB1061" s="16"/>
      <c r="BC1061" s="16"/>
      <c r="BD1061" s="16"/>
      <c r="BE1061" s="16"/>
      <c r="BF1061" s="16"/>
      <c r="BG1061" s="16"/>
      <c r="BH1061" s="16"/>
      <c r="BI1061" s="16"/>
      <c r="BJ1061" s="16"/>
      <c r="BK1061" s="16"/>
      <c r="BL1061" s="16"/>
      <c r="BM1061" s="16"/>
      <c r="BN1061" s="16"/>
      <c r="BO1061" s="16"/>
      <c r="BP1061" s="16"/>
      <c r="BQ1061" s="16"/>
      <c r="BR1061" s="16"/>
      <c r="BS1061" s="16"/>
      <c r="BT1061" s="16"/>
      <c r="BU1061" s="16"/>
      <c r="BV1061" s="16"/>
      <c r="BW1061" s="16"/>
      <c r="BX1061" s="16"/>
      <c r="BY1061" s="16"/>
      <c r="BZ1061" s="16"/>
      <c r="CA1061" s="16"/>
      <c r="CB1061" s="16"/>
      <c r="CC1061" s="16"/>
      <c r="CD1061" s="16"/>
      <c r="CE1061" s="16"/>
      <c r="CF1061" s="16"/>
      <c r="CG1061" s="16"/>
      <c r="CH1061" s="16"/>
      <c r="CI1061" s="16"/>
      <c r="CJ1061" s="16"/>
      <c r="CK1061" s="16"/>
      <c r="CL1061" s="16"/>
      <c r="CM1061" s="16"/>
      <c r="CN1061" s="16"/>
      <c r="CO1061" s="16"/>
      <c r="CP1061" s="16"/>
      <c r="CQ1061" s="16"/>
      <c r="CR1061" s="16"/>
      <c r="CS1061" s="16"/>
      <c r="CT1061" s="16"/>
      <c r="CU1061" s="16"/>
      <c r="CV1061" s="16"/>
      <c r="CW1061" s="16"/>
      <c r="CX1061" s="16"/>
      <c r="CY1061" s="16"/>
      <c r="CZ1061" s="16"/>
      <c r="DA1061" s="16"/>
      <c r="DB1061" s="16"/>
      <c r="DC1061" s="16"/>
      <c r="DD1061" s="16"/>
      <c r="DE1061" s="16"/>
      <c r="DF1061" s="16"/>
      <c r="DG1061" s="16"/>
      <c r="DH1061" s="16"/>
      <c r="DI1061" s="16"/>
      <c r="DJ1061" s="16"/>
      <c r="DK1061" s="16"/>
      <c r="DL1061" s="16"/>
      <c r="DM1061" s="16"/>
      <c r="DN1061" s="16"/>
      <c r="DO1061" s="16"/>
      <c r="DP1061" s="16"/>
      <c r="DQ1061" s="16"/>
      <c r="DR1061" s="16"/>
      <c r="DS1061" s="16"/>
      <c r="DT1061" s="16"/>
      <c r="DU1061" s="16"/>
      <c r="DV1061" s="16"/>
      <c r="DW1061" s="16"/>
      <c r="DX1061" s="16"/>
      <c r="DY1061" s="16"/>
      <c r="DZ1061" s="16"/>
      <c r="EA1061" s="16"/>
      <c r="EB1061" s="16"/>
      <c r="EC1061" s="16"/>
      <c r="ED1061" s="16"/>
      <c r="EE1061" s="16"/>
      <c r="EF1061" s="16"/>
      <c r="EG1061" s="16"/>
      <c r="EH1061" s="16"/>
      <c r="EI1061" s="16"/>
      <c r="EJ1061" s="16"/>
      <c r="EK1061" s="16"/>
      <c r="EL1061" s="16"/>
      <c r="EM1061" s="16"/>
      <c r="EN1061" s="16"/>
      <c r="EO1061" s="16"/>
      <c r="EP1061" s="16"/>
      <c r="EQ1061" s="16"/>
      <c r="ER1061" s="16"/>
      <c r="ES1061" s="16"/>
      <c r="ET1061" s="16"/>
      <c r="EU1061" s="16"/>
      <c r="EV1061" s="16"/>
      <c r="EW1061" s="16"/>
      <c r="EX1061" s="16"/>
      <c r="EY1061" s="16"/>
      <c r="EZ1061" s="16"/>
      <c r="FA1061" s="16"/>
      <c r="FB1061" s="16"/>
    </row>
    <row r="1062" spans="11:158" x14ac:dyDescent="0.35"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  <c r="AM1062" s="16"/>
      <c r="AN1062" s="16"/>
      <c r="AO1062" s="16"/>
      <c r="AP1062" s="16"/>
      <c r="AQ1062" s="16"/>
      <c r="AR1062" s="16"/>
      <c r="AS1062" s="16"/>
      <c r="AT1062" s="16"/>
      <c r="AU1062" s="16"/>
      <c r="AV1062" s="16"/>
      <c r="AW1062" s="16"/>
      <c r="AX1062" s="16"/>
      <c r="AY1062" s="16"/>
      <c r="AZ1062" s="16"/>
      <c r="BA1062" s="16"/>
      <c r="BB1062" s="16"/>
      <c r="BC1062" s="16"/>
      <c r="BD1062" s="16"/>
      <c r="BE1062" s="16"/>
      <c r="BF1062" s="16"/>
      <c r="BG1062" s="16"/>
      <c r="BH1062" s="16"/>
      <c r="BI1062" s="16"/>
      <c r="BJ1062" s="16"/>
      <c r="BK1062" s="16"/>
      <c r="BL1062" s="16"/>
      <c r="BM1062" s="16"/>
      <c r="BN1062" s="16"/>
      <c r="BO1062" s="16"/>
      <c r="BP1062" s="16"/>
      <c r="BQ1062" s="16"/>
      <c r="BR1062" s="16"/>
      <c r="BS1062" s="16"/>
      <c r="BT1062" s="16"/>
      <c r="BU1062" s="16"/>
      <c r="BV1062" s="16"/>
      <c r="BW1062" s="16"/>
      <c r="BX1062" s="16"/>
      <c r="BY1062" s="16"/>
      <c r="BZ1062" s="16"/>
      <c r="CA1062" s="16"/>
      <c r="CB1062" s="16"/>
      <c r="CC1062" s="16"/>
      <c r="CD1062" s="16"/>
      <c r="CE1062" s="16"/>
      <c r="CF1062" s="16"/>
      <c r="CG1062" s="16"/>
      <c r="CH1062" s="16"/>
      <c r="CI1062" s="16"/>
      <c r="CJ1062" s="16"/>
      <c r="CK1062" s="16"/>
      <c r="CL1062" s="16"/>
      <c r="CM1062" s="16"/>
      <c r="CN1062" s="16"/>
      <c r="CO1062" s="16"/>
      <c r="CP1062" s="16"/>
      <c r="CQ1062" s="16"/>
      <c r="CR1062" s="16"/>
      <c r="CS1062" s="16"/>
      <c r="CT1062" s="16"/>
      <c r="CU1062" s="16"/>
      <c r="CV1062" s="16"/>
      <c r="CW1062" s="16"/>
      <c r="CX1062" s="16"/>
      <c r="CY1062" s="16"/>
      <c r="CZ1062" s="16"/>
      <c r="DA1062" s="16"/>
      <c r="DB1062" s="16"/>
      <c r="DC1062" s="16"/>
      <c r="DD1062" s="16"/>
      <c r="DE1062" s="16"/>
      <c r="DF1062" s="16"/>
      <c r="DG1062" s="16"/>
      <c r="DH1062" s="16"/>
      <c r="DI1062" s="16"/>
      <c r="DJ1062" s="16"/>
      <c r="DK1062" s="16"/>
      <c r="DL1062" s="16"/>
      <c r="DM1062" s="16"/>
      <c r="DN1062" s="16"/>
      <c r="DO1062" s="16"/>
      <c r="DP1062" s="16"/>
      <c r="DQ1062" s="16"/>
      <c r="DR1062" s="16"/>
      <c r="DS1062" s="16"/>
      <c r="DT1062" s="16"/>
      <c r="DU1062" s="16"/>
      <c r="DV1062" s="16"/>
      <c r="DW1062" s="16"/>
      <c r="DX1062" s="16"/>
      <c r="DY1062" s="16"/>
      <c r="DZ1062" s="16"/>
      <c r="EA1062" s="16"/>
      <c r="EB1062" s="16"/>
      <c r="EC1062" s="16"/>
      <c r="ED1062" s="16"/>
      <c r="EE1062" s="16"/>
      <c r="EF1062" s="16"/>
      <c r="EG1062" s="16"/>
      <c r="EH1062" s="16"/>
      <c r="EI1062" s="16"/>
      <c r="EJ1062" s="16"/>
      <c r="EK1062" s="16"/>
      <c r="EL1062" s="16"/>
      <c r="EM1062" s="16"/>
      <c r="EN1062" s="16"/>
      <c r="EO1062" s="16"/>
      <c r="EP1062" s="16"/>
      <c r="EQ1062" s="16"/>
      <c r="ER1062" s="16"/>
      <c r="ES1062" s="16"/>
      <c r="ET1062" s="16"/>
      <c r="EU1062" s="16"/>
      <c r="EV1062" s="16"/>
      <c r="EW1062" s="16"/>
      <c r="EX1062" s="16"/>
      <c r="EY1062" s="16"/>
      <c r="EZ1062" s="16"/>
      <c r="FA1062" s="16"/>
      <c r="FB1062" s="16"/>
    </row>
    <row r="1063" spans="11:158" x14ac:dyDescent="0.35"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  <c r="AM1063" s="16"/>
      <c r="AN1063" s="16"/>
      <c r="AO1063" s="16"/>
      <c r="AP1063" s="16"/>
      <c r="AQ1063" s="16"/>
      <c r="AR1063" s="16"/>
      <c r="AS1063" s="16"/>
      <c r="AT1063" s="16"/>
      <c r="AU1063" s="16"/>
      <c r="AV1063" s="16"/>
      <c r="AW1063" s="16"/>
      <c r="AX1063" s="16"/>
      <c r="AY1063" s="16"/>
      <c r="AZ1063" s="16"/>
      <c r="BA1063" s="16"/>
      <c r="BB1063" s="16"/>
      <c r="BC1063" s="16"/>
      <c r="BD1063" s="16"/>
      <c r="BE1063" s="16"/>
      <c r="BF1063" s="16"/>
      <c r="BG1063" s="16"/>
      <c r="BH1063" s="16"/>
      <c r="BI1063" s="16"/>
      <c r="BJ1063" s="16"/>
      <c r="BK1063" s="16"/>
      <c r="BL1063" s="16"/>
      <c r="BM1063" s="16"/>
      <c r="BN1063" s="16"/>
      <c r="BO1063" s="16"/>
      <c r="BP1063" s="16"/>
      <c r="BQ1063" s="16"/>
      <c r="BR1063" s="16"/>
      <c r="BS1063" s="16"/>
      <c r="BT1063" s="16"/>
      <c r="BU1063" s="16"/>
      <c r="BV1063" s="16"/>
      <c r="BW1063" s="16"/>
      <c r="BX1063" s="16"/>
      <c r="BY1063" s="16"/>
      <c r="BZ1063" s="16"/>
      <c r="CA1063" s="16"/>
      <c r="CB1063" s="16"/>
      <c r="CC1063" s="16"/>
      <c r="CD1063" s="16"/>
      <c r="CE1063" s="16"/>
      <c r="CF1063" s="16"/>
      <c r="CG1063" s="16"/>
      <c r="CH1063" s="16"/>
      <c r="CI1063" s="16"/>
      <c r="CJ1063" s="16"/>
      <c r="CK1063" s="16"/>
      <c r="CL1063" s="16"/>
      <c r="CM1063" s="16"/>
      <c r="CN1063" s="16"/>
      <c r="CO1063" s="16"/>
      <c r="CP1063" s="16"/>
      <c r="CQ1063" s="16"/>
      <c r="CR1063" s="16"/>
      <c r="CS1063" s="16"/>
      <c r="CT1063" s="16"/>
      <c r="CU1063" s="16"/>
      <c r="CV1063" s="16"/>
      <c r="CW1063" s="16"/>
      <c r="CX1063" s="16"/>
      <c r="CY1063" s="16"/>
      <c r="CZ1063" s="16"/>
      <c r="DA1063" s="16"/>
      <c r="DB1063" s="16"/>
      <c r="DC1063" s="16"/>
      <c r="DD1063" s="16"/>
      <c r="DE1063" s="16"/>
      <c r="DF1063" s="16"/>
      <c r="DG1063" s="16"/>
      <c r="DH1063" s="16"/>
      <c r="DI1063" s="16"/>
      <c r="DJ1063" s="16"/>
      <c r="DK1063" s="16"/>
      <c r="DL1063" s="16"/>
      <c r="DM1063" s="16"/>
      <c r="DN1063" s="16"/>
      <c r="DO1063" s="16"/>
      <c r="DP1063" s="16"/>
      <c r="DQ1063" s="16"/>
      <c r="DR1063" s="16"/>
      <c r="DS1063" s="16"/>
      <c r="DT1063" s="16"/>
      <c r="DU1063" s="16"/>
      <c r="DV1063" s="16"/>
      <c r="DW1063" s="16"/>
      <c r="DX1063" s="16"/>
      <c r="DY1063" s="16"/>
      <c r="DZ1063" s="16"/>
      <c r="EA1063" s="16"/>
      <c r="EB1063" s="16"/>
      <c r="EC1063" s="16"/>
      <c r="ED1063" s="16"/>
      <c r="EE1063" s="16"/>
      <c r="EF1063" s="16"/>
      <c r="EG1063" s="16"/>
      <c r="EH1063" s="16"/>
      <c r="EI1063" s="16"/>
      <c r="EJ1063" s="16"/>
      <c r="EK1063" s="16"/>
      <c r="EL1063" s="16"/>
      <c r="EM1063" s="16"/>
      <c r="EN1063" s="16"/>
      <c r="EO1063" s="16"/>
      <c r="EP1063" s="16"/>
      <c r="EQ1063" s="16"/>
      <c r="ER1063" s="16"/>
      <c r="ES1063" s="16"/>
      <c r="ET1063" s="16"/>
      <c r="EU1063" s="16"/>
      <c r="EV1063" s="16"/>
      <c r="EW1063" s="16"/>
      <c r="EX1063" s="16"/>
      <c r="EY1063" s="16"/>
      <c r="EZ1063" s="16"/>
      <c r="FA1063" s="16"/>
      <c r="FB1063" s="16"/>
    </row>
    <row r="1064" spans="11:158" x14ac:dyDescent="0.35"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6"/>
      <c r="AL1064" s="16"/>
      <c r="AM1064" s="16"/>
      <c r="AN1064" s="16"/>
      <c r="AO1064" s="16"/>
      <c r="AP1064" s="16"/>
      <c r="AQ1064" s="16"/>
      <c r="AR1064" s="16"/>
      <c r="AS1064" s="16"/>
      <c r="AT1064" s="16"/>
      <c r="AU1064" s="16"/>
      <c r="AV1064" s="16"/>
      <c r="AW1064" s="16"/>
      <c r="AX1064" s="16"/>
      <c r="AY1064" s="16"/>
      <c r="AZ1064" s="16"/>
      <c r="BA1064" s="16"/>
      <c r="BB1064" s="16"/>
      <c r="BC1064" s="16"/>
      <c r="BD1064" s="16"/>
      <c r="BE1064" s="16"/>
      <c r="BF1064" s="16"/>
      <c r="BG1064" s="16"/>
      <c r="BH1064" s="16"/>
      <c r="BI1064" s="16"/>
      <c r="BJ1064" s="16"/>
      <c r="BK1064" s="16"/>
      <c r="BL1064" s="16"/>
      <c r="BM1064" s="16"/>
      <c r="BN1064" s="16"/>
      <c r="BO1064" s="16"/>
      <c r="BP1064" s="16"/>
      <c r="BQ1064" s="16"/>
      <c r="BR1064" s="16"/>
      <c r="BS1064" s="16"/>
      <c r="BT1064" s="16"/>
      <c r="BU1064" s="16"/>
      <c r="BV1064" s="16"/>
      <c r="BW1064" s="16"/>
      <c r="BX1064" s="16"/>
      <c r="BY1064" s="16"/>
      <c r="BZ1064" s="16"/>
      <c r="CA1064" s="16"/>
      <c r="CB1064" s="16"/>
      <c r="CC1064" s="16"/>
      <c r="CD1064" s="16"/>
      <c r="CE1064" s="16"/>
      <c r="CF1064" s="16"/>
      <c r="CG1064" s="16"/>
      <c r="CH1064" s="16"/>
      <c r="CI1064" s="16"/>
      <c r="CJ1064" s="16"/>
      <c r="CK1064" s="16"/>
      <c r="CL1064" s="16"/>
      <c r="CM1064" s="16"/>
      <c r="CN1064" s="16"/>
      <c r="CO1064" s="16"/>
      <c r="CP1064" s="16"/>
      <c r="CQ1064" s="16"/>
      <c r="CR1064" s="16"/>
      <c r="CS1064" s="16"/>
      <c r="CT1064" s="16"/>
      <c r="CU1064" s="16"/>
      <c r="CV1064" s="16"/>
      <c r="CW1064" s="16"/>
      <c r="CX1064" s="16"/>
      <c r="CY1064" s="16"/>
      <c r="CZ1064" s="16"/>
      <c r="DA1064" s="16"/>
      <c r="DB1064" s="16"/>
      <c r="DC1064" s="16"/>
      <c r="DD1064" s="16"/>
      <c r="DE1064" s="16"/>
      <c r="DF1064" s="16"/>
      <c r="DG1064" s="16"/>
      <c r="DH1064" s="16"/>
      <c r="DI1064" s="16"/>
      <c r="DJ1064" s="16"/>
      <c r="DK1064" s="16"/>
      <c r="DL1064" s="16"/>
      <c r="DM1064" s="16"/>
      <c r="DN1064" s="16"/>
      <c r="DO1064" s="16"/>
      <c r="DP1064" s="16"/>
      <c r="DQ1064" s="16"/>
      <c r="DR1064" s="16"/>
      <c r="DS1064" s="16"/>
      <c r="DT1064" s="16"/>
      <c r="DU1064" s="16"/>
      <c r="DV1064" s="16"/>
      <c r="DW1064" s="16"/>
      <c r="DX1064" s="16"/>
      <c r="DY1064" s="16"/>
      <c r="DZ1064" s="16"/>
      <c r="EA1064" s="16"/>
      <c r="EB1064" s="16"/>
      <c r="EC1064" s="16"/>
      <c r="ED1064" s="16"/>
      <c r="EE1064" s="16"/>
      <c r="EF1064" s="16"/>
      <c r="EG1064" s="16"/>
      <c r="EH1064" s="16"/>
      <c r="EI1064" s="16"/>
      <c r="EJ1064" s="16"/>
      <c r="EK1064" s="16"/>
      <c r="EL1064" s="16"/>
      <c r="EM1064" s="16"/>
      <c r="EN1064" s="16"/>
      <c r="EO1064" s="16"/>
      <c r="EP1064" s="16"/>
      <c r="EQ1064" s="16"/>
      <c r="ER1064" s="16"/>
      <c r="ES1064" s="16"/>
      <c r="ET1064" s="16"/>
      <c r="EU1064" s="16"/>
      <c r="EV1064" s="16"/>
      <c r="EW1064" s="16"/>
      <c r="EX1064" s="16"/>
      <c r="EY1064" s="16"/>
      <c r="EZ1064" s="16"/>
      <c r="FA1064" s="16"/>
      <c r="FB1064" s="16"/>
    </row>
    <row r="1065" spans="11:158" x14ac:dyDescent="0.35"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  <c r="AM1065" s="16"/>
      <c r="AN1065" s="16"/>
      <c r="AO1065" s="16"/>
      <c r="AP1065" s="16"/>
      <c r="AQ1065" s="16"/>
      <c r="AR1065" s="16"/>
      <c r="AS1065" s="16"/>
      <c r="AT1065" s="16"/>
      <c r="AU1065" s="16"/>
      <c r="AV1065" s="16"/>
      <c r="AW1065" s="16"/>
      <c r="AX1065" s="16"/>
      <c r="AY1065" s="16"/>
      <c r="AZ1065" s="16"/>
      <c r="BA1065" s="16"/>
      <c r="BB1065" s="16"/>
      <c r="BC1065" s="16"/>
      <c r="BD1065" s="16"/>
      <c r="BE1065" s="16"/>
      <c r="BF1065" s="16"/>
      <c r="BG1065" s="16"/>
      <c r="BH1065" s="16"/>
      <c r="BI1065" s="16"/>
      <c r="BJ1065" s="16"/>
      <c r="BK1065" s="16"/>
      <c r="BL1065" s="16"/>
      <c r="BM1065" s="16"/>
      <c r="BN1065" s="16"/>
      <c r="BO1065" s="16"/>
      <c r="BP1065" s="16"/>
      <c r="BQ1065" s="16"/>
      <c r="BR1065" s="16"/>
      <c r="BS1065" s="16"/>
      <c r="BT1065" s="16"/>
      <c r="BU1065" s="16"/>
      <c r="BV1065" s="16"/>
      <c r="BW1065" s="16"/>
      <c r="BX1065" s="16"/>
      <c r="BY1065" s="16"/>
      <c r="BZ1065" s="16"/>
      <c r="CA1065" s="16"/>
      <c r="CB1065" s="16"/>
      <c r="CC1065" s="16"/>
      <c r="CD1065" s="16"/>
      <c r="CE1065" s="16"/>
      <c r="CF1065" s="16"/>
      <c r="CG1065" s="16"/>
      <c r="CH1065" s="16"/>
      <c r="CI1065" s="16"/>
      <c r="CJ1065" s="16"/>
      <c r="CK1065" s="16"/>
      <c r="CL1065" s="16"/>
      <c r="CM1065" s="16"/>
      <c r="CN1065" s="16"/>
      <c r="CO1065" s="16"/>
      <c r="CP1065" s="16"/>
      <c r="CQ1065" s="16"/>
      <c r="CR1065" s="16"/>
      <c r="CS1065" s="16"/>
      <c r="CT1065" s="16"/>
      <c r="CU1065" s="16"/>
      <c r="CV1065" s="16"/>
      <c r="CW1065" s="16"/>
      <c r="CX1065" s="16"/>
      <c r="CY1065" s="16"/>
      <c r="CZ1065" s="16"/>
      <c r="DA1065" s="16"/>
      <c r="DB1065" s="16"/>
      <c r="DC1065" s="16"/>
      <c r="DD1065" s="16"/>
      <c r="DE1065" s="16"/>
      <c r="DF1065" s="16"/>
      <c r="DG1065" s="16"/>
      <c r="DH1065" s="16"/>
      <c r="DI1065" s="16"/>
      <c r="DJ1065" s="16"/>
      <c r="DK1065" s="16"/>
      <c r="DL1065" s="16"/>
      <c r="DM1065" s="16"/>
      <c r="DN1065" s="16"/>
      <c r="DO1065" s="16"/>
      <c r="DP1065" s="16"/>
      <c r="DQ1065" s="16"/>
      <c r="DR1065" s="16"/>
      <c r="DS1065" s="16"/>
      <c r="DT1065" s="16"/>
      <c r="DU1065" s="16"/>
      <c r="DV1065" s="16"/>
      <c r="DW1065" s="16"/>
      <c r="DX1065" s="16"/>
      <c r="DY1065" s="16"/>
      <c r="DZ1065" s="16"/>
      <c r="EA1065" s="16"/>
      <c r="EB1065" s="16"/>
      <c r="EC1065" s="16"/>
      <c r="ED1065" s="16"/>
      <c r="EE1065" s="16"/>
      <c r="EF1065" s="16"/>
      <c r="EG1065" s="16"/>
      <c r="EH1065" s="16"/>
      <c r="EI1065" s="16"/>
      <c r="EJ1065" s="16"/>
      <c r="EK1065" s="16"/>
      <c r="EL1065" s="16"/>
      <c r="EM1065" s="16"/>
      <c r="EN1065" s="16"/>
      <c r="EO1065" s="16"/>
      <c r="EP1065" s="16"/>
      <c r="EQ1065" s="16"/>
      <c r="ER1065" s="16"/>
      <c r="ES1065" s="16"/>
      <c r="ET1065" s="16"/>
      <c r="EU1065" s="16"/>
      <c r="EV1065" s="16"/>
      <c r="EW1065" s="16"/>
      <c r="EX1065" s="16"/>
      <c r="EY1065" s="16"/>
      <c r="EZ1065" s="16"/>
      <c r="FA1065" s="16"/>
      <c r="FB1065" s="16"/>
    </row>
    <row r="1066" spans="11:158" x14ac:dyDescent="0.35"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  <c r="AM1066" s="16"/>
      <c r="AN1066" s="16"/>
      <c r="AO1066" s="16"/>
      <c r="AP1066" s="16"/>
      <c r="AQ1066" s="16"/>
      <c r="AR1066" s="16"/>
      <c r="AS1066" s="16"/>
      <c r="AT1066" s="16"/>
      <c r="AU1066" s="16"/>
      <c r="AV1066" s="16"/>
      <c r="AW1066" s="16"/>
      <c r="AX1066" s="16"/>
      <c r="AY1066" s="16"/>
      <c r="AZ1066" s="16"/>
      <c r="BA1066" s="16"/>
      <c r="BB1066" s="16"/>
      <c r="BC1066" s="16"/>
      <c r="BD1066" s="16"/>
      <c r="BE1066" s="16"/>
      <c r="BF1066" s="16"/>
      <c r="BG1066" s="16"/>
      <c r="BH1066" s="16"/>
      <c r="BI1066" s="16"/>
      <c r="BJ1066" s="16"/>
      <c r="BK1066" s="16"/>
      <c r="BL1066" s="16"/>
      <c r="BM1066" s="16"/>
      <c r="BN1066" s="16"/>
      <c r="BO1066" s="16"/>
      <c r="BP1066" s="16"/>
      <c r="BQ1066" s="16"/>
      <c r="BR1066" s="16"/>
      <c r="BS1066" s="16"/>
      <c r="BT1066" s="16"/>
      <c r="BU1066" s="16"/>
      <c r="BV1066" s="16"/>
      <c r="BW1066" s="16"/>
      <c r="BX1066" s="16"/>
      <c r="BY1066" s="16"/>
      <c r="BZ1066" s="16"/>
      <c r="CA1066" s="16"/>
      <c r="CB1066" s="16"/>
      <c r="CC1066" s="16"/>
      <c r="CD1066" s="16"/>
      <c r="CE1066" s="16"/>
      <c r="CF1066" s="16"/>
      <c r="CG1066" s="16"/>
      <c r="CH1066" s="16"/>
      <c r="CI1066" s="16"/>
      <c r="CJ1066" s="16"/>
      <c r="CK1066" s="16"/>
      <c r="CL1066" s="16"/>
      <c r="CM1066" s="16"/>
      <c r="CN1066" s="16"/>
      <c r="CO1066" s="16"/>
      <c r="CP1066" s="16"/>
      <c r="CQ1066" s="16"/>
      <c r="CR1066" s="16"/>
      <c r="CS1066" s="16"/>
      <c r="CT1066" s="16"/>
      <c r="CU1066" s="16"/>
      <c r="CV1066" s="16"/>
      <c r="CW1066" s="16"/>
      <c r="CX1066" s="16"/>
      <c r="CY1066" s="16"/>
      <c r="CZ1066" s="16"/>
      <c r="DA1066" s="16"/>
      <c r="DB1066" s="16"/>
      <c r="DC1066" s="16"/>
      <c r="DD1066" s="16"/>
      <c r="DE1066" s="16"/>
      <c r="DF1066" s="16"/>
      <c r="DG1066" s="16"/>
      <c r="DH1066" s="16"/>
      <c r="DI1066" s="16"/>
      <c r="DJ1066" s="16"/>
      <c r="DK1066" s="16"/>
      <c r="DL1066" s="16"/>
      <c r="DM1066" s="16"/>
      <c r="DN1066" s="16"/>
      <c r="DO1066" s="16"/>
      <c r="DP1066" s="16"/>
      <c r="DQ1066" s="16"/>
      <c r="DR1066" s="16"/>
      <c r="DS1066" s="16"/>
      <c r="DT1066" s="16"/>
      <c r="DU1066" s="16"/>
      <c r="DV1066" s="16"/>
      <c r="DW1066" s="16"/>
      <c r="DX1066" s="16"/>
      <c r="DY1066" s="16"/>
      <c r="DZ1066" s="16"/>
      <c r="EA1066" s="16"/>
      <c r="EB1066" s="16"/>
      <c r="EC1066" s="16"/>
      <c r="ED1066" s="16"/>
      <c r="EE1066" s="16"/>
      <c r="EF1066" s="16"/>
      <c r="EG1066" s="16"/>
      <c r="EH1066" s="16"/>
      <c r="EI1066" s="16"/>
      <c r="EJ1066" s="16"/>
      <c r="EK1066" s="16"/>
      <c r="EL1066" s="16"/>
      <c r="EM1066" s="16"/>
      <c r="EN1066" s="16"/>
      <c r="EO1066" s="16"/>
      <c r="EP1066" s="16"/>
      <c r="EQ1066" s="16"/>
      <c r="ER1066" s="16"/>
      <c r="ES1066" s="16"/>
      <c r="ET1066" s="16"/>
      <c r="EU1066" s="16"/>
      <c r="EV1066" s="16"/>
      <c r="EW1066" s="16"/>
      <c r="EX1066" s="16"/>
      <c r="EY1066" s="16"/>
      <c r="EZ1066" s="16"/>
      <c r="FA1066" s="16"/>
      <c r="FB1066" s="16"/>
    </row>
    <row r="1067" spans="11:158" x14ac:dyDescent="0.35"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  <c r="AM1067" s="16"/>
      <c r="AN1067" s="16"/>
      <c r="AO1067" s="16"/>
      <c r="AP1067" s="16"/>
      <c r="AQ1067" s="16"/>
      <c r="AR1067" s="16"/>
      <c r="AS1067" s="16"/>
      <c r="AT1067" s="16"/>
      <c r="AU1067" s="16"/>
      <c r="AV1067" s="16"/>
      <c r="AW1067" s="16"/>
      <c r="AX1067" s="16"/>
      <c r="AY1067" s="16"/>
      <c r="AZ1067" s="16"/>
      <c r="BA1067" s="16"/>
      <c r="BB1067" s="16"/>
      <c r="BC1067" s="16"/>
      <c r="BD1067" s="16"/>
      <c r="BE1067" s="16"/>
      <c r="BF1067" s="16"/>
      <c r="BG1067" s="16"/>
      <c r="BH1067" s="16"/>
      <c r="BI1067" s="16"/>
      <c r="BJ1067" s="16"/>
      <c r="BK1067" s="16"/>
      <c r="BL1067" s="16"/>
      <c r="BM1067" s="16"/>
      <c r="BN1067" s="16"/>
      <c r="BO1067" s="16"/>
      <c r="BP1067" s="16"/>
      <c r="BQ1067" s="16"/>
      <c r="BR1067" s="16"/>
      <c r="BS1067" s="16"/>
      <c r="BT1067" s="16"/>
      <c r="BU1067" s="16"/>
      <c r="BV1067" s="16"/>
      <c r="BW1067" s="16"/>
      <c r="BX1067" s="16"/>
      <c r="BY1067" s="16"/>
      <c r="BZ1067" s="16"/>
      <c r="CA1067" s="16"/>
      <c r="CB1067" s="16"/>
      <c r="CC1067" s="16"/>
      <c r="CD1067" s="16"/>
      <c r="CE1067" s="16"/>
      <c r="CF1067" s="16"/>
      <c r="CG1067" s="16"/>
      <c r="CH1067" s="16"/>
      <c r="CI1067" s="16"/>
      <c r="CJ1067" s="16"/>
      <c r="CK1067" s="16"/>
      <c r="CL1067" s="16"/>
      <c r="CM1067" s="16"/>
      <c r="CN1067" s="16"/>
      <c r="CO1067" s="16"/>
      <c r="CP1067" s="16"/>
      <c r="CQ1067" s="16"/>
      <c r="CR1067" s="16"/>
      <c r="CS1067" s="16"/>
      <c r="CT1067" s="16"/>
      <c r="CU1067" s="16"/>
      <c r="CV1067" s="16"/>
      <c r="CW1067" s="16"/>
      <c r="CX1067" s="16"/>
      <c r="CY1067" s="16"/>
      <c r="CZ1067" s="16"/>
      <c r="DA1067" s="16"/>
      <c r="DB1067" s="16"/>
      <c r="DC1067" s="16"/>
      <c r="DD1067" s="16"/>
      <c r="DE1067" s="16"/>
      <c r="DF1067" s="16"/>
      <c r="DG1067" s="16"/>
      <c r="DH1067" s="16"/>
      <c r="DI1067" s="16"/>
      <c r="DJ1067" s="16"/>
      <c r="DK1067" s="16"/>
      <c r="DL1067" s="16"/>
      <c r="DM1067" s="16"/>
      <c r="DN1067" s="16"/>
      <c r="DO1067" s="16"/>
      <c r="DP1067" s="16"/>
      <c r="DQ1067" s="16"/>
      <c r="DR1067" s="16"/>
      <c r="DS1067" s="16"/>
      <c r="DT1067" s="16"/>
      <c r="DU1067" s="16"/>
      <c r="DV1067" s="16"/>
      <c r="DW1067" s="16"/>
      <c r="DX1067" s="16"/>
      <c r="DY1067" s="16"/>
      <c r="DZ1067" s="16"/>
      <c r="EA1067" s="16"/>
      <c r="EB1067" s="16"/>
      <c r="EC1067" s="16"/>
      <c r="ED1067" s="16"/>
      <c r="EE1067" s="16"/>
      <c r="EF1067" s="16"/>
      <c r="EG1067" s="16"/>
      <c r="EH1067" s="16"/>
      <c r="EI1067" s="16"/>
      <c r="EJ1067" s="16"/>
      <c r="EK1067" s="16"/>
      <c r="EL1067" s="16"/>
      <c r="EM1067" s="16"/>
      <c r="EN1067" s="16"/>
      <c r="EO1067" s="16"/>
      <c r="EP1067" s="16"/>
      <c r="EQ1067" s="16"/>
      <c r="ER1067" s="16"/>
      <c r="ES1067" s="16"/>
      <c r="ET1067" s="16"/>
      <c r="EU1067" s="16"/>
      <c r="EV1067" s="16"/>
      <c r="EW1067" s="16"/>
      <c r="EX1067" s="16"/>
      <c r="EY1067" s="16"/>
      <c r="EZ1067" s="16"/>
      <c r="FA1067" s="16"/>
      <c r="FB1067" s="16"/>
    </row>
    <row r="1068" spans="11:158" x14ac:dyDescent="0.35"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6"/>
      <c r="AL1068" s="16"/>
      <c r="AM1068" s="16"/>
      <c r="AN1068" s="16"/>
      <c r="AO1068" s="16"/>
      <c r="AP1068" s="16"/>
      <c r="AQ1068" s="16"/>
      <c r="AR1068" s="16"/>
      <c r="AS1068" s="16"/>
      <c r="AT1068" s="16"/>
      <c r="AU1068" s="16"/>
      <c r="AV1068" s="16"/>
      <c r="AW1068" s="16"/>
      <c r="AX1068" s="16"/>
      <c r="AY1068" s="16"/>
      <c r="AZ1068" s="16"/>
      <c r="BA1068" s="16"/>
      <c r="BB1068" s="16"/>
      <c r="BC1068" s="16"/>
      <c r="BD1068" s="16"/>
      <c r="BE1068" s="16"/>
      <c r="BF1068" s="16"/>
      <c r="BG1068" s="16"/>
      <c r="BH1068" s="16"/>
      <c r="BI1068" s="16"/>
      <c r="BJ1068" s="16"/>
      <c r="BK1068" s="16"/>
      <c r="BL1068" s="16"/>
      <c r="BM1068" s="16"/>
      <c r="BN1068" s="16"/>
      <c r="BO1068" s="16"/>
      <c r="BP1068" s="16"/>
      <c r="BQ1068" s="16"/>
      <c r="BR1068" s="16"/>
      <c r="BS1068" s="16"/>
      <c r="BT1068" s="16"/>
      <c r="BU1068" s="16"/>
      <c r="BV1068" s="16"/>
      <c r="BW1068" s="16"/>
      <c r="BX1068" s="16"/>
      <c r="BY1068" s="16"/>
      <c r="BZ1068" s="16"/>
      <c r="CA1068" s="16"/>
      <c r="CB1068" s="16"/>
      <c r="CC1068" s="16"/>
      <c r="CD1068" s="16"/>
      <c r="CE1068" s="16"/>
      <c r="CF1068" s="16"/>
      <c r="CG1068" s="16"/>
      <c r="CH1068" s="16"/>
      <c r="CI1068" s="16"/>
      <c r="CJ1068" s="16"/>
      <c r="CK1068" s="16"/>
      <c r="CL1068" s="16"/>
      <c r="CM1068" s="16"/>
      <c r="CN1068" s="16"/>
      <c r="CO1068" s="16"/>
      <c r="CP1068" s="16"/>
      <c r="CQ1068" s="16"/>
      <c r="CR1068" s="16"/>
      <c r="CS1068" s="16"/>
      <c r="CT1068" s="16"/>
      <c r="CU1068" s="16"/>
      <c r="CV1068" s="16"/>
      <c r="CW1068" s="16"/>
      <c r="CX1068" s="16"/>
      <c r="CY1068" s="16"/>
      <c r="CZ1068" s="16"/>
      <c r="DA1068" s="16"/>
      <c r="DB1068" s="16"/>
      <c r="DC1068" s="16"/>
      <c r="DD1068" s="16"/>
      <c r="DE1068" s="16"/>
      <c r="DF1068" s="16"/>
      <c r="DG1068" s="16"/>
      <c r="DH1068" s="16"/>
      <c r="DI1068" s="16"/>
      <c r="DJ1068" s="16"/>
      <c r="DK1068" s="16"/>
      <c r="DL1068" s="16"/>
      <c r="DM1068" s="16"/>
      <c r="DN1068" s="16"/>
      <c r="DO1068" s="16"/>
      <c r="DP1068" s="16"/>
      <c r="DQ1068" s="16"/>
      <c r="DR1068" s="16"/>
      <c r="DS1068" s="16"/>
      <c r="DT1068" s="16"/>
      <c r="DU1068" s="16"/>
      <c r="DV1068" s="16"/>
      <c r="DW1068" s="16"/>
      <c r="DX1068" s="16"/>
      <c r="DY1068" s="16"/>
      <c r="DZ1068" s="16"/>
      <c r="EA1068" s="16"/>
      <c r="EB1068" s="16"/>
      <c r="EC1068" s="16"/>
      <c r="ED1068" s="16"/>
      <c r="EE1068" s="16"/>
      <c r="EF1068" s="16"/>
      <c r="EG1068" s="16"/>
      <c r="EH1068" s="16"/>
      <c r="EI1068" s="16"/>
      <c r="EJ1068" s="16"/>
      <c r="EK1068" s="16"/>
      <c r="EL1068" s="16"/>
      <c r="EM1068" s="16"/>
      <c r="EN1068" s="16"/>
      <c r="EO1068" s="16"/>
      <c r="EP1068" s="16"/>
      <c r="EQ1068" s="16"/>
      <c r="ER1068" s="16"/>
      <c r="ES1068" s="16"/>
      <c r="ET1068" s="16"/>
      <c r="EU1068" s="16"/>
      <c r="EV1068" s="16"/>
      <c r="EW1068" s="16"/>
      <c r="EX1068" s="16"/>
      <c r="EY1068" s="16"/>
      <c r="EZ1068" s="16"/>
      <c r="FA1068" s="16"/>
      <c r="FB1068" s="16"/>
    </row>
    <row r="1069" spans="11:158" x14ac:dyDescent="0.35"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  <c r="AM1069" s="16"/>
      <c r="AN1069" s="16"/>
      <c r="AO1069" s="16"/>
      <c r="AP1069" s="16"/>
      <c r="AQ1069" s="16"/>
      <c r="AR1069" s="16"/>
      <c r="AS1069" s="16"/>
      <c r="AT1069" s="16"/>
      <c r="AU1069" s="16"/>
      <c r="AV1069" s="16"/>
      <c r="AW1069" s="16"/>
      <c r="AX1069" s="16"/>
      <c r="AY1069" s="16"/>
      <c r="AZ1069" s="16"/>
      <c r="BA1069" s="16"/>
      <c r="BB1069" s="16"/>
      <c r="BC1069" s="16"/>
      <c r="BD1069" s="16"/>
      <c r="BE1069" s="16"/>
      <c r="BF1069" s="16"/>
      <c r="BG1069" s="16"/>
      <c r="BH1069" s="16"/>
      <c r="BI1069" s="16"/>
      <c r="BJ1069" s="16"/>
      <c r="BK1069" s="16"/>
      <c r="BL1069" s="16"/>
      <c r="BM1069" s="16"/>
      <c r="BN1069" s="16"/>
      <c r="BO1069" s="16"/>
      <c r="BP1069" s="16"/>
      <c r="BQ1069" s="16"/>
      <c r="BR1069" s="16"/>
      <c r="BS1069" s="16"/>
      <c r="BT1069" s="16"/>
      <c r="BU1069" s="16"/>
      <c r="BV1069" s="16"/>
      <c r="BW1069" s="16"/>
      <c r="BX1069" s="16"/>
      <c r="BY1069" s="16"/>
      <c r="BZ1069" s="16"/>
      <c r="CA1069" s="16"/>
      <c r="CB1069" s="16"/>
      <c r="CC1069" s="16"/>
      <c r="CD1069" s="16"/>
      <c r="CE1069" s="16"/>
      <c r="CF1069" s="16"/>
      <c r="CG1069" s="16"/>
      <c r="CH1069" s="16"/>
      <c r="CI1069" s="16"/>
      <c r="CJ1069" s="16"/>
      <c r="CK1069" s="16"/>
      <c r="CL1069" s="16"/>
      <c r="CM1069" s="16"/>
      <c r="CN1069" s="16"/>
      <c r="CO1069" s="16"/>
      <c r="CP1069" s="16"/>
      <c r="CQ1069" s="16"/>
      <c r="CR1069" s="16"/>
      <c r="CS1069" s="16"/>
      <c r="CT1069" s="16"/>
      <c r="CU1069" s="16"/>
      <c r="CV1069" s="16"/>
      <c r="CW1069" s="16"/>
      <c r="CX1069" s="16"/>
      <c r="CY1069" s="16"/>
      <c r="CZ1069" s="16"/>
      <c r="DA1069" s="16"/>
      <c r="DB1069" s="16"/>
      <c r="DC1069" s="16"/>
      <c r="DD1069" s="16"/>
      <c r="DE1069" s="16"/>
      <c r="DF1069" s="16"/>
      <c r="DG1069" s="16"/>
      <c r="DH1069" s="16"/>
      <c r="DI1069" s="16"/>
      <c r="DJ1069" s="16"/>
      <c r="DK1069" s="16"/>
      <c r="DL1069" s="16"/>
      <c r="DM1069" s="16"/>
      <c r="DN1069" s="16"/>
      <c r="DO1069" s="16"/>
      <c r="DP1069" s="16"/>
      <c r="DQ1069" s="16"/>
      <c r="DR1069" s="16"/>
      <c r="DS1069" s="16"/>
      <c r="DT1069" s="16"/>
      <c r="DU1069" s="16"/>
      <c r="DV1069" s="16"/>
      <c r="DW1069" s="16"/>
      <c r="DX1069" s="16"/>
      <c r="DY1069" s="16"/>
      <c r="DZ1069" s="16"/>
      <c r="EA1069" s="16"/>
      <c r="EB1069" s="16"/>
      <c r="EC1069" s="16"/>
      <c r="ED1069" s="16"/>
      <c r="EE1069" s="16"/>
      <c r="EF1069" s="16"/>
      <c r="EG1069" s="16"/>
      <c r="EH1069" s="16"/>
      <c r="EI1069" s="16"/>
      <c r="EJ1069" s="16"/>
      <c r="EK1069" s="16"/>
      <c r="EL1069" s="16"/>
      <c r="EM1069" s="16"/>
      <c r="EN1069" s="16"/>
      <c r="EO1069" s="16"/>
      <c r="EP1069" s="16"/>
      <c r="EQ1069" s="16"/>
      <c r="ER1069" s="16"/>
      <c r="ES1069" s="16"/>
      <c r="ET1069" s="16"/>
      <c r="EU1069" s="16"/>
      <c r="EV1069" s="16"/>
      <c r="EW1069" s="16"/>
      <c r="EX1069" s="16"/>
      <c r="EY1069" s="16"/>
      <c r="EZ1069" s="16"/>
      <c r="FA1069" s="16"/>
      <c r="FB1069" s="16"/>
    </row>
    <row r="1070" spans="11:158" x14ac:dyDescent="0.35"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  <c r="AM1070" s="16"/>
      <c r="AN1070" s="16"/>
      <c r="AO1070" s="16"/>
      <c r="AP1070" s="16"/>
      <c r="AQ1070" s="16"/>
      <c r="AR1070" s="16"/>
      <c r="AS1070" s="16"/>
      <c r="AT1070" s="16"/>
      <c r="AU1070" s="16"/>
      <c r="AV1070" s="16"/>
      <c r="AW1070" s="16"/>
      <c r="AX1070" s="16"/>
      <c r="AY1070" s="16"/>
      <c r="AZ1070" s="16"/>
      <c r="BA1070" s="16"/>
      <c r="BB1070" s="16"/>
      <c r="BC1070" s="16"/>
      <c r="BD1070" s="16"/>
      <c r="BE1070" s="16"/>
      <c r="BF1070" s="16"/>
      <c r="BG1070" s="16"/>
      <c r="BH1070" s="16"/>
      <c r="BI1070" s="16"/>
      <c r="BJ1070" s="16"/>
      <c r="BK1070" s="16"/>
      <c r="BL1070" s="16"/>
      <c r="BM1070" s="16"/>
      <c r="BN1070" s="16"/>
      <c r="BO1070" s="16"/>
      <c r="BP1070" s="16"/>
      <c r="BQ1070" s="16"/>
      <c r="BR1070" s="16"/>
      <c r="BS1070" s="16"/>
      <c r="BT1070" s="16"/>
      <c r="BU1070" s="16"/>
      <c r="BV1070" s="16"/>
      <c r="BW1070" s="16"/>
      <c r="BX1070" s="16"/>
      <c r="BY1070" s="16"/>
      <c r="BZ1070" s="16"/>
      <c r="CA1070" s="16"/>
      <c r="CB1070" s="16"/>
      <c r="CC1070" s="16"/>
      <c r="CD1070" s="16"/>
      <c r="CE1070" s="16"/>
      <c r="CF1070" s="16"/>
      <c r="CG1070" s="16"/>
      <c r="CH1070" s="16"/>
      <c r="CI1070" s="16"/>
      <c r="CJ1070" s="16"/>
      <c r="CK1070" s="16"/>
      <c r="CL1070" s="16"/>
      <c r="CM1070" s="16"/>
      <c r="CN1070" s="16"/>
      <c r="CO1070" s="16"/>
      <c r="CP1070" s="16"/>
      <c r="CQ1070" s="16"/>
      <c r="CR1070" s="16"/>
      <c r="CS1070" s="16"/>
      <c r="CT1070" s="16"/>
      <c r="CU1070" s="16"/>
      <c r="CV1070" s="16"/>
      <c r="CW1070" s="16"/>
      <c r="CX1070" s="16"/>
      <c r="CY1070" s="16"/>
      <c r="CZ1070" s="16"/>
      <c r="DA1070" s="16"/>
      <c r="DB1070" s="16"/>
      <c r="DC1070" s="16"/>
      <c r="DD1070" s="16"/>
      <c r="DE1070" s="16"/>
      <c r="DF1070" s="16"/>
      <c r="DG1070" s="16"/>
      <c r="DH1070" s="16"/>
      <c r="DI1070" s="16"/>
      <c r="DJ1070" s="16"/>
      <c r="DK1070" s="16"/>
      <c r="DL1070" s="16"/>
      <c r="DM1070" s="16"/>
      <c r="DN1070" s="16"/>
      <c r="DO1070" s="16"/>
      <c r="DP1070" s="16"/>
      <c r="DQ1070" s="16"/>
      <c r="DR1070" s="16"/>
      <c r="DS1070" s="16"/>
      <c r="DT1070" s="16"/>
      <c r="DU1070" s="16"/>
      <c r="DV1070" s="16"/>
      <c r="DW1070" s="16"/>
      <c r="DX1070" s="16"/>
      <c r="DY1070" s="16"/>
      <c r="DZ1070" s="16"/>
      <c r="EA1070" s="16"/>
      <c r="EB1070" s="16"/>
      <c r="EC1070" s="16"/>
      <c r="ED1070" s="16"/>
      <c r="EE1070" s="16"/>
      <c r="EF1070" s="16"/>
      <c r="EG1070" s="16"/>
      <c r="EH1070" s="16"/>
      <c r="EI1070" s="16"/>
      <c r="EJ1070" s="16"/>
      <c r="EK1070" s="16"/>
      <c r="EL1070" s="16"/>
      <c r="EM1070" s="16"/>
      <c r="EN1070" s="16"/>
      <c r="EO1070" s="16"/>
      <c r="EP1070" s="16"/>
      <c r="EQ1070" s="16"/>
      <c r="ER1070" s="16"/>
      <c r="ES1070" s="16"/>
      <c r="ET1070" s="16"/>
      <c r="EU1070" s="16"/>
      <c r="EV1070" s="16"/>
      <c r="EW1070" s="16"/>
      <c r="EX1070" s="16"/>
      <c r="EY1070" s="16"/>
      <c r="EZ1070" s="16"/>
      <c r="FA1070" s="16"/>
      <c r="FB1070" s="16"/>
    </row>
    <row r="1071" spans="11:158" x14ac:dyDescent="0.35"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  <c r="AM1071" s="16"/>
      <c r="AN1071" s="16"/>
      <c r="AO1071" s="16"/>
      <c r="AP1071" s="16"/>
      <c r="AQ1071" s="16"/>
      <c r="AR1071" s="16"/>
      <c r="AS1071" s="16"/>
      <c r="AT1071" s="16"/>
      <c r="AU1071" s="16"/>
      <c r="AV1071" s="16"/>
      <c r="AW1071" s="16"/>
      <c r="AX1071" s="16"/>
      <c r="AY1071" s="16"/>
      <c r="AZ1071" s="16"/>
      <c r="BA1071" s="16"/>
      <c r="BB1071" s="16"/>
      <c r="BC1071" s="16"/>
      <c r="BD1071" s="16"/>
      <c r="BE1071" s="16"/>
      <c r="BF1071" s="16"/>
      <c r="BG1071" s="16"/>
      <c r="BH1071" s="16"/>
      <c r="BI1071" s="16"/>
      <c r="BJ1071" s="16"/>
      <c r="BK1071" s="16"/>
      <c r="BL1071" s="16"/>
      <c r="BM1071" s="16"/>
      <c r="BN1071" s="16"/>
      <c r="BO1071" s="16"/>
      <c r="BP1071" s="16"/>
      <c r="BQ1071" s="16"/>
      <c r="BR1071" s="16"/>
      <c r="BS1071" s="16"/>
      <c r="BT1071" s="16"/>
      <c r="BU1071" s="16"/>
      <c r="BV1071" s="16"/>
      <c r="BW1071" s="16"/>
      <c r="BX1071" s="16"/>
      <c r="BY1071" s="16"/>
      <c r="BZ1071" s="16"/>
      <c r="CA1071" s="16"/>
      <c r="CB1071" s="16"/>
      <c r="CC1071" s="16"/>
      <c r="CD1071" s="16"/>
      <c r="CE1071" s="16"/>
      <c r="CF1071" s="16"/>
      <c r="CG1071" s="16"/>
      <c r="CH1071" s="16"/>
      <c r="CI1071" s="16"/>
      <c r="CJ1071" s="16"/>
      <c r="CK1071" s="16"/>
      <c r="CL1071" s="16"/>
      <c r="CM1071" s="16"/>
      <c r="CN1071" s="16"/>
      <c r="CO1071" s="16"/>
      <c r="CP1071" s="16"/>
      <c r="CQ1071" s="16"/>
      <c r="CR1071" s="16"/>
      <c r="CS1071" s="16"/>
      <c r="CT1071" s="16"/>
      <c r="CU1071" s="16"/>
      <c r="CV1071" s="16"/>
      <c r="CW1071" s="16"/>
      <c r="CX1071" s="16"/>
      <c r="CY1071" s="16"/>
      <c r="CZ1071" s="16"/>
      <c r="DA1071" s="16"/>
      <c r="DB1071" s="16"/>
      <c r="DC1071" s="16"/>
      <c r="DD1071" s="16"/>
      <c r="DE1071" s="16"/>
      <c r="DF1071" s="16"/>
      <c r="DG1071" s="16"/>
      <c r="DH1071" s="16"/>
      <c r="DI1071" s="16"/>
      <c r="DJ1071" s="16"/>
      <c r="DK1071" s="16"/>
      <c r="DL1071" s="16"/>
      <c r="DM1071" s="16"/>
      <c r="DN1071" s="16"/>
      <c r="DO1071" s="16"/>
      <c r="DP1071" s="16"/>
      <c r="DQ1071" s="16"/>
      <c r="DR1071" s="16"/>
      <c r="DS1071" s="16"/>
      <c r="DT1071" s="16"/>
      <c r="DU1071" s="16"/>
      <c r="DV1071" s="16"/>
      <c r="DW1071" s="16"/>
      <c r="DX1071" s="16"/>
      <c r="DY1071" s="16"/>
      <c r="DZ1071" s="16"/>
      <c r="EA1071" s="16"/>
      <c r="EB1071" s="16"/>
      <c r="EC1071" s="16"/>
      <c r="ED1071" s="16"/>
      <c r="EE1071" s="16"/>
      <c r="EF1071" s="16"/>
      <c r="EG1071" s="16"/>
      <c r="EH1071" s="16"/>
      <c r="EI1071" s="16"/>
      <c r="EJ1071" s="16"/>
      <c r="EK1071" s="16"/>
      <c r="EL1071" s="16"/>
      <c r="EM1071" s="16"/>
      <c r="EN1071" s="16"/>
      <c r="EO1071" s="16"/>
      <c r="EP1071" s="16"/>
      <c r="EQ1071" s="16"/>
      <c r="ER1071" s="16"/>
      <c r="ES1071" s="16"/>
      <c r="ET1071" s="16"/>
      <c r="EU1071" s="16"/>
      <c r="EV1071" s="16"/>
      <c r="EW1071" s="16"/>
      <c r="EX1071" s="16"/>
      <c r="EY1071" s="16"/>
      <c r="EZ1071" s="16"/>
      <c r="FA1071" s="16"/>
      <c r="FB1071" s="16"/>
    </row>
    <row r="1072" spans="11:158" x14ac:dyDescent="0.35"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  <c r="AM1072" s="16"/>
      <c r="AN1072" s="16"/>
      <c r="AO1072" s="16"/>
      <c r="AP1072" s="16"/>
      <c r="AQ1072" s="16"/>
      <c r="AR1072" s="16"/>
      <c r="AS1072" s="16"/>
      <c r="AT1072" s="16"/>
      <c r="AU1072" s="16"/>
      <c r="AV1072" s="16"/>
      <c r="AW1072" s="16"/>
      <c r="AX1072" s="16"/>
      <c r="AY1072" s="16"/>
      <c r="AZ1072" s="16"/>
      <c r="BA1072" s="16"/>
      <c r="BB1072" s="16"/>
      <c r="BC1072" s="16"/>
      <c r="BD1072" s="16"/>
      <c r="BE1072" s="16"/>
      <c r="BF1072" s="16"/>
      <c r="BG1072" s="16"/>
      <c r="BH1072" s="16"/>
      <c r="BI1072" s="16"/>
      <c r="BJ1072" s="16"/>
      <c r="BK1072" s="16"/>
      <c r="BL1072" s="16"/>
      <c r="BM1072" s="16"/>
      <c r="BN1072" s="16"/>
      <c r="BO1072" s="16"/>
      <c r="BP1072" s="16"/>
      <c r="BQ1072" s="16"/>
      <c r="BR1072" s="16"/>
      <c r="BS1072" s="16"/>
      <c r="BT1072" s="16"/>
      <c r="BU1072" s="16"/>
      <c r="BV1072" s="16"/>
      <c r="BW1072" s="16"/>
      <c r="BX1072" s="16"/>
      <c r="BY1072" s="16"/>
      <c r="BZ1072" s="16"/>
      <c r="CA1072" s="16"/>
      <c r="CB1072" s="16"/>
      <c r="CC1072" s="16"/>
      <c r="CD1072" s="16"/>
      <c r="CE1072" s="16"/>
      <c r="CF1072" s="16"/>
      <c r="CG1072" s="16"/>
      <c r="CH1072" s="16"/>
      <c r="CI1072" s="16"/>
      <c r="CJ1072" s="16"/>
      <c r="CK1072" s="16"/>
      <c r="CL1072" s="16"/>
      <c r="CM1072" s="16"/>
      <c r="CN1072" s="16"/>
      <c r="CO1072" s="16"/>
      <c r="CP1072" s="16"/>
      <c r="CQ1072" s="16"/>
      <c r="CR1072" s="16"/>
      <c r="CS1072" s="16"/>
      <c r="CT1072" s="16"/>
      <c r="CU1072" s="16"/>
      <c r="CV1072" s="16"/>
      <c r="CW1072" s="16"/>
      <c r="CX1072" s="16"/>
      <c r="CY1072" s="16"/>
      <c r="CZ1072" s="16"/>
      <c r="DA1072" s="16"/>
      <c r="DB1072" s="16"/>
      <c r="DC1072" s="16"/>
      <c r="DD1072" s="16"/>
      <c r="DE1072" s="16"/>
      <c r="DF1072" s="16"/>
      <c r="DG1072" s="16"/>
      <c r="DH1072" s="16"/>
      <c r="DI1072" s="16"/>
      <c r="DJ1072" s="16"/>
      <c r="DK1072" s="16"/>
      <c r="DL1072" s="16"/>
      <c r="DM1072" s="16"/>
      <c r="DN1072" s="16"/>
      <c r="DO1072" s="16"/>
      <c r="DP1072" s="16"/>
      <c r="DQ1072" s="16"/>
      <c r="DR1072" s="16"/>
      <c r="DS1072" s="16"/>
      <c r="DT1072" s="16"/>
      <c r="DU1072" s="16"/>
      <c r="DV1072" s="16"/>
      <c r="DW1072" s="16"/>
      <c r="DX1072" s="16"/>
      <c r="DY1072" s="16"/>
      <c r="DZ1072" s="16"/>
      <c r="EA1072" s="16"/>
      <c r="EB1072" s="16"/>
      <c r="EC1072" s="16"/>
      <c r="ED1072" s="16"/>
      <c r="EE1072" s="16"/>
      <c r="EF1072" s="16"/>
      <c r="EG1072" s="16"/>
      <c r="EH1072" s="16"/>
      <c r="EI1072" s="16"/>
      <c r="EJ1072" s="16"/>
      <c r="EK1072" s="16"/>
      <c r="EL1072" s="16"/>
      <c r="EM1072" s="16"/>
      <c r="EN1072" s="16"/>
      <c r="EO1072" s="16"/>
      <c r="EP1072" s="16"/>
      <c r="EQ1072" s="16"/>
      <c r="ER1072" s="16"/>
      <c r="ES1072" s="16"/>
      <c r="ET1072" s="16"/>
      <c r="EU1072" s="16"/>
      <c r="EV1072" s="16"/>
      <c r="EW1072" s="16"/>
      <c r="EX1072" s="16"/>
      <c r="EY1072" s="16"/>
      <c r="EZ1072" s="16"/>
      <c r="FA1072" s="16"/>
      <c r="FB1072" s="16"/>
    </row>
    <row r="1073" spans="11:158" x14ac:dyDescent="0.35"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  <c r="AM1073" s="16"/>
      <c r="AN1073" s="16"/>
      <c r="AO1073" s="16"/>
      <c r="AP1073" s="16"/>
      <c r="AQ1073" s="16"/>
      <c r="AR1073" s="16"/>
      <c r="AS1073" s="16"/>
      <c r="AT1073" s="16"/>
      <c r="AU1073" s="16"/>
      <c r="AV1073" s="16"/>
      <c r="AW1073" s="16"/>
      <c r="AX1073" s="16"/>
      <c r="AY1073" s="16"/>
      <c r="AZ1073" s="16"/>
      <c r="BA1073" s="16"/>
      <c r="BB1073" s="16"/>
      <c r="BC1073" s="16"/>
      <c r="BD1073" s="16"/>
      <c r="BE1073" s="16"/>
      <c r="BF1073" s="16"/>
      <c r="BG1073" s="16"/>
      <c r="BH1073" s="16"/>
      <c r="BI1073" s="16"/>
      <c r="BJ1073" s="16"/>
      <c r="BK1073" s="16"/>
      <c r="BL1073" s="16"/>
      <c r="BM1073" s="16"/>
      <c r="BN1073" s="16"/>
      <c r="BO1073" s="16"/>
      <c r="BP1073" s="16"/>
      <c r="BQ1073" s="16"/>
      <c r="BR1073" s="16"/>
      <c r="BS1073" s="16"/>
      <c r="BT1073" s="16"/>
      <c r="BU1073" s="16"/>
      <c r="BV1073" s="16"/>
      <c r="BW1073" s="16"/>
      <c r="BX1073" s="16"/>
      <c r="BY1073" s="16"/>
      <c r="BZ1073" s="16"/>
      <c r="CA1073" s="16"/>
      <c r="CB1073" s="16"/>
      <c r="CC1073" s="16"/>
      <c r="CD1073" s="16"/>
      <c r="CE1073" s="16"/>
      <c r="CF1073" s="16"/>
      <c r="CG1073" s="16"/>
      <c r="CH1073" s="16"/>
      <c r="CI1073" s="16"/>
      <c r="CJ1073" s="16"/>
      <c r="CK1073" s="16"/>
      <c r="CL1073" s="16"/>
      <c r="CM1073" s="16"/>
      <c r="CN1073" s="16"/>
      <c r="CO1073" s="16"/>
      <c r="CP1073" s="16"/>
      <c r="CQ1073" s="16"/>
      <c r="CR1073" s="16"/>
      <c r="CS1073" s="16"/>
      <c r="CT1073" s="16"/>
      <c r="CU1073" s="16"/>
      <c r="CV1073" s="16"/>
      <c r="CW1073" s="16"/>
      <c r="CX1073" s="16"/>
      <c r="CY1073" s="16"/>
      <c r="CZ1073" s="16"/>
      <c r="DA1073" s="16"/>
      <c r="DB1073" s="16"/>
      <c r="DC1073" s="16"/>
      <c r="DD1073" s="16"/>
      <c r="DE1073" s="16"/>
      <c r="DF1073" s="16"/>
      <c r="DG1073" s="16"/>
      <c r="DH1073" s="16"/>
      <c r="DI1073" s="16"/>
      <c r="DJ1073" s="16"/>
      <c r="DK1073" s="16"/>
      <c r="DL1073" s="16"/>
      <c r="DM1073" s="16"/>
      <c r="DN1073" s="16"/>
      <c r="DO1073" s="16"/>
      <c r="DP1073" s="16"/>
      <c r="DQ1073" s="16"/>
      <c r="DR1073" s="16"/>
      <c r="DS1073" s="16"/>
      <c r="DT1073" s="16"/>
      <c r="DU1073" s="16"/>
      <c r="DV1073" s="16"/>
      <c r="DW1073" s="16"/>
      <c r="DX1073" s="16"/>
      <c r="DY1073" s="16"/>
      <c r="DZ1073" s="16"/>
      <c r="EA1073" s="16"/>
      <c r="EB1073" s="16"/>
      <c r="EC1073" s="16"/>
      <c r="ED1073" s="16"/>
      <c r="EE1073" s="16"/>
      <c r="EF1073" s="16"/>
      <c r="EG1073" s="16"/>
      <c r="EH1073" s="16"/>
      <c r="EI1073" s="16"/>
      <c r="EJ1073" s="16"/>
      <c r="EK1073" s="16"/>
      <c r="EL1073" s="16"/>
      <c r="EM1073" s="16"/>
      <c r="EN1073" s="16"/>
      <c r="EO1073" s="16"/>
      <c r="EP1073" s="16"/>
      <c r="EQ1073" s="16"/>
      <c r="ER1073" s="16"/>
      <c r="ES1073" s="16"/>
      <c r="ET1073" s="16"/>
      <c r="EU1073" s="16"/>
      <c r="EV1073" s="16"/>
      <c r="EW1073" s="16"/>
      <c r="EX1073" s="16"/>
      <c r="EY1073" s="16"/>
      <c r="EZ1073" s="16"/>
      <c r="FA1073" s="16"/>
      <c r="FB1073" s="16"/>
    </row>
    <row r="1074" spans="11:158" x14ac:dyDescent="0.35"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  <c r="AM1074" s="16"/>
      <c r="AN1074" s="16"/>
      <c r="AO1074" s="16"/>
      <c r="AP1074" s="16"/>
      <c r="AQ1074" s="16"/>
      <c r="AR1074" s="16"/>
      <c r="AS1074" s="16"/>
      <c r="AT1074" s="16"/>
      <c r="AU1074" s="16"/>
      <c r="AV1074" s="16"/>
      <c r="AW1074" s="16"/>
      <c r="AX1074" s="16"/>
      <c r="AY1074" s="16"/>
      <c r="AZ1074" s="16"/>
      <c r="BA1074" s="16"/>
      <c r="BB1074" s="16"/>
      <c r="BC1074" s="16"/>
      <c r="BD1074" s="16"/>
      <c r="BE1074" s="16"/>
      <c r="BF1074" s="16"/>
      <c r="BG1074" s="16"/>
      <c r="BH1074" s="16"/>
      <c r="BI1074" s="16"/>
      <c r="BJ1074" s="16"/>
      <c r="BK1074" s="16"/>
      <c r="BL1074" s="16"/>
      <c r="BM1074" s="16"/>
      <c r="BN1074" s="16"/>
      <c r="BO1074" s="16"/>
      <c r="BP1074" s="16"/>
      <c r="BQ1074" s="16"/>
      <c r="BR1074" s="16"/>
      <c r="BS1074" s="16"/>
      <c r="BT1074" s="16"/>
      <c r="BU1074" s="16"/>
      <c r="BV1074" s="16"/>
      <c r="BW1074" s="16"/>
      <c r="BX1074" s="16"/>
      <c r="BY1074" s="16"/>
      <c r="BZ1074" s="16"/>
      <c r="CA1074" s="16"/>
      <c r="CB1074" s="16"/>
      <c r="CC1074" s="16"/>
      <c r="CD1074" s="16"/>
      <c r="CE1074" s="16"/>
      <c r="CF1074" s="16"/>
      <c r="CG1074" s="16"/>
      <c r="CH1074" s="16"/>
      <c r="CI1074" s="16"/>
      <c r="CJ1074" s="16"/>
      <c r="CK1074" s="16"/>
      <c r="CL1074" s="16"/>
      <c r="CM1074" s="16"/>
      <c r="CN1074" s="16"/>
      <c r="CO1074" s="16"/>
      <c r="CP1074" s="16"/>
      <c r="CQ1074" s="16"/>
      <c r="CR1074" s="16"/>
      <c r="CS1074" s="16"/>
      <c r="CT1074" s="16"/>
      <c r="CU1074" s="16"/>
      <c r="CV1074" s="16"/>
      <c r="CW1074" s="16"/>
      <c r="CX1074" s="16"/>
      <c r="CY1074" s="16"/>
      <c r="CZ1074" s="16"/>
      <c r="DA1074" s="16"/>
      <c r="DB1074" s="16"/>
      <c r="DC1074" s="16"/>
      <c r="DD1074" s="16"/>
      <c r="DE1074" s="16"/>
      <c r="DF1074" s="16"/>
      <c r="DG1074" s="16"/>
      <c r="DH1074" s="16"/>
      <c r="DI1074" s="16"/>
      <c r="DJ1074" s="16"/>
      <c r="DK1074" s="16"/>
      <c r="DL1074" s="16"/>
      <c r="DM1074" s="16"/>
      <c r="DN1074" s="16"/>
      <c r="DO1074" s="16"/>
      <c r="DP1074" s="16"/>
      <c r="DQ1074" s="16"/>
      <c r="DR1074" s="16"/>
      <c r="DS1074" s="16"/>
      <c r="DT1074" s="16"/>
      <c r="DU1074" s="16"/>
      <c r="DV1074" s="16"/>
      <c r="DW1074" s="16"/>
      <c r="DX1074" s="16"/>
      <c r="DY1074" s="16"/>
      <c r="DZ1074" s="16"/>
      <c r="EA1074" s="16"/>
      <c r="EB1074" s="16"/>
      <c r="EC1074" s="16"/>
      <c r="ED1074" s="16"/>
      <c r="EE1074" s="16"/>
      <c r="EF1074" s="16"/>
      <c r="EG1074" s="16"/>
      <c r="EH1074" s="16"/>
      <c r="EI1074" s="16"/>
      <c r="EJ1074" s="16"/>
      <c r="EK1074" s="16"/>
      <c r="EL1074" s="16"/>
      <c r="EM1074" s="16"/>
      <c r="EN1074" s="16"/>
      <c r="EO1074" s="16"/>
      <c r="EP1074" s="16"/>
      <c r="EQ1074" s="16"/>
      <c r="ER1074" s="16"/>
      <c r="ES1074" s="16"/>
      <c r="ET1074" s="16"/>
      <c r="EU1074" s="16"/>
      <c r="EV1074" s="16"/>
      <c r="EW1074" s="16"/>
      <c r="EX1074" s="16"/>
      <c r="EY1074" s="16"/>
      <c r="EZ1074" s="16"/>
      <c r="FA1074" s="16"/>
      <c r="FB1074" s="16"/>
    </row>
    <row r="1075" spans="11:158" x14ac:dyDescent="0.35"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  <c r="AM1075" s="16"/>
      <c r="AN1075" s="16"/>
      <c r="AO1075" s="16"/>
      <c r="AP1075" s="16"/>
      <c r="AQ1075" s="16"/>
      <c r="AR1075" s="16"/>
      <c r="AS1075" s="16"/>
      <c r="AT1075" s="16"/>
      <c r="AU1075" s="16"/>
      <c r="AV1075" s="16"/>
      <c r="AW1075" s="16"/>
      <c r="AX1075" s="16"/>
      <c r="AY1075" s="16"/>
      <c r="AZ1075" s="16"/>
      <c r="BA1075" s="16"/>
      <c r="BB1075" s="16"/>
      <c r="BC1075" s="16"/>
      <c r="BD1075" s="16"/>
      <c r="BE1075" s="16"/>
      <c r="BF1075" s="16"/>
      <c r="BG1075" s="16"/>
      <c r="BH1075" s="16"/>
      <c r="BI1075" s="16"/>
      <c r="BJ1075" s="16"/>
      <c r="BK1075" s="16"/>
      <c r="BL1075" s="16"/>
      <c r="BM1075" s="16"/>
      <c r="BN1075" s="16"/>
      <c r="BO1075" s="16"/>
      <c r="BP1075" s="16"/>
      <c r="BQ1075" s="16"/>
      <c r="BR1075" s="16"/>
      <c r="BS1075" s="16"/>
      <c r="BT1075" s="16"/>
      <c r="BU1075" s="16"/>
      <c r="BV1075" s="16"/>
      <c r="BW1075" s="16"/>
      <c r="BX1075" s="16"/>
      <c r="BY1075" s="16"/>
      <c r="BZ1075" s="16"/>
      <c r="CA1075" s="16"/>
      <c r="CB1075" s="16"/>
      <c r="CC1075" s="16"/>
      <c r="CD1075" s="16"/>
      <c r="CE1075" s="16"/>
      <c r="CF1075" s="16"/>
      <c r="CG1075" s="16"/>
      <c r="CH1075" s="16"/>
      <c r="CI1075" s="16"/>
      <c r="CJ1075" s="16"/>
      <c r="CK1075" s="16"/>
      <c r="CL1075" s="16"/>
      <c r="CM1075" s="16"/>
      <c r="CN1075" s="16"/>
      <c r="CO1075" s="16"/>
      <c r="CP1075" s="16"/>
      <c r="CQ1075" s="16"/>
      <c r="CR1075" s="16"/>
      <c r="CS1075" s="16"/>
      <c r="CT1075" s="16"/>
      <c r="CU1075" s="16"/>
      <c r="CV1075" s="16"/>
      <c r="CW1075" s="16"/>
      <c r="CX1075" s="16"/>
      <c r="CY1075" s="16"/>
      <c r="CZ1075" s="16"/>
      <c r="DA1075" s="16"/>
      <c r="DB1075" s="16"/>
      <c r="DC1075" s="16"/>
      <c r="DD1075" s="16"/>
      <c r="DE1075" s="16"/>
      <c r="DF1075" s="16"/>
      <c r="DG1075" s="16"/>
      <c r="DH1075" s="16"/>
      <c r="DI1075" s="16"/>
      <c r="DJ1075" s="16"/>
      <c r="DK1075" s="16"/>
      <c r="DL1075" s="16"/>
      <c r="DM1075" s="16"/>
      <c r="DN1075" s="16"/>
      <c r="DO1075" s="16"/>
      <c r="DP1075" s="16"/>
      <c r="DQ1075" s="16"/>
      <c r="DR1075" s="16"/>
      <c r="DS1075" s="16"/>
      <c r="DT1075" s="16"/>
      <c r="DU1075" s="16"/>
      <c r="DV1075" s="16"/>
      <c r="DW1075" s="16"/>
      <c r="DX1075" s="16"/>
      <c r="DY1075" s="16"/>
      <c r="DZ1075" s="16"/>
      <c r="EA1075" s="16"/>
      <c r="EB1075" s="16"/>
      <c r="EC1075" s="16"/>
      <c r="ED1075" s="16"/>
      <c r="EE1075" s="16"/>
      <c r="EF1075" s="16"/>
      <c r="EG1075" s="16"/>
      <c r="EH1075" s="16"/>
      <c r="EI1075" s="16"/>
      <c r="EJ1075" s="16"/>
      <c r="EK1075" s="16"/>
      <c r="EL1075" s="16"/>
      <c r="EM1075" s="16"/>
      <c r="EN1075" s="16"/>
      <c r="EO1075" s="16"/>
      <c r="EP1075" s="16"/>
      <c r="EQ1075" s="16"/>
      <c r="ER1075" s="16"/>
      <c r="ES1075" s="16"/>
      <c r="ET1075" s="16"/>
      <c r="EU1075" s="16"/>
      <c r="EV1075" s="16"/>
      <c r="EW1075" s="16"/>
      <c r="EX1075" s="16"/>
      <c r="EY1075" s="16"/>
      <c r="EZ1075" s="16"/>
      <c r="FA1075" s="16"/>
      <c r="FB1075" s="16"/>
    </row>
    <row r="1076" spans="11:158" x14ac:dyDescent="0.35"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6"/>
      <c r="AM1076" s="16"/>
      <c r="AN1076" s="16"/>
      <c r="AO1076" s="16"/>
      <c r="AP1076" s="16"/>
      <c r="AQ1076" s="16"/>
      <c r="AR1076" s="16"/>
      <c r="AS1076" s="16"/>
      <c r="AT1076" s="16"/>
      <c r="AU1076" s="16"/>
      <c r="AV1076" s="16"/>
      <c r="AW1076" s="16"/>
      <c r="AX1076" s="16"/>
      <c r="AY1076" s="16"/>
      <c r="AZ1076" s="16"/>
      <c r="BA1076" s="16"/>
      <c r="BB1076" s="16"/>
      <c r="BC1076" s="16"/>
      <c r="BD1076" s="16"/>
      <c r="BE1076" s="16"/>
      <c r="BF1076" s="16"/>
      <c r="BG1076" s="16"/>
      <c r="BH1076" s="16"/>
      <c r="BI1076" s="16"/>
      <c r="BJ1076" s="16"/>
      <c r="BK1076" s="16"/>
      <c r="BL1076" s="16"/>
      <c r="BM1076" s="16"/>
      <c r="BN1076" s="16"/>
      <c r="BO1076" s="16"/>
      <c r="BP1076" s="16"/>
      <c r="BQ1076" s="16"/>
      <c r="BR1076" s="16"/>
      <c r="BS1076" s="16"/>
      <c r="BT1076" s="16"/>
      <c r="BU1076" s="16"/>
      <c r="BV1076" s="16"/>
      <c r="BW1076" s="16"/>
      <c r="BX1076" s="16"/>
      <c r="BY1076" s="16"/>
      <c r="BZ1076" s="16"/>
      <c r="CA1076" s="16"/>
      <c r="CB1076" s="16"/>
      <c r="CC1076" s="16"/>
      <c r="CD1076" s="16"/>
      <c r="CE1076" s="16"/>
      <c r="CF1076" s="16"/>
      <c r="CG1076" s="16"/>
      <c r="CH1076" s="16"/>
      <c r="CI1076" s="16"/>
      <c r="CJ1076" s="16"/>
      <c r="CK1076" s="16"/>
      <c r="CL1076" s="16"/>
      <c r="CM1076" s="16"/>
      <c r="CN1076" s="16"/>
      <c r="CO1076" s="16"/>
      <c r="CP1076" s="16"/>
      <c r="CQ1076" s="16"/>
      <c r="CR1076" s="16"/>
      <c r="CS1076" s="16"/>
      <c r="CT1076" s="16"/>
      <c r="CU1076" s="16"/>
      <c r="CV1076" s="16"/>
      <c r="CW1076" s="16"/>
      <c r="CX1076" s="16"/>
      <c r="CY1076" s="16"/>
      <c r="CZ1076" s="16"/>
      <c r="DA1076" s="16"/>
      <c r="DB1076" s="16"/>
      <c r="DC1076" s="16"/>
      <c r="DD1076" s="16"/>
      <c r="DE1076" s="16"/>
      <c r="DF1076" s="16"/>
      <c r="DG1076" s="16"/>
      <c r="DH1076" s="16"/>
      <c r="DI1076" s="16"/>
      <c r="DJ1076" s="16"/>
      <c r="DK1076" s="16"/>
      <c r="DL1076" s="16"/>
      <c r="DM1076" s="16"/>
      <c r="DN1076" s="16"/>
      <c r="DO1076" s="16"/>
      <c r="DP1076" s="16"/>
      <c r="DQ1076" s="16"/>
      <c r="DR1076" s="16"/>
      <c r="DS1076" s="16"/>
      <c r="DT1076" s="16"/>
      <c r="DU1076" s="16"/>
      <c r="DV1076" s="16"/>
      <c r="DW1076" s="16"/>
      <c r="DX1076" s="16"/>
      <c r="DY1076" s="16"/>
      <c r="DZ1076" s="16"/>
      <c r="EA1076" s="16"/>
      <c r="EB1076" s="16"/>
      <c r="EC1076" s="16"/>
      <c r="ED1076" s="16"/>
      <c r="EE1076" s="16"/>
      <c r="EF1076" s="16"/>
      <c r="EG1076" s="16"/>
      <c r="EH1076" s="16"/>
      <c r="EI1076" s="16"/>
      <c r="EJ1076" s="16"/>
      <c r="EK1076" s="16"/>
      <c r="EL1076" s="16"/>
      <c r="EM1076" s="16"/>
      <c r="EN1076" s="16"/>
      <c r="EO1076" s="16"/>
      <c r="EP1076" s="16"/>
      <c r="EQ1076" s="16"/>
      <c r="ER1076" s="16"/>
      <c r="ES1076" s="16"/>
      <c r="ET1076" s="16"/>
      <c r="EU1076" s="16"/>
      <c r="EV1076" s="16"/>
      <c r="EW1076" s="16"/>
      <c r="EX1076" s="16"/>
      <c r="EY1076" s="16"/>
      <c r="EZ1076" s="16"/>
      <c r="FA1076" s="16"/>
      <c r="FB1076" s="16"/>
    </row>
    <row r="1077" spans="11:158" x14ac:dyDescent="0.35"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6"/>
      <c r="AM1077" s="16"/>
      <c r="AN1077" s="16"/>
      <c r="AO1077" s="16"/>
      <c r="AP1077" s="16"/>
      <c r="AQ1077" s="16"/>
      <c r="AR1077" s="16"/>
      <c r="AS1077" s="16"/>
      <c r="AT1077" s="16"/>
      <c r="AU1077" s="16"/>
      <c r="AV1077" s="16"/>
      <c r="AW1077" s="16"/>
      <c r="AX1077" s="16"/>
      <c r="AY1077" s="16"/>
      <c r="AZ1077" s="16"/>
      <c r="BA1077" s="16"/>
      <c r="BB1077" s="16"/>
      <c r="BC1077" s="16"/>
      <c r="BD1077" s="16"/>
      <c r="BE1077" s="16"/>
      <c r="BF1077" s="16"/>
      <c r="BG1077" s="16"/>
      <c r="BH1077" s="16"/>
      <c r="BI1077" s="16"/>
      <c r="BJ1077" s="16"/>
      <c r="BK1077" s="16"/>
      <c r="BL1077" s="16"/>
      <c r="BM1077" s="16"/>
      <c r="BN1077" s="16"/>
      <c r="BO1077" s="16"/>
      <c r="BP1077" s="16"/>
      <c r="BQ1077" s="16"/>
      <c r="BR1077" s="16"/>
      <c r="BS1077" s="16"/>
      <c r="BT1077" s="16"/>
      <c r="BU1077" s="16"/>
      <c r="BV1077" s="16"/>
      <c r="BW1077" s="16"/>
      <c r="BX1077" s="16"/>
      <c r="BY1077" s="16"/>
      <c r="BZ1077" s="16"/>
      <c r="CA1077" s="16"/>
      <c r="CB1077" s="16"/>
      <c r="CC1077" s="16"/>
      <c r="CD1077" s="16"/>
      <c r="CE1077" s="16"/>
      <c r="CF1077" s="16"/>
      <c r="CG1077" s="16"/>
      <c r="CH1077" s="16"/>
      <c r="CI1077" s="16"/>
      <c r="CJ1077" s="16"/>
      <c r="CK1077" s="16"/>
      <c r="CL1077" s="16"/>
      <c r="CM1077" s="16"/>
      <c r="CN1077" s="16"/>
      <c r="CO1077" s="16"/>
      <c r="CP1077" s="16"/>
      <c r="CQ1077" s="16"/>
      <c r="CR1077" s="16"/>
      <c r="CS1077" s="16"/>
      <c r="CT1077" s="16"/>
      <c r="CU1077" s="16"/>
      <c r="CV1077" s="16"/>
      <c r="CW1077" s="16"/>
      <c r="CX1077" s="16"/>
      <c r="CY1077" s="16"/>
      <c r="CZ1077" s="16"/>
      <c r="DA1077" s="16"/>
      <c r="DB1077" s="16"/>
      <c r="DC1077" s="16"/>
      <c r="DD1077" s="16"/>
      <c r="DE1077" s="16"/>
      <c r="DF1077" s="16"/>
      <c r="DG1077" s="16"/>
      <c r="DH1077" s="16"/>
      <c r="DI1077" s="16"/>
      <c r="DJ1077" s="16"/>
      <c r="DK1077" s="16"/>
      <c r="DL1077" s="16"/>
      <c r="DM1077" s="16"/>
      <c r="DN1077" s="16"/>
      <c r="DO1077" s="16"/>
      <c r="DP1077" s="16"/>
      <c r="DQ1077" s="16"/>
      <c r="DR1077" s="16"/>
      <c r="DS1077" s="16"/>
      <c r="DT1077" s="16"/>
      <c r="DU1077" s="16"/>
      <c r="DV1077" s="16"/>
      <c r="DW1077" s="16"/>
      <c r="DX1077" s="16"/>
      <c r="DY1077" s="16"/>
      <c r="DZ1077" s="16"/>
      <c r="EA1077" s="16"/>
      <c r="EB1077" s="16"/>
      <c r="EC1077" s="16"/>
      <c r="ED1077" s="16"/>
      <c r="EE1077" s="16"/>
      <c r="EF1077" s="16"/>
      <c r="EG1077" s="16"/>
      <c r="EH1077" s="16"/>
      <c r="EI1077" s="16"/>
      <c r="EJ1077" s="16"/>
      <c r="EK1077" s="16"/>
      <c r="EL1077" s="16"/>
      <c r="EM1077" s="16"/>
      <c r="EN1077" s="16"/>
      <c r="EO1077" s="16"/>
      <c r="EP1077" s="16"/>
      <c r="EQ1077" s="16"/>
      <c r="ER1077" s="16"/>
      <c r="ES1077" s="16"/>
      <c r="ET1077" s="16"/>
      <c r="EU1077" s="16"/>
      <c r="EV1077" s="16"/>
      <c r="EW1077" s="16"/>
      <c r="EX1077" s="16"/>
      <c r="EY1077" s="16"/>
      <c r="EZ1077" s="16"/>
      <c r="FA1077" s="16"/>
      <c r="FB1077" s="16"/>
    </row>
    <row r="1078" spans="11:158" x14ac:dyDescent="0.35"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  <c r="AM1078" s="16"/>
      <c r="AN1078" s="16"/>
      <c r="AO1078" s="16"/>
      <c r="AP1078" s="16"/>
      <c r="AQ1078" s="16"/>
      <c r="AR1078" s="16"/>
      <c r="AS1078" s="16"/>
      <c r="AT1078" s="16"/>
      <c r="AU1078" s="16"/>
      <c r="AV1078" s="16"/>
      <c r="AW1078" s="16"/>
      <c r="AX1078" s="16"/>
      <c r="AY1078" s="16"/>
      <c r="AZ1078" s="16"/>
      <c r="BA1078" s="16"/>
      <c r="BB1078" s="16"/>
      <c r="BC1078" s="16"/>
      <c r="BD1078" s="16"/>
      <c r="BE1078" s="16"/>
      <c r="BF1078" s="16"/>
      <c r="BG1078" s="16"/>
      <c r="BH1078" s="16"/>
      <c r="BI1078" s="16"/>
      <c r="BJ1078" s="16"/>
      <c r="BK1078" s="16"/>
      <c r="BL1078" s="16"/>
      <c r="BM1078" s="16"/>
      <c r="BN1078" s="16"/>
      <c r="BO1078" s="16"/>
      <c r="BP1078" s="16"/>
      <c r="BQ1078" s="16"/>
      <c r="BR1078" s="16"/>
      <c r="BS1078" s="16"/>
      <c r="BT1078" s="16"/>
      <c r="BU1078" s="16"/>
      <c r="BV1078" s="16"/>
      <c r="BW1078" s="16"/>
      <c r="BX1078" s="16"/>
      <c r="BY1078" s="16"/>
      <c r="BZ1078" s="16"/>
      <c r="CA1078" s="16"/>
      <c r="CB1078" s="16"/>
      <c r="CC1078" s="16"/>
      <c r="CD1078" s="16"/>
      <c r="CE1078" s="16"/>
      <c r="CF1078" s="16"/>
      <c r="CG1078" s="16"/>
      <c r="CH1078" s="16"/>
      <c r="CI1078" s="16"/>
      <c r="CJ1078" s="16"/>
      <c r="CK1078" s="16"/>
      <c r="CL1078" s="16"/>
      <c r="CM1078" s="16"/>
      <c r="CN1078" s="16"/>
      <c r="CO1078" s="16"/>
      <c r="CP1078" s="16"/>
      <c r="CQ1078" s="16"/>
      <c r="CR1078" s="16"/>
      <c r="CS1078" s="16"/>
      <c r="CT1078" s="16"/>
      <c r="CU1078" s="16"/>
      <c r="CV1078" s="16"/>
      <c r="CW1078" s="16"/>
      <c r="CX1078" s="16"/>
      <c r="CY1078" s="16"/>
      <c r="CZ1078" s="16"/>
      <c r="DA1078" s="16"/>
      <c r="DB1078" s="16"/>
      <c r="DC1078" s="16"/>
      <c r="DD1078" s="16"/>
      <c r="DE1078" s="16"/>
      <c r="DF1078" s="16"/>
      <c r="DG1078" s="16"/>
      <c r="DH1078" s="16"/>
      <c r="DI1078" s="16"/>
      <c r="DJ1078" s="16"/>
      <c r="DK1078" s="16"/>
      <c r="DL1078" s="16"/>
      <c r="DM1078" s="16"/>
      <c r="DN1078" s="16"/>
      <c r="DO1078" s="16"/>
      <c r="DP1078" s="16"/>
      <c r="DQ1078" s="16"/>
      <c r="DR1078" s="16"/>
      <c r="DS1078" s="16"/>
      <c r="DT1078" s="16"/>
      <c r="DU1078" s="16"/>
      <c r="DV1078" s="16"/>
      <c r="DW1078" s="16"/>
      <c r="DX1078" s="16"/>
      <c r="DY1078" s="16"/>
      <c r="DZ1078" s="16"/>
      <c r="EA1078" s="16"/>
      <c r="EB1078" s="16"/>
      <c r="EC1078" s="16"/>
      <c r="ED1078" s="16"/>
      <c r="EE1078" s="16"/>
      <c r="EF1078" s="16"/>
      <c r="EG1078" s="16"/>
      <c r="EH1078" s="16"/>
      <c r="EI1078" s="16"/>
      <c r="EJ1078" s="16"/>
      <c r="EK1078" s="16"/>
      <c r="EL1078" s="16"/>
      <c r="EM1078" s="16"/>
      <c r="EN1078" s="16"/>
      <c r="EO1078" s="16"/>
      <c r="EP1078" s="16"/>
      <c r="EQ1078" s="16"/>
      <c r="ER1078" s="16"/>
      <c r="ES1078" s="16"/>
      <c r="ET1078" s="16"/>
      <c r="EU1078" s="16"/>
      <c r="EV1078" s="16"/>
      <c r="EW1078" s="16"/>
      <c r="EX1078" s="16"/>
      <c r="EY1078" s="16"/>
      <c r="EZ1078" s="16"/>
      <c r="FA1078" s="16"/>
      <c r="FB1078" s="16"/>
    </row>
    <row r="1079" spans="11:158" x14ac:dyDescent="0.35"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  <c r="AM1079" s="16"/>
      <c r="AN1079" s="16"/>
      <c r="AO1079" s="16"/>
      <c r="AP1079" s="16"/>
      <c r="AQ1079" s="16"/>
      <c r="AR1079" s="16"/>
      <c r="AS1079" s="16"/>
      <c r="AT1079" s="16"/>
      <c r="AU1079" s="16"/>
      <c r="AV1079" s="16"/>
      <c r="AW1079" s="16"/>
      <c r="AX1079" s="16"/>
      <c r="AY1079" s="16"/>
      <c r="AZ1079" s="16"/>
      <c r="BA1079" s="16"/>
      <c r="BB1079" s="16"/>
      <c r="BC1079" s="16"/>
      <c r="BD1079" s="16"/>
      <c r="BE1079" s="16"/>
      <c r="BF1079" s="16"/>
      <c r="BG1079" s="16"/>
      <c r="BH1079" s="16"/>
      <c r="BI1079" s="16"/>
      <c r="BJ1079" s="16"/>
      <c r="BK1079" s="16"/>
      <c r="BL1079" s="16"/>
      <c r="BM1079" s="16"/>
      <c r="BN1079" s="16"/>
      <c r="BO1079" s="16"/>
      <c r="BP1079" s="16"/>
      <c r="BQ1079" s="16"/>
      <c r="BR1079" s="16"/>
      <c r="BS1079" s="16"/>
      <c r="BT1079" s="16"/>
      <c r="BU1079" s="16"/>
      <c r="BV1079" s="16"/>
      <c r="BW1079" s="16"/>
      <c r="BX1079" s="16"/>
      <c r="BY1079" s="16"/>
      <c r="BZ1079" s="16"/>
      <c r="CA1079" s="16"/>
      <c r="CB1079" s="16"/>
      <c r="CC1079" s="16"/>
      <c r="CD1079" s="16"/>
      <c r="CE1079" s="16"/>
      <c r="CF1079" s="16"/>
      <c r="CG1079" s="16"/>
      <c r="CH1079" s="16"/>
      <c r="CI1079" s="16"/>
      <c r="CJ1079" s="16"/>
      <c r="CK1079" s="16"/>
      <c r="CL1079" s="16"/>
      <c r="CM1079" s="16"/>
      <c r="CN1079" s="16"/>
      <c r="CO1079" s="16"/>
      <c r="CP1079" s="16"/>
      <c r="CQ1079" s="16"/>
      <c r="CR1079" s="16"/>
      <c r="CS1079" s="16"/>
      <c r="CT1079" s="16"/>
      <c r="CU1079" s="16"/>
      <c r="CV1079" s="16"/>
      <c r="CW1079" s="16"/>
      <c r="CX1079" s="16"/>
      <c r="CY1079" s="16"/>
      <c r="CZ1079" s="16"/>
      <c r="DA1079" s="16"/>
      <c r="DB1079" s="16"/>
      <c r="DC1079" s="16"/>
      <c r="DD1079" s="16"/>
      <c r="DE1079" s="16"/>
      <c r="DF1079" s="16"/>
      <c r="DG1079" s="16"/>
      <c r="DH1079" s="16"/>
      <c r="DI1079" s="16"/>
      <c r="DJ1079" s="16"/>
      <c r="DK1079" s="16"/>
      <c r="DL1079" s="16"/>
      <c r="DM1079" s="16"/>
      <c r="DN1079" s="16"/>
      <c r="DO1079" s="16"/>
      <c r="DP1079" s="16"/>
      <c r="DQ1079" s="16"/>
      <c r="DR1079" s="16"/>
      <c r="DS1079" s="16"/>
      <c r="DT1079" s="16"/>
      <c r="DU1079" s="16"/>
      <c r="DV1079" s="16"/>
      <c r="DW1079" s="16"/>
      <c r="DX1079" s="16"/>
      <c r="DY1079" s="16"/>
      <c r="DZ1079" s="16"/>
      <c r="EA1079" s="16"/>
      <c r="EB1079" s="16"/>
      <c r="EC1079" s="16"/>
      <c r="ED1079" s="16"/>
      <c r="EE1079" s="16"/>
      <c r="EF1079" s="16"/>
      <c r="EG1079" s="16"/>
      <c r="EH1079" s="16"/>
      <c r="EI1079" s="16"/>
      <c r="EJ1079" s="16"/>
      <c r="EK1079" s="16"/>
      <c r="EL1079" s="16"/>
      <c r="EM1079" s="16"/>
      <c r="EN1079" s="16"/>
      <c r="EO1079" s="16"/>
      <c r="EP1079" s="16"/>
      <c r="EQ1079" s="16"/>
      <c r="ER1079" s="16"/>
      <c r="ES1079" s="16"/>
      <c r="ET1079" s="16"/>
      <c r="EU1079" s="16"/>
      <c r="EV1079" s="16"/>
      <c r="EW1079" s="16"/>
      <c r="EX1079" s="16"/>
      <c r="EY1079" s="16"/>
      <c r="EZ1079" s="16"/>
      <c r="FA1079" s="16"/>
      <c r="FB1079" s="16"/>
    </row>
    <row r="1080" spans="11:158" x14ac:dyDescent="0.35"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  <c r="AM1080" s="16"/>
      <c r="AN1080" s="16"/>
      <c r="AO1080" s="16"/>
      <c r="AP1080" s="16"/>
      <c r="AQ1080" s="16"/>
      <c r="AR1080" s="16"/>
      <c r="AS1080" s="16"/>
      <c r="AT1080" s="16"/>
      <c r="AU1080" s="16"/>
      <c r="AV1080" s="16"/>
      <c r="AW1080" s="16"/>
      <c r="AX1080" s="16"/>
      <c r="AY1080" s="16"/>
      <c r="AZ1080" s="16"/>
      <c r="BA1080" s="16"/>
      <c r="BB1080" s="16"/>
      <c r="BC1080" s="16"/>
      <c r="BD1080" s="16"/>
      <c r="BE1080" s="16"/>
      <c r="BF1080" s="16"/>
      <c r="BG1080" s="16"/>
      <c r="BH1080" s="16"/>
      <c r="BI1080" s="16"/>
      <c r="BJ1080" s="16"/>
      <c r="BK1080" s="16"/>
      <c r="BL1080" s="16"/>
      <c r="BM1080" s="16"/>
      <c r="BN1080" s="16"/>
      <c r="BO1080" s="16"/>
      <c r="BP1080" s="16"/>
      <c r="BQ1080" s="16"/>
      <c r="BR1080" s="16"/>
      <c r="BS1080" s="16"/>
      <c r="BT1080" s="16"/>
      <c r="BU1080" s="16"/>
      <c r="BV1080" s="16"/>
      <c r="BW1080" s="16"/>
      <c r="BX1080" s="16"/>
      <c r="BY1080" s="16"/>
      <c r="BZ1080" s="16"/>
      <c r="CA1080" s="16"/>
      <c r="CB1080" s="16"/>
      <c r="CC1080" s="16"/>
      <c r="CD1080" s="16"/>
      <c r="CE1080" s="16"/>
      <c r="CF1080" s="16"/>
      <c r="CG1080" s="16"/>
      <c r="CH1080" s="16"/>
      <c r="CI1080" s="16"/>
      <c r="CJ1080" s="16"/>
      <c r="CK1080" s="16"/>
      <c r="CL1080" s="16"/>
      <c r="CM1080" s="16"/>
      <c r="CN1080" s="16"/>
      <c r="CO1080" s="16"/>
      <c r="CP1080" s="16"/>
      <c r="CQ1080" s="16"/>
      <c r="CR1080" s="16"/>
      <c r="CS1080" s="16"/>
      <c r="CT1080" s="16"/>
      <c r="CU1080" s="16"/>
      <c r="CV1080" s="16"/>
      <c r="CW1080" s="16"/>
      <c r="CX1080" s="16"/>
      <c r="CY1080" s="16"/>
      <c r="CZ1080" s="16"/>
      <c r="DA1080" s="16"/>
      <c r="DB1080" s="16"/>
      <c r="DC1080" s="16"/>
      <c r="DD1080" s="16"/>
      <c r="DE1080" s="16"/>
      <c r="DF1080" s="16"/>
      <c r="DG1080" s="16"/>
      <c r="DH1080" s="16"/>
      <c r="DI1080" s="16"/>
      <c r="DJ1080" s="16"/>
      <c r="DK1080" s="16"/>
      <c r="DL1080" s="16"/>
      <c r="DM1080" s="16"/>
      <c r="DN1080" s="16"/>
      <c r="DO1080" s="16"/>
      <c r="DP1080" s="16"/>
      <c r="DQ1080" s="16"/>
      <c r="DR1080" s="16"/>
      <c r="DS1080" s="16"/>
      <c r="DT1080" s="16"/>
      <c r="DU1080" s="16"/>
      <c r="DV1080" s="16"/>
      <c r="DW1080" s="16"/>
      <c r="DX1080" s="16"/>
      <c r="DY1080" s="16"/>
      <c r="DZ1080" s="16"/>
      <c r="EA1080" s="16"/>
      <c r="EB1080" s="16"/>
      <c r="EC1080" s="16"/>
      <c r="ED1080" s="16"/>
      <c r="EE1080" s="16"/>
      <c r="EF1080" s="16"/>
      <c r="EG1080" s="16"/>
      <c r="EH1080" s="16"/>
      <c r="EI1080" s="16"/>
      <c r="EJ1080" s="16"/>
      <c r="EK1080" s="16"/>
      <c r="EL1080" s="16"/>
      <c r="EM1080" s="16"/>
      <c r="EN1080" s="16"/>
      <c r="EO1080" s="16"/>
      <c r="EP1080" s="16"/>
      <c r="EQ1080" s="16"/>
      <c r="ER1080" s="16"/>
      <c r="ES1080" s="16"/>
      <c r="ET1080" s="16"/>
      <c r="EU1080" s="16"/>
      <c r="EV1080" s="16"/>
      <c r="EW1080" s="16"/>
      <c r="EX1080" s="16"/>
      <c r="EY1080" s="16"/>
      <c r="EZ1080" s="16"/>
      <c r="FA1080" s="16"/>
      <c r="FB1080" s="16"/>
    </row>
    <row r="1081" spans="11:158" x14ac:dyDescent="0.35"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  <c r="AM1081" s="16"/>
      <c r="AN1081" s="16"/>
      <c r="AO1081" s="16"/>
      <c r="AP1081" s="16"/>
      <c r="AQ1081" s="16"/>
      <c r="AR1081" s="16"/>
      <c r="AS1081" s="16"/>
      <c r="AT1081" s="16"/>
      <c r="AU1081" s="16"/>
      <c r="AV1081" s="16"/>
      <c r="AW1081" s="16"/>
      <c r="AX1081" s="16"/>
      <c r="AY1081" s="16"/>
      <c r="AZ1081" s="16"/>
      <c r="BA1081" s="16"/>
      <c r="BB1081" s="16"/>
      <c r="BC1081" s="16"/>
      <c r="BD1081" s="16"/>
      <c r="BE1081" s="16"/>
      <c r="BF1081" s="16"/>
      <c r="BG1081" s="16"/>
      <c r="BH1081" s="16"/>
      <c r="BI1081" s="16"/>
      <c r="BJ1081" s="16"/>
      <c r="BK1081" s="16"/>
      <c r="BL1081" s="16"/>
      <c r="BM1081" s="16"/>
      <c r="BN1081" s="16"/>
      <c r="BO1081" s="16"/>
      <c r="BP1081" s="16"/>
      <c r="BQ1081" s="16"/>
      <c r="BR1081" s="16"/>
      <c r="BS1081" s="16"/>
      <c r="BT1081" s="16"/>
      <c r="BU1081" s="16"/>
      <c r="BV1081" s="16"/>
      <c r="BW1081" s="16"/>
      <c r="BX1081" s="16"/>
      <c r="BY1081" s="16"/>
      <c r="BZ1081" s="16"/>
      <c r="CA1081" s="16"/>
      <c r="CB1081" s="16"/>
      <c r="CC1081" s="16"/>
      <c r="CD1081" s="16"/>
      <c r="CE1081" s="16"/>
      <c r="CF1081" s="16"/>
      <c r="CG1081" s="16"/>
      <c r="CH1081" s="16"/>
      <c r="CI1081" s="16"/>
      <c r="CJ1081" s="16"/>
      <c r="CK1081" s="16"/>
      <c r="CL1081" s="16"/>
      <c r="CM1081" s="16"/>
      <c r="CN1081" s="16"/>
      <c r="CO1081" s="16"/>
      <c r="CP1081" s="16"/>
      <c r="CQ1081" s="16"/>
      <c r="CR1081" s="16"/>
      <c r="CS1081" s="16"/>
      <c r="CT1081" s="16"/>
      <c r="CU1081" s="16"/>
      <c r="CV1081" s="16"/>
      <c r="CW1081" s="16"/>
      <c r="CX1081" s="16"/>
      <c r="CY1081" s="16"/>
      <c r="CZ1081" s="16"/>
      <c r="DA1081" s="16"/>
      <c r="DB1081" s="16"/>
      <c r="DC1081" s="16"/>
      <c r="DD1081" s="16"/>
      <c r="DE1081" s="16"/>
      <c r="DF1081" s="16"/>
      <c r="DG1081" s="16"/>
      <c r="DH1081" s="16"/>
      <c r="DI1081" s="16"/>
      <c r="DJ1081" s="16"/>
      <c r="DK1081" s="16"/>
      <c r="DL1081" s="16"/>
      <c r="DM1081" s="16"/>
      <c r="DN1081" s="16"/>
      <c r="DO1081" s="16"/>
      <c r="DP1081" s="16"/>
      <c r="DQ1081" s="16"/>
      <c r="DR1081" s="16"/>
      <c r="DS1081" s="16"/>
      <c r="DT1081" s="16"/>
      <c r="DU1081" s="16"/>
      <c r="DV1081" s="16"/>
      <c r="DW1081" s="16"/>
      <c r="DX1081" s="16"/>
      <c r="DY1081" s="16"/>
      <c r="DZ1081" s="16"/>
      <c r="EA1081" s="16"/>
      <c r="EB1081" s="16"/>
      <c r="EC1081" s="16"/>
      <c r="ED1081" s="16"/>
      <c r="EE1081" s="16"/>
      <c r="EF1081" s="16"/>
      <c r="EG1081" s="16"/>
      <c r="EH1081" s="16"/>
      <c r="EI1081" s="16"/>
      <c r="EJ1081" s="16"/>
      <c r="EK1081" s="16"/>
      <c r="EL1081" s="16"/>
      <c r="EM1081" s="16"/>
      <c r="EN1081" s="16"/>
      <c r="EO1081" s="16"/>
      <c r="EP1081" s="16"/>
      <c r="EQ1081" s="16"/>
      <c r="ER1081" s="16"/>
      <c r="ES1081" s="16"/>
      <c r="ET1081" s="16"/>
      <c r="EU1081" s="16"/>
      <c r="EV1081" s="16"/>
      <c r="EW1081" s="16"/>
      <c r="EX1081" s="16"/>
      <c r="EY1081" s="16"/>
      <c r="EZ1081" s="16"/>
      <c r="FA1081" s="16"/>
      <c r="FB1081" s="16"/>
    </row>
    <row r="1082" spans="11:158" x14ac:dyDescent="0.35"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  <c r="AM1082" s="16"/>
      <c r="AN1082" s="16"/>
      <c r="AO1082" s="16"/>
      <c r="AP1082" s="16"/>
      <c r="AQ1082" s="16"/>
      <c r="AR1082" s="16"/>
      <c r="AS1082" s="16"/>
      <c r="AT1082" s="16"/>
      <c r="AU1082" s="16"/>
      <c r="AV1082" s="16"/>
      <c r="AW1082" s="16"/>
      <c r="AX1082" s="16"/>
      <c r="AY1082" s="16"/>
      <c r="AZ1082" s="16"/>
      <c r="BA1082" s="16"/>
      <c r="BB1082" s="16"/>
      <c r="BC1082" s="16"/>
      <c r="BD1082" s="16"/>
      <c r="BE1082" s="16"/>
      <c r="BF1082" s="16"/>
      <c r="BG1082" s="16"/>
      <c r="BH1082" s="16"/>
      <c r="BI1082" s="16"/>
      <c r="BJ1082" s="16"/>
      <c r="BK1082" s="16"/>
      <c r="BL1082" s="16"/>
      <c r="BM1082" s="16"/>
      <c r="BN1082" s="16"/>
      <c r="BO1082" s="16"/>
      <c r="BP1082" s="16"/>
      <c r="BQ1082" s="16"/>
      <c r="BR1082" s="16"/>
      <c r="BS1082" s="16"/>
      <c r="BT1082" s="16"/>
      <c r="BU1082" s="16"/>
      <c r="BV1082" s="16"/>
      <c r="BW1082" s="16"/>
      <c r="BX1082" s="16"/>
      <c r="BY1082" s="16"/>
      <c r="BZ1082" s="16"/>
      <c r="CA1082" s="16"/>
      <c r="CB1082" s="16"/>
      <c r="CC1082" s="16"/>
      <c r="CD1082" s="16"/>
      <c r="CE1082" s="16"/>
      <c r="CF1082" s="16"/>
      <c r="CG1082" s="16"/>
      <c r="CH1082" s="16"/>
      <c r="CI1082" s="16"/>
      <c r="CJ1082" s="16"/>
      <c r="CK1082" s="16"/>
      <c r="CL1082" s="16"/>
      <c r="CM1082" s="16"/>
      <c r="CN1082" s="16"/>
      <c r="CO1082" s="16"/>
      <c r="CP1082" s="16"/>
      <c r="CQ1082" s="16"/>
      <c r="CR1082" s="16"/>
      <c r="CS1082" s="16"/>
      <c r="CT1082" s="16"/>
      <c r="CU1082" s="16"/>
      <c r="CV1082" s="16"/>
      <c r="CW1082" s="16"/>
      <c r="CX1082" s="16"/>
      <c r="CY1082" s="16"/>
      <c r="CZ1082" s="16"/>
      <c r="DA1082" s="16"/>
      <c r="DB1082" s="16"/>
      <c r="DC1082" s="16"/>
      <c r="DD1082" s="16"/>
      <c r="DE1082" s="16"/>
      <c r="DF1082" s="16"/>
      <c r="DG1082" s="16"/>
      <c r="DH1082" s="16"/>
      <c r="DI1082" s="16"/>
      <c r="DJ1082" s="16"/>
      <c r="DK1082" s="16"/>
      <c r="DL1082" s="16"/>
      <c r="DM1082" s="16"/>
      <c r="DN1082" s="16"/>
      <c r="DO1082" s="16"/>
      <c r="DP1082" s="16"/>
      <c r="DQ1082" s="16"/>
      <c r="DR1082" s="16"/>
      <c r="DS1082" s="16"/>
      <c r="DT1082" s="16"/>
      <c r="DU1082" s="16"/>
      <c r="DV1082" s="16"/>
      <c r="DW1082" s="16"/>
      <c r="DX1082" s="16"/>
      <c r="DY1082" s="16"/>
      <c r="DZ1082" s="16"/>
      <c r="EA1082" s="16"/>
      <c r="EB1082" s="16"/>
      <c r="EC1082" s="16"/>
      <c r="ED1082" s="16"/>
      <c r="EE1082" s="16"/>
      <c r="EF1082" s="16"/>
      <c r="EG1082" s="16"/>
      <c r="EH1082" s="16"/>
      <c r="EI1082" s="16"/>
      <c r="EJ1082" s="16"/>
      <c r="EK1082" s="16"/>
      <c r="EL1082" s="16"/>
      <c r="EM1082" s="16"/>
      <c r="EN1082" s="16"/>
      <c r="EO1082" s="16"/>
      <c r="EP1082" s="16"/>
      <c r="EQ1082" s="16"/>
      <c r="ER1082" s="16"/>
      <c r="ES1082" s="16"/>
      <c r="ET1082" s="16"/>
      <c r="EU1082" s="16"/>
      <c r="EV1082" s="16"/>
      <c r="EW1082" s="16"/>
      <c r="EX1082" s="16"/>
      <c r="EY1082" s="16"/>
      <c r="EZ1082" s="16"/>
      <c r="FA1082" s="16"/>
      <c r="FB1082" s="16"/>
    </row>
    <row r="1083" spans="11:158" x14ac:dyDescent="0.35"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  <c r="AM1083" s="16"/>
      <c r="AN1083" s="16"/>
      <c r="AO1083" s="16"/>
      <c r="AP1083" s="16"/>
      <c r="AQ1083" s="16"/>
      <c r="AR1083" s="16"/>
      <c r="AS1083" s="16"/>
      <c r="AT1083" s="16"/>
      <c r="AU1083" s="16"/>
      <c r="AV1083" s="16"/>
      <c r="AW1083" s="16"/>
      <c r="AX1083" s="16"/>
      <c r="AY1083" s="16"/>
      <c r="AZ1083" s="16"/>
      <c r="BA1083" s="16"/>
      <c r="BB1083" s="16"/>
      <c r="BC1083" s="16"/>
      <c r="BD1083" s="16"/>
      <c r="BE1083" s="16"/>
      <c r="BF1083" s="16"/>
      <c r="BG1083" s="16"/>
      <c r="BH1083" s="16"/>
      <c r="BI1083" s="16"/>
      <c r="BJ1083" s="16"/>
      <c r="BK1083" s="16"/>
      <c r="BL1083" s="16"/>
      <c r="BM1083" s="16"/>
      <c r="BN1083" s="16"/>
      <c r="BO1083" s="16"/>
      <c r="BP1083" s="16"/>
      <c r="BQ1083" s="16"/>
      <c r="BR1083" s="16"/>
      <c r="BS1083" s="16"/>
      <c r="BT1083" s="16"/>
      <c r="BU1083" s="16"/>
      <c r="BV1083" s="16"/>
      <c r="BW1083" s="16"/>
      <c r="BX1083" s="16"/>
      <c r="BY1083" s="16"/>
      <c r="BZ1083" s="16"/>
      <c r="CA1083" s="16"/>
      <c r="CB1083" s="16"/>
      <c r="CC1083" s="16"/>
      <c r="CD1083" s="16"/>
      <c r="CE1083" s="16"/>
      <c r="CF1083" s="16"/>
      <c r="CG1083" s="16"/>
      <c r="CH1083" s="16"/>
      <c r="CI1083" s="16"/>
      <c r="CJ1083" s="16"/>
      <c r="CK1083" s="16"/>
      <c r="CL1083" s="16"/>
      <c r="CM1083" s="16"/>
      <c r="CN1083" s="16"/>
      <c r="CO1083" s="16"/>
      <c r="CP1083" s="16"/>
      <c r="CQ1083" s="16"/>
      <c r="CR1083" s="16"/>
      <c r="CS1083" s="16"/>
      <c r="CT1083" s="16"/>
      <c r="CU1083" s="16"/>
      <c r="CV1083" s="16"/>
      <c r="CW1083" s="16"/>
      <c r="CX1083" s="16"/>
      <c r="CY1083" s="16"/>
      <c r="CZ1083" s="16"/>
      <c r="DA1083" s="16"/>
      <c r="DB1083" s="16"/>
      <c r="DC1083" s="16"/>
      <c r="DD1083" s="16"/>
      <c r="DE1083" s="16"/>
      <c r="DF1083" s="16"/>
      <c r="DG1083" s="16"/>
      <c r="DH1083" s="16"/>
      <c r="DI1083" s="16"/>
      <c r="DJ1083" s="16"/>
      <c r="DK1083" s="16"/>
      <c r="DL1083" s="16"/>
      <c r="DM1083" s="16"/>
      <c r="DN1083" s="16"/>
      <c r="DO1083" s="16"/>
      <c r="DP1083" s="16"/>
      <c r="DQ1083" s="16"/>
      <c r="DR1083" s="16"/>
      <c r="DS1083" s="16"/>
      <c r="DT1083" s="16"/>
      <c r="DU1083" s="16"/>
      <c r="DV1083" s="16"/>
      <c r="DW1083" s="16"/>
      <c r="DX1083" s="16"/>
      <c r="DY1083" s="16"/>
      <c r="DZ1083" s="16"/>
      <c r="EA1083" s="16"/>
      <c r="EB1083" s="16"/>
      <c r="EC1083" s="16"/>
      <c r="ED1083" s="16"/>
      <c r="EE1083" s="16"/>
      <c r="EF1083" s="16"/>
      <c r="EG1083" s="16"/>
      <c r="EH1083" s="16"/>
      <c r="EI1083" s="16"/>
      <c r="EJ1083" s="16"/>
      <c r="EK1083" s="16"/>
      <c r="EL1083" s="16"/>
      <c r="EM1083" s="16"/>
      <c r="EN1083" s="16"/>
      <c r="EO1083" s="16"/>
      <c r="EP1083" s="16"/>
      <c r="EQ1083" s="16"/>
      <c r="ER1083" s="16"/>
      <c r="ES1083" s="16"/>
      <c r="ET1083" s="16"/>
      <c r="EU1083" s="16"/>
      <c r="EV1083" s="16"/>
      <c r="EW1083" s="16"/>
      <c r="EX1083" s="16"/>
      <c r="EY1083" s="16"/>
      <c r="EZ1083" s="16"/>
      <c r="FA1083" s="16"/>
      <c r="FB1083" s="16"/>
    </row>
    <row r="1084" spans="11:158" x14ac:dyDescent="0.35"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  <c r="AM1084" s="16"/>
      <c r="AN1084" s="16"/>
      <c r="AO1084" s="16"/>
      <c r="AP1084" s="16"/>
      <c r="AQ1084" s="16"/>
      <c r="AR1084" s="16"/>
      <c r="AS1084" s="16"/>
      <c r="AT1084" s="16"/>
      <c r="AU1084" s="16"/>
      <c r="AV1084" s="16"/>
      <c r="AW1084" s="16"/>
      <c r="AX1084" s="16"/>
      <c r="AY1084" s="16"/>
      <c r="AZ1084" s="16"/>
      <c r="BA1084" s="16"/>
      <c r="BB1084" s="16"/>
      <c r="BC1084" s="16"/>
      <c r="BD1084" s="16"/>
      <c r="BE1084" s="16"/>
      <c r="BF1084" s="16"/>
      <c r="BG1084" s="16"/>
      <c r="BH1084" s="16"/>
      <c r="BI1084" s="16"/>
      <c r="BJ1084" s="16"/>
      <c r="BK1084" s="16"/>
      <c r="BL1084" s="16"/>
      <c r="BM1084" s="16"/>
      <c r="BN1084" s="16"/>
      <c r="BO1084" s="16"/>
      <c r="BP1084" s="16"/>
      <c r="BQ1084" s="16"/>
      <c r="BR1084" s="16"/>
      <c r="BS1084" s="16"/>
      <c r="BT1084" s="16"/>
      <c r="BU1084" s="16"/>
      <c r="BV1084" s="16"/>
      <c r="BW1084" s="16"/>
      <c r="BX1084" s="16"/>
      <c r="BY1084" s="16"/>
      <c r="BZ1084" s="16"/>
      <c r="CA1084" s="16"/>
      <c r="CB1084" s="16"/>
      <c r="CC1084" s="16"/>
      <c r="CD1084" s="16"/>
      <c r="CE1084" s="16"/>
      <c r="CF1084" s="16"/>
      <c r="CG1084" s="16"/>
      <c r="CH1084" s="16"/>
      <c r="CI1084" s="16"/>
      <c r="CJ1084" s="16"/>
      <c r="CK1084" s="16"/>
      <c r="CL1084" s="16"/>
      <c r="CM1084" s="16"/>
      <c r="CN1084" s="16"/>
      <c r="CO1084" s="16"/>
      <c r="CP1084" s="16"/>
      <c r="CQ1084" s="16"/>
      <c r="CR1084" s="16"/>
      <c r="CS1084" s="16"/>
      <c r="CT1084" s="16"/>
      <c r="CU1084" s="16"/>
      <c r="CV1084" s="16"/>
      <c r="CW1084" s="16"/>
      <c r="CX1084" s="16"/>
      <c r="CY1084" s="16"/>
      <c r="CZ1084" s="16"/>
      <c r="DA1084" s="16"/>
      <c r="DB1084" s="16"/>
      <c r="DC1084" s="16"/>
      <c r="DD1084" s="16"/>
      <c r="DE1084" s="16"/>
      <c r="DF1084" s="16"/>
      <c r="DG1084" s="16"/>
      <c r="DH1084" s="16"/>
      <c r="DI1084" s="16"/>
      <c r="DJ1084" s="16"/>
      <c r="DK1084" s="16"/>
      <c r="DL1084" s="16"/>
      <c r="DM1084" s="16"/>
      <c r="DN1084" s="16"/>
      <c r="DO1084" s="16"/>
      <c r="DP1084" s="16"/>
      <c r="DQ1084" s="16"/>
      <c r="DR1084" s="16"/>
      <c r="DS1084" s="16"/>
      <c r="DT1084" s="16"/>
      <c r="DU1084" s="16"/>
      <c r="DV1084" s="16"/>
      <c r="DW1084" s="16"/>
      <c r="DX1084" s="16"/>
      <c r="DY1084" s="16"/>
      <c r="DZ1084" s="16"/>
      <c r="EA1084" s="16"/>
      <c r="EB1084" s="16"/>
      <c r="EC1084" s="16"/>
      <c r="ED1084" s="16"/>
      <c r="EE1084" s="16"/>
      <c r="EF1084" s="16"/>
      <c r="EG1084" s="16"/>
      <c r="EH1084" s="16"/>
      <c r="EI1084" s="16"/>
      <c r="EJ1084" s="16"/>
      <c r="EK1084" s="16"/>
      <c r="EL1084" s="16"/>
      <c r="EM1084" s="16"/>
      <c r="EN1084" s="16"/>
      <c r="EO1084" s="16"/>
      <c r="EP1084" s="16"/>
      <c r="EQ1084" s="16"/>
      <c r="ER1084" s="16"/>
      <c r="ES1084" s="16"/>
      <c r="ET1084" s="16"/>
      <c r="EU1084" s="16"/>
      <c r="EV1084" s="16"/>
      <c r="EW1084" s="16"/>
      <c r="EX1084" s="16"/>
      <c r="EY1084" s="16"/>
      <c r="EZ1084" s="16"/>
      <c r="FA1084" s="16"/>
      <c r="FB1084" s="16"/>
    </row>
    <row r="1085" spans="11:158" x14ac:dyDescent="0.35"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  <c r="AM1085" s="16"/>
      <c r="AN1085" s="16"/>
      <c r="AO1085" s="16"/>
      <c r="AP1085" s="16"/>
      <c r="AQ1085" s="16"/>
      <c r="AR1085" s="16"/>
      <c r="AS1085" s="16"/>
      <c r="AT1085" s="16"/>
      <c r="AU1085" s="16"/>
      <c r="AV1085" s="16"/>
      <c r="AW1085" s="16"/>
      <c r="AX1085" s="16"/>
      <c r="AY1085" s="16"/>
      <c r="AZ1085" s="16"/>
      <c r="BA1085" s="16"/>
      <c r="BB1085" s="16"/>
      <c r="BC1085" s="16"/>
      <c r="BD1085" s="16"/>
      <c r="BE1085" s="16"/>
      <c r="BF1085" s="16"/>
      <c r="BG1085" s="16"/>
      <c r="BH1085" s="16"/>
      <c r="BI1085" s="16"/>
      <c r="BJ1085" s="16"/>
      <c r="BK1085" s="16"/>
      <c r="BL1085" s="16"/>
      <c r="BM1085" s="16"/>
      <c r="BN1085" s="16"/>
      <c r="BO1085" s="16"/>
      <c r="BP1085" s="16"/>
      <c r="BQ1085" s="16"/>
      <c r="BR1085" s="16"/>
      <c r="BS1085" s="16"/>
      <c r="BT1085" s="16"/>
      <c r="BU1085" s="16"/>
      <c r="BV1085" s="16"/>
      <c r="BW1085" s="16"/>
      <c r="BX1085" s="16"/>
      <c r="BY1085" s="16"/>
      <c r="BZ1085" s="16"/>
      <c r="CA1085" s="16"/>
      <c r="CB1085" s="16"/>
      <c r="CC1085" s="16"/>
      <c r="CD1085" s="16"/>
      <c r="CE1085" s="16"/>
      <c r="CF1085" s="16"/>
      <c r="CG1085" s="16"/>
      <c r="CH1085" s="16"/>
      <c r="CI1085" s="16"/>
      <c r="CJ1085" s="16"/>
      <c r="CK1085" s="16"/>
      <c r="CL1085" s="16"/>
      <c r="CM1085" s="16"/>
      <c r="CN1085" s="16"/>
      <c r="CO1085" s="16"/>
      <c r="CP1085" s="16"/>
      <c r="CQ1085" s="16"/>
      <c r="CR1085" s="16"/>
      <c r="CS1085" s="16"/>
      <c r="CT1085" s="16"/>
      <c r="CU1085" s="16"/>
      <c r="CV1085" s="16"/>
      <c r="CW1085" s="16"/>
      <c r="CX1085" s="16"/>
      <c r="CY1085" s="16"/>
      <c r="CZ1085" s="16"/>
      <c r="DA1085" s="16"/>
      <c r="DB1085" s="16"/>
      <c r="DC1085" s="16"/>
      <c r="DD1085" s="16"/>
      <c r="DE1085" s="16"/>
      <c r="DF1085" s="16"/>
      <c r="DG1085" s="16"/>
      <c r="DH1085" s="16"/>
      <c r="DI1085" s="16"/>
      <c r="DJ1085" s="16"/>
      <c r="DK1085" s="16"/>
      <c r="DL1085" s="16"/>
      <c r="DM1085" s="16"/>
      <c r="DN1085" s="16"/>
      <c r="DO1085" s="16"/>
      <c r="DP1085" s="16"/>
      <c r="DQ1085" s="16"/>
      <c r="DR1085" s="16"/>
      <c r="DS1085" s="16"/>
      <c r="DT1085" s="16"/>
      <c r="DU1085" s="16"/>
      <c r="DV1085" s="16"/>
      <c r="DW1085" s="16"/>
      <c r="DX1085" s="16"/>
      <c r="DY1085" s="16"/>
      <c r="DZ1085" s="16"/>
      <c r="EA1085" s="16"/>
      <c r="EB1085" s="16"/>
      <c r="EC1085" s="16"/>
      <c r="ED1085" s="16"/>
      <c r="EE1085" s="16"/>
      <c r="EF1085" s="16"/>
      <c r="EG1085" s="16"/>
      <c r="EH1085" s="16"/>
      <c r="EI1085" s="16"/>
      <c r="EJ1085" s="16"/>
      <c r="EK1085" s="16"/>
      <c r="EL1085" s="16"/>
      <c r="EM1085" s="16"/>
      <c r="EN1085" s="16"/>
      <c r="EO1085" s="16"/>
      <c r="EP1085" s="16"/>
      <c r="EQ1085" s="16"/>
      <c r="ER1085" s="16"/>
      <c r="ES1085" s="16"/>
      <c r="ET1085" s="16"/>
      <c r="EU1085" s="16"/>
      <c r="EV1085" s="16"/>
      <c r="EW1085" s="16"/>
      <c r="EX1085" s="16"/>
      <c r="EY1085" s="16"/>
      <c r="EZ1085" s="16"/>
      <c r="FA1085" s="16"/>
      <c r="FB1085" s="16"/>
    </row>
    <row r="1086" spans="11:158" x14ac:dyDescent="0.35"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  <c r="AM1086" s="16"/>
      <c r="AN1086" s="16"/>
      <c r="AO1086" s="16"/>
      <c r="AP1086" s="16"/>
      <c r="AQ1086" s="16"/>
      <c r="AR1086" s="16"/>
      <c r="AS1086" s="16"/>
      <c r="AT1086" s="16"/>
      <c r="AU1086" s="16"/>
      <c r="AV1086" s="16"/>
      <c r="AW1086" s="16"/>
      <c r="AX1086" s="16"/>
      <c r="AY1086" s="16"/>
      <c r="AZ1086" s="16"/>
      <c r="BA1086" s="16"/>
      <c r="BB1086" s="16"/>
      <c r="BC1086" s="16"/>
      <c r="BD1086" s="16"/>
      <c r="BE1086" s="16"/>
      <c r="BF1086" s="16"/>
      <c r="BG1086" s="16"/>
      <c r="BH1086" s="16"/>
      <c r="BI1086" s="16"/>
      <c r="BJ1086" s="16"/>
      <c r="BK1086" s="16"/>
      <c r="BL1086" s="16"/>
      <c r="BM1086" s="16"/>
      <c r="BN1086" s="16"/>
      <c r="BO1086" s="16"/>
      <c r="BP1086" s="16"/>
      <c r="BQ1086" s="16"/>
      <c r="BR1086" s="16"/>
      <c r="BS1086" s="16"/>
      <c r="BT1086" s="16"/>
      <c r="BU1086" s="16"/>
      <c r="BV1086" s="16"/>
      <c r="BW1086" s="16"/>
      <c r="BX1086" s="16"/>
      <c r="BY1086" s="16"/>
      <c r="BZ1086" s="16"/>
      <c r="CA1086" s="16"/>
      <c r="CB1086" s="16"/>
      <c r="CC1086" s="16"/>
      <c r="CD1086" s="16"/>
      <c r="CE1086" s="16"/>
      <c r="CF1086" s="16"/>
      <c r="CG1086" s="16"/>
      <c r="CH1086" s="16"/>
      <c r="CI1086" s="16"/>
      <c r="CJ1086" s="16"/>
      <c r="CK1086" s="16"/>
      <c r="CL1086" s="16"/>
      <c r="CM1086" s="16"/>
      <c r="CN1086" s="16"/>
      <c r="CO1086" s="16"/>
      <c r="CP1086" s="16"/>
      <c r="CQ1086" s="16"/>
      <c r="CR1086" s="16"/>
      <c r="CS1086" s="16"/>
      <c r="CT1086" s="16"/>
      <c r="CU1086" s="16"/>
      <c r="CV1086" s="16"/>
      <c r="CW1086" s="16"/>
      <c r="CX1086" s="16"/>
      <c r="CY1086" s="16"/>
      <c r="CZ1086" s="16"/>
      <c r="DA1086" s="16"/>
      <c r="DB1086" s="16"/>
      <c r="DC1086" s="16"/>
      <c r="DD1086" s="16"/>
      <c r="DE1086" s="16"/>
      <c r="DF1086" s="16"/>
      <c r="DG1086" s="16"/>
      <c r="DH1086" s="16"/>
      <c r="DI1086" s="16"/>
      <c r="DJ1086" s="16"/>
      <c r="DK1086" s="16"/>
      <c r="DL1086" s="16"/>
      <c r="DM1086" s="16"/>
      <c r="DN1086" s="16"/>
      <c r="DO1086" s="16"/>
      <c r="DP1086" s="16"/>
      <c r="DQ1086" s="16"/>
      <c r="DR1086" s="16"/>
      <c r="DS1086" s="16"/>
      <c r="DT1086" s="16"/>
      <c r="DU1086" s="16"/>
      <c r="DV1086" s="16"/>
      <c r="DW1086" s="16"/>
      <c r="DX1086" s="16"/>
      <c r="DY1086" s="16"/>
      <c r="DZ1086" s="16"/>
      <c r="EA1086" s="16"/>
      <c r="EB1086" s="16"/>
      <c r="EC1086" s="16"/>
      <c r="ED1086" s="16"/>
      <c r="EE1086" s="16"/>
      <c r="EF1086" s="16"/>
      <c r="EG1086" s="16"/>
      <c r="EH1086" s="16"/>
      <c r="EI1086" s="16"/>
      <c r="EJ1086" s="16"/>
      <c r="EK1086" s="16"/>
      <c r="EL1086" s="16"/>
      <c r="EM1086" s="16"/>
      <c r="EN1086" s="16"/>
      <c r="EO1086" s="16"/>
      <c r="EP1086" s="16"/>
      <c r="EQ1086" s="16"/>
      <c r="ER1086" s="16"/>
      <c r="ES1086" s="16"/>
      <c r="ET1086" s="16"/>
      <c r="EU1086" s="16"/>
      <c r="EV1086" s="16"/>
      <c r="EW1086" s="16"/>
      <c r="EX1086" s="16"/>
      <c r="EY1086" s="16"/>
      <c r="EZ1086" s="16"/>
      <c r="FA1086" s="16"/>
      <c r="FB1086" s="16"/>
    </row>
    <row r="1087" spans="11:158" x14ac:dyDescent="0.35"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  <c r="AM1087" s="16"/>
      <c r="AN1087" s="16"/>
      <c r="AO1087" s="16"/>
      <c r="AP1087" s="16"/>
      <c r="AQ1087" s="16"/>
      <c r="AR1087" s="16"/>
      <c r="AS1087" s="16"/>
      <c r="AT1087" s="16"/>
      <c r="AU1087" s="16"/>
      <c r="AV1087" s="16"/>
      <c r="AW1087" s="16"/>
      <c r="AX1087" s="16"/>
      <c r="AY1087" s="16"/>
      <c r="AZ1087" s="16"/>
      <c r="BA1087" s="16"/>
      <c r="BB1087" s="16"/>
      <c r="BC1087" s="16"/>
      <c r="BD1087" s="16"/>
      <c r="BE1087" s="16"/>
      <c r="BF1087" s="16"/>
      <c r="BG1087" s="16"/>
      <c r="BH1087" s="16"/>
      <c r="BI1087" s="16"/>
      <c r="BJ1087" s="16"/>
      <c r="BK1087" s="16"/>
      <c r="BL1087" s="16"/>
      <c r="BM1087" s="16"/>
      <c r="BN1087" s="16"/>
      <c r="BO1087" s="16"/>
      <c r="BP1087" s="16"/>
      <c r="BQ1087" s="16"/>
      <c r="BR1087" s="16"/>
      <c r="BS1087" s="16"/>
      <c r="BT1087" s="16"/>
      <c r="BU1087" s="16"/>
      <c r="BV1087" s="16"/>
      <c r="BW1087" s="16"/>
      <c r="BX1087" s="16"/>
      <c r="BY1087" s="16"/>
      <c r="BZ1087" s="16"/>
      <c r="CA1087" s="16"/>
      <c r="CB1087" s="16"/>
      <c r="CC1087" s="16"/>
      <c r="CD1087" s="16"/>
      <c r="CE1087" s="16"/>
      <c r="CF1087" s="16"/>
      <c r="CG1087" s="16"/>
      <c r="CH1087" s="16"/>
      <c r="CI1087" s="16"/>
      <c r="CJ1087" s="16"/>
      <c r="CK1087" s="16"/>
      <c r="CL1087" s="16"/>
      <c r="CM1087" s="16"/>
      <c r="CN1087" s="16"/>
      <c r="CO1087" s="16"/>
      <c r="CP1087" s="16"/>
      <c r="CQ1087" s="16"/>
      <c r="CR1087" s="16"/>
      <c r="CS1087" s="16"/>
      <c r="CT1087" s="16"/>
      <c r="CU1087" s="16"/>
      <c r="CV1087" s="16"/>
      <c r="CW1087" s="16"/>
      <c r="CX1087" s="16"/>
      <c r="CY1087" s="16"/>
      <c r="CZ1087" s="16"/>
      <c r="DA1087" s="16"/>
      <c r="DB1087" s="16"/>
      <c r="DC1087" s="16"/>
      <c r="DD1087" s="16"/>
      <c r="DE1087" s="16"/>
      <c r="DF1087" s="16"/>
      <c r="DG1087" s="16"/>
      <c r="DH1087" s="16"/>
      <c r="DI1087" s="16"/>
      <c r="DJ1087" s="16"/>
      <c r="DK1087" s="16"/>
      <c r="DL1087" s="16"/>
      <c r="DM1087" s="16"/>
      <c r="DN1087" s="16"/>
      <c r="DO1087" s="16"/>
      <c r="DP1087" s="16"/>
      <c r="DQ1087" s="16"/>
      <c r="DR1087" s="16"/>
      <c r="DS1087" s="16"/>
      <c r="DT1087" s="16"/>
      <c r="DU1087" s="16"/>
      <c r="DV1087" s="16"/>
      <c r="DW1087" s="16"/>
      <c r="DX1087" s="16"/>
      <c r="DY1087" s="16"/>
      <c r="DZ1087" s="16"/>
      <c r="EA1087" s="16"/>
      <c r="EB1087" s="16"/>
      <c r="EC1087" s="16"/>
      <c r="ED1087" s="16"/>
      <c r="EE1087" s="16"/>
      <c r="EF1087" s="16"/>
      <c r="EG1087" s="16"/>
      <c r="EH1087" s="16"/>
      <c r="EI1087" s="16"/>
      <c r="EJ1087" s="16"/>
      <c r="EK1087" s="16"/>
      <c r="EL1087" s="16"/>
      <c r="EM1087" s="16"/>
      <c r="EN1087" s="16"/>
      <c r="EO1087" s="16"/>
      <c r="EP1087" s="16"/>
      <c r="EQ1087" s="16"/>
      <c r="ER1087" s="16"/>
      <c r="ES1087" s="16"/>
      <c r="ET1087" s="16"/>
      <c r="EU1087" s="16"/>
      <c r="EV1087" s="16"/>
      <c r="EW1087" s="16"/>
      <c r="EX1087" s="16"/>
      <c r="EY1087" s="16"/>
      <c r="EZ1087" s="16"/>
      <c r="FA1087" s="16"/>
      <c r="FB1087" s="16"/>
    </row>
    <row r="1088" spans="11:158" x14ac:dyDescent="0.35"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  <c r="AM1088" s="16"/>
      <c r="AN1088" s="16"/>
      <c r="AO1088" s="16"/>
      <c r="AP1088" s="16"/>
      <c r="AQ1088" s="16"/>
      <c r="AR1088" s="16"/>
      <c r="AS1088" s="16"/>
      <c r="AT1088" s="16"/>
      <c r="AU1088" s="16"/>
      <c r="AV1088" s="16"/>
      <c r="AW1088" s="16"/>
      <c r="AX1088" s="16"/>
      <c r="AY1088" s="16"/>
      <c r="AZ1088" s="16"/>
      <c r="BA1088" s="16"/>
      <c r="BB1088" s="16"/>
      <c r="BC1088" s="16"/>
      <c r="BD1088" s="16"/>
      <c r="BE1088" s="16"/>
      <c r="BF1088" s="16"/>
      <c r="BG1088" s="16"/>
      <c r="BH1088" s="16"/>
      <c r="BI1088" s="16"/>
      <c r="BJ1088" s="16"/>
      <c r="BK1088" s="16"/>
      <c r="BL1088" s="16"/>
      <c r="BM1088" s="16"/>
      <c r="BN1088" s="16"/>
      <c r="BO1088" s="16"/>
      <c r="BP1088" s="16"/>
      <c r="BQ1088" s="16"/>
      <c r="BR1088" s="16"/>
      <c r="BS1088" s="16"/>
      <c r="BT1088" s="16"/>
      <c r="BU1088" s="16"/>
      <c r="BV1088" s="16"/>
      <c r="BW1088" s="16"/>
      <c r="BX1088" s="16"/>
      <c r="BY1088" s="16"/>
      <c r="BZ1088" s="16"/>
      <c r="CA1088" s="16"/>
      <c r="CB1088" s="16"/>
      <c r="CC1088" s="16"/>
      <c r="CD1088" s="16"/>
      <c r="CE1088" s="16"/>
      <c r="CF1088" s="16"/>
      <c r="CG1088" s="16"/>
      <c r="CH1088" s="16"/>
      <c r="CI1088" s="16"/>
      <c r="CJ1088" s="16"/>
      <c r="CK1088" s="16"/>
      <c r="CL1088" s="16"/>
      <c r="CM1088" s="16"/>
      <c r="CN1088" s="16"/>
      <c r="CO1088" s="16"/>
      <c r="CP1088" s="16"/>
      <c r="CQ1088" s="16"/>
      <c r="CR1088" s="16"/>
      <c r="CS1088" s="16"/>
      <c r="CT1088" s="16"/>
      <c r="CU1088" s="16"/>
      <c r="CV1088" s="16"/>
      <c r="CW1088" s="16"/>
      <c r="CX1088" s="16"/>
      <c r="CY1088" s="16"/>
      <c r="CZ1088" s="16"/>
      <c r="DA1088" s="16"/>
      <c r="DB1088" s="16"/>
      <c r="DC1088" s="16"/>
      <c r="DD1088" s="16"/>
      <c r="DE1088" s="16"/>
      <c r="DF1088" s="16"/>
      <c r="DG1088" s="16"/>
      <c r="DH1088" s="16"/>
      <c r="DI1088" s="16"/>
      <c r="DJ1088" s="16"/>
      <c r="DK1088" s="16"/>
      <c r="DL1088" s="16"/>
      <c r="DM1088" s="16"/>
      <c r="DN1088" s="16"/>
      <c r="DO1088" s="16"/>
      <c r="DP1088" s="16"/>
      <c r="DQ1088" s="16"/>
      <c r="DR1088" s="16"/>
      <c r="DS1088" s="16"/>
      <c r="DT1088" s="16"/>
      <c r="DU1088" s="16"/>
      <c r="DV1088" s="16"/>
      <c r="DW1088" s="16"/>
      <c r="DX1088" s="16"/>
      <c r="DY1088" s="16"/>
      <c r="DZ1088" s="16"/>
      <c r="EA1088" s="16"/>
      <c r="EB1088" s="16"/>
      <c r="EC1088" s="16"/>
      <c r="ED1088" s="16"/>
      <c r="EE1088" s="16"/>
      <c r="EF1088" s="16"/>
      <c r="EG1088" s="16"/>
      <c r="EH1088" s="16"/>
      <c r="EI1088" s="16"/>
      <c r="EJ1088" s="16"/>
      <c r="EK1088" s="16"/>
      <c r="EL1088" s="16"/>
      <c r="EM1088" s="16"/>
      <c r="EN1088" s="16"/>
      <c r="EO1088" s="16"/>
      <c r="EP1088" s="16"/>
      <c r="EQ1088" s="16"/>
      <c r="ER1088" s="16"/>
      <c r="ES1088" s="16"/>
      <c r="ET1088" s="16"/>
      <c r="EU1088" s="16"/>
      <c r="EV1088" s="16"/>
      <c r="EW1088" s="16"/>
      <c r="EX1088" s="16"/>
      <c r="EY1088" s="16"/>
      <c r="EZ1088" s="16"/>
      <c r="FA1088" s="16"/>
      <c r="FB1088" s="16"/>
    </row>
    <row r="1089" spans="11:158" x14ac:dyDescent="0.35"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  <c r="AM1089" s="16"/>
      <c r="AN1089" s="16"/>
      <c r="AO1089" s="16"/>
      <c r="AP1089" s="16"/>
      <c r="AQ1089" s="16"/>
      <c r="AR1089" s="16"/>
      <c r="AS1089" s="16"/>
      <c r="AT1089" s="16"/>
      <c r="AU1089" s="16"/>
      <c r="AV1089" s="16"/>
      <c r="AW1089" s="16"/>
      <c r="AX1089" s="16"/>
      <c r="AY1089" s="16"/>
      <c r="AZ1089" s="16"/>
      <c r="BA1089" s="16"/>
      <c r="BB1089" s="16"/>
      <c r="BC1089" s="16"/>
      <c r="BD1089" s="16"/>
      <c r="BE1089" s="16"/>
      <c r="BF1089" s="16"/>
      <c r="BG1089" s="16"/>
      <c r="BH1089" s="16"/>
      <c r="BI1089" s="16"/>
      <c r="BJ1089" s="16"/>
      <c r="BK1089" s="16"/>
      <c r="BL1089" s="16"/>
      <c r="BM1089" s="16"/>
      <c r="BN1089" s="16"/>
      <c r="BO1089" s="16"/>
      <c r="BP1089" s="16"/>
      <c r="BQ1089" s="16"/>
      <c r="BR1089" s="16"/>
      <c r="BS1089" s="16"/>
      <c r="BT1089" s="16"/>
      <c r="BU1089" s="16"/>
      <c r="BV1089" s="16"/>
      <c r="BW1089" s="16"/>
      <c r="BX1089" s="16"/>
      <c r="BY1089" s="16"/>
      <c r="BZ1089" s="16"/>
      <c r="CA1089" s="16"/>
      <c r="CB1089" s="16"/>
      <c r="CC1089" s="16"/>
      <c r="CD1089" s="16"/>
      <c r="CE1089" s="16"/>
      <c r="CF1089" s="16"/>
      <c r="CG1089" s="16"/>
      <c r="CH1089" s="16"/>
      <c r="CI1089" s="16"/>
      <c r="CJ1089" s="16"/>
      <c r="CK1089" s="16"/>
      <c r="CL1089" s="16"/>
      <c r="CM1089" s="16"/>
      <c r="CN1089" s="16"/>
      <c r="CO1089" s="16"/>
      <c r="CP1089" s="16"/>
      <c r="CQ1089" s="16"/>
      <c r="CR1089" s="16"/>
      <c r="CS1089" s="16"/>
      <c r="CT1089" s="16"/>
      <c r="CU1089" s="16"/>
      <c r="CV1089" s="16"/>
      <c r="CW1089" s="16"/>
      <c r="CX1089" s="16"/>
      <c r="CY1089" s="16"/>
      <c r="CZ1089" s="16"/>
      <c r="DA1089" s="16"/>
      <c r="DB1089" s="16"/>
      <c r="DC1089" s="16"/>
      <c r="DD1089" s="16"/>
      <c r="DE1089" s="16"/>
      <c r="DF1089" s="16"/>
      <c r="DG1089" s="16"/>
      <c r="DH1089" s="16"/>
      <c r="DI1089" s="16"/>
      <c r="DJ1089" s="16"/>
      <c r="DK1089" s="16"/>
      <c r="DL1089" s="16"/>
      <c r="DM1089" s="16"/>
      <c r="DN1089" s="16"/>
      <c r="DO1089" s="16"/>
      <c r="DP1089" s="16"/>
      <c r="DQ1089" s="16"/>
      <c r="DR1089" s="16"/>
      <c r="DS1089" s="16"/>
      <c r="DT1089" s="16"/>
      <c r="DU1089" s="16"/>
      <c r="DV1089" s="16"/>
      <c r="DW1089" s="16"/>
      <c r="DX1089" s="16"/>
      <c r="DY1089" s="16"/>
      <c r="DZ1089" s="16"/>
      <c r="EA1089" s="16"/>
      <c r="EB1089" s="16"/>
      <c r="EC1089" s="16"/>
      <c r="ED1089" s="16"/>
      <c r="EE1089" s="16"/>
      <c r="EF1089" s="16"/>
      <c r="EG1089" s="16"/>
      <c r="EH1089" s="16"/>
      <c r="EI1089" s="16"/>
      <c r="EJ1089" s="16"/>
      <c r="EK1089" s="16"/>
      <c r="EL1089" s="16"/>
      <c r="EM1089" s="16"/>
      <c r="EN1089" s="16"/>
      <c r="EO1089" s="16"/>
      <c r="EP1089" s="16"/>
      <c r="EQ1089" s="16"/>
      <c r="ER1089" s="16"/>
      <c r="ES1089" s="16"/>
      <c r="ET1089" s="16"/>
      <c r="EU1089" s="16"/>
      <c r="EV1089" s="16"/>
      <c r="EW1089" s="16"/>
      <c r="EX1089" s="16"/>
      <c r="EY1089" s="16"/>
      <c r="EZ1089" s="16"/>
      <c r="FA1089" s="16"/>
      <c r="FB1089" s="16"/>
    </row>
    <row r="1090" spans="11:158" x14ac:dyDescent="0.35"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6"/>
      <c r="AK1090" s="16"/>
      <c r="AL1090" s="16"/>
      <c r="AM1090" s="16"/>
      <c r="AN1090" s="16"/>
      <c r="AO1090" s="16"/>
      <c r="AP1090" s="16"/>
      <c r="AQ1090" s="16"/>
      <c r="AR1090" s="16"/>
      <c r="AS1090" s="16"/>
      <c r="AT1090" s="16"/>
      <c r="AU1090" s="16"/>
      <c r="AV1090" s="16"/>
      <c r="AW1090" s="16"/>
      <c r="AX1090" s="16"/>
      <c r="AY1090" s="16"/>
      <c r="AZ1090" s="16"/>
      <c r="BA1090" s="16"/>
      <c r="BB1090" s="16"/>
      <c r="BC1090" s="16"/>
      <c r="BD1090" s="16"/>
      <c r="BE1090" s="16"/>
      <c r="BF1090" s="16"/>
      <c r="BG1090" s="16"/>
      <c r="BH1090" s="16"/>
      <c r="BI1090" s="16"/>
      <c r="BJ1090" s="16"/>
      <c r="BK1090" s="16"/>
      <c r="BL1090" s="16"/>
      <c r="BM1090" s="16"/>
      <c r="BN1090" s="16"/>
      <c r="BO1090" s="16"/>
      <c r="BP1090" s="16"/>
      <c r="BQ1090" s="16"/>
      <c r="BR1090" s="16"/>
      <c r="BS1090" s="16"/>
      <c r="BT1090" s="16"/>
      <c r="BU1090" s="16"/>
      <c r="BV1090" s="16"/>
      <c r="BW1090" s="16"/>
      <c r="BX1090" s="16"/>
      <c r="BY1090" s="16"/>
      <c r="BZ1090" s="16"/>
      <c r="CA1090" s="16"/>
      <c r="CB1090" s="16"/>
      <c r="CC1090" s="16"/>
      <c r="CD1090" s="16"/>
      <c r="CE1090" s="16"/>
      <c r="CF1090" s="16"/>
      <c r="CG1090" s="16"/>
      <c r="CH1090" s="16"/>
      <c r="CI1090" s="16"/>
      <c r="CJ1090" s="16"/>
      <c r="CK1090" s="16"/>
      <c r="CL1090" s="16"/>
      <c r="CM1090" s="16"/>
      <c r="CN1090" s="16"/>
      <c r="CO1090" s="16"/>
      <c r="CP1090" s="16"/>
      <c r="CQ1090" s="16"/>
      <c r="CR1090" s="16"/>
      <c r="CS1090" s="16"/>
      <c r="CT1090" s="16"/>
      <c r="CU1090" s="16"/>
      <c r="CV1090" s="16"/>
      <c r="CW1090" s="16"/>
      <c r="CX1090" s="16"/>
      <c r="CY1090" s="16"/>
      <c r="CZ1090" s="16"/>
      <c r="DA1090" s="16"/>
      <c r="DB1090" s="16"/>
      <c r="DC1090" s="16"/>
      <c r="DD1090" s="16"/>
      <c r="DE1090" s="16"/>
      <c r="DF1090" s="16"/>
      <c r="DG1090" s="16"/>
      <c r="DH1090" s="16"/>
      <c r="DI1090" s="16"/>
      <c r="DJ1090" s="16"/>
      <c r="DK1090" s="16"/>
      <c r="DL1090" s="16"/>
      <c r="DM1090" s="16"/>
      <c r="DN1090" s="16"/>
      <c r="DO1090" s="16"/>
      <c r="DP1090" s="16"/>
      <c r="DQ1090" s="16"/>
      <c r="DR1090" s="16"/>
      <c r="DS1090" s="16"/>
      <c r="DT1090" s="16"/>
      <c r="DU1090" s="16"/>
      <c r="DV1090" s="16"/>
      <c r="DW1090" s="16"/>
      <c r="DX1090" s="16"/>
      <c r="DY1090" s="16"/>
      <c r="DZ1090" s="16"/>
      <c r="EA1090" s="16"/>
      <c r="EB1090" s="16"/>
      <c r="EC1090" s="16"/>
      <c r="ED1090" s="16"/>
      <c r="EE1090" s="16"/>
      <c r="EF1090" s="16"/>
      <c r="EG1090" s="16"/>
      <c r="EH1090" s="16"/>
      <c r="EI1090" s="16"/>
      <c r="EJ1090" s="16"/>
      <c r="EK1090" s="16"/>
      <c r="EL1090" s="16"/>
      <c r="EM1090" s="16"/>
      <c r="EN1090" s="16"/>
      <c r="EO1090" s="16"/>
      <c r="EP1090" s="16"/>
      <c r="EQ1090" s="16"/>
      <c r="ER1090" s="16"/>
      <c r="ES1090" s="16"/>
      <c r="ET1090" s="16"/>
      <c r="EU1090" s="16"/>
      <c r="EV1090" s="16"/>
      <c r="EW1090" s="16"/>
      <c r="EX1090" s="16"/>
      <c r="EY1090" s="16"/>
      <c r="EZ1090" s="16"/>
      <c r="FA1090" s="16"/>
      <c r="FB1090" s="16"/>
    </row>
    <row r="1091" spans="11:158" x14ac:dyDescent="0.35"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6"/>
      <c r="AL1091" s="16"/>
      <c r="AM1091" s="16"/>
      <c r="AN1091" s="16"/>
      <c r="AO1091" s="16"/>
      <c r="AP1091" s="16"/>
      <c r="AQ1091" s="16"/>
      <c r="AR1091" s="16"/>
      <c r="AS1091" s="16"/>
      <c r="AT1091" s="16"/>
      <c r="AU1091" s="16"/>
      <c r="AV1091" s="16"/>
      <c r="AW1091" s="16"/>
      <c r="AX1091" s="16"/>
      <c r="AY1091" s="16"/>
      <c r="AZ1091" s="16"/>
      <c r="BA1091" s="16"/>
      <c r="BB1091" s="16"/>
      <c r="BC1091" s="16"/>
      <c r="BD1091" s="16"/>
      <c r="BE1091" s="16"/>
      <c r="BF1091" s="16"/>
      <c r="BG1091" s="16"/>
      <c r="BH1091" s="16"/>
      <c r="BI1091" s="16"/>
      <c r="BJ1091" s="16"/>
      <c r="BK1091" s="16"/>
      <c r="BL1091" s="16"/>
      <c r="BM1091" s="16"/>
      <c r="BN1091" s="16"/>
      <c r="BO1091" s="16"/>
      <c r="BP1091" s="16"/>
      <c r="BQ1091" s="16"/>
      <c r="BR1091" s="16"/>
      <c r="BS1091" s="16"/>
      <c r="BT1091" s="16"/>
      <c r="BU1091" s="16"/>
      <c r="BV1091" s="16"/>
      <c r="BW1091" s="16"/>
      <c r="BX1091" s="16"/>
      <c r="BY1091" s="16"/>
      <c r="BZ1091" s="16"/>
      <c r="CA1091" s="16"/>
      <c r="CB1091" s="16"/>
      <c r="CC1091" s="16"/>
      <c r="CD1091" s="16"/>
      <c r="CE1091" s="16"/>
      <c r="CF1091" s="16"/>
      <c r="CG1091" s="16"/>
      <c r="CH1091" s="16"/>
      <c r="CI1091" s="16"/>
      <c r="CJ1091" s="16"/>
      <c r="CK1091" s="16"/>
      <c r="CL1091" s="16"/>
      <c r="CM1091" s="16"/>
      <c r="CN1091" s="16"/>
      <c r="CO1091" s="16"/>
      <c r="CP1091" s="16"/>
      <c r="CQ1091" s="16"/>
      <c r="CR1091" s="16"/>
      <c r="CS1091" s="16"/>
      <c r="CT1091" s="16"/>
      <c r="CU1091" s="16"/>
      <c r="CV1091" s="16"/>
      <c r="CW1091" s="16"/>
      <c r="CX1091" s="16"/>
      <c r="CY1091" s="16"/>
      <c r="CZ1091" s="16"/>
      <c r="DA1091" s="16"/>
      <c r="DB1091" s="16"/>
      <c r="DC1091" s="16"/>
      <c r="DD1091" s="16"/>
      <c r="DE1091" s="16"/>
      <c r="DF1091" s="16"/>
      <c r="DG1091" s="16"/>
      <c r="DH1091" s="16"/>
      <c r="DI1091" s="16"/>
      <c r="DJ1091" s="16"/>
      <c r="DK1091" s="16"/>
      <c r="DL1091" s="16"/>
      <c r="DM1091" s="16"/>
      <c r="DN1091" s="16"/>
      <c r="DO1091" s="16"/>
      <c r="DP1091" s="16"/>
      <c r="DQ1091" s="16"/>
      <c r="DR1091" s="16"/>
      <c r="DS1091" s="16"/>
      <c r="DT1091" s="16"/>
      <c r="DU1091" s="16"/>
      <c r="DV1091" s="16"/>
      <c r="DW1091" s="16"/>
      <c r="DX1091" s="16"/>
      <c r="DY1091" s="16"/>
      <c r="DZ1091" s="16"/>
      <c r="EA1091" s="16"/>
      <c r="EB1091" s="16"/>
      <c r="EC1091" s="16"/>
      <c r="ED1091" s="16"/>
      <c r="EE1091" s="16"/>
      <c r="EF1091" s="16"/>
      <c r="EG1091" s="16"/>
      <c r="EH1091" s="16"/>
      <c r="EI1091" s="16"/>
      <c r="EJ1091" s="16"/>
      <c r="EK1091" s="16"/>
      <c r="EL1091" s="16"/>
      <c r="EM1091" s="16"/>
      <c r="EN1091" s="16"/>
      <c r="EO1091" s="16"/>
      <c r="EP1091" s="16"/>
      <c r="EQ1091" s="16"/>
      <c r="ER1091" s="16"/>
      <c r="ES1091" s="16"/>
      <c r="ET1091" s="16"/>
      <c r="EU1091" s="16"/>
      <c r="EV1091" s="16"/>
      <c r="EW1091" s="16"/>
      <c r="EX1091" s="16"/>
      <c r="EY1091" s="16"/>
      <c r="EZ1091" s="16"/>
      <c r="FA1091" s="16"/>
      <c r="FB1091" s="16"/>
    </row>
    <row r="1092" spans="11:158" x14ac:dyDescent="0.35"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  <c r="AM1092" s="16"/>
      <c r="AN1092" s="16"/>
      <c r="AO1092" s="16"/>
      <c r="AP1092" s="16"/>
      <c r="AQ1092" s="16"/>
      <c r="AR1092" s="16"/>
      <c r="AS1092" s="16"/>
      <c r="AT1092" s="16"/>
      <c r="AU1092" s="16"/>
      <c r="AV1092" s="16"/>
      <c r="AW1092" s="16"/>
      <c r="AX1092" s="16"/>
      <c r="AY1092" s="16"/>
      <c r="AZ1092" s="16"/>
      <c r="BA1092" s="16"/>
      <c r="BB1092" s="16"/>
      <c r="BC1092" s="16"/>
      <c r="BD1092" s="16"/>
      <c r="BE1092" s="16"/>
      <c r="BF1092" s="16"/>
      <c r="BG1092" s="16"/>
      <c r="BH1092" s="16"/>
      <c r="BI1092" s="16"/>
      <c r="BJ1092" s="16"/>
      <c r="BK1092" s="16"/>
      <c r="BL1092" s="16"/>
      <c r="BM1092" s="16"/>
      <c r="BN1092" s="16"/>
      <c r="BO1092" s="16"/>
      <c r="BP1092" s="16"/>
      <c r="BQ1092" s="16"/>
      <c r="BR1092" s="16"/>
      <c r="BS1092" s="16"/>
      <c r="BT1092" s="16"/>
      <c r="BU1092" s="16"/>
      <c r="BV1092" s="16"/>
      <c r="BW1092" s="16"/>
      <c r="BX1092" s="16"/>
      <c r="BY1092" s="16"/>
      <c r="BZ1092" s="16"/>
      <c r="CA1092" s="16"/>
      <c r="CB1092" s="16"/>
      <c r="CC1092" s="16"/>
      <c r="CD1092" s="16"/>
      <c r="CE1092" s="16"/>
      <c r="CF1092" s="16"/>
      <c r="CG1092" s="16"/>
      <c r="CH1092" s="16"/>
      <c r="CI1092" s="16"/>
      <c r="CJ1092" s="16"/>
      <c r="CK1092" s="16"/>
      <c r="CL1092" s="16"/>
      <c r="CM1092" s="16"/>
      <c r="CN1092" s="16"/>
      <c r="CO1092" s="16"/>
      <c r="CP1092" s="16"/>
      <c r="CQ1092" s="16"/>
      <c r="CR1092" s="16"/>
      <c r="CS1092" s="16"/>
      <c r="CT1092" s="16"/>
      <c r="CU1092" s="16"/>
      <c r="CV1092" s="16"/>
      <c r="CW1092" s="16"/>
      <c r="CX1092" s="16"/>
      <c r="CY1092" s="16"/>
      <c r="CZ1092" s="16"/>
      <c r="DA1092" s="16"/>
      <c r="DB1092" s="16"/>
      <c r="DC1092" s="16"/>
      <c r="DD1092" s="16"/>
      <c r="DE1092" s="16"/>
      <c r="DF1092" s="16"/>
      <c r="DG1092" s="16"/>
      <c r="DH1092" s="16"/>
      <c r="DI1092" s="16"/>
      <c r="DJ1092" s="16"/>
      <c r="DK1092" s="16"/>
      <c r="DL1092" s="16"/>
      <c r="DM1092" s="16"/>
      <c r="DN1092" s="16"/>
      <c r="DO1092" s="16"/>
      <c r="DP1092" s="16"/>
      <c r="DQ1092" s="16"/>
      <c r="DR1092" s="16"/>
      <c r="DS1092" s="16"/>
      <c r="DT1092" s="16"/>
      <c r="DU1092" s="16"/>
      <c r="DV1092" s="16"/>
      <c r="DW1092" s="16"/>
      <c r="DX1092" s="16"/>
      <c r="DY1092" s="16"/>
      <c r="DZ1092" s="16"/>
      <c r="EA1092" s="16"/>
      <c r="EB1092" s="16"/>
      <c r="EC1092" s="16"/>
      <c r="ED1092" s="16"/>
      <c r="EE1092" s="16"/>
      <c r="EF1092" s="16"/>
      <c r="EG1092" s="16"/>
      <c r="EH1092" s="16"/>
      <c r="EI1092" s="16"/>
      <c r="EJ1092" s="16"/>
      <c r="EK1092" s="16"/>
      <c r="EL1092" s="16"/>
      <c r="EM1092" s="16"/>
      <c r="EN1092" s="16"/>
      <c r="EO1092" s="16"/>
      <c r="EP1092" s="16"/>
      <c r="EQ1092" s="16"/>
      <c r="ER1092" s="16"/>
      <c r="ES1092" s="16"/>
      <c r="ET1092" s="16"/>
      <c r="EU1092" s="16"/>
      <c r="EV1092" s="16"/>
      <c r="EW1092" s="16"/>
      <c r="EX1092" s="16"/>
      <c r="EY1092" s="16"/>
      <c r="EZ1092" s="16"/>
      <c r="FA1092" s="16"/>
      <c r="FB1092" s="16"/>
    </row>
    <row r="1093" spans="11:158" x14ac:dyDescent="0.35"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6"/>
      <c r="AK1093" s="16"/>
      <c r="AL1093" s="16"/>
      <c r="AM1093" s="16"/>
      <c r="AN1093" s="16"/>
      <c r="AO1093" s="16"/>
      <c r="AP1093" s="16"/>
      <c r="AQ1093" s="16"/>
      <c r="AR1093" s="16"/>
      <c r="AS1093" s="16"/>
      <c r="AT1093" s="16"/>
      <c r="AU1093" s="16"/>
      <c r="AV1093" s="16"/>
      <c r="AW1093" s="16"/>
      <c r="AX1093" s="16"/>
      <c r="AY1093" s="16"/>
      <c r="AZ1093" s="16"/>
      <c r="BA1093" s="16"/>
      <c r="BB1093" s="16"/>
      <c r="BC1093" s="16"/>
      <c r="BD1093" s="16"/>
      <c r="BE1093" s="16"/>
      <c r="BF1093" s="16"/>
      <c r="BG1093" s="16"/>
      <c r="BH1093" s="16"/>
      <c r="BI1093" s="16"/>
      <c r="BJ1093" s="16"/>
      <c r="BK1093" s="16"/>
      <c r="BL1093" s="16"/>
      <c r="BM1093" s="16"/>
      <c r="BN1093" s="16"/>
      <c r="BO1093" s="16"/>
      <c r="BP1093" s="16"/>
      <c r="BQ1093" s="16"/>
      <c r="BR1093" s="16"/>
      <c r="BS1093" s="16"/>
      <c r="BT1093" s="16"/>
      <c r="BU1093" s="16"/>
      <c r="BV1093" s="16"/>
      <c r="BW1093" s="16"/>
      <c r="BX1093" s="16"/>
      <c r="BY1093" s="16"/>
      <c r="BZ1093" s="16"/>
      <c r="CA1093" s="16"/>
      <c r="CB1093" s="16"/>
      <c r="CC1093" s="16"/>
      <c r="CD1093" s="16"/>
      <c r="CE1093" s="16"/>
      <c r="CF1093" s="16"/>
      <c r="CG1093" s="16"/>
      <c r="CH1093" s="16"/>
      <c r="CI1093" s="16"/>
      <c r="CJ1093" s="16"/>
      <c r="CK1093" s="16"/>
      <c r="CL1093" s="16"/>
      <c r="CM1093" s="16"/>
      <c r="CN1093" s="16"/>
      <c r="CO1093" s="16"/>
      <c r="CP1093" s="16"/>
      <c r="CQ1093" s="16"/>
      <c r="CR1093" s="16"/>
      <c r="CS1093" s="16"/>
      <c r="CT1093" s="16"/>
      <c r="CU1093" s="16"/>
      <c r="CV1093" s="16"/>
      <c r="CW1093" s="16"/>
      <c r="CX1093" s="16"/>
      <c r="CY1093" s="16"/>
      <c r="CZ1093" s="16"/>
      <c r="DA1093" s="16"/>
      <c r="DB1093" s="16"/>
      <c r="DC1093" s="16"/>
      <c r="DD1093" s="16"/>
      <c r="DE1093" s="16"/>
      <c r="DF1093" s="16"/>
      <c r="DG1093" s="16"/>
      <c r="DH1093" s="16"/>
      <c r="DI1093" s="16"/>
      <c r="DJ1093" s="16"/>
      <c r="DK1093" s="16"/>
      <c r="DL1093" s="16"/>
      <c r="DM1093" s="16"/>
      <c r="DN1093" s="16"/>
      <c r="DO1093" s="16"/>
      <c r="DP1093" s="16"/>
      <c r="DQ1093" s="16"/>
      <c r="DR1093" s="16"/>
      <c r="DS1093" s="16"/>
      <c r="DT1093" s="16"/>
      <c r="DU1093" s="16"/>
      <c r="DV1093" s="16"/>
      <c r="DW1093" s="16"/>
      <c r="DX1093" s="16"/>
      <c r="DY1093" s="16"/>
      <c r="DZ1093" s="16"/>
      <c r="EA1093" s="16"/>
      <c r="EB1093" s="16"/>
      <c r="EC1093" s="16"/>
      <c r="ED1093" s="16"/>
      <c r="EE1093" s="16"/>
      <c r="EF1093" s="16"/>
      <c r="EG1093" s="16"/>
      <c r="EH1093" s="16"/>
      <c r="EI1093" s="16"/>
      <c r="EJ1093" s="16"/>
      <c r="EK1093" s="16"/>
      <c r="EL1093" s="16"/>
      <c r="EM1093" s="16"/>
      <c r="EN1093" s="16"/>
      <c r="EO1093" s="16"/>
      <c r="EP1093" s="16"/>
      <c r="EQ1093" s="16"/>
      <c r="ER1093" s="16"/>
      <c r="ES1093" s="16"/>
      <c r="ET1093" s="16"/>
      <c r="EU1093" s="16"/>
      <c r="EV1093" s="16"/>
      <c r="EW1093" s="16"/>
      <c r="EX1093" s="16"/>
      <c r="EY1093" s="16"/>
      <c r="EZ1093" s="16"/>
      <c r="FA1093" s="16"/>
      <c r="FB1093" s="16"/>
    </row>
    <row r="1094" spans="11:158" x14ac:dyDescent="0.35"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  <c r="AM1094" s="16"/>
      <c r="AN1094" s="16"/>
      <c r="AO1094" s="16"/>
      <c r="AP1094" s="16"/>
      <c r="AQ1094" s="16"/>
      <c r="AR1094" s="16"/>
      <c r="AS1094" s="16"/>
      <c r="AT1094" s="16"/>
      <c r="AU1094" s="16"/>
      <c r="AV1094" s="16"/>
      <c r="AW1094" s="16"/>
      <c r="AX1094" s="16"/>
      <c r="AY1094" s="16"/>
      <c r="AZ1094" s="16"/>
      <c r="BA1094" s="16"/>
      <c r="BB1094" s="16"/>
      <c r="BC1094" s="16"/>
      <c r="BD1094" s="16"/>
      <c r="BE1094" s="16"/>
      <c r="BF1094" s="16"/>
      <c r="BG1094" s="16"/>
      <c r="BH1094" s="16"/>
      <c r="BI1094" s="16"/>
      <c r="BJ1094" s="16"/>
      <c r="BK1094" s="16"/>
      <c r="BL1094" s="16"/>
      <c r="BM1094" s="16"/>
      <c r="BN1094" s="16"/>
      <c r="BO1094" s="16"/>
      <c r="BP1094" s="16"/>
      <c r="BQ1094" s="16"/>
      <c r="BR1094" s="16"/>
      <c r="BS1094" s="16"/>
      <c r="BT1094" s="16"/>
      <c r="BU1094" s="16"/>
      <c r="BV1094" s="16"/>
      <c r="BW1094" s="16"/>
      <c r="BX1094" s="16"/>
      <c r="BY1094" s="16"/>
      <c r="BZ1094" s="16"/>
      <c r="CA1094" s="16"/>
      <c r="CB1094" s="16"/>
      <c r="CC1094" s="16"/>
      <c r="CD1094" s="16"/>
      <c r="CE1094" s="16"/>
      <c r="CF1094" s="16"/>
      <c r="CG1094" s="16"/>
      <c r="CH1094" s="16"/>
      <c r="CI1094" s="16"/>
      <c r="CJ1094" s="16"/>
      <c r="CK1094" s="16"/>
      <c r="CL1094" s="16"/>
      <c r="CM1094" s="16"/>
      <c r="CN1094" s="16"/>
      <c r="CO1094" s="16"/>
      <c r="CP1094" s="16"/>
      <c r="CQ1094" s="16"/>
      <c r="CR1094" s="16"/>
      <c r="CS1094" s="16"/>
      <c r="CT1094" s="16"/>
      <c r="CU1094" s="16"/>
      <c r="CV1094" s="16"/>
      <c r="CW1094" s="16"/>
      <c r="CX1094" s="16"/>
      <c r="CY1094" s="16"/>
      <c r="CZ1094" s="16"/>
      <c r="DA1094" s="16"/>
      <c r="DB1094" s="16"/>
      <c r="DC1094" s="16"/>
      <c r="DD1094" s="16"/>
      <c r="DE1094" s="16"/>
      <c r="DF1094" s="16"/>
      <c r="DG1094" s="16"/>
      <c r="DH1094" s="16"/>
      <c r="DI1094" s="16"/>
      <c r="DJ1094" s="16"/>
      <c r="DK1094" s="16"/>
      <c r="DL1094" s="16"/>
      <c r="DM1094" s="16"/>
      <c r="DN1094" s="16"/>
      <c r="DO1094" s="16"/>
      <c r="DP1094" s="16"/>
      <c r="DQ1094" s="16"/>
      <c r="DR1094" s="16"/>
      <c r="DS1094" s="16"/>
      <c r="DT1094" s="16"/>
      <c r="DU1094" s="16"/>
      <c r="DV1094" s="16"/>
      <c r="DW1094" s="16"/>
      <c r="DX1094" s="16"/>
      <c r="DY1094" s="16"/>
      <c r="DZ1094" s="16"/>
      <c r="EA1094" s="16"/>
      <c r="EB1094" s="16"/>
      <c r="EC1094" s="16"/>
      <c r="ED1094" s="16"/>
      <c r="EE1094" s="16"/>
      <c r="EF1094" s="16"/>
      <c r="EG1094" s="16"/>
      <c r="EH1094" s="16"/>
      <c r="EI1094" s="16"/>
      <c r="EJ1094" s="16"/>
      <c r="EK1094" s="16"/>
      <c r="EL1094" s="16"/>
      <c r="EM1094" s="16"/>
      <c r="EN1094" s="16"/>
      <c r="EO1094" s="16"/>
      <c r="EP1094" s="16"/>
      <c r="EQ1094" s="16"/>
      <c r="ER1094" s="16"/>
      <c r="ES1094" s="16"/>
      <c r="ET1094" s="16"/>
      <c r="EU1094" s="16"/>
      <c r="EV1094" s="16"/>
      <c r="EW1094" s="16"/>
      <c r="EX1094" s="16"/>
      <c r="EY1094" s="16"/>
      <c r="EZ1094" s="16"/>
      <c r="FA1094" s="16"/>
      <c r="FB1094" s="16"/>
    </row>
    <row r="1095" spans="11:158" x14ac:dyDescent="0.35"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  <c r="AM1095" s="16"/>
      <c r="AN1095" s="16"/>
      <c r="AO1095" s="16"/>
      <c r="AP1095" s="16"/>
      <c r="AQ1095" s="16"/>
      <c r="AR1095" s="16"/>
      <c r="AS1095" s="16"/>
      <c r="AT1095" s="16"/>
      <c r="AU1095" s="16"/>
      <c r="AV1095" s="16"/>
      <c r="AW1095" s="16"/>
      <c r="AX1095" s="16"/>
      <c r="AY1095" s="16"/>
      <c r="AZ1095" s="16"/>
      <c r="BA1095" s="16"/>
      <c r="BB1095" s="16"/>
      <c r="BC1095" s="16"/>
      <c r="BD1095" s="16"/>
      <c r="BE1095" s="16"/>
      <c r="BF1095" s="16"/>
      <c r="BG1095" s="16"/>
      <c r="BH1095" s="16"/>
      <c r="BI1095" s="16"/>
      <c r="BJ1095" s="16"/>
      <c r="BK1095" s="16"/>
      <c r="BL1095" s="16"/>
      <c r="BM1095" s="16"/>
      <c r="BN1095" s="16"/>
      <c r="BO1095" s="16"/>
      <c r="BP1095" s="16"/>
      <c r="BQ1095" s="16"/>
      <c r="BR1095" s="16"/>
      <c r="BS1095" s="16"/>
      <c r="BT1095" s="16"/>
      <c r="BU1095" s="16"/>
      <c r="BV1095" s="16"/>
      <c r="BW1095" s="16"/>
      <c r="BX1095" s="16"/>
      <c r="BY1095" s="16"/>
      <c r="BZ1095" s="16"/>
      <c r="CA1095" s="16"/>
      <c r="CB1095" s="16"/>
      <c r="CC1095" s="16"/>
      <c r="CD1095" s="16"/>
      <c r="CE1095" s="16"/>
      <c r="CF1095" s="16"/>
      <c r="CG1095" s="16"/>
      <c r="CH1095" s="16"/>
      <c r="CI1095" s="16"/>
      <c r="CJ1095" s="16"/>
      <c r="CK1095" s="16"/>
      <c r="CL1095" s="16"/>
      <c r="CM1095" s="16"/>
      <c r="CN1095" s="16"/>
      <c r="CO1095" s="16"/>
      <c r="CP1095" s="16"/>
      <c r="CQ1095" s="16"/>
      <c r="CR1095" s="16"/>
      <c r="CS1095" s="16"/>
      <c r="CT1095" s="16"/>
      <c r="CU1095" s="16"/>
      <c r="CV1095" s="16"/>
      <c r="CW1095" s="16"/>
      <c r="CX1095" s="16"/>
      <c r="CY1095" s="16"/>
      <c r="CZ1095" s="16"/>
      <c r="DA1095" s="16"/>
      <c r="DB1095" s="16"/>
      <c r="DC1095" s="16"/>
      <c r="DD1095" s="16"/>
      <c r="DE1095" s="16"/>
      <c r="DF1095" s="16"/>
      <c r="DG1095" s="16"/>
      <c r="DH1095" s="16"/>
      <c r="DI1095" s="16"/>
      <c r="DJ1095" s="16"/>
      <c r="DK1095" s="16"/>
      <c r="DL1095" s="16"/>
      <c r="DM1095" s="16"/>
      <c r="DN1095" s="16"/>
      <c r="DO1095" s="16"/>
      <c r="DP1095" s="16"/>
      <c r="DQ1095" s="16"/>
      <c r="DR1095" s="16"/>
      <c r="DS1095" s="16"/>
      <c r="DT1095" s="16"/>
      <c r="DU1095" s="16"/>
      <c r="DV1095" s="16"/>
      <c r="DW1095" s="16"/>
      <c r="DX1095" s="16"/>
      <c r="DY1095" s="16"/>
      <c r="DZ1095" s="16"/>
      <c r="EA1095" s="16"/>
      <c r="EB1095" s="16"/>
      <c r="EC1095" s="16"/>
      <c r="ED1095" s="16"/>
      <c r="EE1095" s="16"/>
      <c r="EF1095" s="16"/>
      <c r="EG1095" s="16"/>
      <c r="EH1095" s="16"/>
      <c r="EI1095" s="16"/>
      <c r="EJ1095" s="16"/>
      <c r="EK1095" s="16"/>
      <c r="EL1095" s="16"/>
      <c r="EM1095" s="16"/>
      <c r="EN1095" s="16"/>
      <c r="EO1095" s="16"/>
      <c r="EP1095" s="16"/>
      <c r="EQ1095" s="16"/>
      <c r="ER1095" s="16"/>
      <c r="ES1095" s="16"/>
      <c r="ET1095" s="16"/>
      <c r="EU1095" s="16"/>
      <c r="EV1095" s="16"/>
      <c r="EW1095" s="16"/>
      <c r="EX1095" s="16"/>
      <c r="EY1095" s="16"/>
      <c r="EZ1095" s="16"/>
      <c r="FA1095" s="16"/>
      <c r="FB1095" s="16"/>
    </row>
    <row r="1096" spans="11:158" x14ac:dyDescent="0.35"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/>
      <c r="AL1096" s="16"/>
      <c r="AM1096" s="16"/>
      <c r="AN1096" s="16"/>
      <c r="AO1096" s="16"/>
      <c r="AP1096" s="16"/>
      <c r="AQ1096" s="16"/>
      <c r="AR1096" s="16"/>
      <c r="AS1096" s="16"/>
      <c r="AT1096" s="16"/>
      <c r="AU1096" s="16"/>
      <c r="AV1096" s="16"/>
      <c r="AW1096" s="16"/>
      <c r="AX1096" s="16"/>
      <c r="AY1096" s="16"/>
      <c r="AZ1096" s="16"/>
      <c r="BA1096" s="16"/>
      <c r="BB1096" s="16"/>
      <c r="BC1096" s="16"/>
      <c r="BD1096" s="16"/>
      <c r="BE1096" s="16"/>
      <c r="BF1096" s="16"/>
      <c r="BG1096" s="16"/>
      <c r="BH1096" s="16"/>
      <c r="BI1096" s="16"/>
      <c r="BJ1096" s="16"/>
      <c r="BK1096" s="16"/>
      <c r="BL1096" s="16"/>
      <c r="BM1096" s="16"/>
      <c r="BN1096" s="16"/>
      <c r="BO1096" s="16"/>
      <c r="BP1096" s="16"/>
      <c r="BQ1096" s="16"/>
      <c r="BR1096" s="16"/>
      <c r="BS1096" s="16"/>
      <c r="BT1096" s="16"/>
      <c r="BU1096" s="16"/>
      <c r="BV1096" s="16"/>
      <c r="BW1096" s="16"/>
      <c r="BX1096" s="16"/>
      <c r="BY1096" s="16"/>
      <c r="BZ1096" s="16"/>
      <c r="CA1096" s="16"/>
      <c r="CB1096" s="16"/>
      <c r="CC1096" s="16"/>
      <c r="CD1096" s="16"/>
      <c r="CE1096" s="16"/>
      <c r="CF1096" s="16"/>
      <c r="CG1096" s="16"/>
      <c r="CH1096" s="16"/>
      <c r="CI1096" s="16"/>
      <c r="CJ1096" s="16"/>
      <c r="CK1096" s="16"/>
      <c r="CL1096" s="16"/>
      <c r="CM1096" s="16"/>
      <c r="CN1096" s="16"/>
      <c r="CO1096" s="16"/>
      <c r="CP1096" s="16"/>
      <c r="CQ1096" s="16"/>
      <c r="CR1096" s="16"/>
      <c r="CS1096" s="16"/>
      <c r="CT1096" s="16"/>
      <c r="CU1096" s="16"/>
      <c r="CV1096" s="16"/>
      <c r="CW1096" s="16"/>
      <c r="CX1096" s="16"/>
      <c r="CY1096" s="16"/>
      <c r="CZ1096" s="16"/>
      <c r="DA1096" s="16"/>
      <c r="DB1096" s="16"/>
      <c r="DC1096" s="16"/>
      <c r="DD1096" s="16"/>
      <c r="DE1096" s="16"/>
      <c r="DF1096" s="16"/>
      <c r="DG1096" s="16"/>
      <c r="DH1096" s="16"/>
      <c r="DI1096" s="16"/>
      <c r="DJ1096" s="16"/>
      <c r="DK1096" s="16"/>
      <c r="DL1096" s="16"/>
      <c r="DM1096" s="16"/>
      <c r="DN1096" s="16"/>
      <c r="DO1096" s="16"/>
      <c r="DP1096" s="16"/>
      <c r="DQ1096" s="16"/>
      <c r="DR1096" s="16"/>
      <c r="DS1096" s="16"/>
      <c r="DT1096" s="16"/>
      <c r="DU1096" s="16"/>
      <c r="DV1096" s="16"/>
      <c r="DW1096" s="16"/>
      <c r="DX1096" s="16"/>
      <c r="DY1096" s="16"/>
      <c r="DZ1096" s="16"/>
      <c r="EA1096" s="16"/>
      <c r="EB1096" s="16"/>
      <c r="EC1096" s="16"/>
      <c r="ED1096" s="16"/>
      <c r="EE1096" s="16"/>
      <c r="EF1096" s="16"/>
      <c r="EG1096" s="16"/>
      <c r="EH1096" s="16"/>
      <c r="EI1096" s="16"/>
      <c r="EJ1096" s="16"/>
      <c r="EK1096" s="16"/>
      <c r="EL1096" s="16"/>
      <c r="EM1096" s="16"/>
      <c r="EN1096" s="16"/>
      <c r="EO1096" s="16"/>
      <c r="EP1096" s="16"/>
      <c r="EQ1096" s="16"/>
      <c r="ER1096" s="16"/>
      <c r="ES1096" s="16"/>
      <c r="ET1096" s="16"/>
      <c r="EU1096" s="16"/>
      <c r="EV1096" s="16"/>
      <c r="EW1096" s="16"/>
      <c r="EX1096" s="16"/>
      <c r="EY1096" s="16"/>
      <c r="EZ1096" s="16"/>
      <c r="FA1096" s="16"/>
      <c r="FB1096" s="16"/>
    </row>
    <row r="1097" spans="11:158" x14ac:dyDescent="0.35"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  <c r="AM1097" s="16"/>
      <c r="AN1097" s="16"/>
      <c r="AO1097" s="16"/>
      <c r="AP1097" s="16"/>
      <c r="AQ1097" s="16"/>
      <c r="AR1097" s="16"/>
      <c r="AS1097" s="16"/>
      <c r="AT1097" s="16"/>
      <c r="AU1097" s="16"/>
      <c r="AV1097" s="16"/>
      <c r="AW1097" s="16"/>
      <c r="AX1097" s="16"/>
      <c r="AY1097" s="16"/>
      <c r="AZ1097" s="16"/>
      <c r="BA1097" s="16"/>
      <c r="BB1097" s="16"/>
      <c r="BC1097" s="16"/>
      <c r="BD1097" s="16"/>
      <c r="BE1097" s="16"/>
      <c r="BF1097" s="16"/>
      <c r="BG1097" s="16"/>
      <c r="BH1097" s="16"/>
      <c r="BI1097" s="16"/>
      <c r="BJ1097" s="16"/>
      <c r="BK1097" s="16"/>
      <c r="BL1097" s="16"/>
      <c r="BM1097" s="16"/>
      <c r="BN1097" s="16"/>
      <c r="BO1097" s="16"/>
      <c r="BP1097" s="16"/>
      <c r="BQ1097" s="16"/>
      <c r="BR1097" s="16"/>
      <c r="BS1097" s="16"/>
      <c r="BT1097" s="16"/>
      <c r="BU1097" s="16"/>
      <c r="BV1097" s="16"/>
      <c r="BW1097" s="16"/>
      <c r="BX1097" s="16"/>
      <c r="BY1097" s="16"/>
      <c r="BZ1097" s="16"/>
      <c r="CA1097" s="16"/>
      <c r="CB1097" s="16"/>
      <c r="CC1097" s="16"/>
      <c r="CD1097" s="16"/>
      <c r="CE1097" s="16"/>
      <c r="CF1097" s="16"/>
      <c r="CG1097" s="16"/>
      <c r="CH1097" s="16"/>
      <c r="CI1097" s="16"/>
      <c r="CJ1097" s="16"/>
      <c r="CK1097" s="16"/>
      <c r="CL1097" s="16"/>
      <c r="CM1097" s="16"/>
      <c r="CN1097" s="16"/>
      <c r="CO1097" s="16"/>
      <c r="CP1097" s="16"/>
      <c r="CQ1097" s="16"/>
      <c r="CR1097" s="16"/>
      <c r="CS1097" s="16"/>
      <c r="CT1097" s="16"/>
      <c r="CU1097" s="16"/>
      <c r="CV1097" s="16"/>
      <c r="CW1097" s="16"/>
      <c r="CX1097" s="16"/>
      <c r="CY1097" s="16"/>
      <c r="CZ1097" s="16"/>
      <c r="DA1097" s="16"/>
      <c r="DB1097" s="16"/>
      <c r="DC1097" s="16"/>
      <c r="DD1097" s="16"/>
      <c r="DE1097" s="16"/>
      <c r="DF1097" s="16"/>
      <c r="DG1097" s="16"/>
      <c r="DH1097" s="16"/>
      <c r="DI1097" s="16"/>
      <c r="DJ1097" s="16"/>
      <c r="DK1097" s="16"/>
      <c r="DL1097" s="16"/>
      <c r="DM1097" s="16"/>
      <c r="DN1097" s="16"/>
      <c r="DO1097" s="16"/>
      <c r="DP1097" s="16"/>
      <c r="DQ1097" s="16"/>
      <c r="DR1097" s="16"/>
      <c r="DS1097" s="16"/>
      <c r="DT1097" s="16"/>
      <c r="DU1097" s="16"/>
      <c r="DV1097" s="16"/>
      <c r="DW1097" s="16"/>
      <c r="DX1097" s="16"/>
      <c r="DY1097" s="16"/>
      <c r="DZ1097" s="16"/>
      <c r="EA1097" s="16"/>
      <c r="EB1097" s="16"/>
      <c r="EC1097" s="16"/>
      <c r="ED1097" s="16"/>
      <c r="EE1097" s="16"/>
      <c r="EF1097" s="16"/>
      <c r="EG1097" s="16"/>
      <c r="EH1097" s="16"/>
      <c r="EI1097" s="16"/>
      <c r="EJ1097" s="16"/>
      <c r="EK1097" s="16"/>
      <c r="EL1097" s="16"/>
      <c r="EM1097" s="16"/>
      <c r="EN1097" s="16"/>
      <c r="EO1097" s="16"/>
      <c r="EP1097" s="16"/>
      <c r="EQ1097" s="16"/>
      <c r="ER1097" s="16"/>
      <c r="ES1097" s="16"/>
      <c r="ET1097" s="16"/>
      <c r="EU1097" s="16"/>
      <c r="EV1097" s="16"/>
      <c r="EW1097" s="16"/>
      <c r="EX1097" s="16"/>
      <c r="EY1097" s="16"/>
      <c r="EZ1097" s="16"/>
      <c r="FA1097" s="16"/>
      <c r="FB1097" s="16"/>
    </row>
    <row r="1098" spans="11:158" x14ac:dyDescent="0.35"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/>
      <c r="AL1098" s="16"/>
      <c r="AM1098" s="16"/>
      <c r="AN1098" s="16"/>
      <c r="AO1098" s="16"/>
      <c r="AP1098" s="16"/>
      <c r="AQ1098" s="16"/>
      <c r="AR1098" s="16"/>
      <c r="AS1098" s="16"/>
      <c r="AT1098" s="16"/>
      <c r="AU1098" s="16"/>
      <c r="AV1098" s="16"/>
      <c r="AW1098" s="16"/>
      <c r="AX1098" s="16"/>
      <c r="AY1098" s="16"/>
      <c r="AZ1098" s="16"/>
      <c r="BA1098" s="16"/>
      <c r="BB1098" s="16"/>
      <c r="BC1098" s="16"/>
      <c r="BD1098" s="16"/>
      <c r="BE1098" s="16"/>
      <c r="BF1098" s="16"/>
      <c r="BG1098" s="16"/>
      <c r="BH1098" s="16"/>
      <c r="BI1098" s="16"/>
      <c r="BJ1098" s="16"/>
      <c r="BK1098" s="16"/>
      <c r="BL1098" s="16"/>
      <c r="BM1098" s="16"/>
      <c r="BN1098" s="16"/>
      <c r="BO1098" s="16"/>
      <c r="BP1098" s="16"/>
      <c r="BQ1098" s="16"/>
      <c r="BR1098" s="16"/>
      <c r="BS1098" s="16"/>
      <c r="BT1098" s="16"/>
      <c r="BU1098" s="16"/>
      <c r="BV1098" s="16"/>
      <c r="BW1098" s="16"/>
      <c r="BX1098" s="16"/>
      <c r="BY1098" s="16"/>
      <c r="BZ1098" s="16"/>
      <c r="CA1098" s="16"/>
      <c r="CB1098" s="16"/>
      <c r="CC1098" s="16"/>
      <c r="CD1098" s="16"/>
      <c r="CE1098" s="16"/>
      <c r="CF1098" s="16"/>
      <c r="CG1098" s="16"/>
      <c r="CH1098" s="16"/>
      <c r="CI1098" s="16"/>
      <c r="CJ1098" s="16"/>
      <c r="CK1098" s="16"/>
      <c r="CL1098" s="16"/>
      <c r="CM1098" s="16"/>
      <c r="CN1098" s="16"/>
      <c r="CO1098" s="16"/>
      <c r="CP1098" s="16"/>
      <c r="CQ1098" s="16"/>
      <c r="CR1098" s="16"/>
      <c r="CS1098" s="16"/>
      <c r="CT1098" s="16"/>
      <c r="CU1098" s="16"/>
      <c r="CV1098" s="16"/>
      <c r="CW1098" s="16"/>
      <c r="CX1098" s="16"/>
      <c r="CY1098" s="16"/>
      <c r="CZ1098" s="16"/>
      <c r="DA1098" s="16"/>
      <c r="DB1098" s="16"/>
      <c r="DC1098" s="16"/>
      <c r="DD1098" s="16"/>
      <c r="DE1098" s="16"/>
      <c r="DF1098" s="16"/>
      <c r="DG1098" s="16"/>
      <c r="DH1098" s="16"/>
      <c r="DI1098" s="16"/>
      <c r="DJ1098" s="16"/>
      <c r="DK1098" s="16"/>
      <c r="DL1098" s="16"/>
      <c r="DM1098" s="16"/>
      <c r="DN1098" s="16"/>
      <c r="DO1098" s="16"/>
      <c r="DP1098" s="16"/>
      <c r="DQ1098" s="16"/>
      <c r="DR1098" s="16"/>
      <c r="DS1098" s="16"/>
      <c r="DT1098" s="16"/>
      <c r="DU1098" s="16"/>
      <c r="DV1098" s="16"/>
      <c r="DW1098" s="16"/>
      <c r="DX1098" s="16"/>
      <c r="DY1098" s="16"/>
      <c r="DZ1098" s="16"/>
      <c r="EA1098" s="16"/>
      <c r="EB1098" s="16"/>
      <c r="EC1098" s="16"/>
      <c r="ED1098" s="16"/>
      <c r="EE1098" s="16"/>
      <c r="EF1098" s="16"/>
      <c r="EG1098" s="16"/>
      <c r="EH1098" s="16"/>
      <c r="EI1098" s="16"/>
      <c r="EJ1098" s="16"/>
      <c r="EK1098" s="16"/>
      <c r="EL1098" s="16"/>
      <c r="EM1098" s="16"/>
      <c r="EN1098" s="16"/>
      <c r="EO1098" s="16"/>
      <c r="EP1098" s="16"/>
      <c r="EQ1098" s="16"/>
      <c r="ER1098" s="16"/>
      <c r="ES1098" s="16"/>
      <c r="ET1098" s="16"/>
      <c r="EU1098" s="16"/>
      <c r="EV1098" s="16"/>
      <c r="EW1098" s="16"/>
      <c r="EX1098" s="16"/>
      <c r="EY1098" s="16"/>
      <c r="EZ1098" s="16"/>
      <c r="FA1098" s="16"/>
      <c r="FB1098" s="16"/>
    </row>
    <row r="1099" spans="11:158" x14ac:dyDescent="0.35"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6"/>
      <c r="AM1099" s="16"/>
      <c r="AN1099" s="16"/>
      <c r="AO1099" s="16"/>
      <c r="AP1099" s="16"/>
      <c r="AQ1099" s="16"/>
      <c r="AR1099" s="16"/>
      <c r="AS1099" s="16"/>
      <c r="AT1099" s="16"/>
      <c r="AU1099" s="16"/>
      <c r="AV1099" s="16"/>
      <c r="AW1099" s="16"/>
      <c r="AX1099" s="16"/>
      <c r="AY1099" s="16"/>
      <c r="AZ1099" s="16"/>
      <c r="BA1099" s="16"/>
      <c r="BB1099" s="16"/>
      <c r="BC1099" s="16"/>
      <c r="BD1099" s="16"/>
      <c r="BE1099" s="16"/>
      <c r="BF1099" s="16"/>
      <c r="BG1099" s="16"/>
      <c r="BH1099" s="16"/>
      <c r="BI1099" s="16"/>
      <c r="BJ1099" s="16"/>
      <c r="BK1099" s="16"/>
      <c r="BL1099" s="16"/>
      <c r="BM1099" s="16"/>
      <c r="BN1099" s="16"/>
      <c r="BO1099" s="16"/>
      <c r="BP1099" s="16"/>
      <c r="BQ1099" s="16"/>
      <c r="BR1099" s="16"/>
      <c r="BS1099" s="16"/>
      <c r="BT1099" s="16"/>
      <c r="BU1099" s="16"/>
      <c r="BV1099" s="16"/>
      <c r="BW1099" s="16"/>
      <c r="BX1099" s="16"/>
      <c r="BY1099" s="16"/>
      <c r="BZ1099" s="16"/>
      <c r="CA1099" s="16"/>
      <c r="CB1099" s="16"/>
      <c r="CC1099" s="16"/>
      <c r="CD1099" s="16"/>
      <c r="CE1099" s="16"/>
      <c r="CF1099" s="16"/>
      <c r="CG1099" s="16"/>
      <c r="CH1099" s="16"/>
      <c r="CI1099" s="16"/>
      <c r="CJ1099" s="16"/>
      <c r="CK1099" s="16"/>
      <c r="CL1099" s="16"/>
      <c r="CM1099" s="16"/>
      <c r="CN1099" s="16"/>
      <c r="CO1099" s="16"/>
      <c r="CP1099" s="16"/>
      <c r="CQ1099" s="16"/>
      <c r="CR1099" s="16"/>
      <c r="CS1099" s="16"/>
      <c r="CT1099" s="16"/>
      <c r="CU1099" s="16"/>
      <c r="CV1099" s="16"/>
      <c r="CW1099" s="16"/>
      <c r="CX1099" s="16"/>
      <c r="CY1099" s="16"/>
      <c r="CZ1099" s="16"/>
      <c r="DA1099" s="16"/>
      <c r="DB1099" s="16"/>
      <c r="DC1099" s="16"/>
      <c r="DD1099" s="16"/>
      <c r="DE1099" s="16"/>
      <c r="DF1099" s="16"/>
      <c r="DG1099" s="16"/>
      <c r="DH1099" s="16"/>
      <c r="DI1099" s="16"/>
      <c r="DJ1099" s="16"/>
      <c r="DK1099" s="16"/>
      <c r="DL1099" s="16"/>
      <c r="DM1099" s="16"/>
      <c r="DN1099" s="16"/>
      <c r="DO1099" s="16"/>
      <c r="DP1099" s="16"/>
      <c r="DQ1099" s="16"/>
      <c r="DR1099" s="16"/>
      <c r="DS1099" s="16"/>
      <c r="DT1099" s="16"/>
      <c r="DU1099" s="16"/>
      <c r="DV1099" s="16"/>
      <c r="DW1099" s="16"/>
      <c r="DX1099" s="16"/>
      <c r="DY1099" s="16"/>
      <c r="DZ1099" s="16"/>
      <c r="EA1099" s="16"/>
      <c r="EB1099" s="16"/>
      <c r="EC1099" s="16"/>
      <c r="ED1099" s="16"/>
      <c r="EE1099" s="16"/>
      <c r="EF1099" s="16"/>
      <c r="EG1099" s="16"/>
      <c r="EH1099" s="16"/>
      <c r="EI1099" s="16"/>
      <c r="EJ1099" s="16"/>
      <c r="EK1099" s="16"/>
      <c r="EL1099" s="16"/>
      <c r="EM1099" s="16"/>
      <c r="EN1099" s="16"/>
      <c r="EO1099" s="16"/>
      <c r="EP1099" s="16"/>
      <c r="EQ1099" s="16"/>
      <c r="ER1099" s="16"/>
      <c r="ES1099" s="16"/>
      <c r="ET1099" s="16"/>
      <c r="EU1099" s="16"/>
      <c r="EV1099" s="16"/>
      <c r="EW1099" s="16"/>
      <c r="EX1099" s="16"/>
      <c r="EY1099" s="16"/>
      <c r="EZ1099" s="16"/>
      <c r="FA1099" s="16"/>
      <c r="FB1099" s="16"/>
    </row>
    <row r="1100" spans="11:158" x14ac:dyDescent="0.35"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6"/>
      <c r="AM1100" s="16"/>
      <c r="AN1100" s="16"/>
      <c r="AO1100" s="16"/>
      <c r="AP1100" s="16"/>
      <c r="AQ1100" s="16"/>
      <c r="AR1100" s="16"/>
      <c r="AS1100" s="16"/>
      <c r="AT1100" s="16"/>
      <c r="AU1100" s="16"/>
      <c r="AV1100" s="16"/>
      <c r="AW1100" s="16"/>
      <c r="AX1100" s="16"/>
      <c r="AY1100" s="16"/>
      <c r="AZ1100" s="16"/>
      <c r="BA1100" s="16"/>
      <c r="BB1100" s="16"/>
      <c r="BC1100" s="16"/>
      <c r="BD1100" s="16"/>
      <c r="BE1100" s="16"/>
      <c r="BF1100" s="16"/>
      <c r="BG1100" s="16"/>
      <c r="BH1100" s="16"/>
      <c r="BI1100" s="16"/>
      <c r="BJ1100" s="16"/>
      <c r="BK1100" s="16"/>
      <c r="BL1100" s="16"/>
      <c r="BM1100" s="16"/>
      <c r="BN1100" s="16"/>
      <c r="BO1100" s="16"/>
      <c r="BP1100" s="16"/>
      <c r="BQ1100" s="16"/>
      <c r="BR1100" s="16"/>
      <c r="BS1100" s="16"/>
      <c r="BT1100" s="16"/>
      <c r="BU1100" s="16"/>
      <c r="BV1100" s="16"/>
      <c r="BW1100" s="16"/>
      <c r="BX1100" s="16"/>
      <c r="BY1100" s="16"/>
      <c r="BZ1100" s="16"/>
      <c r="CA1100" s="16"/>
      <c r="CB1100" s="16"/>
      <c r="CC1100" s="16"/>
      <c r="CD1100" s="16"/>
      <c r="CE1100" s="16"/>
      <c r="CF1100" s="16"/>
      <c r="CG1100" s="16"/>
      <c r="CH1100" s="16"/>
      <c r="CI1100" s="16"/>
      <c r="CJ1100" s="16"/>
      <c r="CK1100" s="16"/>
      <c r="CL1100" s="16"/>
      <c r="CM1100" s="16"/>
      <c r="CN1100" s="16"/>
      <c r="CO1100" s="16"/>
      <c r="CP1100" s="16"/>
      <c r="CQ1100" s="16"/>
      <c r="CR1100" s="16"/>
      <c r="CS1100" s="16"/>
      <c r="CT1100" s="16"/>
      <c r="CU1100" s="16"/>
      <c r="CV1100" s="16"/>
      <c r="CW1100" s="16"/>
      <c r="CX1100" s="16"/>
      <c r="CY1100" s="16"/>
      <c r="CZ1100" s="16"/>
      <c r="DA1100" s="16"/>
      <c r="DB1100" s="16"/>
      <c r="DC1100" s="16"/>
      <c r="DD1100" s="16"/>
      <c r="DE1100" s="16"/>
      <c r="DF1100" s="16"/>
      <c r="DG1100" s="16"/>
      <c r="DH1100" s="16"/>
      <c r="DI1100" s="16"/>
      <c r="DJ1100" s="16"/>
      <c r="DK1100" s="16"/>
      <c r="DL1100" s="16"/>
      <c r="DM1100" s="16"/>
      <c r="DN1100" s="16"/>
      <c r="DO1100" s="16"/>
      <c r="DP1100" s="16"/>
      <c r="DQ1100" s="16"/>
      <c r="DR1100" s="16"/>
      <c r="DS1100" s="16"/>
      <c r="DT1100" s="16"/>
      <c r="DU1100" s="16"/>
      <c r="DV1100" s="16"/>
      <c r="DW1100" s="16"/>
      <c r="DX1100" s="16"/>
      <c r="DY1100" s="16"/>
      <c r="DZ1100" s="16"/>
      <c r="EA1100" s="16"/>
      <c r="EB1100" s="16"/>
      <c r="EC1100" s="16"/>
      <c r="ED1100" s="16"/>
      <c r="EE1100" s="16"/>
      <c r="EF1100" s="16"/>
      <c r="EG1100" s="16"/>
      <c r="EH1100" s="16"/>
      <c r="EI1100" s="16"/>
      <c r="EJ1100" s="16"/>
      <c r="EK1100" s="16"/>
      <c r="EL1100" s="16"/>
      <c r="EM1100" s="16"/>
      <c r="EN1100" s="16"/>
      <c r="EO1100" s="16"/>
      <c r="EP1100" s="16"/>
      <c r="EQ1100" s="16"/>
      <c r="ER1100" s="16"/>
      <c r="ES1100" s="16"/>
      <c r="ET1100" s="16"/>
      <c r="EU1100" s="16"/>
      <c r="EV1100" s="16"/>
      <c r="EW1100" s="16"/>
      <c r="EX1100" s="16"/>
      <c r="EY1100" s="16"/>
      <c r="EZ1100" s="16"/>
      <c r="FA1100" s="16"/>
      <c r="FB1100" s="16"/>
    </row>
    <row r="1101" spans="11:158" x14ac:dyDescent="0.35"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  <c r="AM1101" s="16"/>
      <c r="AN1101" s="16"/>
      <c r="AO1101" s="16"/>
      <c r="AP1101" s="16"/>
      <c r="AQ1101" s="16"/>
      <c r="AR1101" s="16"/>
      <c r="AS1101" s="16"/>
      <c r="AT1101" s="16"/>
      <c r="AU1101" s="16"/>
      <c r="AV1101" s="16"/>
      <c r="AW1101" s="16"/>
      <c r="AX1101" s="16"/>
      <c r="AY1101" s="16"/>
      <c r="AZ1101" s="16"/>
      <c r="BA1101" s="16"/>
      <c r="BB1101" s="16"/>
      <c r="BC1101" s="16"/>
      <c r="BD1101" s="16"/>
      <c r="BE1101" s="16"/>
      <c r="BF1101" s="16"/>
      <c r="BG1101" s="16"/>
      <c r="BH1101" s="16"/>
      <c r="BI1101" s="16"/>
      <c r="BJ1101" s="16"/>
      <c r="BK1101" s="16"/>
      <c r="BL1101" s="16"/>
      <c r="BM1101" s="16"/>
      <c r="BN1101" s="16"/>
      <c r="BO1101" s="16"/>
      <c r="BP1101" s="16"/>
      <c r="BQ1101" s="16"/>
      <c r="BR1101" s="16"/>
      <c r="BS1101" s="16"/>
      <c r="BT1101" s="16"/>
      <c r="BU1101" s="16"/>
      <c r="BV1101" s="16"/>
      <c r="BW1101" s="16"/>
      <c r="BX1101" s="16"/>
      <c r="BY1101" s="16"/>
      <c r="BZ1101" s="16"/>
      <c r="CA1101" s="16"/>
      <c r="CB1101" s="16"/>
      <c r="CC1101" s="16"/>
      <c r="CD1101" s="16"/>
      <c r="CE1101" s="16"/>
      <c r="CF1101" s="16"/>
      <c r="CG1101" s="16"/>
      <c r="CH1101" s="16"/>
      <c r="CI1101" s="16"/>
      <c r="CJ1101" s="16"/>
      <c r="CK1101" s="16"/>
      <c r="CL1101" s="16"/>
      <c r="CM1101" s="16"/>
      <c r="CN1101" s="16"/>
      <c r="CO1101" s="16"/>
      <c r="CP1101" s="16"/>
      <c r="CQ1101" s="16"/>
      <c r="CR1101" s="16"/>
      <c r="CS1101" s="16"/>
      <c r="CT1101" s="16"/>
      <c r="CU1101" s="16"/>
      <c r="CV1101" s="16"/>
      <c r="CW1101" s="16"/>
      <c r="CX1101" s="16"/>
      <c r="CY1101" s="16"/>
      <c r="CZ1101" s="16"/>
      <c r="DA1101" s="16"/>
      <c r="DB1101" s="16"/>
      <c r="DC1101" s="16"/>
      <c r="DD1101" s="16"/>
      <c r="DE1101" s="16"/>
      <c r="DF1101" s="16"/>
      <c r="DG1101" s="16"/>
      <c r="DH1101" s="16"/>
      <c r="DI1101" s="16"/>
      <c r="DJ1101" s="16"/>
      <c r="DK1101" s="16"/>
      <c r="DL1101" s="16"/>
      <c r="DM1101" s="16"/>
      <c r="DN1101" s="16"/>
      <c r="DO1101" s="16"/>
      <c r="DP1101" s="16"/>
      <c r="DQ1101" s="16"/>
      <c r="DR1101" s="16"/>
      <c r="DS1101" s="16"/>
      <c r="DT1101" s="16"/>
      <c r="DU1101" s="16"/>
      <c r="DV1101" s="16"/>
      <c r="DW1101" s="16"/>
      <c r="DX1101" s="16"/>
      <c r="DY1101" s="16"/>
      <c r="DZ1101" s="16"/>
      <c r="EA1101" s="16"/>
      <c r="EB1101" s="16"/>
      <c r="EC1101" s="16"/>
      <c r="ED1101" s="16"/>
      <c r="EE1101" s="16"/>
      <c r="EF1101" s="16"/>
      <c r="EG1101" s="16"/>
      <c r="EH1101" s="16"/>
      <c r="EI1101" s="16"/>
      <c r="EJ1101" s="16"/>
      <c r="EK1101" s="16"/>
      <c r="EL1101" s="16"/>
      <c r="EM1101" s="16"/>
      <c r="EN1101" s="16"/>
      <c r="EO1101" s="16"/>
      <c r="EP1101" s="16"/>
      <c r="EQ1101" s="16"/>
      <c r="ER1101" s="16"/>
      <c r="ES1101" s="16"/>
      <c r="ET1101" s="16"/>
      <c r="EU1101" s="16"/>
      <c r="EV1101" s="16"/>
      <c r="EW1101" s="16"/>
      <c r="EX1101" s="16"/>
      <c r="EY1101" s="16"/>
      <c r="EZ1101" s="16"/>
      <c r="FA1101" s="16"/>
      <c r="FB1101" s="16"/>
    </row>
    <row r="1102" spans="11:158" x14ac:dyDescent="0.35"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6"/>
      <c r="AM1102" s="16"/>
      <c r="AN1102" s="16"/>
      <c r="AO1102" s="16"/>
      <c r="AP1102" s="16"/>
      <c r="AQ1102" s="16"/>
      <c r="AR1102" s="16"/>
      <c r="AS1102" s="16"/>
      <c r="AT1102" s="16"/>
      <c r="AU1102" s="16"/>
      <c r="AV1102" s="16"/>
      <c r="AW1102" s="16"/>
      <c r="AX1102" s="16"/>
      <c r="AY1102" s="16"/>
      <c r="AZ1102" s="16"/>
      <c r="BA1102" s="16"/>
      <c r="BB1102" s="16"/>
      <c r="BC1102" s="16"/>
      <c r="BD1102" s="16"/>
      <c r="BE1102" s="16"/>
      <c r="BF1102" s="16"/>
      <c r="BG1102" s="16"/>
      <c r="BH1102" s="16"/>
      <c r="BI1102" s="16"/>
      <c r="BJ1102" s="16"/>
      <c r="BK1102" s="16"/>
      <c r="BL1102" s="16"/>
      <c r="BM1102" s="16"/>
      <c r="BN1102" s="16"/>
      <c r="BO1102" s="16"/>
      <c r="BP1102" s="16"/>
      <c r="BQ1102" s="16"/>
      <c r="BR1102" s="16"/>
      <c r="BS1102" s="16"/>
      <c r="BT1102" s="16"/>
      <c r="BU1102" s="16"/>
      <c r="BV1102" s="16"/>
      <c r="BW1102" s="16"/>
      <c r="BX1102" s="16"/>
      <c r="BY1102" s="16"/>
      <c r="BZ1102" s="16"/>
      <c r="CA1102" s="16"/>
      <c r="CB1102" s="16"/>
      <c r="CC1102" s="16"/>
      <c r="CD1102" s="16"/>
      <c r="CE1102" s="16"/>
      <c r="CF1102" s="16"/>
      <c r="CG1102" s="16"/>
      <c r="CH1102" s="16"/>
      <c r="CI1102" s="16"/>
      <c r="CJ1102" s="16"/>
      <c r="CK1102" s="16"/>
      <c r="CL1102" s="16"/>
      <c r="CM1102" s="16"/>
      <c r="CN1102" s="16"/>
      <c r="CO1102" s="16"/>
      <c r="CP1102" s="16"/>
      <c r="CQ1102" s="16"/>
      <c r="CR1102" s="16"/>
      <c r="CS1102" s="16"/>
      <c r="CT1102" s="16"/>
      <c r="CU1102" s="16"/>
      <c r="CV1102" s="16"/>
      <c r="CW1102" s="16"/>
      <c r="CX1102" s="16"/>
      <c r="CY1102" s="16"/>
      <c r="CZ1102" s="16"/>
      <c r="DA1102" s="16"/>
      <c r="DB1102" s="16"/>
      <c r="DC1102" s="16"/>
      <c r="DD1102" s="16"/>
      <c r="DE1102" s="16"/>
      <c r="DF1102" s="16"/>
      <c r="DG1102" s="16"/>
      <c r="DH1102" s="16"/>
      <c r="DI1102" s="16"/>
      <c r="DJ1102" s="16"/>
      <c r="DK1102" s="16"/>
      <c r="DL1102" s="16"/>
      <c r="DM1102" s="16"/>
      <c r="DN1102" s="16"/>
      <c r="DO1102" s="16"/>
      <c r="DP1102" s="16"/>
      <c r="DQ1102" s="16"/>
      <c r="DR1102" s="16"/>
      <c r="DS1102" s="16"/>
      <c r="DT1102" s="16"/>
      <c r="DU1102" s="16"/>
      <c r="DV1102" s="16"/>
      <c r="DW1102" s="16"/>
      <c r="DX1102" s="16"/>
      <c r="DY1102" s="16"/>
      <c r="DZ1102" s="16"/>
      <c r="EA1102" s="16"/>
      <c r="EB1102" s="16"/>
      <c r="EC1102" s="16"/>
      <c r="ED1102" s="16"/>
      <c r="EE1102" s="16"/>
      <c r="EF1102" s="16"/>
      <c r="EG1102" s="16"/>
      <c r="EH1102" s="16"/>
      <c r="EI1102" s="16"/>
      <c r="EJ1102" s="16"/>
      <c r="EK1102" s="16"/>
      <c r="EL1102" s="16"/>
      <c r="EM1102" s="16"/>
      <c r="EN1102" s="16"/>
      <c r="EO1102" s="16"/>
      <c r="EP1102" s="16"/>
      <c r="EQ1102" s="16"/>
      <c r="ER1102" s="16"/>
      <c r="ES1102" s="16"/>
      <c r="ET1102" s="16"/>
      <c r="EU1102" s="16"/>
      <c r="EV1102" s="16"/>
      <c r="EW1102" s="16"/>
      <c r="EX1102" s="16"/>
      <c r="EY1102" s="16"/>
      <c r="EZ1102" s="16"/>
      <c r="FA1102" s="16"/>
      <c r="FB1102" s="16"/>
    </row>
    <row r="1103" spans="11:158" x14ac:dyDescent="0.35"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  <c r="AM1103" s="16"/>
      <c r="AN1103" s="16"/>
      <c r="AO1103" s="16"/>
      <c r="AP1103" s="16"/>
      <c r="AQ1103" s="16"/>
      <c r="AR1103" s="16"/>
      <c r="AS1103" s="16"/>
      <c r="AT1103" s="16"/>
      <c r="AU1103" s="16"/>
      <c r="AV1103" s="16"/>
      <c r="AW1103" s="16"/>
      <c r="AX1103" s="16"/>
      <c r="AY1103" s="16"/>
      <c r="AZ1103" s="16"/>
      <c r="BA1103" s="16"/>
      <c r="BB1103" s="16"/>
      <c r="BC1103" s="16"/>
      <c r="BD1103" s="16"/>
      <c r="BE1103" s="16"/>
      <c r="BF1103" s="16"/>
      <c r="BG1103" s="16"/>
      <c r="BH1103" s="16"/>
      <c r="BI1103" s="16"/>
      <c r="BJ1103" s="16"/>
      <c r="BK1103" s="16"/>
      <c r="BL1103" s="16"/>
      <c r="BM1103" s="16"/>
      <c r="BN1103" s="16"/>
      <c r="BO1103" s="16"/>
      <c r="BP1103" s="16"/>
      <c r="BQ1103" s="16"/>
      <c r="BR1103" s="16"/>
      <c r="BS1103" s="16"/>
      <c r="BT1103" s="16"/>
      <c r="BU1103" s="16"/>
      <c r="BV1103" s="16"/>
      <c r="BW1103" s="16"/>
      <c r="BX1103" s="16"/>
      <c r="BY1103" s="16"/>
      <c r="BZ1103" s="16"/>
      <c r="CA1103" s="16"/>
      <c r="CB1103" s="16"/>
      <c r="CC1103" s="16"/>
      <c r="CD1103" s="16"/>
      <c r="CE1103" s="16"/>
      <c r="CF1103" s="16"/>
      <c r="CG1103" s="16"/>
      <c r="CH1103" s="16"/>
      <c r="CI1103" s="16"/>
      <c r="CJ1103" s="16"/>
      <c r="CK1103" s="16"/>
      <c r="CL1103" s="16"/>
      <c r="CM1103" s="16"/>
      <c r="CN1103" s="16"/>
      <c r="CO1103" s="16"/>
      <c r="CP1103" s="16"/>
      <c r="CQ1103" s="16"/>
      <c r="CR1103" s="16"/>
      <c r="CS1103" s="16"/>
      <c r="CT1103" s="16"/>
      <c r="CU1103" s="16"/>
      <c r="CV1103" s="16"/>
      <c r="CW1103" s="16"/>
      <c r="CX1103" s="16"/>
      <c r="CY1103" s="16"/>
      <c r="CZ1103" s="16"/>
      <c r="DA1103" s="16"/>
      <c r="DB1103" s="16"/>
      <c r="DC1103" s="16"/>
      <c r="DD1103" s="16"/>
      <c r="DE1103" s="16"/>
      <c r="DF1103" s="16"/>
      <c r="DG1103" s="16"/>
      <c r="DH1103" s="16"/>
      <c r="DI1103" s="16"/>
      <c r="DJ1103" s="16"/>
      <c r="DK1103" s="16"/>
      <c r="DL1103" s="16"/>
      <c r="DM1103" s="16"/>
      <c r="DN1103" s="16"/>
      <c r="DO1103" s="16"/>
      <c r="DP1103" s="16"/>
      <c r="DQ1103" s="16"/>
      <c r="DR1103" s="16"/>
      <c r="DS1103" s="16"/>
      <c r="DT1103" s="16"/>
      <c r="DU1103" s="16"/>
      <c r="DV1103" s="16"/>
      <c r="DW1103" s="16"/>
      <c r="DX1103" s="16"/>
      <c r="DY1103" s="16"/>
      <c r="DZ1103" s="16"/>
      <c r="EA1103" s="16"/>
      <c r="EB1103" s="16"/>
      <c r="EC1103" s="16"/>
      <c r="ED1103" s="16"/>
      <c r="EE1103" s="16"/>
      <c r="EF1103" s="16"/>
      <c r="EG1103" s="16"/>
      <c r="EH1103" s="16"/>
      <c r="EI1103" s="16"/>
      <c r="EJ1103" s="16"/>
      <c r="EK1103" s="16"/>
      <c r="EL1103" s="16"/>
      <c r="EM1103" s="16"/>
      <c r="EN1103" s="16"/>
      <c r="EO1103" s="16"/>
      <c r="EP1103" s="16"/>
      <c r="EQ1103" s="16"/>
      <c r="ER1103" s="16"/>
      <c r="ES1103" s="16"/>
      <c r="ET1103" s="16"/>
      <c r="EU1103" s="16"/>
      <c r="EV1103" s="16"/>
      <c r="EW1103" s="16"/>
      <c r="EX1103" s="16"/>
      <c r="EY1103" s="16"/>
      <c r="EZ1103" s="16"/>
      <c r="FA1103" s="16"/>
      <c r="FB1103" s="16"/>
    </row>
    <row r="1104" spans="11:158" x14ac:dyDescent="0.35"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/>
      <c r="AL1104" s="16"/>
      <c r="AM1104" s="16"/>
      <c r="AN1104" s="16"/>
      <c r="AO1104" s="16"/>
      <c r="AP1104" s="16"/>
      <c r="AQ1104" s="16"/>
      <c r="AR1104" s="16"/>
      <c r="AS1104" s="16"/>
      <c r="AT1104" s="16"/>
      <c r="AU1104" s="16"/>
      <c r="AV1104" s="16"/>
      <c r="AW1104" s="16"/>
      <c r="AX1104" s="16"/>
      <c r="AY1104" s="16"/>
      <c r="AZ1104" s="16"/>
      <c r="BA1104" s="16"/>
      <c r="BB1104" s="16"/>
      <c r="BC1104" s="16"/>
      <c r="BD1104" s="16"/>
      <c r="BE1104" s="16"/>
      <c r="BF1104" s="16"/>
      <c r="BG1104" s="16"/>
      <c r="BH1104" s="16"/>
      <c r="BI1104" s="16"/>
      <c r="BJ1104" s="16"/>
      <c r="BK1104" s="16"/>
      <c r="BL1104" s="16"/>
      <c r="BM1104" s="16"/>
      <c r="BN1104" s="16"/>
      <c r="BO1104" s="16"/>
      <c r="BP1104" s="16"/>
      <c r="BQ1104" s="16"/>
      <c r="BR1104" s="16"/>
      <c r="BS1104" s="16"/>
      <c r="BT1104" s="16"/>
      <c r="BU1104" s="16"/>
      <c r="BV1104" s="16"/>
      <c r="BW1104" s="16"/>
      <c r="BX1104" s="16"/>
      <c r="BY1104" s="16"/>
      <c r="BZ1104" s="16"/>
      <c r="CA1104" s="16"/>
      <c r="CB1104" s="16"/>
      <c r="CC1104" s="16"/>
      <c r="CD1104" s="16"/>
      <c r="CE1104" s="16"/>
      <c r="CF1104" s="16"/>
      <c r="CG1104" s="16"/>
      <c r="CH1104" s="16"/>
      <c r="CI1104" s="16"/>
      <c r="CJ1104" s="16"/>
      <c r="CK1104" s="16"/>
      <c r="CL1104" s="16"/>
      <c r="CM1104" s="16"/>
      <c r="CN1104" s="16"/>
      <c r="CO1104" s="16"/>
      <c r="CP1104" s="16"/>
      <c r="CQ1104" s="16"/>
      <c r="CR1104" s="16"/>
      <c r="CS1104" s="16"/>
      <c r="CT1104" s="16"/>
      <c r="CU1104" s="16"/>
      <c r="CV1104" s="16"/>
      <c r="CW1104" s="16"/>
      <c r="CX1104" s="16"/>
      <c r="CY1104" s="16"/>
      <c r="CZ1104" s="16"/>
      <c r="DA1104" s="16"/>
      <c r="DB1104" s="16"/>
      <c r="DC1104" s="16"/>
      <c r="DD1104" s="16"/>
      <c r="DE1104" s="16"/>
      <c r="DF1104" s="16"/>
      <c r="DG1104" s="16"/>
      <c r="DH1104" s="16"/>
      <c r="DI1104" s="16"/>
      <c r="DJ1104" s="16"/>
      <c r="DK1104" s="16"/>
      <c r="DL1104" s="16"/>
      <c r="DM1104" s="16"/>
      <c r="DN1104" s="16"/>
      <c r="DO1104" s="16"/>
      <c r="DP1104" s="16"/>
      <c r="DQ1104" s="16"/>
      <c r="DR1104" s="16"/>
      <c r="DS1104" s="16"/>
      <c r="DT1104" s="16"/>
      <c r="DU1104" s="16"/>
      <c r="DV1104" s="16"/>
      <c r="DW1104" s="16"/>
      <c r="DX1104" s="16"/>
      <c r="DY1104" s="16"/>
      <c r="DZ1104" s="16"/>
      <c r="EA1104" s="16"/>
      <c r="EB1104" s="16"/>
      <c r="EC1104" s="16"/>
      <c r="ED1104" s="16"/>
      <c r="EE1104" s="16"/>
      <c r="EF1104" s="16"/>
      <c r="EG1104" s="16"/>
      <c r="EH1104" s="16"/>
      <c r="EI1104" s="16"/>
      <c r="EJ1104" s="16"/>
      <c r="EK1104" s="16"/>
      <c r="EL1104" s="16"/>
      <c r="EM1104" s="16"/>
      <c r="EN1104" s="16"/>
      <c r="EO1104" s="16"/>
      <c r="EP1104" s="16"/>
      <c r="EQ1104" s="16"/>
      <c r="ER1104" s="16"/>
      <c r="ES1104" s="16"/>
      <c r="ET1104" s="16"/>
      <c r="EU1104" s="16"/>
      <c r="EV1104" s="16"/>
      <c r="EW1104" s="16"/>
      <c r="EX1104" s="16"/>
      <c r="EY1104" s="16"/>
      <c r="EZ1104" s="16"/>
      <c r="FA1104" s="16"/>
      <c r="FB1104" s="16"/>
    </row>
    <row r="1105" spans="11:158" x14ac:dyDescent="0.35"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/>
      <c r="AM1105" s="16"/>
      <c r="AN1105" s="16"/>
      <c r="AO1105" s="16"/>
      <c r="AP1105" s="16"/>
      <c r="AQ1105" s="16"/>
      <c r="AR1105" s="16"/>
      <c r="AS1105" s="16"/>
      <c r="AT1105" s="16"/>
      <c r="AU1105" s="16"/>
      <c r="AV1105" s="16"/>
      <c r="AW1105" s="16"/>
      <c r="AX1105" s="16"/>
      <c r="AY1105" s="16"/>
      <c r="AZ1105" s="16"/>
      <c r="BA1105" s="16"/>
      <c r="BB1105" s="16"/>
      <c r="BC1105" s="16"/>
      <c r="BD1105" s="16"/>
      <c r="BE1105" s="16"/>
      <c r="BF1105" s="16"/>
      <c r="BG1105" s="16"/>
      <c r="BH1105" s="16"/>
      <c r="BI1105" s="16"/>
      <c r="BJ1105" s="16"/>
      <c r="BK1105" s="16"/>
      <c r="BL1105" s="16"/>
      <c r="BM1105" s="16"/>
      <c r="BN1105" s="16"/>
      <c r="BO1105" s="16"/>
      <c r="BP1105" s="16"/>
      <c r="BQ1105" s="16"/>
      <c r="BR1105" s="16"/>
      <c r="BS1105" s="16"/>
      <c r="BT1105" s="16"/>
      <c r="BU1105" s="16"/>
      <c r="BV1105" s="16"/>
      <c r="BW1105" s="16"/>
      <c r="BX1105" s="16"/>
      <c r="BY1105" s="16"/>
      <c r="BZ1105" s="16"/>
      <c r="CA1105" s="16"/>
      <c r="CB1105" s="16"/>
      <c r="CC1105" s="16"/>
      <c r="CD1105" s="16"/>
      <c r="CE1105" s="16"/>
      <c r="CF1105" s="16"/>
      <c r="CG1105" s="16"/>
      <c r="CH1105" s="16"/>
      <c r="CI1105" s="16"/>
      <c r="CJ1105" s="16"/>
      <c r="CK1105" s="16"/>
      <c r="CL1105" s="16"/>
      <c r="CM1105" s="16"/>
      <c r="CN1105" s="16"/>
      <c r="CO1105" s="16"/>
      <c r="CP1105" s="16"/>
      <c r="CQ1105" s="16"/>
      <c r="CR1105" s="16"/>
      <c r="CS1105" s="16"/>
      <c r="CT1105" s="16"/>
      <c r="CU1105" s="16"/>
      <c r="CV1105" s="16"/>
      <c r="CW1105" s="16"/>
      <c r="CX1105" s="16"/>
      <c r="CY1105" s="16"/>
      <c r="CZ1105" s="16"/>
      <c r="DA1105" s="16"/>
      <c r="DB1105" s="16"/>
      <c r="DC1105" s="16"/>
      <c r="DD1105" s="16"/>
      <c r="DE1105" s="16"/>
      <c r="DF1105" s="16"/>
      <c r="DG1105" s="16"/>
      <c r="DH1105" s="16"/>
      <c r="DI1105" s="16"/>
      <c r="DJ1105" s="16"/>
      <c r="DK1105" s="16"/>
      <c r="DL1105" s="16"/>
      <c r="DM1105" s="16"/>
      <c r="DN1105" s="16"/>
      <c r="DO1105" s="16"/>
      <c r="DP1105" s="16"/>
      <c r="DQ1105" s="16"/>
      <c r="DR1105" s="16"/>
      <c r="DS1105" s="16"/>
      <c r="DT1105" s="16"/>
      <c r="DU1105" s="16"/>
      <c r="DV1105" s="16"/>
      <c r="DW1105" s="16"/>
      <c r="DX1105" s="16"/>
      <c r="DY1105" s="16"/>
      <c r="DZ1105" s="16"/>
      <c r="EA1105" s="16"/>
      <c r="EB1105" s="16"/>
      <c r="EC1105" s="16"/>
      <c r="ED1105" s="16"/>
      <c r="EE1105" s="16"/>
      <c r="EF1105" s="16"/>
      <c r="EG1105" s="16"/>
      <c r="EH1105" s="16"/>
      <c r="EI1105" s="16"/>
      <c r="EJ1105" s="16"/>
      <c r="EK1105" s="16"/>
      <c r="EL1105" s="16"/>
      <c r="EM1105" s="16"/>
      <c r="EN1105" s="16"/>
      <c r="EO1105" s="16"/>
      <c r="EP1105" s="16"/>
      <c r="EQ1105" s="16"/>
      <c r="ER1105" s="16"/>
      <c r="ES1105" s="16"/>
      <c r="ET1105" s="16"/>
      <c r="EU1105" s="16"/>
      <c r="EV1105" s="16"/>
      <c r="EW1105" s="16"/>
      <c r="EX1105" s="16"/>
      <c r="EY1105" s="16"/>
      <c r="EZ1105" s="16"/>
      <c r="FA1105" s="16"/>
      <c r="FB1105" s="16"/>
    </row>
    <row r="1106" spans="11:158" x14ac:dyDescent="0.35"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  <c r="AM1106" s="16"/>
      <c r="AN1106" s="16"/>
      <c r="AO1106" s="16"/>
      <c r="AP1106" s="16"/>
      <c r="AQ1106" s="16"/>
      <c r="AR1106" s="16"/>
      <c r="AS1106" s="16"/>
      <c r="AT1106" s="16"/>
      <c r="AU1106" s="16"/>
      <c r="AV1106" s="16"/>
      <c r="AW1106" s="16"/>
      <c r="AX1106" s="16"/>
      <c r="AY1106" s="16"/>
      <c r="AZ1106" s="16"/>
      <c r="BA1106" s="16"/>
      <c r="BB1106" s="16"/>
      <c r="BC1106" s="16"/>
      <c r="BD1106" s="16"/>
      <c r="BE1106" s="16"/>
      <c r="BF1106" s="16"/>
      <c r="BG1106" s="16"/>
      <c r="BH1106" s="16"/>
      <c r="BI1106" s="16"/>
      <c r="BJ1106" s="16"/>
      <c r="BK1106" s="16"/>
      <c r="BL1106" s="16"/>
      <c r="BM1106" s="16"/>
      <c r="BN1106" s="16"/>
      <c r="BO1106" s="16"/>
      <c r="BP1106" s="16"/>
      <c r="BQ1106" s="16"/>
      <c r="BR1106" s="16"/>
      <c r="BS1106" s="16"/>
      <c r="BT1106" s="16"/>
      <c r="BU1106" s="16"/>
      <c r="BV1106" s="16"/>
      <c r="BW1106" s="16"/>
      <c r="BX1106" s="16"/>
      <c r="BY1106" s="16"/>
      <c r="BZ1106" s="16"/>
      <c r="CA1106" s="16"/>
      <c r="CB1106" s="16"/>
      <c r="CC1106" s="16"/>
      <c r="CD1106" s="16"/>
      <c r="CE1106" s="16"/>
      <c r="CF1106" s="16"/>
      <c r="CG1106" s="16"/>
      <c r="CH1106" s="16"/>
      <c r="CI1106" s="16"/>
      <c r="CJ1106" s="16"/>
      <c r="CK1106" s="16"/>
      <c r="CL1106" s="16"/>
      <c r="CM1106" s="16"/>
      <c r="CN1106" s="16"/>
      <c r="CO1106" s="16"/>
      <c r="CP1106" s="16"/>
      <c r="CQ1106" s="16"/>
      <c r="CR1106" s="16"/>
      <c r="CS1106" s="16"/>
      <c r="CT1106" s="16"/>
      <c r="CU1106" s="16"/>
      <c r="CV1106" s="16"/>
      <c r="CW1106" s="16"/>
      <c r="CX1106" s="16"/>
      <c r="CY1106" s="16"/>
      <c r="CZ1106" s="16"/>
      <c r="DA1106" s="16"/>
      <c r="DB1106" s="16"/>
      <c r="DC1106" s="16"/>
      <c r="DD1106" s="16"/>
      <c r="DE1106" s="16"/>
      <c r="DF1106" s="16"/>
      <c r="DG1106" s="16"/>
      <c r="DH1106" s="16"/>
      <c r="DI1106" s="16"/>
      <c r="DJ1106" s="16"/>
      <c r="DK1106" s="16"/>
      <c r="DL1106" s="16"/>
      <c r="DM1106" s="16"/>
      <c r="DN1106" s="16"/>
      <c r="DO1106" s="16"/>
      <c r="DP1106" s="16"/>
      <c r="DQ1106" s="16"/>
      <c r="DR1106" s="16"/>
      <c r="DS1106" s="16"/>
      <c r="DT1106" s="16"/>
      <c r="DU1106" s="16"/>
      <c r="DV1106" s="16"/>
      <c r="DW1106" s="16"/>
      <c r="DX1106" s="16"/>
      <c r="DY1106" s="16"/>
      <c r="DZ1106" s="16"/>
      <c r="EA1106" s="16"/>
      <c r="EB1106" s="16"/>
      <c r="EC1106" s="16"/>
      <c r="ED1106" s="16"/>
      <c r="EE1106" s="16"/>
      <c r="EF1106" s="16"/>
      <c r="EG1106" s="16"/>
      <c r="EH1106" s="16"/>
      <c r="EI1106" s="16"/>
      <c r="EJ1106" s="16"/>
      <c r="EK1106" s="16"/>
      <c r="EL1106" s="16"/>
      <c r="EM1106" s="16"/>
      <c r="EN1106" s="16"/>
      <c r="EO1106" s="16"/>
      <c r="EP1106" s="16"/>
      <c r="EQ1106" s="16"/>
      <c r="ER1106" s="16"/>
      <c r="ES1106" s="16"/>
      <c r="ET1106" s="16"/>
      <c r="EU1106" s="16"/>
      <c r="EV1106" s="16"/>
      <c r="EW1106" s="16"/>
      <c r="EX1106" s="16"/>
      <c r="EY1106" s="16"/>
      <c r="EZ1106" s="16"/>
      <c r="FA1106" s="16"/>
      <c r="FB1106" s="16"/>
    </row>
    <row r="1107" spans="11:158" x14ac:dyDescent="0.35"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6"/>
      <c r="AL1107" s="16"/>
      <c r="AM1107" s="16"/>
      <c r="AN1107" s="16"/>
      <c r="AO1107" s="16"/>
      <c r="AP1107" s="16"/>
      <c r="AQ1107" s="16"/>
      <c r="AR1107" s="16"/>
      <c r="AS1107" s="16"/>
      <c r="AT1107" s="16"/>
      <c r="AU1107" s="16"/>
      <c r="AV1107" s="16"/>
      <c r="AW1107" s="16"/>
      <c r="AX1107" s="16"/>
      <c r="AY1107" s="16"/>
      <c r="AZ1107" s="16"/>
      <c r="BA1107" s="16"/>
      <c r="BB1107" s="16"/>
      <c r="BC1107" s="16"/>
      <c r="BD1107" s="16"/>
      <c r="BE1107" s="16"/>
      <c r="BF1107" s="16"/>
      <c r="BG1107" s="16"/>
      <c r="BH1107" s="16"/>
      <c r="BI1107" s="16"/>
      <c r="BJ1107" s="16"/>
      <c r="BK1107" s="16"/>
      <c r="BL1107" s="16"/>
      <c r="BM1107" s="16"/>
      <c r="BN1107" s="16"/>
      <c r="BO1107" s="16"/>
      <c r="BP1107" s="16"/>
      <c r="BQ1107" s="16"/>
      <c r="BR1107" s="16"/>
      <c r="BS1107" s="16"/>
      <c r="BT1107" s="16"/>
      <c r="BU1107" s="16"/>
      <c r="BV1107" s="16"/>
      <c r="BW1107" s="16"/>
      <c r="BX1107" s="16"/>
      <c r="BY1107" s="16"/>
      <c r="BZ1107" s="16"/>
      <c r="CA1107" s="16"/>
      <c r="CB1107" s="16"/>
      <c r="CC1107" s="16"/>
      <c r="CD1107" s="16"/>
      <c r="CE1107" s="16"/>
      <c r="CF1107" s="16"/>
      <c r="CG1107" s="16"/>
      <c r="CH1107" s="16"/>
      <c r="CI1107" s="16"/>
      <c r="CJ1107" s="16"/>
      <c r="CK1107" s="16"/>
      <c r="CL1107" s="16"/>
      <c r="CM1107" s="16"/>
      <c r="CN1107" s="16"/>
      <c r="CO1107" s="16"/>
      <c r="CP1107" s="16"/>
      <c r="CQ1107" s="16"/>
      <c r="CR1107" s="16"/>
      <c r="CS1107" s="16"/>
      <c r="CT1107" s="16"/>
      <c r="CU1107" s="16"/>
      <c r="CV1107" s="16"/>
      <c r="CW1107" s="16"/>
      <c r="CX1107" s="16"/>
      <c r="CY1107" s="16"/>
      <c r="CZ1107" s="16"/>
      <c r="DA1107" s="16"/>
      <c r="DB1107" s="16"/>
      <c r="DC1107" s="16"/>
      <c r="DD1107" s="16"/>
      <c r="DE1107" s="16"/>
      <c r="DF1107" s="16"/>
      <c r="DG1107" s="16"/>
      <c r="DH1107" s="16"/>
      <c r="DI1107" s="16"/>
      <c r="DJ1107" s="16"/>
      <c r="DK1107" s="16"/>
      <c r="DL1107" s="16"/>
      <c r="DM1107" s="16"/>
      <c r="DN1107" s="16"/>
      <c r="DO1107" s="16"/>
      <c r="DP1107" s="16"/>
      <c r="DQ1107" s="16"/>
      <c r="DR1107" s="16"/>
      <c r="DS1107" s="16"/>
      <c r="DT1107" s="16"/>
      <c r="DU1107" s="16"/>
      <c r="DV1107" s="16"/>
      <c r="DW1107" s="16"/>
      <c r="DX1107" s="16"/>
      <c r="DY1107" s="16"/>
      <c r="DZ1107" s="16"/>
      <c r="EA1107" s="16"/>
      <c r="EB1107" s="16"/>
      <c r="EC1107" s="16"/>
      <c r="ED1107" s="16"/>
      <c r="EE1107" s="16"/>
      <c r="EF1107" s="16"/>
      <c r="EG1107" s="16"/>
      <c r="EH1107" s="16"/>
      <c r="EI1107" s="16"/>
      <c r="EJ1107" s="16"/>
      <c r="EK1107" s="16"/>
      <c r="EL1107" s="16"/>
      <c r="EM1107" s="16"/>
      <c r="EN1107" s="16"/>
      <c r="EO1107" s="16"/>
      <c r="EP1107" s="16"/>
      <c r="EQ1107" s="16"/>
      <c r="ER1107" s="16"/>
      <c r="ES1107" s="16"/>
      <c r="ET1107" s="16"/>
      <c r="EU1107" s="16"/>
      <c r="EV1107" s="16"/>
      <c r="EW1107" s="16"/>
      <c r="EX1107" s="16"/>
      <c r="EY1107" s="16"/>
      <c r="EZ1107" s="16"/>
      <c r="FA1107" s="16"/>
      <c r="FB1107" s="16"/>
    </row>
    <row r="1108" spans="11:158" x14ac:dyDescent="0.35"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  <c r="AM1108" s="16"/>
      <c r="AN1108" s="16"/>
      <c r="AO1108" s="16"/>
      <c r="AP1108" s="16"/>
      <c r="AQ1108" s="16"/>
      <c r="AR1108" s="16"/>
      <c r="AS1108" s="16"/>
      <c r="AT1108" s="16"/>
      <c r="AU1108" s="16"/>
      <c r="AV1108" s="16"/>
      <c r="AW1108" s="16"/>
      <c r="AX1108" s="16"/>
      <c r="AY1108" s="16"/>
      <c r="AZ1108" s="16"/>
      <c r="BA1108" s="16"/>
      <c r="BB1108" s="16"/>
      <c r="BC1108" s="16"/>
      <c r="BD1108" s="16"/>
      <c r="BE1108" s="16"/>
      <c r="BF1108" s="16"/>
      <c r="BG1108" s="16"/>
      <c r="BH1108" s="16"/>
      <c r="BI1108" s="16"/>
      <c r="BJ1108" s="16"/>
      <c r="BK1108" s="16"/>
      <c r="BL1108" s="16"/>
      <c r="BM1108" s="16"/>
      <c r="BN1108" s="16"/>
      <c r="BO1108" s="16"/>
      <c r="BP1108" s="16"/>
      <c r="BQ1108" s="16"/>
      <c r="BR1108" s="16"/>
      <c r="BS1108" s="16"/>
      <c r="BT1108" s="16"/>
      <c r="BU1108" s="16"/>
      <c r="BV1108" s="16"/>
      <c r="BW1108" s="16"/>
      <c r="BX1108" s="16"/>
      <c r="BY1108" s="16"/>
      <c r="BZ1108" s="16"/>
      <c r="CA1108" s="16"/>
      <c r="CB1108" s="16"/>
      <c r="CC1108" s="16"/>
      <c r="CD1108" s="16"/>
      <c r="CE1108" s="16"/>
      <c r="CF1108" s="16"/>
      <c r="CG1108" s="16"/>
      <c r="CH1108" s="16"/>
      <c r="CI1108" s="16"/>
      <c r="CJ1108" s="16"/>
      <c r="CK1108" s="16"/>
      <c r="CL1108" s="16"/>
      <c r="CM1108" s="16"/>
      <c r="CN1108" s="16"/>
      <c r="CO1108" s="16"/>
      <c r="CP1108" s="16"/>
      <c r="CQ1108" s="16"/>
      <c r="CR1108" s="16"/>
      <c r="CS1108" s="16"/>
      <c r="CT1108" s="16"/>
      <c r="CU1108" s="16"/>
      <c r="CV1108" s="16"/>
      <c r="CW1108" s="16"/>
      <c r="CX1108" s="16"/>
      <c r="CY1108" s="16"/>
      <c r="CZ1108" s="16"/>
      <c r="DA1108" s="16"/>
      <c r="DB1108" s="16"/>
      <c r="DC1108" s="16"/>
      <c r="DD1108" s="16"/>
      <c r="DE1108" s="16"/>
      <c r="DF1108" s="16"/>
      <c r="DG1108" s="16"/>
      <c r="DH1108" s="16"/>
      <c r="DI1108" s="16"/>
      <c r="DJ1108" s="16"/>
      <c r="DK1108" s="16"/>
      <c r="DL1108" s="16"/>
      <c r="DM1108" s="16"/>
      <c r="DN1108" s="16"/>
      <c r="DO1108" s="16"/>
      <c r="DP1108" s="16"/>
      <c r="DQ1108" s="16"/>
      <c r="DR1108" s="16"/>
      <c r="DS1108" s="16"/>
      <c r="DT1108" s="16"/>
      <c r="DU1108" s="16"/>
      <c r="DV1108" s="16"/>
      <c r="DW1108" s="16"/>
      <c r="DX1108" s="16"/>
      <c r="DY1108" s="16"/>
      <c r="DZ1108" s="16"/>
      <c r="EA1108" s="16"/>
      <c r="EB1108" s="16"/>
      <c r="EC1108" s="16"/>
      <c r="ED1108" s="16"/>
      <c r="EE1108" s="16"/>
      <c r="EF1108" s="16"/>
      <c r="EG1108" s="16"/>
      <c r="EH1108" s="16"/>
      <c r="EI1108" s="16"/>
      <c r="EJ1108" s="16"/>
      <c r="EK1108" s="16"/>
      <c r="EL1108" s="16"/>
      <c r="EM1108" s="16"/>
      <c r="EN1108" s="16"/>
      <c r="EO1108" s="16"/>
      <c r="EP1108" s="16"/>
      <c r="EQ1108" s="16"/>
      <c r="ER1108" s="16"/>
      <c r="ES1108" s="16"/>
      <c r="ET1108" s="16"/>
      <c r="EU1108" s="16"/>
      <c r="EV1108" s="16"/>
      <c r="EW1108" s="16"/>
      <c r="EX1108" s="16"/>
      <c r="EY1108" s="16"/>
      <c r="EZ1108" s="16"/>
      <c r="FA1108" s="16"/>
      <c r="FB1108" s="16"/>
    </row>
    <row r="1109" spans="11:158" x14ac:dyDescent="0.35"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  <c r="AM1109" s="16"/>
      <c r="AN1109" s="16"/>
      <c r="AO1109" s="16"/>
      <c r="AP1109" s="16"/>
      <c r="AQ1109" s="16"/>
      <c r="AR1109" s="16"/>
      <c r="AS1109" s="16"/>
      <c r="AT1109" s="16"/>
      <c r="AU1109" s="16"/>
      <c r="AV1109" s="16"/>
      <c r="AW1109" s="16"/>
      <c r="AX1109" s="16"/>
      <c r="AY1109" s="16"/>
      <c r="AZ1109" s="16"/>
      <c r="BA1109" s="16"/>
      <c r="BB1109" s="16"/>
      <c r="BC1109" s="16"/>
      <c r="BD1109" s="16"/>
      <c r="BE1109" s="16"/>
      <c r="BF1109" s="16"/>
      <c r="BG1109" s="16"/>
      <c r="BH1109" s="16"/>
      <c r="BI1109" s="16"/>
      <c r="BJ1109" s="16"/>
      <c r="BK1109" s="16"/>
      <c r="BL1109" s="16"/>
      <c r="BM1109" s="16"/>
      <c r="BN1109" s="16"/>
      <c r="BO1109" s="16"/>
      <c r="BP1109" s="16"/>
      <c r="BQ1109" s="16"/>
      <c r="BR1109" s="16"/>
      <c r="BS1109" s="16"/>
      <c r="BT1109" s="16"/>
      <c r="BU1109" s="16"/>
      <c r="BV1109" s="16"/>
      <c r="BW1109" s="16"/>
      <c r="BX1109" s="16"/>
      <c r="BY1109" s="16"/>
      <c r="BZ1109" s="16"/>
      <c r="CA1109" s="16"/>
      <c r="CB1109" s="16"/>
      <c r="CC1109" s="16"/>
      <c r="CD1109" s="16"/>
      <c r="CE1109" s="16"/>
      <c r="CF1109" s="16"/>
      <c r="CG1109" s="16"/>
      <c r="CH1109" s="16"/>
      <c r="CI1109" s="16"/>
      <c r="CJ1109" s="16"/>
      <c r="CK1109" s="16"/>
      <c r="CL1109" s="16"/>
      <c r="CM1109" s="16"/>
      <c r="CN1109" s="16"/>
      <c r="CO1109" s="16"/>
      <c r="CP1109" s="16"/>
      <c r="CQ1109" s="16"/>
      <c r="CR1109" s="16"/>
      <c r="CS1109" s="16"/>
      <c r="CT1109" s="16"/>
      <c r="CU1109" s="16"/>
      <c r="CV1109" s="16"/>
      <c r="CW1109" s="16"/>
      <c r="CX1109" s="16"/>
      <c r="CY1109" s="16"/>
      <c r="CZ1109" s="16"/>
      <c r="DA1109" s="16"/>
      <c r="DB1109" s="16"/>
      <c r="DC1109" s="16"/>
      <c r="DD1109" s="16"/>
      <c r="DE1109" s="16"/>
      <c r="DF1109" s="16"/>
      <c r="DG1109" s="16"/>
      <c r="DH1109" s="16"/>
      <c r="DI1109" s="16"/>
      <c r="DJ1109" s="16"/>
      <c r="DK1109" s="16"/>
      <c r="DL1109" s="16"/>
      <c r="DM1109" s="16"/>
      <c r="DN1109" s="16"/>
      <c r="DO1109" s="16"/>
      <c r="DP1109" s="16"/>
      <c r="DQ1109" s="16"/>
      <c r="DR1109" s="16"/>
      <c r="DS1109" s="16"/>
      <c r="DT1109" s="16"/>
      <c r="DU1109" s="16"/>
      <c r="DV1109" s="16"/>
      <c r="DW1109" s="16"/>
      <c r="DX1109" s="16"/>
      <c r="DY1109" s="16"/>
      <c r="DZ1109" s="16"/>
      <c r="EA1109" s="16"/>
      <c r="EB1109" s="16"/>
      <c r="EC1109" s="16"/>
      <c r="ED1109" s="16"/>
      <c r="EE1109" s="16"/>
      <c r="EF1109" s="16"/>
      <c r="EG1109" s="16"/>
      <c r="EH1109" s="16"/>
      <c r="EI1109" s="16"/>
      <c r="EJ1109" s="16"/>
      <c r="EK1109" s="16"/>
      <c r="EL1109" s="16"/>
      <c r="EM1109" s="16"/>
      <c r="EN1109" s="16"/>
      <c r="EO1109" s="16"/>
      <c r="EP1109" s="16"/>
      <c r="EQ1109" s="16"/>
      <c r="ER1109" s="16"/>
      <c r="ES1109" s="16"/>
      <c r="ET1109" s="16"/>
      <c r="EU1109" s="16"/>
      <c r="EV1109" s="16"/>
      <c r="EW1109" s="16"/>
      <c r="EX1109" s="16"/>
      <c r="EY1109" s="16"/>
      <c r="EZ1109" s="16"/>
      <c r="FA1109" s="16"/>
      <c r="FB1109" s="16"/>
    </row>
    <row r="1110" spans="11:158" x14ac:dyDescent="0.35"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  <c r="AM1110" s="16"/>
      <c r="AN1110" s="16"/>
      <c r="AO1110" s="16"/>
      <c r="AP1110" s="16"/>
      <c r="AQ1110" s="16"/>
      <c r="AR1110" s="16"/>
      <c r="AS1110" s="16"/>
      <c r="AT1110" s="16"/>
      <c r="AU1110" s="16"/>
      <c r="AV1110" s="16"/>
      <c r="AW1110" s="16"/>
      <c r="AX1110" s="16"/>
      <c r="AY1110" s="16"/>
      <c r="AZ1110" s="16"/>
      <c r="BA1110" s="16"/>
      <c r="BB1110" s="16"/>
      <c r="BC1110" s="16"/>
      <c r="BD1110" s="16"/>
      <c r="BE1110" s="16"/>
      <c r="BF1110" s="16"/>
      <c r="BG1110" s="16"/>
      <c r="BH1110" s="16"/>
      <c r="BI1110" s="16"/>
      <c r="BJ1110" s="16"/>
      <c r="BK1110" s="16"/>
      <c r="BL1110" s="16"/>
      <c r="BM1110" s="16"/>
      <c r="BN1110" s="16"/>
      <c r="BO1110" s="16"/>
      <c r="BP1110" s="16"/>
      <c r="BQ1110" s="16"/>
      <c r="BR1110" s="16"/>
      <c r="BS1110" s="16"/>
      <c r="BT1110" s="16"/>
      <c r="BU1110" s="16"/>
      <c r="BV1110" s="16"/>
      <c r="BW1110" s="16"/>
      <c r="BX1110" s="16"/>
      <c r="BY1110" s="16"/>
      <c r="BZ1110" s="16"/>
      <c r="CA1110" s="16"/>
      <c r="CB1110" s="16"/>
      <c r="CC1110" s="16"/>
      <c r="CD1110" s="16"/>
      <c r="CE1110" s="16"/>
      <c r="CF1110" s="16"/>
      <c r="CG1110" s="16"/>
      <c r="CH1110" s="16"/>
      <c r="CI1110" s="16"/>
      <c r="CJ1110" s="16"/>
      <c r="CK1110" s="16"/>
      <c r="CL1110" s="16"/>
      <c r="CM1110" s="16"/>
      <c r="CN1110" s="16"/>
      <c r="CO1110" s="16"/>
      <c r="CP1110" s="16"/>
      <c r="CQ1110" s="16"/>
      <c r="CR1110" s="16"/>
      <c r="CS1110" s="16"/>
      <c r="CT1110" s="16"/>
      <c r="CU1110" s="16"/>
      <c r="CV1110" s="16"/>
      <c r="CW1110" s="16"/>
      <c r="CX1110" s="16"/>
      <c r="CY1110" s="16"/>
      <c r="CZ1110" s="16"/>
      <c r="DA1110" s="16"/>
      <c r="DB1110" s="16"/>
      <c r="DC1110" s="16"/>
      <c r="DD1110" s="16"/>
      <c r="DE1110" s="16"/>
      <c r="DF1110" s="16"/>
      <c r="DG1110" s="16"/>
      <c r="DH1110" s="16"/>
      <c r="DI1110" s="16"/>
      <c r="DJ1110" s="16"/>
      <c r="DK1110" s="16"/>
      <c r="DL1110" s="16"/>
      <c r="DM1110" s="16"/>
      <c r="DN1110" s="16"/>
      <c r="DO1110" s="16"/>
      <c r="DP1110" s="16"/>
      <c r="DQ1110" s="16"/>
      <c r="DR1110" s="16"/>
      <c r="DS1110" s="16"/>
      <c r="DT1110" s="16"/>
      <c r="DU1110" s="16"/>
      <c r="DV1110" s="16"/>
      <c r="DW1110" s="16"/>
      <c r="DX1110" s="16"/>
      <c r="DY1110" s="16"/>
      <c r="DZ1110" s="16"/>
      <c r="EA1110" s="16"/>
      <c r="EB1110" s="16"/>
      <c r="EC1110" s="16"/>
      <c r="ED1110" s="16"/>
      <c r="EE1110" s="16"/>
      <c r="EF1110" s="16"/>
      <c r="EG1110" s="16"/>
      <c r="EH1110" s="16"/>
      <c r="EI1110" s="16"/>
      <c r="EJ1110" s="16"/>
      <c r="EK1110" s="16"/>
      <c r="EL1110" s="16"/>
      <c r="EM1110" s="16"/>
      <c r="EN1110" s="16"/>
      <c r="EO1110" s="16"/>
      <c r="EP1110" s="16"/>
      <c r="EQ1110" s="16"/>
      <c r="ER1110" s="16"/>
      <c r="ES1110" s="16"/>
      <c r="ET1110" s="16"/>
      <c r="EU1110" s="16"/>
      <c r="EV1110" s="16"/>
      <c r="EW1110" s="16"/>
      <c r="EX1110" s="16"/>
      <c r="EY1110" s="16"/>
      <c r="EZ1110" s="16"/>
      <c r="FA1110" s="16"/>
      <c r="FB1110" s="16"/>
    </row>
    <row r="1111" spans="11:158" x14ac:dyDescent="0.35"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  <c r="AM1111" s="16"/>
      <c r="AN1111" s="16"/>
      <c r="AO1111" s="16"/>
      <c r="AP1111" s="16"/>
      <c r="AQ1111" s="16"/>
      <c r="AR1111" s="16"/>
      <c r="AS1111" s="16"/>
      <c r="AT1111" s="16"/>
      <c r="AU1111" s="16"/>
      <c r="AV1111" s="16"/>
      <c r="AW1111" s="16"/>
      <c r="AX1111" s="16"/>
      <c r="AY1111" s="16"/>
      <c r="AZ1111" s="16"/>
      <c r="BA1111" s="16"/>
      <c r="BB1111" s="16"/>
      <c r="BC1111" s="16"/>
      <c r="BD1111" s="16"/>
      <c r="BE1111" s="16"/>
      <c r="BF1111" s="16"/>
      <c r="BG1111" s="16"/>
      <c r="BH1111" s="16"/>
      <c r="BI1111" s="16"/>
      <c r="BJ1111" s="16"/>
      <c r="BK1111" s="16"/>
      <c r="BL1111" s="16"/>
      <c r="BM1111" s="16"/>
      <c r="BN1111" s="16"/>
      <c r="BO1111" s="16"/>
      <c r="BP1111" s="16"/>
      <c r="BQ1111" s="16"/>
      <c r="BR1111" s="16"/>
      <c r="BS1111" s="16"/>
      <c r="BT1111" s="16"/>
      <c r="BU1111" s="16"/>
      <c r="BV1111" s="16"/>
      <c r="BW1111" s="16"/>
      <c r="BX1111" s="16"/>
      <c r="BY1111" s="16"/>
      <c r="BZ1111" s="16"/>
      <c r="CA1111" s="16"/>
      <c r="CB1111" s="16"/>
      <c r="CC1111" s="16"/>
      <c r="CD1111" s="16"/>
      <c r="CE1111" s="16"/>
      <c r="CF1111" s="16"/>
      <c r="CG1111" s="16"/>
      <c r="CH1111" s="16"/>
      <c r="CI1111" s="16"/>
      <c r="CJ1111" s="16"/>
      <c r="CK1111" s="16"/>
      <c r="CL1111" s="16"/>
      <c r="CM1111" s="16"/>
      <c r="CN1111" s="16"/>
      <c r="CO1111" s="16"/>
      <c r="CP1111" s="16"/>
      <c r="CQ1111" s="16"/>
      <c r="CR1111" s="16"/>
      <c r="CS1111" s="16"/>
      <c r="CT1111" s="16"/>
      <c r="CU1111" s="16"/>
      <c r="CV1111" s="16"/>
      <c r="CW1111" s="16"/>
      <c r="CX1111" s="16"/>
      <c r="CY1111" s="16"/>
      <c r="CZ1111" s="16"/>
      <c r="DA1111" s="16"/>
      <c r="DB1111" s="16"/>
      <c r="DC1111" s="16"/>
      <c r="DD1111" s="16"/>
      <c r="DE1111" s="16"/>
      <c r="DF1111" s="16"/>
      <c r="DG1111" s="16"/>
      <c r="DH1111" s="16"/>
      <c r="DI1111" s="16"/>
      <c r="DJ1111" s="16"/>
      <c r="DK1111" s="16"/>
      <c r="DL1111" s="16"/>
      <c r="DM1111" s="16"/>
      <c r="DN1111" s="16"/>
      <c r="DO1111" s="16"/>
      <c r="DP1111" s="16"/>
      <c r="DQ1111" s="16"/>
      <c r="DR1111" s="16"/>
      <c r="DS1111" s="16"/>
      <c r="DT1111" s="16"/>
      <c r="DU1111" s="16"/>
      <c r="DV1111" s="16"/>
      <c r="DW1111" s="16"/>
      <c r="DX1111" s="16"/>
      <c r="DY1111" s="16"/>
      <c r="DZ1111" s="16"/>
      <c r="EA1111" s="16"/>
      <c r="EB1111" s="16"/>
      <c r="EC1111" s="16"/>
      <c r="ED1111" s="16"/>
      <c r="EE1111" s="16"/>
      <c r="EF1111" s="16"/>
      <c r="EG1111" s="16"/>
      <c r="EH1111" s="16"/>
      <c r="EI1111" s="16"/>
      <c r="EJ1111" s="16"/>
      <c r="EK1111" s="16"/>
      <c r="EL1111" s="16"/>
      <c r="EM1111" s="16"/>
      <c r="EN1111" s="16"/>
      <c r="EO1111" s="16"/>
      <c r="EP1111" s="16"/>
      <c r="EQ1111" s="16"/>
      <c r="ER1111" s="16"/>
      <c r="ES1111" s="16"/>
      <c r="ET1111" s="16"/>
      <c r="EU1111" s="16"/>
      <c r="EV1111" s="16"/>
      <c r="EW1111" s="16"/>
      <c r="EX1111" s="16"/>
      <c r="EY1111" s="16"/>
      <c r="EZ1111" s="16"/>
      <c r="FA1111" s="16"/>
      <c r="FB1111" s="16"/>
    </row>
    <row r="1112" spans="11:158" x14ac:dyDescent="0.35"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  <c r="AM1112" s="16"/>
      <c r="AN1112" s="16"/>
      <c r="AO1112" s="16"/>
      <c r="AP1112" s="16"/>
      <c r="AQ1112" s="16"/>
      <c r="AR1112" s="16"/>
      <c r="AS1112" s="16"/>
      <c r="AT1112" s="16"/>
      <c r="AU1112" s="16"/>
      <c r="AV1112" s="16"/>
      <c r="AW1112" s="16"/>
      <c r="AX1112" s="16"/>
      <c r="AY1112" s="16"/>
      <c r="AZ1112" s="16"/>
      <c r="BA1112" s="16"/>
      <c r="BB1112" s="16"/>
      <c r="BC1112" s="16"/>
      <c r="BD1112" s="16"/>
      <c r="BE1112" s="16"/>
      <c r="BF1112" s="16"/>
      <c r="BG1112" s="16"/>
      <c r="BH1112" s="16"/>
      <c r="BI1112" s="16"/>
      <c r="BJ1112" s="16"/>
      <c r="BK1112" s="16"/>
      <c r="BL1112" s="16"/>
      <c r="BM1112" s="16"/>
      <c r="BN1112" s="16"/>
      <c r="BO1112" s="16"/>
      <c r="BP1112" s="16"/>
      <c r="BQ1112" s="16"/>
      <c r="BR1112" s="16"/>
      <c r="BS1112" s="16"/>
      <c r="BT1112" s="16"/>
      <c r="BU1112" s="16"/>
      <c r="BV1112" s="16"/>
      <c r="BW1112" s="16"/>
      <c r="BX1112" s="16"/>
      <c r="BY1112" s="16"/>
      <c r="BZ1112" s="16"/>
      <c r="CA1112" s="16"/>
      <c r="CB1112" s="16"/>
      <c r="CC1112" s="16"/>
      <c r="CD1112" s="16"/>
      <c r="CE1112" s="16"/>
      <c r="CF1112" s="16"/>
      <c r="CG1112" s="16"/>
      <c r="CH1112" s="16"/>
      <c r="CI1112" s="16"/>
      <c r="CJ1112" s="16"/>
      <c r="CK1112" s="16"/>
      <c r="CL1112" s="16"/>
      <c r="CM1112" s="16"/>
      <c r="CN1112" s="16"/>
      <c r="CO1112" s="16"/>
      <c r="CP1112" s="16"/>
      <c r="CQ1112" s="16"/>
      <c r="CR1112" s="16"/>
      <c r="CS1112" s="16"/>
      <c r="CT1112" s="16"/>
      <c r="CU1112" s="16"/>
      <c r="CV1112" s="16"/>
      <c r="CW1112" s="16"/>
      <c r="CX1112" s="16"/>
      <c r="CY1112" s="16"/>
      <c r="CZ1112" s="16"/>
      <c r="DA1112" s="16"/>
      <c r="DB1112" s="16"/>
      <c r="DC1112" s="16"/>
      <c r="DD1112" s="16"/>
      <c r="DE1112" s="16"/>
      <c r="DF1112" s="16"/>
      <c r="DG1112" s="16"/>
      <c r="DH1112" s="16"/>
      <c r="DI1112" s="16"/>
      <c r="DJ1112" s="16"/>
      <c r="DK1112" s="16"/>
      <c r="DL1112" s="16"/>
      <c r="DM1112" s="16"/>
      <c r="DN1112" s="16"/>
      <c r="DO1112" s="16"/>
      <c r="DP1112" s="16"/>
      <c r="DQ1112" s="16"/>
      <c r="DR1112" s="16"/>
      <c r="DS1112" s="16"/>
      <c r="DT1112" s="16"/>
      <c r="DU1112" s="16"/>
      <c r="DV1112" s="16"/>
      <c r="DW1112" s="16"/>
      <c r="DX1112" s="16"/>
      <c r="DY1112" s="16"/>
      <c r="DZ1112" s="16"/>
      <c r="EA1112" s="16"/>
      <c r="EB1112" s="16"/>
      <c r="EC1112" s="16"/>
      <c r="ED1112" s="16"/>
      <c r="EE1112" s="16"/>
      <c r="EF1112" s="16"/>
      <c r="EG1112" s="16"/>
      <c r="EH1112" s="16"/>
      <c r="EI1112" s="16"/>
      <c r="EJ1112" s="16"/>
      <c r="EK1112" s="16"/>
      <c r="EL1112" s="16"/>
      <c r="EM1112" s="16"/>
      <c r="EN1112" s="16"/>
      <c r="EO1112" s="16"/>
      <c r="EP1112" s="16"/>
      <c r="EQ1112" s="16"/>
      <c r="ER1112" s="16"/>
      <c r="ES1112" s="16"/>
      <c r="ET1112" s="16"/>
      <c r="EU1112" s="16"/>
      <c r="EV1112" s="16"/>
      <c r="EW1112" s="16"/>
      <c r="EX1112" s="16"/>
      <c r="EY1112" s="16"/>
      <c r="EZ1112" s="16"/>
      <c r="FA1112" s="16"/>
      <c r="FB1112" s="16"/>
    </row>
    <row r="1113" spans="11:158" x14ac:dyDescent="0.35"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6"/>
      <c r="AM1113" s="16"/>
      <c r="AN1113" s="16"/>
      <c r="AO1113" s="16"/>
      <c r="AP1113" s="16"/>
      <c r="AQ1113" s="16"/>
      <c r="AR1113" s="16"/>
      <c r="AS1113" s="16"/>
      <c r="AT1113" s="16"/>
      <c r="AU1113" s="16"/>
      <c r="AV1113" s="16"/>
      <c r="AW1113" s="16"/>
      <c r="AX1113" s="16"/>
      <c r="AY1113" s="16"/>
      <c r="AZ1113" s="16"/>
      <c r="BA1113" s="16"/>
      <c r="BB1113" s="16"/>
      <c r="BC1113" s="16"/>
      <c r="BD1113" s="16"/>
      <c r="BE1113" s="16"/>
      <c r="BF1113" s="16"/>
      <c r="BG1113" s="16"/>
      <c r="BH1113" s="16"/>
      <c r="BI1113" s="16"/>
      <c r="BJ1113" s="16"/>
      <c r="BK1113" s="16"/>
      <c r="BL1113" s="16"/>
      <c r="BM1113" s="16"/>
      <c r="BN1113" s="16"/>
      <c r="BO1113" s="16"/>
      <c r="BP1113" s="16"/>
      <c r="BQ1113" s="16"/>
      <c r="BR1113" s="16"/>
      <c r="BS1113" s="16"/>
      <c r="BT1113" s="16"/>
      <c r="BU1113" s="16"/>
      <c r="BV1113" s="16"/>
      <c r="BW1113" s="16"/>
      <c r="BX1113" s="16"/>
      <c r="BY1113" s="16"/>
      <c r="BZ1113" s="16"/>
      <c r="CA1113" s="16"/>
      <c r="CB1113" s="16"/>
      <c r="CC1113" s="16"/>
      <c r="CD1113" s="16"/>
      <c r="CE1113" s="16"/>
      <c r="CF1113" s="16"/>
      <c r="CG1113" s="16"/>
      <c r="CH1113" s="16"/>
      <c r="CI1113" s="16"/>
      <c r="CJ1113" s="16"/>
      <c r="CK1113" s="16"/>
      <c r="CL1113" s="16"/>
      <c r="CM1113" s="16"/>
      <c r="CN1113" s="16"/>
      <c r="CO1113" s="16"/>
      <c r="CP1113" s="16"/>
      <c r="CQ1113" s="16"/>
      <c r="CR1113" s="16"/>
      <c r="CS1113" s="16"/>
      <c r="CT1113" s="16"/>
      <c r="CU1113" s="16"/>
      <c r="CV1113" s="16"/>
      <c r="CW1113" s="16"/>
      <c r="CX1113" s="16"/>
      <c r="CY1113" s="16"/>
      <c r="CZ1113" s="16"/>
      <c r="DA1113" s="16"/>
      <c r="DB1113" s="16"/>
      <c r="DC1113" s="16"/>
      <c r="DD1113" s="16"/>
      <c r="DE1113" s="16"/>
      <c r="DF1113" s="16"/>
      <c r="DG1113" s="16"/>
      <c r="DH1113" s="16"/>
      <c r="DI1113" s="16"/>
      <c r="DJ1113" s="16"/>
      <c r="DK1113" s="16"/>
      <c r="DL1113" s="16"/>
      <c r="DM1113" s="16"/>
      <c r="DN1113" s="16"/>
      <c r="DO1113" s="16"/>
      <c r="DP1113" s="16"/>
      <c r="DQ1113" s="16"/>
      <c r="DR1113" s="16"/>
      <c r="DS1113" s="16"/>
      <c r="DT1113" s="16"/>
      <c r="DU1113" s="16"/>
      <c r="DV1113" s="16"/>
      <c r="DW1113" s="16"/>
      <c r="DX1113" s="16"/>
      <c r="DY1113" s="16"/>
      <c r="DZ1113" s="16"/>
      <c r="EA1113" s="16"/>
      <c r="EB1113" s="16"/>
      <c r="EC1113" s="16"/>
      <c r="ED1113" s="16"/>
      <c r="EE1113" s="16"/>
      <c r="EF1113" s="16"/>
      <c r="EG1113" s="16"/>
      <c r="EH1113" s="16"/>
      <c r="EI1113" s="16"/>
      <c r="EJ1113" s="16"/>
      <c r="EK1113" s="16"/>
      <c r="EL1113" s="16"/>
      <c r="EM1113" s="16"/>
      <c r="EN1113" s="16"/>
      <c r="EO1113" s="16"/>
      <c r="EP1113" s="16"/>
      <c r="EQ1113" s="16"/>
      <c r="ER1113" s="16"/>
      <c r="ES1113" s="16"/>
      <c r="ET1113" s="16"/>
      <c r="EU1113" s="16"/>
      <c r="EV1113" s="16"/>
      <c r="EW1113" s="16"/>
      <c r="EX1113" s="16"/>
      <c r="EY1113" s="16"/>
      <c r="EZ1113" s="16"/>
      <c r="FA1113" s="16"/>
      <c r="FB1113" s="16"/>
    </row>
    <row r="1114" spans="11:158" x14ac:dyDescent="0.35"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  <c r="AM1114" s="16"/>
      <c r="AN1114" s="16"/>
      <c r="AO1114" s="16"/>
      <c r="AP1114" s="16"/>
      <c r="AQ1114" s="16"/>
      <c r="AR1114" s="16"/>
      <c r="AS1114" s="16"/>
      <c r="AT1114" s="16"/>
      <c r="AU1114" s="16"/>
      <c r="AV1114" s="16"/>
      <c r="AW1114" s="16"/>
      <c r="AX1114" s="16"/>
      <c r="AY1114" s="16"/>
      <c r="AZ1114" s="16"/>
      <c r="BA1114" s="16"/>
      <c r="BB1114" s="16"/>
      <c r="BC1114" s="16"/>
      <c r="BD1114" s="16"/>
      <c r="BE1114" s="16"/>
      <c r="BF1114" s="16"/>
      <c r="BG1114" s="16"/>
      <c r="BH1114" s="16"/>
      <c r="BI1114" s="16"/>
      <c r="BJ1114" s="16"/>
      <c r="BK1114" s="16"/>
      <c r="BL1114" s="16"/>
      <c r="BM1114" s="16"/>
      <c r="BN1114" s="16"/>
      <c r="BO1114" s="16"/>
      <c r="BP1114" s="16"/>
      <c r="BQ1114" s="16"/>
      <c r="BR1114" s="16"/>
      <c r="BS1114" s="16"/>
      <c r="BT1114" s="16"/>
      <c r="BU1114" s="16"/>
      <c r="BV1114" s="16"/>
      <c r="BW1114" s="16"/>
      <c r="BX1114" s="16"/>
      <c r="BY1114" s="16"/>
      <c r="BZ1114" s="16"/>
      <c r="CA1114" s="16"/>
      <c r="CB1114" s="16"/>
      <c r="CC1114" s="16"/>
      <c r="CD1114" s="16"/>
      <c r="CE1114" s="16"/>
      <c r="CF1114" s="16"/>
      <c r="CG1114" s="16"/>
      <c r="CH1114" s="16"/>
      <c r="CI1114" s="16"/>
      <c r="CJ1114" s="16"/>
      <c r="CK1114" s="16"/>
      <c r="CL1114" s="16"/>
      <c r="CM1114" s="16"/>
      <c r="CN1114" s="16"/>
      <c r="CO1114" s="16"/>
      <c r="CP1114" s="16"/>
      <c r="CQ1114" s="16"/>
      <c r="CR1114" s="16"/>
      <c r="CS1114" s="16"/>
      <c r="CT1114" s="16"/>
      <c r="CU1114" s="16"/>
      <c r="CV1114" s="16"/>
      <c r="CW1114" s="16"/>
      <c r="CX1114" s="16"/>
      <c r="CY1114" s="16"/>
      <c r="CZ1114" s="16"/>
      <c r="DA1114" s="16"/>
      <c r="DB1114" s="16"/>
      <c r="DC1114" s="16"/>
      <c r="DD1114" s="16"/>
      <c r="DE1114" s="16"/>
      <c r="DF1114" s="16"/>
      <c r="DG1114" s="16"/>
      <c r="DH1114" s="16"/>
      <c r="DI1114" s="16"/>
      <c r="DJ1114" s="16"/>
      <c r="DK1114" s="16"/>
      <c r="DL1114" s="16"/>
      <c r="DM1114" s="16"/>
      <c r="DN1114" s="16"/>
      <c r="DO1114" s="16"/>
      <c r="DP1114" s="16"/>
      <c r="DQ1114" s="16"/>
      <c r="DR1114" s="16"/>
      <c r="DS1114" s="16"/>
      <c r="DT1114" s="16"/>
      <c r="DU1114" s="16"/>
      <c r="DV1114" s="16"/>
      <c r="DW1114" s="16"/>
      <c r="DX1114" s="16"/>
      <c r="DY1114" s="16"/>
      <c r="DZ1114" s="16"/>
      <c r="EA1114" s="16"/>
      <c r="EB1114" s="16"/>
      <c r="EC1114" s="16"/>
      <c r="ED1114" s="16"/>
      <c r="EE1114" s="16"/>
      <c r="EF1114" s="16"/>
      <c r="EG1114" s="16"/>
      <c r="EH1114" s="16"/>
      <c r="EI1114" s="16"/>
      <c r="EJ1114" s="16"/>
      <c r="EK1114" s="16"/>
      <c r="EL1114" s="16"/>
      <c r="EM1114" s="16"/>
      <c r="EN1114" s="16"/>
      <c r="EO1114" s="16"/>
      <c r="EP1114" s="16"/>
      <c r="EQ1114" s="16"/>
      <c r="ER1114" s="16"/>
      <c r="ES1114" s="16"/>
      <c r="ET1114" s="16"/>
      <c r="EU1114" s="16"/>
      <c r="EV1114" s="16"/>
      <c r="EW1114" s="16"/>
      <c r="EX1114" s="16"/>
      <c r="EY1114" s="16"/>
      <c r="EZ1114" s="16"/>
      <c r="FA1114" s="16"/>
      <c r="FB1114" s="16"/>
    </row>
    <row r="1115" spans="11:158" x14ac:dyDescent="0.35"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16"/>
      <c r="AP1115" s="16"/>
      <c r="AQ1115" s="16"/>
      <c r="AR1115" s="16"/>
      <c r="AS1115" s="16"/>
      <c r="AT1115" s="16"/>
      <c r="AU1115" s="16"/>
      <c r="AV1115" s="16"/>
      <c r="AW1115" s="16"/>
      <c r="AX1115" s="16"/>
      <c r="AY1115" s="16"/>
      <c r="AZ1115" s="16"/>
      <c r="BA1115" s="16"/>
      <c r="BB1115" s="16"/>
      <c r="BC1115" s="16"/>
      <c r="BD1115" s="16"/>
      <c r="BE1115" s="16"/>
      <c r="BF1115" s="16"/>
      <c r="BG1115" s="16"/>
      <c r="BH1115" s="16"/>
      <c r="BI1115" s="16"/>
      <c r="BJ1115" s="16"/>
      <c r="BK1115" s="16"/>
      <c r="BL1115" s="16"/>
      <c r="BM1115" s="16"/>
      <c r="BN1115" s="16"/>
      <c r="BO1115" s="16"/>
      <c r="BP1115" s="16"/>
      <c r="BQ1115" s="16"/>
      <c r="BR1115" s="16"/>
      <c r="BS1115" s="16"/>
      <c r="BT1115" s="16"/>
      <c r="BU1115" s="16"/>
      <c r="BV1115" s="16"/>
      <c r="BW1115" s="16"/>
      <c r="BX1115" s="16"/>
      <c r="BY1115" s="16"/>
      <c r="BZ1115" s="16"/>
      <c r="CA1115" s="16"/>
      <c r="CB1115" s="16"/>
      <c r="CC1115" s="16"/>
      <c r="CD1115" s="16"/>
      <c r="CE1115" s="16"/>
      <c r="CF1115" s="16"/>
      <c r="CG1115" s="16"/>
      <c r="CH1115" s="16"/>
      <c r="CI1115" s="16"/>
      <c r="CJ1115" s="16"/>
      <c r="CK1115" s="16"/>
      <c r="CL1115" s="16"/>
      <c r="CM1115" s="16"/>
      <c r="CN1115" s="16"/>
      <c r="CO1115" s="16"/>
      <c r="CP1115" s="16"/>
      <c r="CQ1115" s="16"/>
      <c r="CR1115" s="16"/>
      <c r="CS1115" s="16"/>
      <c r="CT1115" s="16"/>
      <c r="CU1115" s="16"/>
      <c r="CV1115" s="16"/>
      <c r="CW1115" s="16"/>
      <c r="CX1115" s="16"/>
      <c r="CY1115" s="16"/>
      <c r="CZ1115" s="16"/>
      <c r="DA1115" s="16"/>
      <c r="DB1115" s="16"/>
      <c r="DC1115" s="16"/>
      <c r="DD1115" s="16"/>
      <c r="DE1115" s="16"/>
      <c r="DF1115" s="16"/>
      <c r="DG1115" s="16"/>
      <c r="DH1115" s="16"/>
      <c r="DI1115" s="16"/>
      <c r="DJ1115" s="16"/>
      <c r="DK1115" s="16"/>
      <c r="DL1115" s="16"/>
      <c r="DM1115" s="16"/>
      <c r="DN1115" s="16"/>
      <c r="DO1115" s="16"/>
      <c r="DP1115" s="16"/>
      <c r="DQ1115" s="16"/>
      <c r="DR1115" s="16"/>
      <c r="DS1115" s="16"/>
      <c r="DT1115" s="16"/>
      <c r="DU1115" s="16"/>
      <c r="DV1115" s="16"/>
      <c r="DW1115" s="16"/>
      <c r="DX1115" s="16"/>
      <c r="DY1115" s="16"/>
      <c r="DZ1115" s="16"/>
      <c r="EA1115" s="16"/>
      <c r="EB1115" s="16"/>
      <c r="EC1115" s="16"/>
      <c r="ED1115" s="16"/>
      <c r="EE1115" s="16"/>
      <c r="EF1115" s="16"/>
      <c r="EG1115" s="16"/>
      <c r="EH1115" s="16"/>
      <c r="EI1115" s="16"/>
      <c r="EJ1115" s="16"/>
      <c r="EK1115" s="16"/>
      <c r="EL1115" s="16"/>
      <c r="EM1115" s="16"/>
      <c r="EN1115" s="16"/>
      <c r="EO1115" s="16"/>
      <c r="EP1115" s="16"/>
      <c r="EQ1115" s="16"/>
      <c r="ER1115" s="16"/>
      <c r="ES1115" s="16"/>
      <c r="ET1115" s="16"/>
      <c r="EU1115" s="16"/>
      <c r="EV1115" s="16"/>
      <c r="EW1115" s="16"/>
      <c r="EX1115" s="16"/>
      <c r="EY1115" s="16"/>
      <c r="EZ1115" s="16"/>
      <c r="FA1115" s="16"/>
      <c r="FB1115" s="16"/>
    </row>
    <row r="1116" spans="11:158" x14ac:dyDescent="0.35"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6"/>
      <c r="AK1116" s="16"/>
      <c r="AL1116" s="16"/>
      <c r="AM1116" s="16"/>
      <c r="AN1116" s="16"/>
      <c r="AO1116" s="16"/>
      <c r="AP1116" s="16"/>
      <c r="AQ1116" s="16"/>
      <c r="AR1116" s="16"/>
      <c r="AS1116" s="16"/>
      <c r="AT1116" s="16"/>
      <c r="AU1116" s="16"/>
      <c r="AV1116" s="16"/>
      <c r="AW1116" s="16"/>
      <c r="AX1116" s="16"/>
      <c r="AY1116" s="16"/>
      <c r="AZ1116" s="16"/>
      <c r="BA1116" s="16"/>
      <c r="BB1116" s="16"/>
      <c r="BC1116" s="16"/>
      <c r="BD1116" s="16"/>
      <c r="BE1116" s="16"/>
      <c r="BF1116" s="16"/>
      <c r="BG1116" s="16"/>
      <c r="BH1116" s="16"/>
      <c r="BI1116" s="16"/>
      <c r="BJ1116" s="16"/>
      <c r="BK1116" s="16"/>
      <c r="BL1116" s="16"/>
      <c r="BM1116" s="16"/>
      <c r="BN1116" s="16"/>
      <c r="BO1116" s="16"/>
      <c r="BP1116" s="16"/>
      <c r="BQ1116" s="16"/>
      <c r="BR1116" s="16"/>
      <c r="BS1116" s="16"/>
      <c r="BT1116" s="16"/>
      <c r="BU1116" s="16"/>
      <c r="BV1116" s="16"/>
      <c r="BW1116" s="16"/>
      <c r="BX1116" s="16"/>
      <c r="BY1116" s="16"/>
      <c r="BZ1116" s="16"/>
      <c r="CA1116" s="16"/>
      <c r="CB1116" s="16"/>
      <c r="CC1116" s="16"/>
      <c r="CD1116" s="16"/>
      <c r="CE1116" s="16"/>
      <c r="CF1116" s="16"/>
      <c r="CG1116" s="16"/>
      <c r="CH1116" s="16"/>
      <c r="CI1116" s="16"/>
      <c r="CJ1116" s="16"/>
      <c r="CK1116" s="16"/>
      <c r="CL1116" s="16"/>
      <c r="CM1116" s="16"/>
      <c r="CN1116" s="16"/>
      <c r="CO1116" s="16"/>
      <c r="CP1116" s="16"/>
      <c r="CQ1116" s="16"/>
      <c r="CR1116" s="16"/>
      <c r="CS1116" s="16"/>
      <c r="CT1116" s="16"/>
      <c r="CU1116" s="16"/>
      <c r="CV1116" s="16"/>
      <c r="CW1116" s="16"/>
      <c r="CX1116" s="16"/>
      <c r="CY1116" s="16"/>
      <c r="CZ1116" s="16"/>
      <c r="DA1116" s="16"/>
      <c r="DB1116" s="16"/>
      <c r="DC1116" s="16"/>
      <c r="DD1116" s="16"/>
      <c r="DE1116" s="16"/>
      <c r="DF1116" s="16"/>
      <c r="DG1116" s="16"/>
      <c r="DH1116" s="16"/>
      <c r="DI1116" s="16"/>
      <c r="DJ1116" s="16"/>
      <c r="DK1116" s="16"/>
      <c r="DL1116" s="16"/>
      <c r="DM1116" s="16"/>
      <c r="DN1116" s="16"/>
      <c r="DO1116" s="16"/>
      <c r="DP1116" s="16"/>
      <c r="DQ1116" s="16"/>
      <c r="DR1116" s="16"/>
      <c r="DS1116" s="16"/>
      <c r="DT1116" s="16"/>
      <c r="DU1116" s="16"/>
      <c r="DV1116" s="16"/>
      <c r="DW1116" s="16"/>
      <c r="DX1116" s="16"/>
      <c r="DY1116" s="16"/>
      <c r="DZ1116" s="16"/>
      <c r="EA1116" s="16"/>
      <c r="EB1116" s="16"/>
      <c r="EC1116" s="16"/>
      <c r="ED1116" s="16"/>
      <c r="EE1116" s="16"/>
      <c r="EF1116" s="16"/>
      <c r="EG1116" s="16"/>
      <c r="EH1116" s="16"/>
      <c r="EI1116" s="16"/>
      <c r="EJ1116" s="16"/>
      <c r="EK1116" s="16"/>
      <c r="EL1116" s="16"/>
      <c r="EM1116" s="16"/>
      <c r="EN1116" s="16"/>
      <c r="EO1116" s="16"/>
      <c r="EP1116" s="16"/>
      <c r="EQ1116" s="16"/>
      <c r="ER1116" s="16"/>
      <c r="ES1116" s="16"/>
      <c r="ET1116" s="16"/>
      <c r="EU1116" s="16"/>
      <c r="EV1116" s="16"/>
      <c r="EW1116" s="16"/>
      <c r="EX1116" s="16"/>
      <c r="EY1116" s="16"/>
      <c r="EZ1116" s="16"/>
      <c r="FA1116" s="16"/>
      <c r="FB1116" s="16"/>
    </row>
    <row r="1117" spans="11:158" x14ac:dyDescent="0.35"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6"/>
      <c r="AK1117" s="16"/>
      <c r="AL1117" s="16"/>
      <c r="AM1117" s="16"/>
      <c r="AN1117" s="16"/>
      <c r="AO1117" s="16"/>
      <c r="AP1117" s="16"/>
      <c r="AQ1117" s="16"/>
      <c r="AR1117" s="16"/>
      <c r="AS1117" s="16"/>
      <c r="AT1117" s="16"/>
      <c r="AU1117" s="16"/>
      <c r="AV1117" s="16"/>
      <c r="AW1117" s="16"/>
      <c r="AX1117" s="16"/>
      <c r="AY1117" s="16"/>
      <c r="AZ1117" s="16"/>
      <c r="BA1117" s="16"/>
      <c r="BB1117" s="16"/>
      <c r="BC1117" s="16"/>
      <c r="BD1117" s="16"/>
      <c r="BE1117" s="16"/>
      <c r="BF1117" s="16"/>
      <c r="BG1117" s="16"/>
      <c r="BH1117" s="16"/>
      <c r="BI1117" s="16"/>
      <c r="BJ1117" s="16"/>
      <c r="BK1117" s="16"/>
      <c r="BL1117" s="16"/>
      <c r="BM1117" s="16"/>
      <c r="BN1117" s="16"/>
      <c r="BO1117" s="16"/>
      <c r="BP1117" s="16"/>
      <c r="BQ1117" s="16"/>
      <c r="BR1117" s="16"/>
      <c r="BS1117" s="16"/>
      <c r="BT1117" s="16"/>
      <c r="BU1117" s="16"/>
      <c r="BV1117" s="16"/>
      <c r="BW1117" s="16"/>
      <c r="BX1117" s="16"/>
      <c r="BY1117" s="16"/>
      <c r="BZ1117" s="16"/>
      <c r="CA1117" s="16"/>
      <c r="CB1117" s="16"/>
      <c r="CC1117" s="16"/>
      <c r="CD1117" s="16"/>
      <c r="CE1117" s="16"/>
      <c r="CF1117" s="16"/>
      <c r="CG1117" s="16"/>
      <c r="CH1117" s="16"/>
      <c r="CI1117" s="16"/>
      <c r="CJ1117" s="16"/>
      <c r="CK1117" s="16"/>
      <c r="CL1117" s="16"/>
      <c r="CM1117" s="16"/>
      <c r="CN1117" s="16"/>
      <c r="CO1117" s="16"/>
      <c r="CP1117" s="16"/>
      <c r="CQ1117" s="16"/>
      <c r="CR1117" s="16"/>
      <c r="CS1117" s="16"/>
      <c r="CT1117" s="16"/>
      <c r="CU1117" s="16"/>
      <c r="CV1117" s="16"/>
      <c r="CW1117" s="16"/>
      <c r="CX1117" s="16"/>
      <c r="CY1117" s="16"/>
      <c r="CZ1117" s="16"/>
      <c r="DA1117" s="16"/>
      <c r="DB1117" s="16"/>
      <c r="DC1117" s="16"/>
      <c r="DD1117" s="16"/>
      <c r="DE1117" s="16"/>
      <c r="DF1117" s="16"/>
      <c r="DG1117" s="16"/>
      <c r="DH1117" s="16"/>
      <c r="DI1117" s="16"/>
      <c r="DJ1117" s="16"/>
      <c r="DK1117" s="16"/>
      <c r="DL1117" s="16"/>
      <c r="DM1117" s="16"/>
      <c r="DN1117" s="16"/>
      <c r="DO1117" s="16"/>
      <c r="DP1117" s="16"/>
      <c r="DQ1117" s="16"/>
      <c r="DR1117" s="16"/>
      <c r="DS1117" s="16"/>
      <c r="DT1117" s="16"/>
      <c r="DU1117" s="16"/>
      <c r="DV1117" s="16"/>
      <c r="DW1117" s="16"/>
      <c r="DX1117" s="16"/>
      <c r="DY1117" s="16"/>
      <c r="DZ1117" s="16"/>
      <c r="EA1117" s="16"/>
      <c r="EB1117" s="16"/>
      <c r="EC1117" s="16"/>
      <c r="ED1117" s="16"/>
      <c r="EE1117" s="16"/>
      <c r="EF1117" s="16"/>
      <c r="EG1117" s="16"/>
      <c r="EH1117" s="16"/>
      <c r="EI1117" s="16"/>
      <c r="EJ1117" s="16"/>
      <c r="EK1117" s="16"/>
      <c r="EL1117" s="16"/>
      <c r="EM1117" s="16"/>
      <c r="EN1117" s="16"/>
      <c r="EO1117" s="16"/>
      <c r="EP1117" s="16"/>
      <c r="EQ1117" s="16"/>
      <c r="ER1117" s="16"/>
      <c r="ES1117" s="16"/>
      <c r="ET1117" s="16"/>
      <c r="EU1117" s="16"/>
      <c r="EV1117" s="16"/>
      <c r="EW1117" s="16"/>
      <c r="EX1117" s="16"/>
      <c r="EY1117" s="16"/>
      <c r="EZ1117" s="16"/>
      <c r="FA1117" s="16"/>
      <c r="FB1117" s="16"/>
    </row>
    <row r="1118" spans="11:158" x14ac:dyDescent="0.35"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6"/>
      <c r="AM1118" s="16"/>
      <c r="AN1118" s="16"/>
      <c r="AO1118" s="16"/>
      <c r="AP1118" s="16"/>
      <c r="AQ1118" s="16"/>
      <c r="AR1118" s="16"/>
      <c r="AS1118" s="16"/>
      <c r="AT1118" s="16"/>
      <c r="AU1118" s="16"/>
      <c r="AV1118" s="16"/>
      <c r="AW1118" s="16"/>
      <c r="AX1118" s="16"/>
      <c r="AY1118" s="16"/>
      <c r="AZ1118" s="16"/>
      <c r="BA1118" s="16"/>
      <c r="BB1118" s="16"/>
      <c r="BC1118" s="16"/>
      <c r="BD1118" s="16"/>
      <c r="BE1118" s="16"/>
      <c r="BF1118" s="16"/>
      <c r="BG1118" s="16"/>
      <c r="BH1118" s="16"/>
      <c r="BI1118" s="16"/>
      <c r="BJ1118" s="16"/>
      <c r="BK1118" s="16"/>
      <c r="BL1118" s="16"/>
      <c r="BM1118" s="16"/>
      <c r="BN1118" s="16"/>
      <c r="BO1118" s="16"/>
      <c r="BP1118" s="16"/>
      <c r="BQ1118" s="16"/>
      <c r="BR1118" s="16"/>
      <c r="BS1118" s="16"/>
      <c r="BT1118" s="16"/>
      <c r="BU1118" s="16"/>
      <c r="BV1118" s="16"/>
      <c r="BW1118" s="16"/>
      <c r="BX1118" s="16"/>
      <c r="BY1118" s="16"/>
      <c r="BZ1118" s="16"/>
      <c r="CA1118" s="16"/>
      <c r="CB1118" s="16"/>
      <c r="CC1118" s="16"/>
      <c r="CD1118" s="16"/>
      <c r="CE1118" s="16"/>
      <c r="CF1118" s="16"/>
      <c r="CG1118" s="16"/>
      <c r="CH1118" s="16"/>
      <c r="CI1118" s="16"/>
      <c r="CJ1118" s="16"/>
      <c r="CK1118" s="16"/>
      <c r="CL1118" s="16"/>
      <c r="CM1118" s="16"/>
      <c r="CN1118" s="16"/>
      <c r="CO1118" s="16"/>
      <c r="CP1118" s="16"/>
      <c r="CQ1118" s="16"/>
      <c r="CR1118" s="16"/>
      <c r="CS1118" s="16"/>
      <c r="CT1118" s="16"/>
      <c r="CU1118" s="16"/>
      <c r="CV1118" s="16"/>
      <c r="CW1118" s="16"/>
      <c r="CX1118" s="16"/>
      <c r="CY1118" s="16"/>
      <c r="CZ1118" s="16"/>
      <c r="DA1118" s="16"/>
      <c r="DB1118" s="16"/>
      <c r="DC1118" s="16"/>
      <c r="DD1118" s="16"/>
      <c r="DE1118" s="16"/>
      <c r="DF1118" s="16"/>
      <c r="DG1118" s="16"/>
      <c r="DH1118" s="16"/>
      <c r="DI1118" s="16"/>
      <c r="DJ1118" s="16"/>
      <c r="DK1118" s="16"/>
      <c r="DL1118" s="16"/>
      <c r="DM1118" s="16"/>
      <c r="DN1118" s="16"/>
      <c r="DO1118" s="16"/>
      <c r="DP1118" s="16"/>
      <c r="DQ1118" s="16"/>
      <c r="DR1118" s="16"/>
      <c r="DS1118" s="16"/>
      <c r="DT1118" s="16"/>
      <c r="DU1118" s="16"/>
      <c r="DV1118" s="16"/>
      <c r="DW1118" s="16"/>
      <c r="DX1118" s="16"/>
      <c r="DY1118" s="16"/>
      <c r="DZ1118" s="16"/>
      <c r="EA1118" s="16"/>
      <c r="EB1118" s="16"/>
      <c r="EC1118" s="16"/>
      <c r="ED1118" s="16"/>
      <c r="EE1118" s="16"/>
      <c r="EF1118" s="16"/>
      <c r="EG1118" s="16"/>
      <c r="EH1118" s="16"/>
      <c r="EI1118" s="16"/>
      <c r="EJ1118" s="16"/>
      <c r="EK1118" s="16"/>
      <c r="EL1118" s="16"/>
      <c r="EM1118" s="16"/>
      <c r="EN1118" s="16"/>
      <c r="EO1118" s="16"/>
      <c r="EP1118" s="16"/>
      <c r="EQ1118" s="16"/>
      <c r="ER1118" s="16"/>
      <c r="ES1118" s="16"/>
      <c r="ET1118" s="16"/>
      <c r="EU1118" s="16"/>
      <c r="EV1118" s="16"/>
      <c r="EW1118" s="16"/>
      <c r="EX1118" s="16"/>
      <c r="EY1118" s="16"/>
      <c r="EZ1118" s="16"/>
      <c r="FA1118" s="16"/>
      <c r="FB1118" s="16"/>
    </row>
    <row r="1119" spans="11:158" x14ac:dyDescent="0.35"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  <c r="AM1119" s="16"/>
      <c r="AN1119" s="16"/>
      <c r="AO1119" s="16"/>
      <c r="AP1119" s="16"/>
      <c r="AQ1119" s="16"/>
      <c r="AR1119" s="16"/>
      <c r="AS1119" s="16"/>
      <c r="AT1119" s="16"/>
      <c r="AU1119" s="16"/>
      <c r="AV1119" s="16"/>
      <c r="AW1119" s="16"/>
      <c r="AX1119" s="16"/>
      <c r="AY1119" s="16"/>
      <c r="AZ1119" s="16"/>
      <c r="BA1119" s="16"/>
      <c r="BB1119" s="16"/>
      <c r="BC1119" s="16"/>
      <c r="BD1119" s="16"/>
      <c r="BE1119" s="16"/>
      <c r="BF1119" s="16"/>
      <c r="BG1119" s="16"/>
      <c r="BH1119" s="16"/>
      <c r="BI1119" s="16"/>
      <c r="BJ1119" s="16"/>
      <c r="BK1119" s="16"/>
      <c r="BL1119" s="16"/>
      <c r="BM1119" s="16"/>
      <c r="BN1119" s="16"/>
      <c r="BO1119" s="16"/>
      <c r="BP1119" s="16"/>
      <c r="BQ1119" s="16"/>
      <c r="BR1119" s="16"/>
      <c r="BS1119" s="16"/>
      <c r="BT1119" s="16"/>
      <c r="BU1119" s="16"/>
      <c r="BV1119" s="16"/>
      <c r="BW1119" s="16"/>
      <c r="BX1119" s="16"/>
      <c r="BY1119" s="16"/>
      <c r="BZ1119" s="16"/>
      <c r="CA1119" s="16"/>
      <c r="CB1119" s="16"/>
      <c r="CC1119" s="16"/>
      <c r="CD1119" s="16"/>
      <c r="CE1119" s="16"/>
      <c r="CF1119" s="16"/>
      <c r="CG1119" s="16"/>
      <c r="CH1119" s="16"/>
      <c r="CI1119" s="16"/>
      <c r="CJ1119" s="16"/>
      <c r="CK1119" s="16"/>
      <c r="CL1119" s="16"/>
      <c r="CM1119" s="16"/>
      <c r="CN1119" s="16"/>
      <c r="CO1119" s="16"/>
      <c r="CP1119" s="16"/>
      <c r="CQ1119" s="16"/>
      <c r="CR1119" s="16"/>
      <c r="CS1119" s="16"/>
      <c r="CT1119" s="16"/>
      <c r="CU1119" s="16"/>
      <c r="CV1119" s="16"/>
      <c r="CW1119" s="16"/>
      <c r="CX1119" s="16"/>
      <c r="CY1119" s="16"/>
      <c r="CZ1119" s="16"/>
      <c r="DA1119" s="16"/>
      <c r="DB1119" s="16"/>
      <c r="DC1119" s="16"/>
      <c r="DD1119" s="16"/>
      <c r="DE1119" s="16"/>
      <c r="DF1119" s="16"/>
      <c r="DG1119" s="16"/>
      <c r="DH1119" s="16"/>
      <c r="DI1119" s="16"/>
      <c r="DJ1119" s="16"/>
      <c r="DK1119" s="16"/>
      <c r="DL1119" s="16"/>
      <c r="DM1119" s="16"/>
      <c r="DN1119" s="16"/>
      <c r="DO1119" s="16"/>
      <c r="DP1119" s="16"/>
      <c r="DQ1119" s="16"/>
      <c r="DR1119" s="16"/>
      <c r="DS1119" s="16"/>
      <c r="DT1119" s="16"/>
      <c r="DU1119" s="16"/>
      <c r="DV1119" s="16"/>
      <c r="DW1119" s="16"/>
      <c r="DX1119" s="16"/>
      <c r="DY1119" s="16"/>
      <c r="DZ1119" s="16"/>
      <c r="EA1119" s="16"/>
      <c r="EB1119" s="16"/>
      <c r="EC1119" s="16"/>
      <c r="ED1119" s="16"/>
      <c r="EE1119" s="16"/>
      <c r="EF1119" s="16"/>
      <c r="EG1119" s="16"/>
      <c r="EH1119" s="16"/>
      <c r="EI1119" s="16"/>
      <c r="EJ1119" s="16"/>
      <c r="EK1119" s="16"/>
      <c r="EL1119" s="16"/>
      <c r="EM1119" s="16"/>
      <c r="EN1119" s="16"/>
      <c r="EO1119" s="16"/>
      <c r="EP1119" s="16"/>
      <c r="EQ1119" s="16"/>
      <c r="ER1119" s="16"/>
      <c r="ES1119" s="16"/>
      <c r="ET1119" s="16"/>
      <c r="EU1119" s="16"/>
      <c r="EV1119" s="16"/>
      <c r="EW1119" s="16"/>
      <c r="EX1119" s="16"/>
      <c r="EY1119" s="16"/>
      <c r="EZ1119" s="16"/>
      <c r="FA1119" s="16"/>
      <c r="FB1119" s="16"/>
    </row>
    <row r="1120" spans="11:158" x14ac:dyDescent="0.35"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6"/>
      <c r="AL1120" s="16"/>
      <c r="AM1120" s="16"/>
      <c r="AN1120" s="16"/>
      <c r="AO1120" s="16"/>
      <c r="AP1120" s="16"/>
      <c r="AQ1120" s="16"/>
      <c r="AR1120" s="16"/>
      <c r="AS1120" s="16"/>
      <c r="AT1120" s="16"/>
      <c r="AU1120" s="16"/>
      <c r="AV1120" s="16"/>
      <c r="AW1120" s="16"/>
      <c r="AX1120" s="16"/>
      <c r="AY1120" s="16"/>
      <c r="AZ1120" s="16"/>
      <c r="BA1120" s="16"/>
      <c r="BB1120" s="16"/>
      <c r="BC1120" s="16"/>
      <c r="BD1120" s="16"/>
      <c r="BE1120" s="16"/>
      <c r="BF1120" s="16"/>
      <c r="BG1120" s="16"/>
      <c r="BH1120" s="16"/>
      <c r="BI1120" s="16"/>
      <c r="BJ1120" s="16"/>
      <c r="BK1120" s="16"/>
      <c r="BL1120" s="16"/>
      <c r="BM1120" s="16"/>
      <c r="BN1120" s="16"/>
      <c r="BO1120" s="16"/>
      <c r="BP1120" s="16"/>
      <c r="BQ1120" s="16"/>
      <c r="BR1120" s="16"/>
      <c r="BS1120" s="16"/>
      <c r="BT1120" s="16"/>
      <c r="BU1120" s="16"/>
      <c r="BV1120" s="16"/>
      <c r="BW1120" s="16"/>
      <c r="BX1120" s="16"/>
      <c r="BY1120" s="16"/>
      <c r="BZ1120" s="16"/>
      <c r="CA1120" s="16"/>
      <c r="CB1120" s="16"/>
      <c r="CC1120" s="16"/>
      <c r="CD1120" s="16"/>
      <c r="CE1120" s="16"/>
      <c r="CF1120" s="16"/>
      <c r="CG1120" s="16"/>
      <c r="CH1120" s="16"/>
      <c r="CI1120" s="16"/>
      <c r="CJ1120" s="16"/>
      <c r="CK1120" s="16"/>
      <c r="CL1120" s="16"/>
      <c r="CM1120" s="16"/>
      <c r="CN1120" s="16"/>
      <c r="CO1120" s="16"/>
      <c r="CP1120" s="16"/>
      <c r="CQ1120" s="16"/>
      <c r="CR1120" s="16"/>
      <c r="CS1120" s="16"/>
      <c r="CT1120" s="16"/>
      <c r="CU1120" s="16"/>
      <c r="CV1120" s="16"/>
      <c r="CW1120" s="16"/>
      <c r="CX1120" s="16"/>
      <c r="CY1120" s="16"/>
      <c r="CZ1120" s="16"/>
      <c r="DA1120" s="16"/>
      <c r="DB1120" s="16"/>
      <c r="DC1120" s="16"/>
      <c r="DD1120" s="16"/>
      <c r="DE1120" s="16"/>
      <c r="DF1120" s="16"/>
      <c r="DG1120" s="16"/>
      <c r="DH1120" s="16"/>
      <c r="DI1120" s="16"/>
      <c r="DJ1120" s="16"/>
      <c r="DK1120" s="16"/>
      <c r="DL1120" s="16"/>
      <c r="DM1120" s="16"/>
      <c r="DN1120" s="16"/>
      <c r="DO1120" s="16"/>
      <c r="DP1120" s="16"/>
      <c r="DQ1120" s="16"/>
      <c r="DR1120" s="16"/>
      <c r="DS1120" s="16"/>
      <c r="DT1120" s="16"/>
      <c r="DU1120" s="16"/>
      <c r="DV1120" s="16"/>
      <c r="DW1120" s="16"/>
      <c r="DX1120" s="16"/>
      <c r="DY1120" s="16"/>
      <c r="DZ1120" s="16"/>
      <c r="EA1120" s="16"/>
      <c r="EB1120" s="16"/>
      <c r="EC1120" s="16"/>
      <c r="ED1120" s="16"/>
      <c r="EE1120" s="16"/>
      <c r="EF1120" s="16"/>
      <c r="EG1120" s="16"/>
      <c r="EH1120" s="16"/>
      <c r="EI1120" s="16"/>
      <c r="EJ1120" s="16"/>
      <c r="EK1120" s="16"/>
      <c r="EL1120" s="16"/>
      <c r="EM1120" s="16"/>
      <c r="EN1120" s="16"/>
      <c r="EO1120" s="16"/>
      <c r="EP1120" s="16"/>
      <c r="EQ1120" s="16"/>
      <c r="ER1120" s="16"/>
      <c r="ES1120" s="16"/>
      <c r="ET1120" s="16"/>
      <c r="EU1120" s="16"/>
      <c r="EV1120" s="16"/>
      <c r="EW1120" s="16"/>
      <c r="EX1120" s="16"/>
      <c r="EY1120" s="16"/>
      <c r="EZ1120" s="16"/>
      <c r="FA1120" s="16"/>
      <c r="FB1120" s="16"/>
    </row>
    <row r="1121" spans="11:158" x14ac:dyDescent="0.35"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  <c r="AM1121" s="16"/>
      <c r="AN1121" s="16"/>
      <c r="AO1121" s="16"/>
      <c r="AP1121" s="16"/>
      <c r="AQ1121" s="16"/>
      <c r="AR1121" s="16"/>
      <c r="AS1121" s="16"/>
      <c r="AT1121" s="16"/>
      <c r="AU1121" s="16"/>
      <c r="AV1121" s="16"/>
      <c r="AW1121" s="16"/>
      <c r="AX1121" s="16"/>
      <c r="AY1121" s="16"/>
      <c r="AZ1121" s="16"/>
      <c r="BA1121" s="16"/>
      <c r="BB1121" s="16"/>
      <c r="BC1121" s="16"/>
      <c r="BD1121" s="16"/>
      <c r="BE1121" s="16"/>
      <c r="BF1121" s="16"/>
      <c r="BG1121" s="16"/>
      <c r="BH1121" s="16"/>
      <c r="BI1121" s="16"/>
      <c r="BJ1121" s="16"/>
      <c r="BK1121" s="16"/>
      <c r="BL1121" s="16"/>
      <c r="BM1121" s="16"/>
      <c r="BN1121" s="16"/>
      <c r="BO1121" s="16"/>
      <c r="BP1121" s="16"/>
      <c r="BQ1121" s="16"/>
      <c r="BR1121" s="16"/>
      <c r="BS1121" s="16"/>
      <c r="BT1121" s="16"/>
      <c r="BU1121" s="16"/>
      <c r="BV1121" s="16"/>
      <c r="BW1121" s="16"/>
      <c r="BX1121" s="16"/>
      <c r="BY1121" s="16"/>
      <c r="BZ1121" s="16"/>
      <c r="CA1121" s="16"/>
      <c r="CB1121" s="16"/>
      <c r="CC1121" s="16"/>
      <c r="CD1121" s="16"/>
      <c r="CE1121" s="16"/>
      <c r="CF1121" s="16"/>
      <c r="CG1121" s="16"/>
      <c r="CH1121" s="16"/>
      <c r="CI1121" s="16"/>
      <c r="CJ1121" s="16"/>
      <c r="CK1121" s="16"/>
      <c r="CL1121" s="16"/>
      <c r="CM1121" s="16"/>
      <c r="CN1121" s="16"/>
      <c r="CO1121" s="16"/>
      <c r="CP1121" s="16"/>
      <c r="CQ1121" s="16"/>
      <c r="CR1121" s="16"/>
      <c r="CS1121" s="16"/>
      <c r="CT1121" s="16"/>
      <c r="CU1121" s="16"/>
      <c r="CV1121" s="16"/>
      <c r="CW1121" s="16"/>
      <c r="CX1121" s="16"/>
      <c r="CY1121" s="16"/>
      <c r="CZ1121" s="16"/>
      <c r="DA1121" s="16"/>
      <c r="DB1121" s="16"/>
      <c r="DC1121" s="16"/>
      <c r="DD1121" s="16"/>
      <c r="DE1121" s="16"/>
      <c r="DF1121" s="16"/>
      <c r="DG1121" s="16"/>
      <c r="DH1121" s="16"/>
      <c r="DI1121" s="16"/>
      <c r="DJ1121" s="16"/>
      <c r="DK1121" s="16"/>
      <c r="DL1121" s="16"/>
      <c r="DM1121" s="16"/>
      <c r="DN1121" s="16"/>
      <c r="DO1121" s="16"/>
      <c r="DP1121" s="16"/>
      <c r="DQ1121" s="16"/>
      <c r="DR1121" s="16"/>
      <c r="DS1121" s="16"/>
      <c r="DT1121" s="16"/>
      <c r="DU1121" s="16"/>
      <c r="DV1121" s="16"/>
      <c r="DW1121" s="16"/>
      <c r="DX1121" s="16"/>
      <c r="DY1121" s="16"/>
      <c r="DZ1121" s="16"/>
      <c r="EA1121" s="16"/>
      <c r="EB1121" s="16"/>
      <c r="EC1121" s="16"/>
      <c r="ED1121" s="16"/>
      <c r="EE1121" s="16"/>
      <c r="EF1121" s="16"/>
      <c r="EG1121" s="16"/>
      <c r="EH1121" s="16"/>
      <c r="EI1121" s="16"/>
      <c r="EJ1121" s="16"/>
      <c r="EK1121" s="16"/>
      <c r="EL1121" s="16"/>
      <c r="EM1121" s="16"/>
      <c r="EN1121" s="16"/>
      <c r="EO1121" s="16"/>
      <c r="EP1121" s="16"/>
      <c r="EQ1121" s="16"/>
      <c r="ER1121" s="16"/>
      <c r="ES1121" s="16"/>
      <c r="ET1121" s="16"/>
      <c r="EU1121" s="16"/>
      <c r="EV1121" s="16"/>
      <c r="EW1121" s="16"/>
      <c r="EX1121" s="16"/>
      <c r="EY1121" s="16"/>
      <c r="EZ1121" s="16"/>
      <c r="FA1121" s="16"/>
      <c r="FB1121" s="16"/>
    </row>
    <row r="1122" spans="11:158" x14ac:dyDescent="0.35"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  <c r="AM1122" s="16"/>
      <c r="AN1122" s="16"/>
      <c r="AO1122" s="16"/>
      <c r="AP1122" s="16"/>
      <c r="AQ1122" s="16"/>
      <c r="AR1122" s="16"/>
      <c r="AS1122" s="16"/>
      <c r="AT1122" s="16"/>
      <c r="AU1122" s="16"/>
      <c r="AV1122" s="16"/>
      <c r="AW1122" s="16"/>
      <c r="AX1122" s="16"/>
      <c r="AY1122" s="16"/>
      <c r="AZ1122" s="16"/>
      <c r="BA1122" s="16"/>
      <c r="BB1122" s="16"/>
      <c r="BC1122" s="16"/>
      <c r="BD1122" s="16"/>
      <c r="BE1122" s="16"/>
      <c r="BF1122" s="16"/>
      <c r="BG1122" s="16"/>
      <c r="BH1122" s="16"/>
      <c r="BI1122" s="16"/>
      <c r="BJ1122" s="16"/>
      <c r="BK1122" s="16"/>
      <c r="BL1122" s="16"/>
      <c r="BM1122" s="16"/>
      <c r="BN1122" s="16"/>
      <c r="BO1122" s="16"/>
      <c r="BP1122" s="16"/>
      <c r="BQ1122" s="16"/>
      <c r="BR1122" s="16"/>
      <c r="BS1122" s="16"/>
      <c r="BT1122" s="16"/>
      <c r="BU1122" s="16"/>
      <c r="BV1122" s="16"/>
      <c r="BW1122" s="16"/>
      <c r="BX1122" s="16"/>
      <c r="BY1122" s="16"/>
      <c r="BZ1122" s="16"/>
      <c r="CA1122" s="16"/>
      <c r="CB1122" s="16"/>
      <c r="CC1122" s="16"/>
      <c r="CD1122" s="16"/>
      <c r="CE1122" s="16"/>
      <c r="CF1122" s="16"/>
      <c r="CG1122" s="16"/>
      <c r="CH1122" s="16"/>
      <c r="CI1122" s="16"/>
      <c r="CJ1122" s="16"/>
      <c r="CK1122" s="16"/>
      <c r="CL1122" s="16"/>
      <c r="CM1122" s="16"/>
      <c r="CN1122" s="16"/>
      <c r="CO1122" s="16"/>
      <c r="CP1122" s="16"/>
      <c r="CQ1122" s="16"/>
      <c r="CR1122" s="16"/>
      <c r="CS1122" s="16"/>
      <c r="CT1122" s="16"/>
      <c r="CU1122" s="16"/>
      <c r="CV1122" s="16"/>
      <c r="CW1122" s="16"/>
      <c r="CX1122" s="16"/>
      <c r="CY1122" s="16"/>
      <c r="CZ1122" s="16"/>
      <c r="DA1122" s="16"/>
      <c r="DB1122" s="16"/>
      <c r="DC1122" s="16"/>
      <c r="DD1122" s="16"/>
      <c r="DE1122" s="16"/>
      <c r="DF1122" s="16"/>
      <c r="DG1122" s="16"/>
      <c r="DH1122" s="16"/>
      <c r="DI1122" s="16"/>
      <c r="DJ1122" s="16"/>
      <c r="DK1122" s="16"/>
      <c r="DL1122" s="16"/>
      <c r="DM1122" s="16"/>
      <c r="DN1122" s="16"/>
      <c r="DO1122" s="16"/>
      <c r="DP1122" s="16"/>
      <c r="DQ1122" s="16"/>
      <c r="DR1122" s="16"/>
      <c r="DS1122" s="16"/>
      <c r="DT1122" s="16"/>
      <c r="DU1122" s="16"/>
      <c r="DV1122" s="16"/>
      <c r="DW1122" s="16"/>
      <c r="DX1122" s="16"/>
      <c r="DY1122" s="16"/>
      <c r="DZ1122" s="16"/>
      <c r="EA1122" s="16"/>
      <c r="EB1122" s="16"/>
      <c r="EC1122" s="16"/>
      <c r="ED1122" s="16"/>
      <c r="EE1122" s="16"/>
      <c r="EF1122" s="16"/>
      <c r="EG1122" s="16"/>
      <c r="EH1122" s="16"/>
      <c r="EI1122" s="16"/>
      <c r="EJ1122" s="16"/>
      <c r="EK1122" s="16"/>
      <c r="EL1122" s="16"/>
      <c r="EM1122" s="16"/>
      <c r="EN1122" s="16"/>
      <c r="EO1122" s="16"/>
      <c r="EP1122" s="16"/>
      <c r="EQ1122" s="16"/>
      <c r="ER1122" s="16"/>
      <c r="ES1122" s="16"/>
      <c r="ET1122" s="16"/>
      <c r="EU1122" s="16"/>
      <c r="EV1122" s="16"/>
      <c r="EW1122" s="16"/>
      <c r="EX1122" s="16"/>
      <c r="EY1122" s="16"/>
      <c r="EZ1122" s="16"/>
      <c r="FA1122" s="16"/>
      <c r="FB1122" s="16"/>
    </row>
    <row r="1123" spans="11:158" x14ac:dyDescent="0.35"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6"/>
      <c r="AL1123" s="16"/>
      <c r="AM1123" s="16"/>
      <c r="AN1123" s="16"/>
      <c r="AO1123" s="16"/>
      <c r="AP1123" s="16"/>
      <c r="AQ1123" s="16"/>
      <c r="AR1123" s="16"/>
      <c r="AS1123" s="16"/>
      <c r="AT1123" s="16"/>
      <c r="AU1123" s="16"/>
      <c r="AV1123" s="16"/>
      <c r="AW1123" s="16"/>
      <c r="AX1123" s="16"/>
      <c r="AY1123" s="16"/>
      <c r="AZ1123" s="16"/>
      <c r="BA1123" s="16"/>
      <c r="BB1123" s="16"/>
      <c r="BC1123" s="16"/>
      <c r="BD1123" s="16"/>
      <c r="BE1123" s="16"/>
      <c r="BF1123" s="16"/>
      <c r="BG1123" s="16"/>
      <c r="BH1123" s="16"/>
      <c r="BI1123" s="16"/>
      <c r="BJ1123" s="16"/>
      <c r="BK1123" s="16"/>
      <c r="BL1123" s="16"/>
      <c r="BM1123" s="16"/>
      <c r="BN1123" s="16"/>
      <c r="BO1123" s="16"/>
      <c r="BP1123" s="16"/>
      <c r="BQ1123" s="16"/>
      <c r="BR1123" s="16"/>
      <c r="BS1123" s="16"/>
      <c r="BT1123" s="16"/>
      <c r="BU1123" s="16"/>
      <c r="BV1123" s="16"/>
      <c r="BW1123" s="16"/>
      <c r="BX1123" s="16"/>
      <c r="BY1123" s="16"/>
      <c r="BZ1123" s="16"/>
      <c r="CA1123" s="16"/>
      <c r="CB1123" s="16"/>
      <c r="CC1123" s="16"/>
      <c r="CD1123" s="16"/>
      <c r="CE1123" s="16"/>
      <c r="CF1123" s="16"/>
      <c r="CG1123" s="16"/>
      <c r="CH1123" s="16"/>
      <c r="CI1123" s="16"/>
      <c r="CJ1123" s="16"/>
      <c r="CK1123" s="16"/>
      <c r="CL1123" s="16"/>
      <c r="CM1123" s="16"/>
      <c r="CN1123" s="16"/>
      <c r="CO1123" s="16"/>
      <c r="CP1123" s="16"/>
      <c r="CQ1123" s="16"/>
      <c r="CR1123" s="16"/>
      <c r="CS1123" s="16"/>
      <c r="CT1123" s="16"/>
      <c r="CU1123" s="16"/>
      <c r="CV1123" s="16"/>
      <c r="CW1123" s="16"/>
      <c r="CX1123" s="16"/>
      <c r="CY1123" s="16"/>
      <c r="CZ1123" s="16"/>
      <c r="DA1123" s="16"/>
      <c r="DB1123" s="16"/>
      <c r="DC1123" s="16"/>
      <c r="DD1123" s="16"/>
      <c r="DE1123" s="16"/>
      <c r="DF1123" s="16"/>
      <c r="DG1123" s="16"/>
      <c r="DH1123" s="16"/>
      <c r="DI1123" s="16"/>
      <c r="DJ1123" s="16"/>
      <c r="DK1123" s="16"/>
      <c r="DL1123" s="16"/>
      <c r="DM1123" s="16"/>
      <c r="DN1123" s="16"/>
      <c r="DO1123" s="16"/>
      <c r="DP1123" s="16"/>
      <c r="DQ1123" s="16"/>
      <c r="DR1123" s="16"/>
      <c r="DS1123" s="16"/>
      <c r="DT1123" s="16"/>
      <c r="DU1123" s="16"/>
      <c r="DV1123" s="16"/>
      <c r="DW1123" s="16"/>
      <c r="DX1123" s="16"/>
      <c r="DY1123" s="16"/>
      <c r="DZ1123" s="16"/>
      <c r="EA1123" s="16"/>
      <c r="EB1123" s="16"/>
      <c r="EC1123" s="16"/>
      <c r="ED1123" s="16"/>
      <c r="EE1123" s="16"/>
      <c r="EF1123" s="16"/>
      <c r="EG1123" s="16"/>
      <c r="EH1123" s="16"/>
      <c r="EI1123" s="16"/>
      <c r="EJ1123" s="16"/>
      <c r="EK1123" s="16"/>
      <c r="EL1123" s="16"/>
      <c r="EM1123" s="16"/>
      <c r="EN1123" s="16"/>
      <c r="EO1123" s="16"/>
      <c r="EP1123" s="16"/>
      <c r="EQ1123" s="16"/>
      <c r="ER1123" s="16"/>
      <c r="ES1123" s="16"/>
      <c r="ET1123" s="16"/>
      <c r="EU1123" s="16"/>
      <c r="EV1123" s="16"/>
      <c r="EW1123" s="16"/>
      <c r="EX1123" s="16"/>
      <c r="EY1123" s="16"/>
      <c r="EZ1123" s="16"/>
      <c r="FA1123" s="16"/>
      <c r="FB1123" s="16"/>
    </row>
    <row r="1124" spans="11:158" x14ac:dyDescent="0.35"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  <c r="AM1124" s="16"/>
      <c r="AN1124" s="16"/>
      <c r="AO1124" s="16"/>
      <c r="AP1124" s="16"/>
      <c r="AQ1124" s="16"/>
      <c r="AR1124" s="16"/>
      <c r="AS1124" s="16"/>
      <c r="AT1124" s="16"/>
      <c r="AU1124" s="16"/>
      <c r="AV1124" s="16"/>
      <c r="AW1124" s="16"/>
      <c r="AX1124" s="16"/>
      <c r="AY1124" s="16"/>
      <c r="AZ1124" s="16"/>
      <c r="BA1124" s="16"/>
      <c r="BB1124" s="16"/>
      <c r="BC1124" s="16"/>
      <c r="BD1124" s="16"/>
      <c r="BE1124" s="16"/>
      <c r="BF1124" s="16"/>
      <c r="BG1124" s="16"/>
      <c r="BH1124" s="16"/>
      <c r="BI1124" s="16"/>
      <c r="BJ1124" s="16"/>
      <c r="BK1124" s="16"/>
      <c r="BL1124" s="16"/>
      <c r="BM1124" s="16"/>
      <c r="BN1124" s="16"/>
      <c r="BO1124" s="16"/>
      <c r="BP1124" s="16"/>
      <c r="BQ1124" s="16"/>
      <c r="BR1124" s="16"/>
      <c r="BS1124" s="16"/>
      <c r="BT1124" s="16"/>
      <c r="BU1124" s="16"/>
      <c r="BV1124" s="16"/>
      <c r="BW1124" s="16"/>
      <c r="BX1124" s="16"/>
      <c r="BY1124" s="16"/>
      <c r="BZ1124" s="16"/>
      <c r="CA1124" s="16"/>
      <c r="CB1124" s="16"/>
      <c r="CC1124" s="16"/>
      <c r="CD1124" s="16"/>
      <c r="CE1124" s="16"/>
      <c r="CF1124" s="16"/>
      <c r="CG1124" s="16"/>
      <c r="CH1124" s="16"/>
      <c r="CI1124" s="16"/>
      <c r="CJ1124" s="16"/>
      <c r="CK1124" s="16"/>
      <c r="CL1124" s="16"/>
      <c r="CM1124" s="16"/>
      <c r="CN1124" s="16"/>
      <c r="CO1124" s="16"/>
      <c r="CP1124" s="16"/>
      <c r="CQ1124" s="16"/>
      <c r="CR1124" s="16"/>
      <c r="CS1124" s="16"/>
      <c r="CT1124" s="16"/>
      <c r="CU1124" s="16"/>
      <c r="CV1124" s="16"/>
      <c r="CW1124" s="16"/>
      <c r="CX1124" s="16"/>
      <c r="CY1124" s="16"/>
      <c r="CZ1124" s="16"/>
      <c r="DA1124" s="16"/>
      <c r="DB1124" s="16"/>
      <c r="DC1124" s="16"/>
      <c r="DD1124" s="16"/>
      <c r="DE1124" s="16"/>
      <c r="DF1124" s="16"/>
      <c r="DG1124" s="16"/>
      <c r="DH1124" s="16"/>
      <c r="DI1124" s="16"/>
      <c r="DJ1124" s="16"/>
      <c r="DK1124" s="16"/>
      <c r="DL1124" s="16"/>
      <c r="DM1124" s="16"/>
      <c r="DN1124" s="16"/>
      <c r="DO1124" s="16"/>
      <c r="DP1124" s="16"/>
      <c r="DQ1124" s="16"/>
      <c r="DR1124" s="16"/>
      <c r="DS1124" s="16"/>
      <c r="DT1124" s="16"/>
      <c r="DU1124" s="16"/>
      <c r="DV1124" s="16"/>
      <c r="DW1124" s="16"/>
      <c r="DX1124" s="16"/>
      <c r="DY1124" s="16"/>
      <c r="DZ1124" s="16"/>
      <c r="EA1124" s="16"/>
      <c r="EB1124" s="16"/>
      <c r="EC1124" s="16"/>
      <c r="ED1124" s="16"/>
      <c r="EE1124" s="16"/>
      <c r="EF1124" s="16"/>
      <c r="EG1124" s="16"/>
      <c r="EH1124" s="16"/>
      <c r="EI1124" s="16"/>
      <c r="EJ1124" s="16"/>
      <c r="EK1124" s="16"/>
      <c r="EL1124" s="16"/>
      <c r="EM1124" s="16"/>
      <c r="EN1124" s="16"/>
      <c r="EO1124" s="16"/>
      <c r="EP1124" s="16"/>
      <c r="EQ1124" s="16"/>
      <c r="ER1124" s="16"/>
      <c r="ES1124" s="16"/>
      <c r="ET1124" s="16"/>
      <c r="EU1124" s="16"/>
      <c r="EV1124" s="16"/>
      <c r="EW1124" s="16"/>
      <c r="EX1124" s="16"/>
      <c r="EY1124" s="16"/>
      <c r="EZ1124" s="16"/>
      <c r="FA1124" s="16"/>
      <c r="FB1124" s="16"/>
    </row>
    <row r="1125" spans="11:158" x14ac:dyDescent="0.35"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  <c r="AM1125" s="16"/>
      <c r="AN1125" s="16"/>
      <c r="AO1125" s="16"/>
      <c r="AP1125" s="16"/>
      <c r="AQ1125" s="16"/>
      <c r="AR1125" s="16"/>
      <c r="AS1125" s="16"/>
      <c r="AT1125" s="16"/>
      <c r="AU1125" s="16"/>
      <c r="AV1125" s="16"/>
      <c r="AW1125" s="16"/>
      <c r="AX1125" s="16"/>
      <c r="AY1125" s="16"/>
      <c r="AZ1125" s="16"/>
      <c r="BA1125" s="16"/>
      <c r="BB1125" s="16"/>
      <c r="BC1125" s="16"/>
      <c r="BD1125" s="16"/>
      <c r="BE1125" s="16"/>
      <c r="BF1125" s="16"/>
      <c r="BG1125" s="16"/>
      <c r="BH1125" s="16"/>
      <c r="BI1125" s="16"/>
      <c r="BJ1125" s="16"/>
      <c r="BK1125" s="16"/>
      <c r="BL1125" s="16"/>
      <c r="BM1125" s="16"/>
      <c r="BN1125" s="16"/>
      <c r="BO1125" s="16"/>
      <c r="BP1125" s="16"/>
      <c r="BQ1125" s="16"/>
      <c r="BR1125" s="16"/>
      <c r="BS1125" s="16"/>
      <c r="BT1125" s="16"/>
      <c r="BU1125" s="16"/>
      <c r="BV1125" s="16"/>
      <c r="BW1125" s="16"/>
      <c r="BX1125" s="16"/>
      <c r="BY1125" s="16"/>
      <c r="BZ1125" s="16"/>
      <c r="CA1125" s="16"/>
      <c r="CB1125" s="16"/>
      <c r="CC1125" s="16"/>
      <c r="CD1125" s="16"/>
      <c r="CE1125" s="16"/>
      <c r="CF1125" s="16"/>
      <c r="CG1125" s="16"/>
      <c r="CH1125" s="16"/>
      <c r="CI1125" s="16"/>
      <c r="CJ1125" s="16"/>
      <c r="CK1125" s="16"/>
      <c r="CL1125" s="16"/>
      <c r="CM1125" s="16"/>
      <c r="CN1125" s="16"/>
      <c r="CO1125" s="16"/>
      <c r="CP1125" s="16"/>
      <c r="CQ1125" s="16"/>
      <c r="CR1125" s="16"/>
      <c r="CS1125" s="16"/>
      <c r="CT1125" s="16"/>
      <c r="CU1125" s="16"/>
      <c r="CV1125" s="16"/>
      <c r="CW1125" s="16"/>
      <c r="CX1125" s="16"/>
      <c r="CY1125" s="16"/>
      <c r="CZ1125" s="16"/>
      <c r="DA1125" s="16"/>
      <c r="DB1125" s="16"/>
      <c r="DC1125" s="16"/>
      <c r="DD1125" s="16"/>
      <c r="DE1125" s="16"/>
      <c r="DF1125" s="16"/>
      <c r="DG1125" s="16"/>
      <c r="DH1125" s="16"/>
      <c r="DI1125" s="16"/>
      <c r="DJ1125" s="16"/>
      <c r="DK1125" s="16"/>
      <c r="DL1125" s="16"/>
      <c r="DM1125" s="16"/>
      <c r="DN1125" s="16"/>
      <c r="DO1125" s="16"/>
      <c r="DP1125" s="16"/>
      <c r="DQ1125" s="16"/>
      <c r="DR1125" s="16"/>
      <c r="DS1125" s="16"/>
      <c r="DT1125" s="16"/>
      <c r="DU1125" s="16"/>
      <c r="DV1125" s="16"/>
      <c r="DW1125" s="16"/>
      <c r="DX1125" s="16"/>
      <c r="DY1125" s="16"/>
      <c r="DZ1125" s="16"/>
      <c r="EA1125" s="16"/>
      <c r="EB1125" s="16"/>
      <c r="EC1125" s="16"/>
      <c r="ED1125" s="16"/>
      <c r="EE1125" s="16"/>
      <c r="EF1125" s="16"/>
      <c r="EG1125" s="16"/>
      <c r="EH1125" s="16"/>
      <c r="EI1125" s="16"/>
      <c r="EJ1125" s="16"/>
      <c r="EK1125" s="16"/>
      <c r="EL1125" s="16"/>
      <c r="EM1125" s="16"/>
      <c r="EN1125" s="16"/>
      <c r="EO1125" s="16"/>
      <c r="EP1125" s="16"/>
      <c r="EQ1125" s="16"/>
      <c r="ER1125" s="16"/>
      <c r="ES1125" s="16"/>
      <c r="ET1125" s="16"/>
      <c r="EU1125" s="16"/>
      <c r="EV1125" s="16"/>
      <c r="EW1125" s="16"/>
      <c r="EX1125" s="16"/>
      <c r="EY1125" s="16"/>
      <c r="EZ1125" s="16"/>
      <c r="FA1125" s="16"/>
      <c r="FB1125" s="16"/>
    </row>
    <row r="1126" spans="11:158" x14ac:dyDescent="0.35"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  <c r="AM1126" s="16"/>
      <c r="AN1126" s="16"/>
      <c r="AO1126" s="16"/>
      <c r="AP1126" s="16"/>
      <c r="AQ1126" s="16"/>
      <c r="AR1126" s="16"/>
      <c r="AS1126" s="16"/>
      <c r="AT1126" s="16"/>
      <c r="AU1126" s="16"/>
      <c r="AV1126" s="16"/>
      <c r="AW1126" s="16"/>
      <c r="AX1126" s="16"/>
      <c r="AY1126" s="16"/>
      <c r="AZ1126" s="16"/>
      <c r="BA1126" s="16"/>
      <c r="BB1126" s="16"/>
      <c r="BC1126" s="16"/>
      <c r="BD1126" s="16"/>
      <c r="BE1126" s="16"/>
      <c r="BF1126" s="16"/>
      <c r="BG1126" s="16"/>
      <c r="BH1126" s="16"/>
      <c r="BI1126" s="16"/>
      <c r="BJ1126" s="16"/>
      <c r="BK1126" s="16"/>
      <c r="BL1126" s="16"/>
      <c r="BM1126" s="16"/>
      <c r="BN1126" s="16"/>
      <c r="BO1126" s="16"/>
      <c r="BP1126" s="16"/>
      <c r="BQ1126" s="16"/>
      <c r="BR1126" s="16"/>
      <c r="BS1126" s="16"/>
      <c r="BT1126" s="16"/>
      <c r="BU1126" s="16"/>
      <c r="BV1126" s="16"/>
      <c r="BW1126" s="16"/>
      <c r="BX1126" s="16"/>
      <c r="BY1126" s="16"/>
      <c r="BZ1126" s="16"/>
      <c r="CA1126" s="16"/>
      <c r="CB1126" s="16"/>
      <c r="CC1126" s="16"/>
      <c r="CD1126" s="16"/>
      <c r="CE1126" s="16"/>
      <c r="CF1126" s="16"/>
      <c r="CG1126" s="16"/>
      <c r="CH1126" s="16"/>
      <c r="CI1126" s="16"/>
      <c r="CJ1126" s="16"/>
      <c r="CK1126" s="16"/>
      <c r="CL1126" s="16"/>
      <c r="CM1126" s="16"/>
      <c r="CN1126" s="16"/>
      <c r="CO1126" s="16"/>
      <c r="CP1126" s="16"/>
      <c r="CQ1126" s="16"/>
      <c r="CR1126" s="16"/>
      <c r="CS1126" s="16"/>
      <c r="CT1126" s="16"/>
      <c r="CU1126" s="16"/>
      <c r="CV1126" s="16"/>
      <c r="CW1126" s="16"/>
      <c r="CX1126" s="16"/>
      <c r="CY1126" s="16"/>
      <c r="CZ1126" s="16"/>
      <c r="DA1126" s="16"/>
      <c r="DB1126" s="16"/>
      <c r="DC1126" s="16"/>
      <c r="DD1126" s="16"/>
      <c r="DE1126" s="16"/>
      <c r="DF1126" s="16"/>
      <c r="DG1126" s="16"/>
      <c r="DH1126" s="16"/>
      <c r="DI1126" s="16"/>
      <c r="DJ1126" s="16"/>
      <c r="DK1126" s="16"/>
      <c r="DL1126" s="16"/>
      <c r="DM1126" s="16"/>
      <c r="DN1126" s="16"/>
      <c r="DO1126" s="16"/>
      <c r="DP1126" s="16"/>
      <c r="DQ1126" s="16"/>
      <c r="DR1126" s="16"/>
      <c r="DS1126" s="16"/>
      <c r="DT1126" s="16"/>
      <c r="DU1126" s="16"/>
      <c r="DV1126" s="16"/>
      <c r="DW1126" s="16"/>
      <c r="DX1126" s="16"/>
      <c r="DY1126" s="16"/>
      <c r="DZ1126" s="16"/>
      <c r="EA1126" s="16"/>
      <c r="EB1126" s="16"/>
      <c r="EC1126" s="16"/>
      <c r="ED1126" s="16"/>
      <c r="EE1126" s="16"/>
      <c r="EF1126" s="16"/>
      <c r="EG1126" s="16"/>
      <c r="EH1126" s="16"/>
      <c r="EI1126" s="16"/>
      <c r="EJ1126" s="16"/>
      <c r="EK1126" s="16"/>
      <c r="EL1126" s="16"/>
      <c r="EM1126" s="16"/>
      <c r="EN1126" s="16"/>
      <c r="EO1126" s="16"/>
      <c r="EP1126" s="16"/>
      <c r="EQ1126" s="16"/>
      <c r="ER1126" s="16"/>
      <c r="ES1126" s="16"/>
      <c r="ET1126" s="16"/>
      <c r="EU1126" s="16"/>
      <c r="EV1126" s="16"/>
      <c r="EW1126" s="16"/>
      <c r="EX1126" s="16"/>
      <c r="EY1126" s="16"/>
      <c r="EZ1126" s="16"/>
      <c r="FA1126" s="16"/>
      <c r="FB1126" s="16"/>
    </row>
    <row r="1127" spans="11:158" x14ac:dyDescent="0.35"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  <c r="AM1127" s="16"/>
      <c r="AN1127" s="16"/>
      <c r="AO1127" s="16"/>
      <c r="AP1127" s="16"/>
      <c r="AQ1127" s="16"/>
      <c r="AR1127" s="16"/>
      <c r="AS1127" s="16"/>
      <c r="AT1127" s="16"/>
      <c r="AU1127" s="16"/>
      <c r="AV1127" s="16"/>
      <c r="AW1127" s="16"/>
      <c r="AX1127" s="16"/>
      <c r="AY1127" s="16"/>
      <c r="AZ1127" s="16"/>
      <c r="BA1127" s="16"/>
      <c r="BB1127" s="16"/>
      <c r="BC1127" s="16"/>
      <c r="BD1127" s="16"/>
      <c r="BE1127" s="16"/>
      <c r="BF1127" s="16"/>
      <c r="BG1127" s="16"/>
      <c r="BH1127" s="16"/>
      <c r="BI1127" s="16"/>
      <c r="BJ1127" s="16"/>
      <c r="BK1127" s="16"/>
      <c r="BL1127" s="16"/>
      <c r="BM1127" s="16"/>
      <c r="BN1127" s="16"/>
      <c r="BO1127" s="16"/>
      <c r="BP1127" s="16"/>
      <c r="BQ1127" s="16"/>
      <c r="BR1127" s="16"/>
      <c r="BS1127" s="16"/>
      <c r="BT1127" s="16"/>
      <c r="BU1127" s="16"/>
      <c r="BV1127" s="16"/>
      <c r="BW1127" s="16"/>
      <c r="BX1127" s="16"/>
      <c r="BY1127" s="16"/>
      <c r="BZ1127" s="16"/>
      <c r="CA1127" s="16"/>
      <c r="CB1127" s="16"/>
      <c r="CC1127" s="16"/>
      <c r="CD1127" s="16"/>
      <c r="CE1127" s="16"/>
      <c r="CF1127" s="16"/>
      <c r="CG1127" s="16"/>
      <c r="CH1127" s="16"/>
      <c r="CI1127" s="16"/>
      <c r="CJ1127" s="16"/>
      <c r="CK1127" s="16"/>
      <c r="CL1127" s="16"/>
      <c r="CM1127" s="16"/>
      <c r="CN1127" s="16"/>
      <c r="CO1127" s="16"/>
      <c r="CP1127" s="16"/>
      <c r="CQ1127" s="16"/>
      <c r="CR1127" s="16"/>
      <c r="CS1127" s="16"/>
      <c r="CT1127" s="16"/>
      <c r="CU1127" s="16"/>
      <c r="CV1127" s="16"/>
      <c r="CW1127" s="16"/>
      <c r="CX1127" s="16"/>
      <c r="CY1127" s="16"/>
      <c r="CZ1127" s="16"/>
      <c r="DA1127" s="16"/>
      <c r="DB1127" s="16"/>
      <c r="DC1127" s="16"/>
      <c r="DD1127" s="16"/>
      <c r="DE1127" s="16"/>
      <c r="DF1127" s="16"/>
      <c r="DG1127" s="16"/>
      <c r="DH1127" s="16"/>
      <c r="DI1127" s="16"/>
      <c r="DJ1127" s="16"/>
      <c r="DK1127" s="16"/>
      <c r="DL1127" s="16"/>
      <c r="DM1127" s="16"/>
      <c r="DN1127" s="16"/>
      <c r="DO1127" s="16"/>
      <c r="DP1127" s="16"/>
      <c r="DQ1127" s="16"/>
      <c r="DR1127" s="16"/>
      <c r="DS1127" s="16"/>
      <c r="DT1127" s="16"/>
      <c r="DU1127" s="16"/>
      <c r="DV1127" s="16"/>
      <c r="DW1127" s="16"/>
      <c r="DX1127" s="16"/>
      <c r="DY1127" s="16"/>
      <c r="DZ1127" s="16"/>
      <c r="EA1127" s="16"/>
      <c r="EB1127" s="16"/>
      <c r="EC1127" s="16"/>
      <c r="ED1127" s="16"/>
      <c r="EE1127" s="16"/>
      <c r="EF1127" s="16"/>
      <c r="EG1127" s="16"/>
      <c r="EH1127" s="16"/>
      <c r="EI1127" s="16"/>
      <c r="EJ1127" s="16"/>
      <c r="EK1127" s="16"/>
      <c r="EL1127" s="16"/>
      <c r="EM1127" s="16"/>
      <c r="EN1127" s="16"/>
      <c r="EO1127" s="16"/>
      <c r="EP1127" s="16"/>
      <c r="EQ1127" s="16"/>
      <c r="ER1127" s="16"/>
      <c r="ES1127" s="16"/>
      <c r="ET1127" s="16"/>
      <c r="EU1127" s="16"/>
      <c r="EV1127" s="16"/>
      <c r="EW1127" s="16"/>
      <c r="EX1127" s="16"/>
      <c r="EY1127" s="16"/>
      <c r="EZ1127" s="16"/>
      <c r="FA1127" s="16"/>
      <c r="FB1127" s="16"/>
    </row>
    <row r="1128" spans="11:158" x14ac:dyDescent="0.35"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  <c r="AM1128" s="16"/>
      <c r="AN1128" s="16"/>
      <c r="AO1128" s="16"/>
      <c r="AP1128" s="16"/>
      <c r="AQ1128" s="16"/>
      <c r="AR1128" s="16"/>
      <c r="AS1128" s="16"/>
      <c r="AT1128" s="16"/>
      <c r="AU1128" s="16"/>
      <c r="AV1128" s="16"/>
      <c r="AW1128" s="16"/>
      <c r="AX1128" s="16"/>
      <c r="AY1128" s="16"/>
      <c r="AZ1128" s="16"/>
      <c r="BA1128" s="16"/>
      <c r="BB1128" s="16"/>
      <c r="BC1128" s="16"/>
      <c r="BD1128" s="16"/>
      <c r="BE1128" s="16"/>
      <c r="BF1128" s="16"/>
      <c r="BG1128" s="16"/>
      <c r="BH1128" s="16"/>
      <c r="BI1128" s="16"/>
      <c r="BJ1128" s="16"/>
      <c r="BK1128" s="16"/>
      <c r="BL1128" s="16"/>
      <c r="BM1128" s="16"/>
      <c r="BN1128" s="16"/>
      <c r="BO1128" s="16"/>
      <c r="BP1128" s="16"/>
      <c r="BQ1128" s="16"/>
      <c r="BR1128" s="16"/>
      <c r="BS1128" s="16"/>
      <c r="BT1128" s="16"/>
      <c r="BU1128" s="16"/>
      <c r="BV1128" s="16"/>
      <c r="BW1128" s="16"/>
      <c r="BX1128" s="16"/>
      <c r="BY1128" s="16"/>
      <c r="BZ1128" s="16"/>
      <c r="CA1128" s="16"/>
      <c r="CB1128" s="16"/>
      <c r="CC1128" s="16"/>
      <c r="CD1128" s="16"/>
      <c r="CE1128" s="16"/>
      <c r="CF1128" s="16"/>
      <c r="CG1128" s="16"/>
      <c r="CH1128" s="16"/>
      <c r="CI1128" s="16"/>
      <c r="CJ1128" s="16"/>
      <c r="CK1128" s="16"/>
      <c r="CL1128" s="16"/>
      <c r="CM1128" s="16"/>
      <c r="CN1128" s="16"/>
      <c r="CO1128" s="16"/>
      <c r="CP1128" s="16"/>
      <c r="CQ1128" s="16"/>
      <c r="CR1128" s="16"/>
      <c r="CS1128" s="16"/>
      <c r="CT1128" s="16"/>
      <c r="CU1128" s="16"/>
      <c r="CV1128" s="16"/>
      <c r="CW1128" s="16"/>
      <c r="CX1128" s="16"/>
      <c r="CY1128" s="16"/>
      <c r="CZ1128" s="16"/>
      <c r="DA1128" s="16"/>
      <c r="DB1128" s="16"/>
      <c r="DC1128" s="16"/>
      <c r="DD1128" s="16"/>
      <c r="DE1128" s="16"/>
      <c r="DF1128" s="16"/>
      <c r="DG1128" s="16"/>
      <c r="DH1128" s="16"/>
      <c r="DI1128" s="16"/>
      <c r="DJ1128" s="16"/>
      <c r="DK1128" s="16"/>
      <c r="DL1128" s="16"/>
      <c r="DM1128" s="16"/>
      <c r="DN1128" s="16"/>
      <c r="DO1128" s="16"/>
      <c r="DP1128" s="16"/>
      <c r="DQ1128" s="16"/>
      <c r="DR1128" s="16"/>
      <c r="DS1128" s="16"/>
      <c r="DT1128" s="16"/>
      <c r="DU1128" s="16"/>
      <c r="DV1128" s="16"/>
      <c r="DW1128" s="16"/>
      <c r="DX1128" s="16"/>
      <c r="DY1128" s="16"/>
      <c r="DZ1128" s="16"/>
      <c r="EA1128" s="16"/>
      <c r="EB1128" s="16"/>
      <c r="EC1128" s="16"/>
      <c r="ED1128" s="16"/>
      <c r="EE1128" s="16"/>
      <c r="EF1128" s="16"/>
      <c r="EG1128" s="16"/>
      <c r="EH1128" s="16"/>
      <c r="EI1128" s="16"/>
      <c r="EJ1128" s="16"/>
      <c r="EK1128" s="16"/>
      <c r="EL1128" s="16"/>
      <c r="EM1128" s="16"/>
      <c r="EN1128" s="16"/>
      <c r="EO1128" s="16"/>
      <c r="EP1128" s="16"/>
      <c r="EQ1128" s="16"/>
      <c r="ER1128" s="16"/>
      <c r="ES1128" s="16"/>
      <c r="ET1128" s="16"/>
      <c r="EU1128" s="16"/>
      <c r="EV1128" s="16"/>
      <c r="EW1128" s="16"/>
      <c r="EX1128" s="16"/>
      <c r="EY1128" s="16"/>
      <c r="EZ1128" s="16"/>
      <c r="FA1128" s="16"/>
      <c r="FB1128" s="16"/>
    </row>
    <row r="1129" spans="11:158" x14ac:dyDescent="0.35"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  <c r="AM1129" s="16"/>
      <c r="AN1129" s="16"/>
      <c r="AO1129" s="16"/>
      <c r="AP1129" s="16"/>
      <c r="AQ1129" s="16"/>
      <c r="AR1129" s="16"/>
      <c r="AS1129" s="16"/>
      <c r="AT1129" s="16"/>
      <c r="AU1129" s="16"/>
      <c r="AV1129" s="16"/>
      <c r="AW1129" s="16"/>
      <c r="AX1129" s="16"/>
      <c r="AY1129" s="16"/>
      <c r="AZ1129" s="16"/>
      <c r="BA1129" s="16"/>
      <c r="BB1129" s="16"/>
      <c r="BC1129" s="16"/>
      <c r="BD1129" s="16"/>
      <c r="BE1129" s="16"/>
      <c r="BF1129" s="16"/>
      <c r="BG1129" s="16"/>
      <c r="BH1129" s="16"/>
      <c r="BI1129" s="16"/>
      <c r="BJ1129" s="16"/>
      <c r="BK1129" s="16"/>
      <c r="BL1129" s="16"/>
      <c r="BM1129" s="16"/>
      <c r="BN1129" s="16"/>
      <c r="BO1129" s="16"/>
      <c r="BP1129" s="16"/>
      <c r="BQ1129" s="16"/>
      <c r="BR1129" s="16"/>
      <c r="BS1129" s="16"/>
      <c r="BT1129" s="16"/>
      <c r="BU1129" s="16"/>
      <c r="BV1129" s="16"/>
      <c r="BW1129" s="16"/>
      <c r="BX1129" s="16"/>
      <c r="BY1129" s="16"/>
      <c r="BZ1129" s="16"/>
      <c r="CA1129" s="16"/>
      <c r="CB1129" s="16"/>
      <c r="CC1129" s="16"/>
      <c r="CD1129" s="16"/>
      <c r="CE1129" s="16"/>
      <c r="CF1129" s="16"/>
      <c r="CG1129" s="16"/>
      <c r="CH1129" s="16"/>
      <c r="CI1129" s="16"/>
      <c r="CJ1129" s="16"/>
      <c r="CK1129" s="16"/>
      <c r="CL1129" s="16"/>
      <c r="CM1129" s="16"/>
      <c r="CN1129" s="16"/>
      <c r="CO1129" s="16"/>
      <c r="CP1129" s="16"/>
      <c r="CQ1129" s="16"/>
      <c r="CR1129" s="16"/>
      <c r="CS1129" s="16"/>
      <c r="CT1129" s="16"/>
      <c r="CU1129" s="16"/>
      <c r="CV1129" s="16"/>
      <c r="CW1129" s="16"/>
      <c r="CX1129" s="16"/>
      <c r="CY1129" s="16"/>
      <c r="CZ1129" s="16"/>
      <c r="DA1129" s="16"/>
      <c r="DB1129" s="16"/>
      <c r="DC1129" s="16"/>
      <c r="DD1129" s="16"/>
      <c r="DE1129" s="16"/>
      <c r="DF1129" s="16"/>
      <c r="DG1129" s="16"/>
      <c r="DH1129" s="16"/>
      <c r="DI1129" s="16"/>
      <c r="DJ1129" s="16"/>
      <c r="DK1129" s="16"/>
      <c r="DL1129" s="16"/>
      <c r="DM1129" s="16"/>
      <c r="DN1129" s="16"/>
      <c r="DO1129" s="16"/>
      <c r="DP1129" s="16"/>
      <c r="DQ1129" s="16"/>
      <c r="DR1129" s="16"/>
      <c r="DS1129" s="16"/>
      <c r="DT1129" s="16"/>
      <c r="DU1129" s="16"/>
      <c r="DV1129" s="16"/>
      <c r="DW1129" s="16"/>
      <c r="DX1129" s="16"/>
      <c r="DY1129" s="16"/>
      <c r="DZ1129" s="16"/>
      <c r="EA1129" s="16"/>
      <c r="EB1129" s="16"/>
      <c r="EC1129" s="16"/>
      <c r="ED1129" s="16"/>
      <c r="EE1129" s="16"/>
      <c r="EF1129" s="16"/>
      <c r="EG1129" s="16"/>
      <c r="EH1129" s="16"/>
      <c r="EI1129" s="16"/>
      <c r="EJ1129" s="16"/>
      <c r="EK1129" s="16"/>
      <c r="EL1129" s="16"/>
      <c r="EM1129" s="16"/>
      <c r="EN1129" s="16"/>
      <c r="EO1129" s="16"/>
      <c r="EP1129" s="16"/>
      <c r="EQ1129" s="16"/>
      <c r="ER1129" s="16"/>
      <c r="ES1129" s="16"/>
      <c r="ET1129" s="16"/>
      <c r="EU1129" s="16"/>
      <c r="EV1129" s="16"/>
      <c r="EW1129" s="16"/>
      <c r="EX1129" s="16"/>
      <c r="EY1129" s="16"/>
      <c r="EZ1129" s="16"/>
      <c r="FA1129" s="16"/>
      <c r="FB1129" s="16"/>
    </row>
    <row r="1130" spans="11:158" x14ac:dyDescent="0.35"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/>
      <c r="AM1130" s="16"/>
      <c r="AN1130" s="16"/>
      <c r="AO1130" s="16"/>
      <c r="AP1130" s="16"/>
      <c r="AQ1130" s="16"/>
      <c r="AR1130" s="16"/>
      <c r="AS1130" s="16"/>
      <c r="AT1130" s="16"/>
      <c r="AU1130" s="16"/>
      <c r="AV1130" s="16"/>
      <c r="AW1130" s="16"/>
      <c r="AX1130" s="16"/>
      <c r="AY1130" s="16"/>
      <c r="AZ1130" s="16"/>
      <c r="BA1130" s="16"/>
      <c r="BB1130" s="16"/>
      <c r="BC1130" s="16"/>
      <c r="BD1130" s="16"/>
      <c r="BE1130" s="16"/>
      <c r="BF1130" s="16"/>
      <c r="BG1130" s="16"/>
      <c r="BH1130" s="16"/>
      <c r="BI1130" s="16"/>
      <c r="BJ1130" s="16"/>
      <c r="BK1130" s="16"/>
      <c r="BL1130" s="16"/>
      <c r="BM1130" s="16"/>
      <c r="BN1130" s="16"/>
      <c r="BO1130" s="16"/>
      <c r="BP1130" s="16"/>
      <c r="BQ1130" s="16"/>
      <c r="BR1130" s="16"/>
      <c r="BS1130" s="16"/>
      <c r="BT1130" s="16"/>
      <c r="BU1130" s="16"/>
      <c r="BV1130" s="16"/>
      <c r="BW1130" s="16"/>
      <c r="BX1130" s="16"/>
      <c r="BY1130" s="16"/>
      <c r="BZ1130" s="16"/>
      <c r="CA1130" s="16"/>
      <c r="CB1130" s="16"/>
      <c r="CC1130" s="16"/>
      <c r="CD1130" s="16"/>
      <c r="CE1130" s="16"/>
      <c r="CF1130" s="16"/>
      <c r="CG1130" s="16"/>
      <c r="CH1130" s="16"/>
      <c r="CI1130" s="16"/>
      <c r="CJ1130" s="16"/>
      <c r="CK1130" s="16"/>
      <c r="CL1130" s="16"/>
      <c r="CM1130" s="16"/>
      <c r="CN1130" s="16"/>
      <c r="CO1130" s="16"/>
      <c r="CP1130" s="16"/>
      <c r="CQ1130" s="16"/>
      <c r="CR1130" s="16"/>
      <c r="CS1130" s="16"/>
      <c r="CT1130" s="16"/>
      <c r="CU1130" s="16"/>
      <c r="CV1130" s="16"/>
      <c r="CW1130" s="16"/>
      <c r="CX1130" s="16"/>
      <c r="CY1130" s="16"/>
      <c r="CZ1130" s="16"/>
      <c r="DA1130" s="16"/>
      <c r="DB1130" s="16"/>
      <c r="DC1130" s="16"/>
      <c r="DD1130" s="16"/>
      <c r="DE1130" s="16"/>
      <c r="DF1130" s="16"/>
      <c r="DG1130" s="16"/>
      <c r="DH1130" s="16"/>
      <c r="DI1130" s="16"/>
      <c r="DJ1130" s="16"/>
      <c r="DK1130" s="16"/>
      <c r="DL1130" s="16"/>
      <c r="DM1130" s="16"/>
      <c r="DN1130" s="16"/>
      <c r="DO1130" s="16"/>
      <c r="DP1130" s="16"/>
      <c r="DQ1130" s="16"/>
      <c r="DR1130" s="16"/>
      <c r="DS1130" s="16"/>
      <c r="DT1130" s="16"/>
      <c r="DU1130" s="16"/>
      <c r="DV1130" s="16"/>
      <c r="DW1130" s="16"/>
      <c r="DX1130" s="16"/>
      <c r="DY1130" s="16"/>
      <c r="DZ1130" s="16"/>
      <c r="EA1130" s="16"/>
      <c r="EB1130" s="16"/>
      <c r="EC1130" s="16"/>
      <c r="ED1130" s="16"/>
      <c r="EE1130" s="16"/>
      <c r="EF1130" s="16"/>
      <c r="EG1130" s="16"/>
      <c r="EH1130" s="16"/>
      <c r="EI1130" s="16"/>
      <c r="EJ1130" s="16"/>
      <c r="EK1130" s="16"/>
      <c r="EL1130" s="16"/>
      <c r="EM1130" s="16"/>
      <c r="EN1130" s="16"/>
      <c r="EO1130" s="16"/>
      <c r="EP1130" s="16"/>
      <c r="EQ1130" s="16"/>
      <c r="ER1130" s="16"/>
      <c r="ES1130" s="16"/>
      <c r="ET1130" s="16"/>
      <c r="EU1130" s="16"/>
      <c r="EV1130" s="16"/>
      <c r="EW1130" s="16"/>
      <c r="EX1130" s="16"/>
      <c r="EY1130" s="16"/>
      <c r="EZ1130" s="16"/>
      <c r="FA1130" s="16"/>
      <c r="FB1130" s="16"/>
    </row>
    <row r="1131" spans="11:158" x14ac:dyDescent="0.35"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/>
      <c r="AM1131" s="16"/>
      <c r="AN1131" s="16"/>
      <c r="AO1131" s="16"/>
      <c r="AP1131" s="16"/>
      <c r="AQ1131" s="16"/>
      <c r="AR1131" s="16"/>
      <c r="AS1131" s="16"/>
      <c r="AT1131" s="16"/>
      <c r="AU1131" s="16"/>
      <c r="AV1131" s="16"/>
      <c r="AW1131" s="16"/>
      <c r="AX1131" s="16"/>
      <c r="AY1131" s="16"/>
      <c r="AZ1131" s="16"/>
      <c r="BA1131" s="16"/>
      <c r="BB1131" s="16"/>
      <c r="BC1131" s="16"/>
      <c r="BD1131" s="16"/>
      <c r="BE1131" s="16"/>
      <c r="BF1131" s="16"/>
      <c r="BG1131" s="16"/>
      <c r="BH1131" s="16"/>
      <c r="BI1131" s="16"/>
      <c r="BJ1131" s="16"/>
      <c r="BK1131" s="16"/>
      <c r="BL1131" s="16"/>
      <c r="BM1131" s="16"/>
      <c r="BN1131" s="16"/>
      <c r="BO1131" s="16"/>
      <c r="BP1131" s="16"/>
      <c r="BQ1131" s="16"/>
      <c r="BR1131" s="16"/>
      <c r="BS1131" s="16"/>
      <c r="BT1131" s="16"/>
      <c r="BU1131" s="16"/>
      <c r="BV1131" s="16"/>
      <c r="BW1131" s="16"/>
      <c r="BX1131" s="16"/>
      <c r="BY1131" s="16"/>
      <c r="BZ1131" s="16"/>
      <c r="CA1131" s="16"/>
      <c r="CB1131" s="16"/>
      <c r="CC1131" s="16"/>
      <c r="CD1131" s="16"/>
      <c r="CE1131" s="16"/>
      <c r="CF1131" s="16"/>
      <c r="CG1131" s="16"/>
      <c r="CH1131" s="16"/>
      <c r="CI1131" s="16"/>
      <c r="CJ1131" s="16"/>
      <c r="CK1131" s="16"/>
      <c r="CL1131" s="16"/>
      <c r="CM1131" s="16"/>
      <c r="CN1131" s="16"/>
      <c r="CO1131" s="16"/>
      <c r="CP1131" s="16"/>
      <c r="CQ1131" s="16"/>
      <c r="CR1131" s="16"/>
      <c r="CS1131" s="16"/>
      <c r="CT1131" s="16"/>
      <c r="CU1131" s="16"/>
      <c r="CV1131" s="16"/>
      <c r="CW1131" s="16"/>
      <c r="CX1131" s="16"/>
      <c r="CY1131" s="16"/>
      <c r="CZ1131" s="16"/>
      <c r="DA1131" s="16"/>
      <c r="DB1131" s="16"/>
      <c r="DC1131" s="16"/>
      <c r="DD1131" s="16"/>
      <c r="DE1131" s="16"/>
      <c r="DF1131" s="16"/>
      <c r="DG1131" s="16"/>
      <c r="DH1131" s="16"/>
      <c r="DI1131" s="16"/>
      <c r="DJ1131" s="16"/>
      <c r="DK1131" s="16"/>
      <c r="DL1131" s="16"/>
      <c r="DM1131" s="16"/>
      <c r="DN1131" s="16"/>
      <c r="DO1131" s="16"/>
      <c r="DP1131" s="16"/>
      <c r="DQ1131" s="16"/>
      <c r="DR1131" s="16"/>
      <c r="DS1131" s="16"/>
      <c r="DT1131" s="16"/>
      <c r="DU1131" s="16"/>
      <c r="DV1131" s="16"/>
      <c r="DW1131" s="16"/>
      <c r="DX1131" s="16"/>
      <c r="DY1131" s="16"/>
      <c r="DZ1131" s="16"/>
      <c r="EA1131" s="16"/>
      <c r="EB1131" s="16"/>
      <c r="EC1131" s="16"/>
      <c r="ED1131" s="16"/>
      <c r="EE1131" s="16"/>
      <c r="EF1131" s="16"/>
      <c r="EG1131" s="16"/>
      <c r="EH1131" s="16"/>
      <c r="EI1131" s="16"/>
      <c r="EJ1131" s="16"/>
      <c r="EK1131" s="16"/>
      <c r="EL1131" s="16"/>
      <c r="EM1131" s="16"/>
      <c r="EN1131" s="16"/>
      <c r="EO1131" s="16"/>
      <c r="EP1131" s="16"/>
      <c r="EQ1131" s="16"/>
      <c r="ER1131" s="16"/>
      <c r="ES1131" s="16"/>
      <c r="ET1131" s="16"/>
      <c r="EU1131" s="16"/>
      <c r="EV1131" s="16"/>
      <c r="EW1131" s="16"/>
      <c r="EX1131" s="16"/>
      <c r="EY1131" s="16"/>
      <c r="EZ1131" s="16"/>
      <c r="FA1131" s="16"/>
      <c r="FB1131" s="16"/>
    </row>
    <row r="1132" spans="11:158" x14ac:dyDescent="0.35"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6"/>
      <c r="AL1132" s="16"/>
      <c r="AM1132" s="16"/>
      <c r="AN1132" s="16"/>
      <c r="AO1132" s="16"/>
      <c r="AP1132" s="16"/>
      <c r="AQ1132" s="16"/>
      <c r="AR1132" s="16"/>
      <c r="AS1132" s="16"/>
      <c r="AT1132" s="16"/>
      <c r="AU1132" s="16"/>
      <c r="AV1132" s="16"/>
      <c r="AW1132" s="16"/>
      <c r="AX1132" s="16"/>
      <c r="AY1132" s="16"/>
      <c r="AZ1132" s="16"/>
      <c r="BA1132" s="16"/>
      <c r="BB1132" s="16"/>
      <c r="BC1132" s="16"/>
      <c r="BD1132" s="16"/>
      <c r="BE1132" s="16"/>
      <c r="BF1132" s="16"/>
      <c r="BG1132" s="16"/>
      <c r="BH1132" s="16"/>
      <c r="BI1132" s="16"/>
      <c r="BJ1132" s="16"/>
      <c r="BK1132" s="16"/>
      <c r="BL1132" s="16"/>
      <c r="BM1132" s="16"/>
      <c r="BN1132" s="16"/>
      <c r="BO1132" s="16"/>
      <c r="BP1132" s="16"/>
      <c r="BQ1132" s="16"/>
      <c r="BR1132" s="16"/>
      <c r="BS1132" s="16"/>
      <c r="BT1132" s="16"/>
      <c r="BU1132" s="16"/>
      <c r="BV1132" s="16"/>
      <c r="BW1132" s="16"/>
      <c r="BX1132" s="16"/>
      <c r="BY1132" s="16"/>
      <c r="BZ1132" s="16"/>
      <c r="CA1132" s="16"/>
      <c r="CB1132" s="16"/>
      <c r="CC1132" s="16"/>
      <c r="CD1132" s="16"/>
      <c r="CE1132" s="16"/>
      <c r="CF1132" s="16"/>
      <c r="CG1132" s="16"/>
      <c r="CH1132" s="16"/>
      <c r="CI1132" s="16"/>
      <c r="CJ1132" s="16"/>
      <c r="CK1132" s="16"/>
      <c r="CL1132" s="16"/>
      <c r="CM1132" s="16"/>
      <c r="CN1132" s="16"/>
      <c r="CO1132" s="16"/>
      <c r="CP1132" s="16"/>
      <c r="CQ1132" s="16"/>
      <c r="CR1132" s="16"/>
      <c r="CS1132" s="16"/>
      <c r="CT1132" s="16"/>
      <c r="CU1132" s="16"/>
      <c r="CV1132" s="16"/>
      <c r="CW1132" s="16"/>
      <c r="CX1132" s="16"/>
      <c r="CY1132" s="16"/>
      <c r="CZ1132" s="16"/>
      <c r="DA1132" s="16"/>
      <c r="DB1132" s="16"/>
      <c r="DC1132" s="16"/>
      <c r="DD1132" s="16"/>
      <c r="DE1132" s="16"/>
      <c r="DF1132" s="16"/>
      <c r="DG1132" s="16"/>
      <c r="DH1132" s="16"/>
      <c r="DI1132" s="16"/>
      <c r="DJ1132" s="16"/>
      <c r="DK1132" s="16"/>
      <c r="DL1132" s="16"/>
      <c r="DM1132" s="16"/>
      <c r="DN1132" s="16"/>
      <c r="DO1132" s="16"/>
      <c r="DP1132" s="16"/>
      <c r="DQ1132" s="16"/>
      <c r="DR1132" s="16"/>
      <c r="DS1132" s="16"/>
      <c r="DT1132" s="16"/>
      <c r="DU1132" s="16"/>
      <c r="DV1132" s="16"/>
      <c r="DW1132" s="16"/>
      <c r="DX1132" s="16"/>
      <c r="DY1132" s="16"/>
      <c r="DZ1132" s="16"/>
      <c r="EA1132" s="16"/>
      <c r="EB1132" s="16"/>
      <c r="EC1132" s="16"/>
      <c r="ED1132" s="16"/>
      <c r="EE1132" s="16"/>
      <c r="EF1132" s="16"/>
      <c r="EG1132" s="16"/>
      <c r="EH1132" s="16"/>
      <c r="EI1132" s="16"/>
      <c r="EJ1132" s="16"/>
      <c r="EK1132" s="16"/>
      <c r="EL1132" s="16"/>
      <c r="EM1132" s="16"/>
      <c r="EN1132" s="16"/>
      <c r="EO1132" s="16"/>
      <c r="EP1132" s="16"/>
      <c r="EQ1132" s="16"/>
      <c r="ER1132" s="16"/>
      <c r="ES1132" s="16"/>
      <c r="ET1132" s="16"/>
      <c r="EU1132" s="16"/>
      <c r="EV1132" s="16"/>
      <c r="EW1132" s="16"/>
      <c r="EX1132" s="16"/>
      <c r="EY1132" s="16"/>
      <c r="EZ1132" s="16"/>
      <c r="FA1132" s="16"/>
      <c r="FB1132" s="16"/>
    </row>
    <row r="1133" spans="11:158" x14ac:dyDescent="0.35"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  <c r="AM1133" s="16"/>
      <c r="AN1133" s="16"/>
      <c r="AO1133" s="16"/>
      <c r="AP1133" s="16"/>
      <c r="AQ1133" s="16"/>
      <c r="AR1133" s="16"/>
      <c r="AS1133" s="16"/>
      <c r="AT1133" s="16"/>
      <c r="AU1133" s="16"/>
      <c r="AV1133" s="16"/>
      <c r="AW1133" s="16"/>
      <c r="AX1133" s="16"/>
      <c r="AY1133" s="16"/>
      <c r="AZ1133" s="16"/>
      <c r="BA1133" s="16"/>
      <c r="BB1133" s="16"/>
      <c r="BC1133" s="16"/>
      <c r="BD1133" s="16"/>
      <c r="BE1133" s="16"/>
      <c r="BF1133" s="16"/>
      <c r="BG1133" s="16"/>
      <c r="BH1133" s="16"/>
      <c r="BI1133" s="16"/>
      <c r="BJ1133" s="16"/>
      <c r="BK1133" s="16"/>
      <c r="BL1133" s="16"/>
      <c r="BM1133" s="16"/>
      <c r="BN1133" s="16"/>
      <c r="BO1133" s="16"/>
      <c r="BP1133" s="16"/>
      <c r="BQ1133" s="16"/>
      <c r="BR1133" s="16"/>
      <c r="BS1133" s="16"/>
      <c r="BT1133" s="16"/>
      <c r="BU1133" s="16"/>
      <c r="BV1133" s="16"/>
      <c r="BW1133" s="16"/>
      <c r="BX1133" s="16"/>
      <c r="BY1133" s="16"/>
      <c r="BZ1133" s="16"/>
      <c r="CA1133" s="16"/>
      <c r="CB1133" s="16"/>
      <c r="CC1133" s="16"/>
      <c r="CD1133" s="16"/>
      <c r="CE1133" s="16"/>
      <c r="CF1133" s="16"/>
      <c r="CG1133" s="16"/>
      <c r="CH1133" s="16"/>
      <c r="CI1133" s="16"/>
      <c r="CJ1133" s="16"/>
      <c r="CK1133" s="16"/>
      <c r="CL1133" s="16"/>
      <c r="CM1133" s="16"/>
      <c r="CN1133" s="16"/>
      <c r="CO1133" s="16"/>
      <c r="CP1133" s="16"/>
      <c r="CQ1133" s="16"/>
      <c r="CR1133" s="16"/>
      <c r="CS1133" s="16"/>
      <c r="CT1133" s="16"/>
      <c r="CU1133" s="16"/>
      <c r="CV1133" s="16"/>
      <c r="CW1133" s="16"/>
      <c r="CX1133" s="16"/>
      <c r="CY1133" s="16"/>
      <c r="CZ1133" s="16"/>
      <c r="DA1133" s="16"/>
      <c r="DB1133" s="16"/>
      <c r="DC1133" s="16"/>
      <c r="DD1133" s="16"/>
      <c r="DE1133" s="16"/>
      <c r="DF1133" s="16"/>
      <c r="DG1133" s="16"/>
      <c r="DH1133" s="16"/>
      <c r="DI1133" s="16"/>
      <c r="DJ1133" s="16"/>
      <c r="DK1133" s="16"/>
      <c r="DL1133" s="16"/>
      <c r="DM1133" s="16"/>
      <c r="DN1133" s="16"/>
      <c r="DO1133" s="16"/>
      <c r="DP1133" s="16"/>
      <c r="DQ1133" s="16"/>
      <c r="DR1133" s="16"/>
      <c r="DS1133" s="16"/>
      <c r="DT1133" s="16"/>
      <c r="DU1133" s="16"/>
      <c r="DV1133" s="16"/>
      <c r="DW1133" s="16"/>
      <c r="DX1133" s="16"/>
      <c r="DY1133" s="16"/>
      <c r="DZ1133" s="16"/>
      <c r="EA1133" s="16"/>
      <c r="EB1133" s="16"/>
      <c r="EC1133" s="16"/>
      <c r="ED1133" s="16"/>
      <c r="EE1133" s="16"/>
      <c r="EF1133" s="16"/>
      <c r="EG1133" s="16"/>
      <c r="EH1133" s="16"/>
      <c r="EI1133" s="16"/>
      <c r="EJ1133" s="16"/>
      <c r="EK1133" s="16"/>
      <c r="EL1133" s="16"/>
      <c r="EM1133" s="16"/>
      <c r="EN1133" s="16"/>
      <c r="EO1133" s="16"/>
      <c r="EP1133" s="16"/>
      <c r="EQ1133" s="16"/>
      <c r="ER1133" s="16"/>
      <c r="ES1133" s="16"/>
      <c r="ET1133" s="16"/>
      <c r="EU1133" s="16"/>
      <c r="EV1133" s="16"/>
      <c r="EW1133" s="16"/>
      <c r="EX1133" s="16"/>
      <c r="EY1133" s="16"/>
      <c r="EZ1133" s="16"/>
      <c r="FA1133" s="16"/>
      <c r="FB1133" s="16"/>
    </row>
    <row r="1134" spans="11:158" x14ac:dyDescent="0.35"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6"/>
      <c r="AL1134" s="16"/>
      <c r="AM1134" s="16"/>
      <c r="AN1134" s="16"/>
      <c r="AO1134" s="16"/>
      <c r="AP1134" s="16"/>
      <c r="AQ1134" s="16"/>
      <c r="AR1134" s="16"/>
      <c r="AS1134" s="16"/>
      <c r="AT1134" s="16"/>
      <c r="AU1134" s="16"/>
      <c r="AV1134" s="16"/>
      <c r="AW1134" s="16"/>
      <c r="AX1134" s="16"/>
      <c r="AY1134" s="16"/>
      <c r="AZ1134" s="16"/>
      <c r="BA1134" s="16"/>
      <c r="BB1134" s="16"/>
      <c r="BC1134" s="16"/>
      <c r="BD1134" s="16"/>
      <c r="BE1134" s="16"/>
      <c r="BF1134" s="16"/>
      <c r="BG1134" s="16"/>
      <c r="BH1134" s="16"/>
      <c r="BI1134" s="16"/>
      <c r="BJ1134" s="16"/>
      <c r="BK1134" s="16"/>
      <c r="BL1134" s="16"/>
      <c r="BM1134" s="16"/>
      <c r="BN1134" s="16"/>
      <c r="BO1134" s="16"/>
      <c r="BP1134" s="16"/>
      <c r="BQ1134" s="16"/>
      <c r="BR1134" s="16"/>
      <c r="BS1134" s="16"/>
      <c r="BT1134" s="16"/>
      <c r="BU1134" s="16"/>
      <c r="BV1134" s="16"/>
      <c r="BW1134" s="16"/>
      <c r="BX1134" s="16"/>
      <c r="BY1134" s="16"/>
      <c r="BZ1134" s="16"/>
      <c r="CA1134" s="16"/>
      <c r="CB1134" s="16"/>
      <c r="CC1134" s="16"/>
      <c r="CD1134" s="16"/>
      <c r="CE1134" s="16"/>
      <c r="CF1134" s="16"/>
      <c r="CG1134" s="16"/>
      <c r="CH1134" s="16"/>
      <c r="CI1134" s="16"/>
      <c r="CJ1134" s="16"/>
      <c r="CK1134" s="16"/>
      <c r="CL1134" s="16"/>
      <c r="CM1134" s="16"/>
      <c r="CN1134" s="16"/>
      <c r="CO1134" s="16"/>
      <c r="CP1134" s="16"/>
      <c r="CQ1134" s="16"/>
      <c r="CR1134" s="16"/>
      <c r="CS1134" s="16"/>
      <c r="CT1134" s="16"/>
      <c r="CU1134" s="16"/>
      <c r="CV1134" s="16"/>
      <c r="CW1134" s="16"/>
      <c r="CX1134" s="16"/>
      <c r="CY1134" s="16"/>
      <c r="CZ1134" s="16"/>
      <c r="DA1134" s="16"/>
      <c r="DB1134" s="16"/>
      <c r="DC1134" s="16"/>
      <c r="DD1134" s="16"/>
      <c r="DE1134" s="16"/>
      <c r="DF1134" s="16"/>
      <c r="DG1134" s="16"/>
      <c r="DH1134" s="16"/>
      <c r="DI1134" s="16"/>
      <c r="DJ1134" s="16"/>
      <c r="DK1134" s="16"/>
      <c r="DL1134" s="16"/>
      <c r="DM1134" s="16"/>
      <c r="DN1134" s="16"/>
      <c r="DO1134" s="16"/>
      <c r="DP1134" s="16"/>
      <c r="DQ1134" s="16"/>
      <c r="DR1134" s="16"/>
      <c r="DS1134" s="16"/>
      <c r="DT1134" s="16"/>
      <c r="DU1134" s="16"/>
      <c r="DV1134" s="16"/>
      <c r="DW1134" s="16"/>
      <c r="DX1134" s="16"/>
      <c r="DY1134" s="16"/>
      <c r="DZ1134" s="16"/>
      <c r="EA1134" s="16"/>
      <c r="EB1134" s="16"/>
      <c r="EC1134" s="16"/>
      <c r="ED1134" s="16"/>
      <c r="EE1134" s="16"/>
      <c r="EF1134" s="16"/>
      <c r="EG1134" s="16"/>
      <c r="EH1134" s="16"/>
      <c r="EI1134" s="16"/>
      <c r="EJ1134" s="16"/>
      <c r="EK1134" s="16"/>
      <c r="EL1134" s="16"/>
      <c r="EM1134" s="16"/>
      <c r="EN1134" s="16"/>
      <c r="EO1134" s="16"/>
      <c r="EP1134" s="16"/>
      <c r="EQ1134" s="16"/>
      <c r="ER1134" s="16"/>
      <c r="ES1134" s="16"/>
      <c r="ET1134" s="16"/>
      <c r="EU1134" s="16"/>
      <c r="EV1134" s="16"/>
      <c r="EW1134" s="16"/>
      <c r="EX1134" s="16"/>
      <c r="EY1134" s="16"/>
      <c r="EZ1134" s="16"/>
      <c r="FA1134" s="16"/>
      <c r="FB1134" s="16"/>
    </row>
    <row r="1135" spans="11:158" x14ac:dyDescent="0.35"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  <c r="AM1135" s="16"/>
      <c r="AN1135" s="16"/>
      <c r="AO1135" s="16"/>
      <c r="AP1135" s="16"/>
      <c r="AQ1135" s="16"/>
      <c r="AR1135" s="16"/>
      <c r="AS1135" s="16"/>
      <c r="AT1135" s="16"/>
      <c r="AU1135" s="16"/>
      <c r="AV1135" s="16"/>
      <c r="AW1135" s="16"/>
      <c r="AX1135" s="16"/>
      <c r="AY1135" s="16"/>
      <c r="AZ1135" s="16"/>
      <c r="BA1135" s="16"/>
      <c r="BB1135" s="16"/>
      <c r="BC1135" s="16"/>
      <c r="BD1135" s="16"/>
      <c r="BE1135" s="16"/>
      <c r="BF1135" s="16"/>
      <c r="BG1135" s="16"/>
      <c r="BH1135" s="16"/>
      <c r="BI1135" s="16"/>
      <c r="BJ1135" s="16"/>
      <c r="BK1135" s="16"/>
      <c r="BL1135" s="16"/>
      <c r="BM1135" s="16"/>
      <c r="BN1135" s="16"/>
      <c r="BO1135" s="16"/>
      <c r="BP1135" s="16"/>
      <c r="BQ1135" s="16"/>
      <c r="BR1135" s="16"/>
      <c r="BS1135" s="16"/>
      <c r="BT1135" s="16"/>
      <c r="BU1135" s="16"/>
      <c r="BV1135" s="16"/>
      <c r="BW1135" s="16"/>
      <c r="BX1135" s="16"/>
      <c r="BY1135" s="16"/>
      <c r="BZ1135" s="16"/>
      <c r="CA1135" s="16"/>
      <c r="CB1135" s="16"/>
      <c r="CC1135" s="16"/>
      <c r="CD1135" s="16"/>
      <c r="CE1135" s="16"/>
      <c r="CF1135" s="16"/>
      <c r="CG1135" s="16"/>
      <c r="CH1135" s="16"/>
      <c r="CI1135" s="16"/>
      <c r="CJ1135" s="16"/>
      <c r="CK1135" s="16"/>
      <c r="CL1135" s="16"/>
      <c r="CM1135" s="16"/>
      <c r="CN1135" s="16"/>
      <c r="CO1135" s="16"/>
      <c r="CP1135" s="16"/>
      <c r="CQ1135" s="16"/>
      <c r="CR1135" s="16"/>
      <c r="CS1135" s="16"/>
      <c r="CT1135" s="16"/>
      <c r="CU1135" s="16"/>
      <c r="CV1135" s="16"/>
      <c r="CW1135" s="16"/>
      <c r="CX1135" s="16"/>
      <c r="CY1135" s="16"/>
      <c r="CZ1135" s="16"/>
      <c r="DA1135" s="16"/>
      <c r="DB1135" s="16"/>
      <c r="DC1135" s="16"/>
      <c r="DD1135" s="16"/>
      <c r="DE1135" s="16"/>
      <c r="DF1135" s="16"/>
      <c r="DG1135" s="16"/>
      <c r="DH1135" s="16"/>
      <c r="DI1135" s="16"/>
      <c r="DJ1135" s="16"/>
      <c r="DK1135" s="16"/>
      <c r="DL1135" s="16"/>
      <c r="DM1135" s="16"/>
      <c r="DN1135" s="16"/>
      <c r="DO1135" s="16"/>
      <c r="DP1135" s="16"/>
      <c r="DQ1135" s="16"/>
      <c r="DR1135" s="16"/>
      <c r="DS1135" s="16"/>
      <c r="DT1135" s="16"/>
      <c r="DU1135" s="16"/>
      <c r="DV1135" s="16"/>
      <c r="DW1135" s="16"/>
      <c r="DX1135" s="16"/>
      <c r="DY1135" s="16"/>
      <c r="DZ1135" s="16"/>
      <c r="EA1135" s="16"/>
      <c r="EB1135" s="16"/>
      <c r="EC1135" s="16"/>
      <c r="ED1135" s="16"/>
      <c r="EE1135" s="16"/>
      <c r="EF1135" s="16"/>
      <c r="EG1135" s="16"/>
      <c r="EH1135" s="16"/>
      <c r="EI1135" s="16"/>
      <c r="EJ1135" s="16"/>
      <c r="EK1135" s="16"/>
      <c r="EL1135" s="16"/>
      <c r="EM1135" s="16"/>
      <c r="EN1135" s="16"/>
      <c r="EO1135" s="16"/>
      <c r="EP1135" s="16"/>
      <c r="EQ1135" s="16"/>
      <c r="ER1135" s="16"/>
      <c r="ES1135" s="16"/>
      <c r="ET1135" s="16"/>
      <c r="EU1135" s="16"/>
      <c r="EV1135" s="16"/>
      <c r="EW1135" s="16"/>
      <c r="EX1135" s="16"/>
      <c r="EY1135" s="16"/>
      <c r="EZ1135" s="16"/>
      <c r="FA1135" s="16"/>
      <c r="FB1135" s="16"/>
    </row>
    <row r="1136" spans="11:158" x14ac:dyDescent="0.35"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6"/>
      <c r="AK1136" s="16"/>
      <c r="AL1136" s="16"/>
      <c r="AM1136" s="16"/>
      <c r="AN1136" s="16"/>
      <c r="AO1136" s="16"/>
      <c r="AP1136" s="16"/>
      <c r="AQ1136" s="16"/>
      <c r="AR1136" s="16"/>
      <c r="AS1136" s="16"/>
      <c r="AT1136" s="16"/>
      <c r="AU1136" s="16"/>
      <c r="AV1136" s="16"/>
      <c r="AW1136" s="16"/>
      <c r="AX1136" s="16"/>
      <c r="AY1136" s="16"/>
      <c r="AZ1136" s="16"/>
      <c r="BA1136" s="16"/>
      <c r="BB1136" s="16"/>
      <c r="BC1136" s="16"/>
      <c r="BD1136" s="16"/>
      <c r="BE1136" s="16"/>
      <c r="BF1136" s="16"/>
      <c r="BG1136" s="16"/>
      <c r="BH1136" s="16"/>
      <c r="BI1136" s="16"/>
      <c r="BJ1136" s="16"/>
      <c r="BK1136" s="16"/>
      <c r="BL1136" s="16"/>
      <c r="BM1136" s="16"/>
      <c r="BN1136" s="16"/>
      <c r="BO1136" s="16"/>
      <c r="BP1136" s="16"/>
      <c r="BQ1136" s="16"/>
      <c r="BR1136" s="16"/>
      <c r="BS1136" s="16"/>
      <c r="BT1136" s="16"/>
      <c r="BU1136" s="16"/>
      <c r="BV1136" s="16"/>
      <c r="BW1136" s="16"/>
      <c r="BX1136" s="16"/>
      <c r="BY1136" s="16"/>
      <c r="BZ1136" s="16"/>
      <c r="CA1136" s="16"/>
      <c r="CB1136" s="16"/>
      <c r="CC1136" s="16"/>
      <c r="CD1136" s="16"/>
      <c r="CE1136" s="16"/>
      <c r="CF1136" s="16"/>
      <c r="CG1136" s="16"/>
      <c r="CH1136" s="16"/>
      <c r="CI1136" s="16"/>
      <c r="CJ1136" s="16"/>
      <c r="CK1136" s="16"/>
      <c r="CL1136" s="16"/>
      <c r="CM1136" s="16"/>
      <c r="CN1136" s="16"/>
      <c r="CO1136" s="16"/>
      <c r="CP1136" s="16"/>
      <c r="CQ1136" s="16"/>
      <c r="CR1136" s="16"/>
      <c r="CS1136" s="16"/>
      <c r="CT1136" s="16"/>
      <c r="CU1136" s="16"/>
      <c r="CV1136" s="16"/>
      <c r="CW1136" s="16"/>
      <c r="CX1136" s="16"/>
      <c r="CY1136" s="16"/>
      <c r="CZ1136" s="16"/>
      <c r="DA1136" s="16"/>
      <c r="DB1136" s="16"/>
      <c r="DC1136" s="16"/>
      <c r="DD1136" s="16"/>
      <c r="DE1136" s="16"/>
      <c r="DF1136" s="16"/>
      <c r="DG1136" s="16"/>
      <c r="DH1136" s="16"/>
      <c r="DI1136" s="16"/>
      <c r="DJ1136" s="16"/>
      <c r="DK1136" s="16"/>
      <c r="DL1136" s="16"/>
      <c r="DM1136" s="16"/>
      <c r="DN1136" s="16"/>
      <c r="DO1136" s="16"/>
      <c r="DP1136" s="16"/>
      <c r="DQ1136" s="16"/>
      <c r="DR1136" s="16"/>
      <c r="DS1136" s="16"/>
      <c r="DT1136" s="16"/>
      <c r="DU1136" s="16"/>
      <c r="DV1136" s="16"/>
      <c r="DW1136" s="16"/>
      <c r="DX1136" s="16"/>
      <c r="DY1136" s="16"/>
      <c r="DZ1136" s="16"/>
      <c r="EA1136" s="16"/>
      <c r="EB1136" s="16"/>
      <c r="EC1136" s="16"/>
      <c r="ED1136" s="16"/>
      <c r="EE1136" s="16"/>
      <c r="EF1136" s="16"/>
      <c r="EG1136" s="16"/>
      <c r="EH1136" s="16"/>
      <c r="EI1136" s="16"/>
      <c r="EJ1136" s="16"/>
      <c r="EK1136" s="16"/>
      <c r="EL1136" s="16"/>
      <c r="EM1136" s="16"/>
      <c r="EN1136" s="16"/>
      <c r="EO1136" s="16"/>
      <c r="EP1136" s="16"/>
      <c r="EQ1136" s="16"/>
      <c r="ER1136" s="16"/>
      <c r="ES1136" s="16"/>
      <c r="ET1136" s="16"/>
      <c r="EU1136" s="16"/>
      <c r="EV1136" s="16"/>
      <c r="EW1136" s="16"/>
      <c r="EX1136" s="16"/>
      <c r="EY1136" s="16"/>
      <c r="EZ1136" s="16"/>
      <c r="FA1136" s="16"/>
      <c r="FB1136" s="16"/>
    </row>
    <row r="1137" spans="11:158" x14ac:dyDescent="0.35"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  <c r="AM1137" s="16"/>
      <c r="AN1137" s="16"/>
      <c r="AO1137" s="16"/>
      <c r="AP1137" s="16"/>
      <c r="AQ1137" s="16"/>
      <c r="AR1137" s="16"/>
      <c r="AS1137" s="16"/>
      <c r="AT1137" s="16"/>
      <c r="AU1137" s="16"/>
      <c r="AV1137" s="16"/>
      <c r="AW1137" s="16"/>
      <c r="AX1137" s="16"/>
      <c r="AY1137" s="16"/>
      <c r="AZ1137" s="16"/>
      <c r="BA1137" s="16"/>
      <c r="BB1137" s="16"/>
      <c r="BC1137" s="16"/>
      <c r="BD1137" s="16"/>
      <c r="BE1137" s="16"/>
      <c r="BF1137" s="16"/>
      <c r="BG1137" s="16"/>
      <c r="BH1137" s="16"/>
      <c r="BI1137" s="16"/>
      <c r="BJ1137" s="16"/>
      <c r="BK1137" s="16"/>
      <c r="BL1137" s="16"/>
      <c r="BM1137" s="16"/>
      <c r="BN1137" s="16"/>
      <c r="BO1137" s="16"/>
      <c r="BP1137" s="16"/>
      <c r="BQ1137" s="16"/>
      <c r="BR1137" s="16"/>
      <c r="BS1137" s="16"/>
      <c r="BT1137" s="16"/>
      <c r="BU1137" s="16"/>
      <c r="BV1137" s="16"/>
      <c r="BW1137" s="16"/>
      <c r="BX1137" s="16"/>
      <c r="BY1137" s="16"/>
      <c r="BZ1137" s="16"/>
      <c r="CA1137" s="16"/>
      <c r="CB1137" s="16"/>
      <c r="CC1137" s="16"/>
      <c r="CD1137" s="16"/>
      <c r="CE1137" s="16"/>
      <c r="CF1137" s="16"/>
      <c r="CG1137" s="16"/>
      <c r="CH1137" s="16"/>
      <c r="CI1137" s="16"/>
      <c r="CJ1137" s="16"/>
      <c r="CK1137" s="16"/>
      <c r="CL1137" s="16"/>
      <c r="CM1137" s="16"/>
      <c r="CN1137" s="16"/>
      <c r="CO1137" s="16"/>
      <c r="CP1137" s="16"/>
      <c r="CQ1137" s="16"/>
      <c r="CR1137" s="16"/>
      <c r="CS1137" s="16"/>
      <c r="CT1137" s="16"/>
      <c r="CU1137" s="16"/>
      <c r="CV1137" s="16"/>
      <c r="CW1137" s="16"/>
      <c r="CX1137" s="16"/>
      <c r="CY1137" s="16"/>
      <c r="CZ1137" s="16"/>
      <c r="DA1137" s="16"/>
      <c r="DB1137" s="16"/>
      <c r="DC1137" s="16"/>
      <c r="DD1137" s="16"/>
      <c r="DE1137" s="16"/>
      <c r="DF1137" s="16"/>
      <c r="DG1137" s="16"/>
      <c r="DH1137" s="16"/>
      <c r="DI1137" s="16"/>
      <c r="DJ1137" s="16"/>
      <c r="DK1137" s="16"/>
      <c r="DL1137" s="16"/>
      <c r="DM1137" s="16"/>
      <c r="DN1137" s="16"/>
      <c r="DO1137" s="16"/>
      <c r="DP1137" s="16"/>
      <c r="DQ1137" s="16"/>
      <c r="DR1137" s="16"/>
      <c r="DS1137" s="16"/>
      <c r="DT1137" s="16"/>
      <c r="DU1137" s="16"/>
      <c r="DV1137" s="16"/>
      <c r="DW1137" s="16"/>
      <c r="DX1137" s="16"/>
      <c r="DY1137" s="16"/>
      <c r="DZ1137" s="16"/>
      <c r="EA1137" s="16"/>
      <c r="EB1137" s="16"/>
      <c r="EC1137" s="16"/>
      <c r="ED1137" s="16"/>
      <c r="EE1137" s="16"/>
      <c r="EF1137" s="16"/>
      <c r="EG1137" s="16"/>
      <c r="EH1137" s="16"/>
      <c r="EI1137" s="16"/>
      <c r="EJ1137" s="16"/>
      <c r="EK1137" s="16"/>
      <c r="EL1137" s="16"/>
      <c r="EM1137" s="16"/>
      <c r="EN1137" s="16"/>
      <c r="EO1137" s="16"/>
      <c r="EP1137" s="16"/>
      <c r="EQ1137" s="16"/>
      <c r="ER1137" s="16"/>
      <c r="ES1137" s="16"/>
      <c r="ET1137" s="16"/>
      <c r="EU1137" s="16"/>
      <c r="EV1137" s="16"/>
      <c r="EW1137" s="16"/>
      <c r="EX1137" s="16"/>
      <c r="EY1137" s="16"/>
      <c r="EZ1137" s="16"/>
      <c r="FA1137" s="16"/>
      <c r="FB1137" s="16"/>
    </row>
    <row r="1138" spans="11:158" x14ac:dyDescent="0.35"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  <c r="AM1138" s="16"/>
      <c r="AN1138" s="16"/>
      <c r="AO1138" s="16"/>
      <c r="AP1138" s="16"/>
      <c r="AQ1138" s="16"/>
      <c r="AR1138" s="16"/>
      <c r="AS1138" s="16"/>
      <c r="AT1138" s="16"/>
      <c r="AU1138" s="16"/>
      <c r="AV1138" s="16"/>
      <c r="AW1138" s="16"/>
      <c r="AX1138" s="16"/>
      <c r="AY1138" s="16"/>
      <c r="AZ1138" s="16"/>
      <c r="BA1138" s="16"/>
      <c r="BB1138" s="16"/>
      <c r="BC1138" s="16"/>
      <c r="BD1138" s="16"/>
      <c r="BE1138" s="16"/>
      <c r="BF1138" s="16"/>
      <c r="BG1138" s="16"/>
      <c r="BH1138" s="16"/>
      <c r="BI1138" s="16"/>
      <c r="BJ1138" s="16"/>
      <c r="BK1138" s="16"/>
      <c r="BL1138" s="16"/>
      <c r="BM1138" s="16"/>
      <c r="BN1138" s="16"/>
      <c r="BO1138" s="16"/>
      <c r="BP1138" s="16"/>
      <c r="BQ1138" s="16"/>
      <c r="BR1138" s="16"/>
      <c r="BS1138" s="16"/>
      <c r="BT1138" s="16"/>
      <c r="BU1138" s="16"/>
      <c r="BV1138" s="16"/>
      <c r="BW1138" s="16"/>
      <c r="BX1138" s="16"/>
      <c r="BY1138" s="16"/>
      <c r="BZ1138" s="16"/>
      <c r="CA1138" s="16"/>
      <c r="CB1138" s="16"/>
      <c r="CC1138" s="16"/>
      <c r="CD1138" s="16"/>
      <c r="CE1138" s="16"/>
      <c r="CF1138" s="16"/>
      <c r="CG1138" s="16"/>
      <c r="CH1138" s="16"/>
      <c r="CI1138" s="16"/>
      <c r="CJ1138" s="16"/>
      <c r="CK1138" s="16"/>
      <c r="CL1138" s="16"/>
      <c r="CM1138" s="16"/>
      <c r="CN1138" s="16"/>
      <c r="CO1138" s="16"/>
      <c r="CP1138" s="16"/>
      <c r="CQ1138" s="16"/>
      <c r="CR1138" s="16"/>
      <c r="CS1138" s="16"/>
      <c r="CT1138" s="16"/>
      <c r="CU1138" s="16"/>
      <c r="CV1138" s="16"/>
      <c r="CW1138" s="16"/>
      <c r="CX1138" s="16"/>
      <c r="CY1138" s="16"/>
      <c r="CZ1138" s="16"/>
      <c r="DA1138" s="16"/>
      <c r="DB1138" s="16"/>
      <c r="DC1138" s="16"/>
      <c r="DD1138" s="16"/>
      <c r="DE1138" s="16"/>
      <c r="DF1138" s="16"/>
      <c r="DG1138" s="16"/>
      <c r="DH1138" s="16"/>
      <c r="DI1138" s="16"/>
      <c r="DJ1138" s="16"/>
      <c r="DK1138" s="16"/>
      <c r="DL1138" s="16"/>
      <c r="DM1138" s="16"/>
      <c r="DN1138" s="16"/>
      <c r="DO1138" s="16"/>
      <c r="DP1138" s="16"/>
      <c r="DQ1138" s="16"/>
      <c r="DR1138" s="16"/>
      <c r="DS1138" s="16"/>
      <c r="DT1138" s="16"/>
      <c r="DU1138" s="16"/>
      <c r="DV1138" s="16"/>
      <c r="DW1138" s="16"/>
      <c r="DX1138" s="16"/>
      <c r="DY1138" s="16"/>
      <c r="DZ1138" s="16"/>
      <c r="EA1138" s="16"/>
      <c r="EB1138" s="16"/>
      <c r="EC1138" s="16"/>
      <c r="ED1138" s="16"/>
      <c r="EE1138" s="16"/>
      <c r="EF1138" s="16"/>
      <c r="EG1138" s="16"/>
      <c r="EH1138" s="16"/>
      <c r="EI1138" s="16"/>
      <c r="EJ1138" s="16"/>
      <c r="EK1138" s="16"/>
      <c r="EL1138" s="16"/>
      <c r="EM1138" s="16"/>
      <c r="EN1138" s="16"/>
      <c r="EO1138" s="16"/>
      <c r="EP1138" s="16"/>
      <c r="EQ1138" s="16"/>
      <c r="ER1138" s="16"/>
      <c r="ES1138" s="16"/>
      <c r="ET1138" s="16"/>
      <c r="EU1138" s="16"/>
      <c r="EV1138" s="16"/>
      <c r="EW1138" s="16"/>
      <c r="EX1138" s="16"/>
      <c r="EY1138" s="16"/>
      <c r="EZ1138" s="16"/>
      <c r="FA1138" s="16"/>
      <c r="FB1138" s="16"/>
    </row>
    <row r="1139" spans="11:158" x14ac:dyDescent="0.35"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  <c r="AM1139" s="16"/>
      <c r="AN1139" s="16"/>
      <c r="AO1139" s="16"/>
      <c r="AP1139" s="16"/>
      <c r="AQ1139" s="16"/>
      <c r="AR1139" s="16"/>
      <c r="AS1139" s="16"/>
      <c r="AT1139" s="16"/>
      <c r="AU1139" s="16"/>
      <c r="AV1139" s="16"/>
      <c r="AW1139" s="16"/>
      <c r="AX1139" s="16"/>
      <c r="AY1139" s="16"/>
      <c r="AZ1139" s="16"/>
      <c r="BA1139" s="16"/>
      <c r="BB1139" s="16"/>
      <c r="BC1139" s="16"/>
      <c r="BD1139" s="16"/>
      <c r="BE1139" s="16"/>
      <c r="BF1139" s="16"/>
      <c r="BG1139" s="16"/>
      <c r="BH1139" s="16"/>
      <c r="BI1139" s="16"/>
      <c r="BJ1139" s="16"/>
      <c r="BK1139" s="16"/>
      <c r="BL1139" s="16"/>
      <c r="BM1139" s="16"/>
      <c r="BN1139" s="16"/>
      <c r="BO1139" s="16"/>
      <c r="BP1139" s="16"/>
      <c r="BQ1139" s="16"/>
      <c r="BR1139" s="16"/>
      <c r="BS1139" s="16"/>
      <c r="BT1139" s="16"/>
      <c r="BU1139" s="16"/>
      <c r="BV1139" s="16"/>
      <c r="BW1139" s="16"/>
      <c r="BX1139" s="16"/>
      <c r="BY1139" s="16"/>
      <c r="BZ1139" s="16"/>
      <c r="CA1139" s="16"/>
      <c r="CB1139" s="16"/>
      <c r="CC1139" s="16"/>
      <c r="CD1139" s="16"/>
      <c r="CE1139" s="16"/>
      <c r="CF1139" s="16"/>
      <c r="CG1139" s="16"/>
      <c r="CH1139" s="16"/>
      <c r="CI1139" s="16"/>
      <c r="CJ1139" s="16"/>
      <c r="CK1139" s="16"/>
      <c r="CL1139" s="16"/>
      <c r="CM1139" s="16"/>
      <c r="CN1139" s="16"/>
      <c r="CO1139" s="16"/>
      <c r="CP1139" s="16"/>
      <c r="CQ1139" s="16"/>
      <c r="CR1139" s="16"/>
      <c r="CS1139" s="16"/>
      <c r="CT1139" s="16"/>
      <c r="CU1139" s="16"/>
      <c r="CV1139" s="16"/>
      <c r="CW1139" s="16"/>
      <c r="CX1139" s="16"/>
      <c r="CY1139" s="16"/>
      <c r="CZ1139" s="16"/>
      <c r="DA1139" s="16"/>
      <c r="DB1139" s="16"/>
      <c r="DC1139" s="16"/>
      <c r="DD1139" s="16"/>
      <c r="DE1139" s="16"/>
      <c r="DF1139" s="16"/>
      <c r="DG1139" s="16"/>
      <c r="DH1139" s="16"/>
      <c r="DI1139" s="16"/>
      <c r="DJ1139" s="16"/>
      <c r="DK1139" s="16"/>
      <c r="DL1139" s="16"/>
      <c r="DM1139" s="16"/>
      <c r="DN1139" s="16"/>
      <c r="DO1139" s="16"/>
      <c r="DP1139" s="16"/>
      <c r="DQ1139" s="16"/>
      <c r="DR1139" s="16"/>
      <c r="DS1139" s="16"/>
      <c r="DT1139" s="16"/>
      <c r="DU1139" s="16"/>
      <c r="DV1139" s="16"/>
      <c r="DW1139" s="16"/>
      <c r="DX1139" s="16"/>
      <c r="DY1139" s="16"/>
      <c r="DZ1139" s="16"/>
      <c r="EA1139" s="16"/>
      <c r="EB1139" s="16"/>
      <c r="EC1139" s="16"/>
      <c r="ED1139" s="16"/>
      <c r="EE1139" s="16"/>
      <c r="EF1139" s="16"/>
      <c r="EG1139" s="16"/>
      <c r="EH1139" s="16"/>
      <c r="EI1139" s="16"/>
      <c r="EJ1139" s="16"/>
      <c r="EK1139" s="16"/>
      <c r="EL1139" s="16"/>
      <c r="EM1139" s="16"/>
      <c r="EN1139" s="16"/>
      <c r="EO1139" s="16"/>
      <c r="EP1139" s="16"/>
      <c r="EQ1139" s="16"/>
      <c r="ER1139" s="16"/>
      <c r="ES1139" s="16"/>
      <c r="ET1139" s="16"/>
      <c r="EU1139" s="16"/>
      <c r="EV1139" s="16"/>
      <c r="EW1139" s="16"/>
      <c r="EX1139" s="16"/>
      <c r="EY1139" s="16"/>
      <c r="EZ1139" s="16"/>
      <c r="FA1139" s="16"/>
      <c r="FB1139" s="16"/>
    </row>
    <row r="1140" spans="11:158" x14ac:dyDescent="0.35"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  <c r="AM1140" s="16"/>
      <c r="AN1140" s="16"/>
      <c r="AO1140" s="16"/>
      <c r="AP1140" s="16"/>
      <c r="AQ1140" s="16"/>
      <c r="AR1140" s="16"/>
      <c r="AS1140" s="16"/>
      <c r="AT1140" s="16"/>
      <c r="AU1140" s="16"/>
      <c r="AV1140" s="16"/>
      <c r="AW1140" s="16"/>
      <c r="AX1140" s="16"/>
      <c r="AY1140" s="16"/>
      <c r="AZ1140" s="16"/>
      <c r="BA1140" s="16"/>
      <c r="BB1140" s="16"/>
      <c r="BC1140" s="16"/>
      <c r="BD1140" s="16"/>
      <c r="BE1140" s="16"/>
      <c r="BF1140" s="16"/>
      <c r="BG1140" s="16"/>
      <c r="BH1140" s="16"/>
      <c r="BI1140" s="16"/>
      <c r="BJ1140" s="16"/>
      <c r="BK1140" s="16"/>
      <c r="BL1140" s="16"/>
      <c r="BM1140" s="16"/>
      <c r="BN1140" s="16"/>
      <c r="BO1140" s="16"/>
      <c r="BP1140" s="16"/>
      <c r="BQ1140" s="16"/>
      <c r="BR1140" s="16"/>
      <c r="BS1140" s="16"/>
      <c r="BT1140" s="16"/>
      <c r="BU1140" s="16"/>
      <c r="BV1140" s="16"/>
      <c r="BW1140" s="16"/>
      <c r="BX1140" s="16"/>
      <c r="BY1140" s="16"/>
      <c r="BZ1140" s="16"/>
      <c r="CA1140" s="16"/>
      <c r="CB1140" s="16"/>
      <c r="CC1140" s="16"/>
      <c r="CD1140" s="16"/>
      <c r="CE1140" s="16"/>
      <c r="CF1140" s="16"/>
      <c r="CG1140" s="16"/>
      <c r="CH1140" s="16"/>
      <c r="CI1140" s="16"/>
      <c r="CJ1140" s="16"/>
      <c r="CK1140" s="16"/>
      <c r="CL1140" s="16"/>
      <c r="CM1140" s="16"/>
      <c r="CN1140" s="16"/>
      <c r="CO1140" s="16"/>
      <c r="CP1140" s="16"/>
      <c r="CQ1140" s="16"/>
      <c r="CR1140" s="16"/>
      <c r="CS1140" s="16"/>
      <c r="CT1140" s="16"/>
      <c r="CU1140" s="16"/>
      <c r="CV1140" s="16"/>
      <c r="CW1140" s="16"/>
      <c r="CX1140" s="16"/>
      <c r="CY1140" s="16"/>
      <c r="CZ1140" s="16"/>
      <c r="DA1140" s="16"/>
      <c r="DB1140" s="16"/>
      <c r="DC1140" s="16"/>
      <c r="DD1140" s="16"/>
      <c r="DE1140" s="16"/>
      <c r="DF1140" s="16"/>
      <c r="DG1140" s="16"/>
      <c r="DH1140" s="16"/>
      <c r="DI1140" s="16"/>
      <c r="DJ1140" s="16"/>
      <c r="DK1140" s="16"/>
      <c r="DL1140" s="16"/>
      <c r="DM1140" s="16"/>
      <c r="DN1140" s="16"/>
      <c r="DO1140" s="16"/>
      <c r="DP1140" s="16"/>
      <c r="DQ1140" s="16"/>
      <c r="DR1140" s="16"/>
      <c r="DS1140" s="16"/>
      <c r="DT1140" s="16"/>
      <c r="DU1140" s="16"/>
      <c r="DV1140" s="16"/>
      <c r="DW1140" s="16"/>
      <c r="DX1140" s="16"/>
      <c r="DY1140" s="16"/>
      <c r="DZ1140" s="16"/>
      <c r="EA1140" s="16"/>
      <c r="EB1140" s="16"/>
      <c r="EC1140" s="16"/>
      <c r="ED1140" s="16"/>
      <c r="EE1140" s="16"/>
      <c r="EF1140" s="16"/>
      <c r="EG1140" s="16"/>
      <c r="EH1140" s="16"/>
      <c r="EI1140" s="16"/>
      <c r="EJ1140" s="16"/>
      <c r="EK1140" s="16"/>
      <c r="EL1140" s="16"/>
      <c r="EM1140" s="16"/>
      <c r="EN1140" s="16"/>
      <c r="EO1140" s="16"/>
      <c r="EP1140" s="16"/>
      <c r="EQ1140" s="16"/>
      <c r="ER1140" s="16"/>
      <c r="ES1140" s="16"/>
      <c r="ET1140" s="16"/>
      <c r="EU1140" s="16"/>
      <c r="EV1140" s="16"/>
      <c r="EW1140" s="16"/>
      <c r="EX1140" s="16"/>
      <c r="EY1140" s="16"/>
      <c r="EZ1140" s="16"/>
      <c r="FA1140" s="16"/>
      <c r="FB1140" s="16"/>
    </row>
    <row r="1141" spans="11:158" x14ac:dyDescent="0.35"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  <c r="AM1141" s="16"/>
      <c r="AN1141" s="16"/>
      <c r="AO1141" s="16"/>
      <c r="AP1141" s="16"/>
      <c r="AQ1141" s="16"/>
      <c r="AR1141" s="16"/>
      <c r="AS1141" s="16"/>
      <c r="AT1141" s="16"/>
      <c r="AU1141" s="16"/>
      <c r="AV1141" s="16"/>
      <c r="AW1141" s="16"/>
      <c r="AX1141" s="16"/>
      <c r="AY1141" s="16"/>
      <c r="AZ1141" s="16"/>
      <c r="BA1141" s="16"/>
      <c r="BB1141" s="16"/>
      <c r="BC1141" s="16"/>
      <c r="BD1141" s="16"/>
      <c r="BE1141" s="16"/>
      <c r="BF1141" s="16"/>
      <c r="BG1141" s="16"/>
      <c r="BH1141" s="16"/>
      <c r="BI1141" s="16"/>
      <c r="BJ1141" s="16"/>
      <c r="BK1141" s="16"/>
      <c r="BL1141" s="16"/>
      <c r="BM1141" s="16"/>
      <c r="BN1141" s="16"/>
      <c r="BO1141" s="16"/>
      <c r="BP1141" s="16"/>
      <c r="BQ1141" s="16"/>
      <c r="BR1141" s="16"/>
      <c r="BS1141" s="16"/>
      <c r="BT1141" s="16"/>
      <c r="BU1141" s="16"/>
      <c r="BV1141" s="16"/>
      <c r="BW1141" s="16"/>
      <c r="BX1141" s="16"/>
      <c r="BY1141" s="16"/>
      <c r="BZ1141" s="16"/>
      <c r="CA1141" s="16"/>
      <c r="CB1141" s="16"/>
      <c r="CC1141" s="16"/>
      <c r="CD1141" s="16"/>
      <c r="CE1141" s="16"/>
      <c r="CF1141" s="16"/>
      <c r="CG1141" s="16"/>
      <c r="CH1141" s="16"/>
      <c r="CI1141" s="16"/>
      <c r="CJ1141" s="16"/>
      <c r="CK1141" s="16"/>
      <c r="CL1141" s="16"/>
      <c r="CM1141" s="16"/>
      <c r="CN1141" s="16"/>
      <c r="CO1141" s="16"/>
      <c r="CP1141" s="16"/>
      <c r="CQ1141" s="16"/>
      <c r="CR1141" s="16"/>
      <c r="CS1141" s="16"/>
      <c r="CT1141" s="16"/>
      <c r="CU1141" s="16"/>
      <c r="CV1141" s="16"/>
      <c r="CW1141" s="16"/>
      <c r="CX1141" s="16"/>
      <c r="CY1141" s="16"/>
      <c r="CZ1141" s="16"/>
      <c r="DA1141" s="16"/>
      <c r="DB1141" s="16"/>
      <c r="DC1141" s="16"/>
      <c r="DD1141" s="16"/>
      <c r="DE1141" s="16"/>
      <c r="DF1141" s="16"/>
      <c r="DG1141" s="16"/>
      <c r="DH1141" s="16"/>
      <c r="DI1141" s="16"/>
      <c r="DJ1141" s="16"/>
      <c r="DK1141" s="16"/>
      <c r="DL1141" s="16"/>
      <c r="DM1141" s="16"/>
      <c r="DN1141" s="16"/>
      <c r="DO1141" s="16"/>
      <c r="DP1141" s="16"/>
      <c r="DQ1141" s="16"/>
      <c r="DR1141" s="16"/>
      <c r="DS1141" s="16"/>
      <c r="DT1141" s="16"/>
      <c r="DU1141" s="16"/>
      <c r="DV1141" s="16"/>
      <c r="DW1141" s="16"/>
      <c r="DX1141" s="16"/>
      <c r="DY1141" s="16"/>
      <c r="DZ1141" s="16"/>
      <c r="EA1141" s="16"/>
      <c r="EB1141" s="16"/>
      <c r="EC1141" s="16"/>
      <c r="ED1141" s="16"/>
      <c r="EE1141" s="16"/>
      <c r="EF1141" s="16"/>
      <c r="EG1141" s="16"/>
      <c r="EH1141" s="16"/>
      <c r="EI1141" s="16"/>
      <c r="EJ1141" s="16"/>
      <c r="EK1141" s="16"/>
      <c r="EL1141" s="16"/>
      <c r="EM1141" s="16"/>
      <c r="EN1141" s="16"/>
      <c r="EO1141" s="16"/>
      <c r="EP1141" s="16"/>
      <c r="EQ1141" s="16"/>
      <c r="ER1141" s="16"/>
      <c r="ES1141" s="16"/>
      <c r="ET1141" s="16"/>
      <c r="EU1141" s="16"/>
      <c r="EV1141" s="16"/>
      <c r="EW1141" s="16"/>
      <c r="EX1141" s="16"/>
      <c r="EY1141" s="16"/>
      <c r="EZ1141" s="16"/>
      <c r="FA1141" s="16"/>
      <c r="FB1141" s="16"/>
    </row>
    <row r="1142" spans="11:158" x14ac:dyDescent="0.35"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/>
      <c r="AL1142" s="16"/>
      <c r="AM1142" s="16"/>
      <c r="AN1142" s="16"/>
      <c r="AO1142" s="16"/>
      <c r="AP1142" s="16"/>
      <c r="AQ1142" s="16"/>
      <c r="AR1142" s="16"/>
      <c r="AS1142" s="16"/>
      <c r="AT1142" s="16"/>
      <c r="AU1142" s="16"/>
      <c r="AV1142" s="16"/>
      <c r="AW1142" s="16"/>
      <c r="AX1142" s="16"/>
      <c r="AY1142" s="16"/>
      <c r="AZ1142" s="16"/>
      <c r="BA1142" s="16"/>
      <c r="BB1142" s="16"/>
      <c r="BC1142" s="16"/>
      <c r="BD1142" s="16"/>
      <c r="BE1142" s="16"/>
      <c r="BF1142" s="16"/>
      <c r="BG1142" s="16"/>
      <c r="BH1142" s="16"/>
      <c r="BI1142" s="16"/>
      <c r="BJ1142" s="16"/>
      <c r="BK1142" s="16"/>
      <c r="BL1142" s="16"/>
      <c r="BM1142" s="16"/>
      <c r="BN1142" s="16"/>
      <c r="BO1142" s="16"/>
      <c r="BP1142" s="16"/>
      <c r="BQ1142" s="16"/>
      <c r="BR1142" s="16"/>
      <c r="BS1142" s="16"/>
      <c r="BT1142" s="16"/>
      <c r="BU1142" s="16"/>
      <c r="BV1142" s="16"/>
      <c r="BW1142" s="16"/>
      <c r="BX1142" s="16"/>
      <c r="BY1142" s="16"/>
      <c r="BZ1142" s="16"/>
      <c r="CA1142" s="16"/>
      <c r="CB1142" s="16"/>
      <c r="CC1142" s="16"/>
      <c r="CD1142" s="16"/>
      <c r="CE1142" s="16"/>
      <c r="CF1142" s="16"/>
      <c r="CG1142" s="16"/>
      <c r="CH1142" s="16"/>
      <c r="CI1142" s="16"/>
      <c r="CJ1142" s="16"/>
      <c r="CK1142" s="16"/>
      <c r="CL1142" s="16"/>
      <c r="CM1142" s="16"/>
      <c r="CN1142" s="16"/>
      <c r="CO1142" s="16"/>
      <c r="CP1142" s="16"/>
      <c r="CQ1142" s="16"/>
      <c r="CR1142" s="16"/>
      <c r="CS1142" s="16"/>
      <c r="CT1142" s="16"/>
      <c r="CU1142" s="16"/>
      <c r="CV1142" s="16"/>
      <c r="CW1142" s="16"/>
      <c r="CX1142" s="16"/>
      <c r="CY1142" s="16"/>
      <c r="CZ1142" s="16"/>
      <c r="DA1142" s="16"/>
      <c r="DB1142" s="16"/>
      <c r="DC1142" s="16"/>
      <c r="DD1142" s="16"/>
      <c r="DE1142" s="16"/>
      <c r="DF1142" s="16"/>
      <c r="DG1142" s="16"/>
      <c r="DH1142" s="16"/>
      <c r="DI1142" s="16"/>
      <c r="DJ1142" s="16"/>
      <c r="DK1142" s="16"/>
      <c r="DL1142" s="16"/>
      <c r="DM1142" s="16"/>
      <c r="DN1142" s="16"/>
      <c r="DO1142" s="16"/>
      <c r="DP1142" s="16"/>
      <c r="DQ1142" s="16"/>
      <c r="DR1142" s="16"/>
      <c r="DS1142" s="16"/>
      <c r="DT1142" s="16"/>
      <c r="DU1142" s="16"/>
      <c r="DV1142" s="16"/>
      <c r="DW1142" s="16"/>
      <c r="DX1142" s="16"/>
      <c r="DY1142" s="16"/>
      <c r="DZ1142" s="16"/>
      <c r="EA1142" s="16"/>
      <c r="EB1142" s="16"/>
      <c r="EC1142" s="16"/>
      <c r="ED1142" s="16"/>
      <c r="EE1142" s="16"/>
      <c r="EF1142" s="16"/>
      <c r="EG1142" s="16"/>
      <c r="EH1142" s="16"/>
      <c r="EI1142" s="16"/>
      <c r="EJ1142" s="16"/>
      <c r="EK1142" s="16"/>
      <c r="EL1142" s="16"/>
      <c r="EM1142" s="16"/>
      <c r="EN1142" s="16"/>
      <c r="EO1142" s="16"/>
      <c r="EP1142" s="16"/>
      <c r="EQ1142" s="16"/>
      <c r="ER1142" s="16"/>
      <c r="ES1142" s="16"/>
      <c r="ET1142" s="16"/>
      <c r="EU1142" s="16"/>
      <c r="EV1142" s="16"/>
      <c r="EW1142" s="16"/>
      <c r="EX1142" s="16"/>
      <c r="EY1142" s="16"/>
      <c r="EZ1142" s="16"/>
      <c r="FA1142" s="16"/>
      <c r="FB1142" s="16"/>
    </row>
    <row r="1143" spans="11:158" x14ac:dyDescent="0.35"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/>
      <c r="AL1143" s="16"/>
      <c r="AM1143" s="16"/>
      <c r="AN1143" s="16"/>
      <c r="AO1143" s="16"/>
      <c r="AP1143" s="16"/>
      <c r="AQ1143" s="16"/>
      <c r="AR1143" s="16"/>
      <c r="AS1143" s="16"/>
      <c r="AT1143" s="16"/>
      <c r="AU1143" s="16"/>
      <c r="AV1143" s="16"/>
      <c r="AW1143" s="16"/>
      <c r="AX1143" s="16"/>
      <c r="AY1143" s="16"/>
      <c r="AZ1143" s="16"/>
      <c r="BA1143" s="16"/>
      <c r="BB1143" s="16"/>
      <c r="BC1143" s="16"/>
      <c r="BD1143" s="16"/>
      <c r="BE1143" s="16"/>
      <c r="BF1143" s="16"/>
      <c r="BG1143" s="16"/>
      <c r="BH1143" s="16"/>
      <c r="BI1143" s="16"/>
      <c r="BJ1143" s="16"/>
      <c r="BK1143" s="16"/>
      <c r="BL1143" s="16"/>
      <c r="BM1143" s="16"/>
      <c r="BN1143" s="16"/>
      <c r="BO1143" s="16"/>
      <c r="BP1143" s="16"/>
      <c r="BQ1143" s="16"/>
      <c r="BR1143" s="16"/>
      <c r="BS1143" s="16"/>
      <c r="BT1143" s="16"/>
      <c r="BU1143" s="16"/>
      <c r="BV1143" s="16"/>
      <c r="BW1143" s="16"/>
      <c r="BX1143" s="16"/>
      <c r="BY1143" s="16"/>
      <c r="BZ1143" s="16"/>
      <c r="CA1143" s="16"/>
      <c r="CB1143" s="16"/>
      <c r="CC1143" s="16"/>
      <c r="CD1143" s="16"/>
      <c r="CE1143" s="16"/>
      <c r="CF1143" s="16"/>
      <c r="CG1143" s="16"/>
      <c r="CH1143" s="16"/>
      <c r="CI1143" s="16"/>
      <c r="CJ1143" s="16"/>
      <c r="CK1143" s="16"/>
      <c r="CL1143" s="16"/>
      <c r="CM1143" s="16"/>
      <c r="CN1143" s="16"/>
      <c r="CO1143" s="16"/>
      <c r="CP1143" s="16"/>
      <c r="CQ1143" s="16"/>
      <c r="CR1143" s="16"/>
      <c r="CS1143" s="16"/>
      <c r="CT1143" s="16"/>
      <c r="CU1143" s="16"/>
      <c r="CV1143" s="16"/>
      <c r="CW1143" s="16"/>
      <c r="CX1143" s="16"/>
      <c r="CY1143" s="16"/>
      <c r="CZ1143" s="16"/>
      <c r="DA1143" s="16"/>
      <c r="DB1143" s="16"/>
      <c r="DC1143" s="16"/>
      <c r="DD1143" s="16"/>
      <c r="DE1143" s="16"/>
      <c r="DF1143" s="16"/>
      <c r="DG1143" s="16"/>
      <c r="DH1143" s="16"/>
      <c r="DI1143" s="16"/>
      <c r="DJ1143" s="16"/>
      <c r="DK1143" s="16"/>
      <c r="DL1143" s="16"/>
      <c r="DM1143" s="16"/>
      <c r="DN1143" s="16"/>
      <c r="DO1143" s="16"/>
      <c r="DP1143" s="16"/>
      <c r="DQ1143" s="16"/>
      <c r="DR1143" s="16"/>
      <c r="DS1143" s="16"/>
      <c r="DT1143" s="16"/>
      <c r="DU1143" s="16"/>
      <c r="DV1143" s="16"/>
      <c r="DW1143" s="16"/>
      <c r="DX1143" s="16"/>
      <c r="DY1143" s="16"/>
      <c r="DZ1143" s="16"/>
      <c r="EA1143" s="16"/>
      <c r="EB1143" s="16"/>
      <c r="EC1143" s="16"/>
      <c r="ED1143" s="16"/>
      <c r="EE1143" s="16"/>
      <c r="EF1143" s="16"/>
      <c r="EG1143" s="16"/>
      <c r="EH1143" s="16"/>
      <c r="EI1143" s="16"/>
      <c r="EJ1143" s="16"/>
      <c r="EK1143" s="16"/>
      <c r="EL1143" s="16"/>
      <c r="EM1143" s="16"/>
      <c r="EN1143" s="16"/>
      <c r="EO1143" s="16"/>
      <c r="EP1143" s="16"/>
      <c r="EQ1143" s="16"/>
      <c r="ER1143" s="16"/>
      <c r="ES1143" s="16"/>
      <c r="ET1143" s="16"/>
      <c r="EU1143" s="16"/>
      <c r="EV1143" s="16"/>
      <c r="EW1143" s="16"/>
      <c r="EX1143" s="16"/>
      <c r="EY1143" s="16"/>
      <c r="EZ1143" s="16"/>
      <c r="FA1143" s="16"/>
      <c r="FB1143" s="16"/>
    </row>
    <row r="1144" spans="11:158" x14ac:dyDescent="0.35"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6"/>
      <c r="AL1144" s="16"/>
      <c r="AM1144" s="16"/>
      <c r="AN1144" s="16"/>
      <c r="AO1144" s="16"/>
      <c r="AP1144" s="16"/>
      <c r="AQ1144" s="16"/>
      <c r="AR1144" s="16"/>
      <c r="AS1144" s="16"/>
      <c r="AT1144" s="16"/>
      <c r="AU1144" s="16"/>
      <c r="AV1144" s="16"/>
      <c r="AW1144" s="16"/>
      <c r="AX1144" s="16"/>
      <c r="AY1144" s="16"/>
      <c r="AZ1144" s="16"/>
      <c r="BA1144" s="16"/>
      <c r="BB1144" s="16"/>
      <c r="BC1144" s="16"/>
      <c r="BD1144" s="16"/>
      <c r="BE1144" s="16"/>
      <c r="BF1144" s="16"/>
      <c r="BG1144" s="16"/>
      <c r="BH1144" s="16"/>
      <c r="BI1144" s="16"/>
      <c r="BJ1144" s="16"/>
      <c r="BK1144" s="16"/>
      <c r="BL1144" s="16"/>
      <c r="BM1144" s="16"/>
      <c r="BN1144" s="16"/>
      <c r="BO1144" s="16"/>
      <c r="BP1144" s="16"/>
      <c r="BQ1144" s="16"/>
      <c r="BR1144" s="16"/>
      <c r="BS1144" s="16"/>
      <c r="BT1144" s="16"/>
      <c r="BU1144" s="16"/>
      <c r="BV1144" s="16"/>
      <c r="BW1144" s="16"/>
      <c r="BX1144" s="16"/>
      <c r="BY1144" s="16"/>
      <c r="BZ1144" s="16"/>
      <c r="CA1144" s="16"/>
      <c r="CB1144" s="16"/>
      <c r="CC1144" s="16"/>
      <c r="CD1144" s="16"/>
      <c r="CE1144" s="16"/>
      <c r="CF1144" s="16"/>
      <c r="CG1144" s="16"/>
      <c r="CH1144" s="16"/>
      <c r="CI1144" s="16"/>
      <c r="CJ1144" s="16"/>
      <c r="CK1144" s="16"/>
      <c r="CL1144" s="16"/>
      <c r="CM1144" s="16"/>
      <c r="CN1144" s="16"/>
      <c r="CO1144" s="16"/>
      <c r="CP1144" s="16"/>
      <c r="CQ1144" s="16"/>
      <c r="CR1144" s="16"/>
      <c r="CS1144" s="16"/>
      <c r="CT1144" s="16"/>
      <c r="CU1144" s="16"/>
      <c r="CV1144" s="16"/>
      <c r="CW1144" s="16"/>
      <c r="CX1144" s="16"/>
      <c r="CY1144" s="16"/>
      <c r="CZ1144" s="16"/>
      <c r="DA1144" s="16"/>
      <c r="DB1144" s="16"/>
      <c r="DC1144" s="16"/>
      <c r="DD1144" s="16"/>
      <c r="DE1144" s="16"/>
      <c r="DF1144" s="16"/>
      <c r="DG1144" s="16"/>
      <c r="DH1144" s="16"/>
      <c r="DI1144" s="16"/>
      <c r="DJ1144" s="16"/>
      <c r="DK1144" s="16"/>
      <c r="DL1144" s="16"/>
      <c r="DM1144" s="16"/>
      <c r="DN1144" s="16"/>
      <c r="DO1144" s="16"/>
      <c r="DP1144" s="16"/>
      <c r="DQ1144" s="16"/>
      <c r="DR1144" s="16"/>
      <c r="DS1144" s="16"/>
      <c r="DT1144" s="16"/>
      <c r="DU1144" s="16"/>
      <c r="DV1144" s="16"/>
      <c r="DW1144" s="16"/>
      <c r="DX1144" s="16"/>
      <c r="DY1144" s="16"/>
      <c r="DZ1144" s="16"/>
      <c r="EA1144" s="16"/>
      <c r="EB1144" s="16"/>
      <c r="EC1144" s="16"/>
      <c r="ED1144" s="16"/>
      <c r="EE1144" s="16"/>
      <c r="EF1144" s="16"/>
      <c r="EG1144" s="16"/>
      <c r="EH1144" s="16"/>
      <c r="EI1144" s="16"/>
      <c r="EJ1144" s="16"/>
      <c r="EK1144" s="16"/>
      <c r="EL1144" s="16"/>
      <c r="EM1144" s="16"/>
      <c r="EN1144" s="16"/>
      <c r="EO1144" s="16"/>
      <c r="EP1144" s="16"/>
      <c r="EQ1144" s="16"/>
      <c r="ER1144" s="16"/>
      <c r="ES1144" s="16"/>
      <c r="ET1144" s="16"/>
      <c r="EU1144" s="16"/>
      <c r="EV1144" s="16"/>
      <c r="EW1144" s="16"/>
      <c r="EX1144" s="16"/>
      <c r="EY1144" s="16"/>
      <c r="EZ1144" s="16"/>
      <c r="FA1144" s="16"/>
      <c r="FB1144" s="16"/>
    </row>
    <row r="1145" spans="11:158" x14ac:dyDescent="0.35"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  <c r="AM1145" s="16"/>
      <c r="AN1145" s="16"/>
      <c r="AO1145" s="16"/>
      <c r="AP1145" s="16"/>
      <c r="AQ1145" s="16"/>
      <c r="AR1145" s="16"/>
      <c r="AS1145" s="16"/>
      <c r="AT1145" s="16"/>
      <c r="AU1145" s="16"/>
      <c r="AV1145" s="16"/>
      <c r="AW1145" s="16"/>
      <c r="AX1145" s="16"/>
      <c r="AY1145" s="16"/>
      <c r="AZ1145" s="16"/>
      <c r="BA1145" s="16"/>
      <c r="BB1145" s="16"/>
      <c r="BC1145" s="16"/>
      <c r="BD1145" s="16"/>
      <c r="BE1145" s="16"/>
      <c r="BF1145" s="16"/>
      <c r="BG1145" s="16"/>
      <c r="BH1145" s="16"/>
      <c r="BI1145" s="16"/>
      <c r="BJ1145" s="16"/>
      <c r="BK1145" s="16"/>
      <c r="BL1145" s="16"/>
      <c r="BM1145" s="16"/>
      <c r="BN1145" s="16"/>
      <c r="BO1145" s="16"/>
      <c r="BP1145" s="16"/>
      <c r="BQ1145" s="16"/>
      <c r="BR1145" s="16"/>
      <c r="BS1145" s="16"/>
      <c r="BT1145" s="16"/>
      <c r="BU1145" s="16"/>
      <c r="BV1145" s="16"/>
      <c r="BW1145" s="16"/>
      <c r="BX1145" s="16"/>
      <c r="BY1145" s="16"/>
      <c r="BZ1145" s="16"/>
      <c r="CA1145" s="16"/>
      <c r="CB1145" s="16"/>
      <c r="CC1145" s="16"/>
      <c r="CD1145" s="16"/>
      <c r="CE1145" s="16"/>
      <c r="CF1145" s="16"/>
      <c r="CG1145" s="16"/>
      <c r="CH1145" s="16"/>
      <c r="CI1145" s="16"/>
      <c r="CJ1145" s="16"/>
      <c r="CK1145" s="16"/>
      <c r="CL1145" s="16"/>
      <c r="CM1145" s="16"/>
      <c r="CN1145" s="16"/>
      <c r="CO1145" s="16"/>
      <c r="CP1145" s="16"/>
      <c r="CQ1145" s="16"/>
      <c r="CR1145" s="16"/>
      <c r="CS1145" s="16"/>
      <c r="CT1145" s="16"/>
      <c r="CU1145" s="16"/>
      <c r="CV1145" s="16"/>
      <c r="CW1145" s="16"/>
      <c r="CX1145" s="16"/>
      <c r="CY1145" s="16"/>
      <c r="CZ1145" s="16"/>
      <c r="DA1145" s="16"/>
      <c r="DB1145" s="16"/>
      <c r="DC1145" s="16"/>
      <c r="DD1145" s="16"/>
      <c r="DE1145" s="16"/>
      <c r="DF1145" s="16"/>
      <c r="DG1145" s="16"/>
      <c r="DH1145" s="16"/>
      <c r="DI1145" s="16"/>
      <c r="DJ1145" s="16"/>
      <c r="DK1145" s="16"/>
      <c r="DL1145" s="16"/>
      <c r="DM1145" s="16"/>
      <c r="DN1145" s="16"/>
      <c r="DO1145" s="16"/>
      <c r="DP1145" s="16"/>
      <c r="DQ1145" s="16"/>
      <c r="DR1145" s="16"/>
      <c r="DS1145" s="16"/>
      <c r="DT1145" s="16"/>
      <c r="DU1145" s="16"/>
      <c r="DV1145" s="16"/>
      <c r="DW1145" s="16"/>
      <c r="DX1145" s="16"/>
      <c r="DY1145" s="16"/>
      <c r="DZ1145" s="16"/>
      <c r="EA1145" s="16"/>
      <c r="EB1145" s="16"/>
      <c r="EC1145" s="16"/>
      <c r="ED1145" s="16"/>
      <c r="EE1145" s="16"/>
      <c r="EF1145" s="16"/>
      <c r="EG1145" s="16"/>
      <c r="EH1145" s="16"/>
      <c r="EI1145" s="16"/>
      <c r="EJ1145" s="16"/>
      <c r="EK1145" s="16"/>
      <c r="EL1145" s="16"/>
      <c r="EM1145" s="16"/>
      <c r="EN1145" s="16"/>
      <c r="EO1145" s="16"/>
      <c r="EP1145" s="16"/>
      <c r="EQ1145" s="16"/>
      <c r="ER1145" s="16"/>
      <c r="ES1145" s="16"/>
      <c r="ET1145" s="16"/>
      <c r="EU1145" s="16"/>
      <c r="EV1145" s="16"/>
      <c r="EW1145" s="16"/>
      <c r="EX1145" s="16"/>
      <c r="EY1145" s="16"/>
      <c r="EZ1145" s="16"/>
      <c r="FA1145" s="16"/>
      <c r="FB1145" s="16"/>
    </row>
    <row r="1146" spans="11:158" x14ac:dyDescent="0.35"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6"/>
      <c r="AL1146" s="16"/>
      <c r="AM1146" s="16"/>
      <c r="AN1146" s="16"/>
      <c r="AO1146" s="16"/>
      <c r="AP1146" s="16"/>
      <c r="AQ1146" s="16"/>
      <c r="AR1146" s="16"/>
      <c r="AS1146" s="16"/>
      <c r="AT1146" s="16"/>
      <c r="AU1146" s="16"/>
      <c r="AV1146" s="16"/>
      <c r="AW1146" s="16"/>
      <c r="AX1146" s="16"/>
      <c r="AY1146" s="16"/>
      <c r="AZ1146" s="16"/>
      <c r="BA1146" s="16"/>
      <c r="BB1146" s="16"/>
      <c r="BC1146" s="16"/>
      <c r="BD1146" s="16"/>
      <c r="BE1146" s="16"/>
      <c r="BF1146" s="16"/>
      <c r="BG1146" s="16"/>
      <c r="BH1146" s="16"/>
      <c r="BI1146" s="16"/>
      <c r="BJ1146" s="16"/>
      <c r="BK1146" s="16"/>
      <c r="BL1146" s="16"/>
      <c r="BM1146" s="16"/>
      <c r="BN1146" s="16"/>
      <c r="BO1146" s="16"/>
      <c r="BP1146" s="16"/>
      <c r="BQ1146" s="16"/>
      <c r="BR1146" s="16"/>
      <c r="BS1146" s="16"/>
      <c r="BT1146" s="16"/>
      <c r="BU1146" s="16"/>
      <c r="BV1146" s="16"/>
      <c r="BW1146" s="16"/>
      <c r="BX1146" s="16"/>
      <c r="BY1146" s="16"/>
      <c r="BZ1146" s="16"/>
      <c r="CA1146" s="16"/>
      <c r="CB1146" s="16"/>
      <c r="CC1146" s="16"/>
      <c r="CD1146" s="16"/>
      <c r="CE1146" s="16"/>
      <c r="CF1146" s="16"/>
      <c r="CG1146" s="16"/>
      <c r="CH1146" s="16"/>
      <c r="CI1146" s="16"/>
      <c r="CJ1146" s="16"/>
      <c r="CK1146" s="16"/>
      <c r="CL1146" s="16"/>
      <c r="CM1146" s="16"/>
      <c r="CN1146" s="16"/>
      <c r="CO1146" s="16"/>
      <c r="CP1146" s="16"/>
      <c r="CQ1146" s="16"/>
      <c r="CR1146" s="16"/>
      <c r="CS1146" s="16"/>
      <c r="CT1146" s="16"/>
      <c r="CU1146" s="16"/>
      <c r="CV1146" s="16"/>
      <c r="CW1146" s="16"/>
      <c r="CX1146" s="16"/>
      <c r="CY1146" s="16"/>
      <c r="CZ1146" s="16"/>
      <c r="DA1146" s="16"/>
      <c r="DB1146" s="16"/>
      <c r="DC1146" s="16"/>
      <c r="DD1146" s="16"/>
      <c r="DE1146" s="16"/>
      <c r="DF1146" s="16"/>
      <c r="DG1146" s="16"/>
      <c r="DH1146" s="16"/>
      <c r="DI1146" s="16"/>
      <c r="DJ1146" s="16"/>
      <c r="DK1146" s="16"/>
      <c r="DL1146" s="16"/>
      <c r="DM1146" s="16"/>
      <c r="DN1146" s="16"/>
      <c r="DO1146" s="16"/>
      <c r="DP1146" s="16"/>
      <c r="DQ1146" s="16"/>
      <c r="DR1146" s="16"/>
      <c r="DS1146" s="16"/>
      <c r="DT1146" s="16"/>
      <c r="DU1146" s="16"/>
      <c r="DV1146" s="16"/>
      <c r="DW1146" s="16"/>
      <c r="DX1146" s="16"/>
      <c r="DY1146" s="16"/>
      <c r="DZ1146" s="16"/>
      <c r="EA1146" s="16"/>
      <c r="EB1146" s="16"/>
      <c r="EC1146" s="16"/>
      <c r="ED1146" s="16"/>
      <c r="EE1146" s="16"/>
      <c r="EF1146" s="16"/>
      <c r="EG1146" s="16"/>
      <c r="EH1146" s="16"/>
      <c r="EI1146" s="16"/>
      <c r="EJ1146" s="16"/>
      <c r="EK1146" s="16"/>
      <c r="EL1146" s="16"/>
      <c r="EM1146" s="16"/>
      <c r="EN1146" s="16"/>
      <c r="EO1146" s="16"/>
      <c r="EP1146" s="16"/>
      <c r="EQ1146" s="16"/>
      <c r="ER1146" s="16"/>
      <c r="ES1146" s="16"/>
      <c r="ET1146" s="16"/>
      <c r="EU1146" s="16"/>
      <c r="EV1146" s="16"/>
      <c r="EW1146" s="16"/>
      <c r="EX1146" s="16"/>
      <c r="EY1146" s="16"/>
      <c r="EZ1146" s="16"/>
      <c r="FA1146" s="16"/>
      <c r="FB1146" s="16"/>
    </row>
    <row r="1147" spans="11:158" x14ac:dyDescent="0.35"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6"/>
      <c r="AK1147" s="16"/>
      <c r="AL1147" s="16"/>
      <c r="AM1147" s="16"/>
      <c r="AN1147" s="16"/>
      <c r="AO1147" s="16"/>
      <c r="AP1147" s="16"/>
      <c r="AQ1147" s="16"/>
      <c r="AR1147" s="16"/>
      <c r="AS1147" s="16"/>
      <c r="AT1147" s="16"/>
      <c r="AU1147" s="16"/>
      <c r="AV1147" s="16"/>
      <c r="AW1147" s="16"/>
      <c r="AX1147" s="16"/>
      <c r="AY1147" s="16"/>
      <c r="AZ1147" s="16"/>
      <c r="BA1147" s="16"/>
      <c r="BB1147" s="16"/>
      <c r="BC1147" s="16"/>
      <c r="BD1147" s="16"/>
      <c r="BE1147" s="16"/>
      <c r="BF1147" s="16"/>
      <c r="BG1147" s="16"/>
      <c r="BH1147" s="16"/>
      <c r="BI1147" s="16"/>
      <c r="BJ1147" s="16"/>
      <c r="BK1147" s="16"/>
      <c r="BL1147" s="16"/>
      <c r="BM1147" s="16"/>
      <c r="BN1147" s="16"/>
      <c r="BO1147" s="16"/>
      <c r="BP1147" s="16"/>
      <c r="BQ1147" s="16"/>
      <c r="BR1147" s="16"/>
      <c r="BS1147" s="16"/>
      <c r="BT1147" s="16"/>
      <c r="BU1147" s="16"/>
      <c r="BV1147" s="16"/>
      <c r="BW1147" s="16"/>
      <c r="BX1147" s="16"/>
      <c r="BY1147" s="16"/>
      <c r="BZ1147" s="16"/>
      <c r="CA1147" s="16"/>
      <c r="CB1147" s="16"/>
      <c r="CC1147" s="16"/>
      <c r="CD1147" s="16"/>
      <c r="CE1147" s="16"/>
      <c r="CF1147" s="16"/>
      <c r="CG1147" s="16"/>
      <c r="CH1147" s="16"/>
      <c r="CI1147" s="16"/>
      <c r="CJ1147" s="16"/>
      <c r="CK1147" s="16"/>
      <c r="CL1147" s="16"/>
      <c r="CM1147" s="16"/>
      <c r="CN1147" s="16"/>
      <c r="CO1147" s="16"/>
      <c r="CP1147" s="16"/>
      <c r="CQ1147" s="16"/>
      <c r="CR1147" s="16"/>
      <c r="CS1147" s="16"/>
      <c r="CT1147" s="16"/>
      <c r="CU1147" s="16"/>
      <c r="CV1147" s="16"/>
      <c r="CW1147" s="16"/>
      <c r="CX1147" s="16"/>
      <c r="CY1147" s="16"/>
      <c r="CZ1147" s="16"/>
      <c r="DA1147" s="16"/>
      <c r="DB1147" s="16"/>
      <c r="DC1147" s="16"/>
      <c r="DD1147" s="16"/>
      <c r="DE1147" s="16"/>
      <c r="DF1147" s="16"/>
      <c r="DG1147" s="16"/>
      <c r="DH1147" s="16"/>
      <c r="DI1147" s="16"/>
      <c r="DJ1147" s="16"/>
      <c r="DK1147" s="16"/>
      <c r="DL1147" s="16"/>
      <c r="DM1147" s="16"/>
      <c r="DN1147" s="16"/>
      <c r="DO1147" s="16"/>
      <c r="DP1147" s="16"/>
      <c r="DQ1147" s="16"/>
      <c r="DR1147" s="16"/>
      <c r="DS1147" s="16"/>
      <c r="DT1147" s="16"/>
      <c r="DU1147" s="16"/>
      <c r="DV1147" s="16"/>
      <c r="DW1147" s="16"/>
      <c r="DX1147" s="16"/>
      <c r="DY1147" s="16"/>
      <c r="DZ1147" s="16"/>
      <c r="EA1147" s="16"/>
      <c r="EB1147" s="16"/>
      <c r="EC1147" s="16"/>
      <c r="ED1147" s="16"/>
      <c r="EE1147" s="16"/>
      <c r="EF1147" s="16"/>
      <c r="EG1147" s="16"/>
      <c r="EH1147" s="16"/>
      <c r="EI1147" s="16"/>
      <c r="EJ1147" s="16"/>
      <c r="EK1147" s="16"/>
      <c r="EL1147" s="16"/>
      <c r="EM1147" s="16"/>
      <c r="EN1147" s="16"/>
      <c r="EO1147" s="16"/>
      <c r="EP1147" s="16"/>
      <c r="EQ1147" s="16"/>
      <c r="ER1147" s="16"/>
      <c r="ES1147" s="16"/>
      <c r="ET1147" s="16"/>
      <c r="EU1147" s="16"/>
      <c r="EV1147" s="16"/>
      <c r="EW1147" s="16"/>
      <c r="EX1147" s="16"/>
      <c r="EY1147" s="16"/>
      <c r="EZ1147" s="16"/>
      <c r="FA1147" s="16"/>
      <c r="FB1147" s="16"/>
    </row>
    <row r="1148" spans="11:158" x14ac:dyDescent="0.35"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  <c r="AM1148" s="16"/>
      <c r="AN1148" s="16"/>
      <c r="AO1148" s="16"/>
      <c r="AP1148" s="16"/>
      <c r="AQ1148" s="16"/>
      <c r="AR1148" s="16"/>
      <c r="AS1148" s="16"/>
      <c r="AT1148" s="16"/>
      <c r="AU1148" s="16"/>
      <c r="AV1148" s="16"/>
      <c r="AW1148" s="16"/>
      <c r="AX1148" s="16"/>
      <c r="AY1148" s="16"/>
      <c r="AZ1148" s="16"/>
      <c r="BA1148" s="16"/>
      <c r="BB1148" s="16"/>
      <c r="BC1148" s="16"/>
      <c r="BD1148" s="16"/>
      <c r="BE1148" s="16"/>
      <c r="BF1148" s="16"/>
      <c r="BG1148" s="16"/>
      <c r="BH1148" s="16"/>
      <c r="BI1148" s="16"/>
      <c r="BJ1148" s="16"/>
      <c r="BK1148" s="16"/>
      <c r="BL1148" s="16"/>
      <c r="BM1148" s="16"/>
      <c r="BN1148" s="16"/>
      <c r="BO1148" s="16"/>
      <c r="BP1148" s="16"/>
      <c r="BQ1148" s="16"/>
      <c r="BR1148" s="16"/>
      <c r="BS1148" s="16"/>
      <c r="BT1148" s="16"/>
      <c r="BU1148" s="16"/>
      <c r="BV1148" s="16"/>
      <c r="BW1148" s="16"/>
      <c r="BX1148" s="16"/>
      <c r="BY1148" s="16"/>
      <c r="BZ1148" s="16"/>
      <c r="CA1148" s="16"/>
      <c r="CB1148" s="16"/>
      <c r="CC1148" s="16"/>
      <c r="CD1148" s="16"/>
      <c r="CE1148" s="16"/>
      <c r="CF1148" s="16"/>
      <c r="CG1148" s="16"/>
      <c r="CH1148" s="16"/>
      <c r="CI1148" s="16"/>
      <c r="CJ1148" s="16"/>
      <c r="CK1148" s="16"/>
      <c r="CL1148" s="16"/>
      <c r="CM1148" s="16"/>
      <c r="CN1148" s="16"/>
      <c r="CO1148" s="16"/>
      <c r="CP1148" s="16"/>
      <c r="CQ1148" s="16"/>
      <c r="CR1148" s="16"/>
      <c r="CS1148" s="16"/>
      <c r="CT1148" s="16"/>
      <c r="CU1148" s="16"/>
      <c r="CV1148" s="16"/>
      <c r="CW1148" s="16"/>
      <c r="CX1148" s="16"/>
      <c r="CY1148" s="16"/>
      <c r="CZ1148" s="16"/>
      <c r="DA1148" s="16"/>
      <c r="DB1148" s="16"/>
      <c r="DC1148" s="16"/>
      <c r="DD1148" s="16"/>
      <c r="DE1148" s="16"/>
      <c r="DF1148" s="16"/>
      <c r="DG1148" s="16"/>
      <c r="DH1148" s="16"/>
      <c r="DI1148" s="16"/>
      <c r="DJ1148" s="16"/>
      <c r="DK1148" s="16"/>
      <c r="DL1148" s="16"/>
      <c r="DM1148" s="16"/>
      <c r="DN1148" s="16"/>
      <c r="DO1148" s="16"/>
      <c r="DP1148" s="16"/>
      <c r="DQ1148" s="16"/>
      <c r="DR1148" s="16"/>
      <c r="DS1148" s="16"/>
      <c r="DT1148" s="16"/>
      <c r="DU1148" s="16"/>
      <c r="DV1148" s="16"/>
      <c r="DW1148" s="16"/>
      <c r="DX1148" s="16"/>
      <c r="DY1148" s="16"/>
      <c r="DZ1148" s="16"/>
      <c r="EA1148" s="16"/>
      <c r="EB1148" s="16"/>
      <c r="EC1148" s="16"/>
      <c r="ED1148" s="16"/>
      <c r="EE1148" s="16"/>
      <c r="EF1148" s="16"/>
      <c r="EG1148" s="16"/>
      <c r="EH1148" s="16"/>
      <c r="EI1148" s="16"/>
      <c r="EJ1148" s="16"/>
      <c r="EK1148" s="16"/>
      <c r="EL1148" s="16"/>
      <c r="EM1148" s="16"/>
      <c r="EN1148" s="16"/>
      <c r="EO1148" s="16"/>
      <c r="EP1148" s="16"/>
      <c r="EQ1148" s="16"/>
      <c r="ER1148" s="16"/>
      <c r="ES1148" s="16"/>
      <c r="ET1148" s="16"/>
      <c r="EU1148" s="16"/>
      <c r="EV1148" s="16"/>
      <c r="EW1148" s="16"/>
      <c r="EX1148" s="16"/>
      <c r="EY1148" s="16"/>
      <c r="EZ1148" s="16"/>
      <c r="FA1148" s="16"/>
      <c r="FB1148" s="16"/>
    </row>
    <row r="1149" spans="11:158" x14ac:dyDescent="0.35"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  <c r="AM1149" s="16"/>
      <c r="AN1149" s="16"/>
      <c r="AO1149" s="16"/>
      <c r="AP1149" s="16"/>
      <c r="AQ1149" s="16"/>
      <c r="AR1149" s="16"/>
      <c r="AS1149" s="16"/>
      <c r="AT1149" s="16"/>
      <c r="AU1149" s="16"/>
      <c r="AV1149" s="16"/>
      <c r="AW1149" s="16"/>
      <c r="AX1149" s="16"/>
      <c r="AY1149" s="16"/>
      <c r="AZ1149" s="16"/>
      <c r="BA1149" s="16"/>
      <c r="BB1149" s="16"/>
      <c r="BC1149" s="16"/>
      <c r="BD1149" s="16"/>
      <c r="BE1149" s="16"/>
      <c r="BF1149" s="16"/>
      <c r="BG1149" s="16"/>
      <c r="BH1149" s="16"/>
      <c r="BI1149" s="16"/>
      <c r="BJ1149" s="16"/>
      <c r="BK1149" s="16"/>
      <c r="BL1149" s="16"/>
      <c r="BM1149" s="16"/>
      <c r="BN1149" s="16"/>
      <c r="BO1149" s="16"/>
      <c r="BP1149" s="16"/>
      <c r="BQ1149" s="16"/>
      <c r="BR1149" s="16"/>
      <c r="BS1149" s="16"/>
      <c r="BT1149" s="16"/>
      <c r="BU1149" s="16"/>
      <c r="BV1149" s="16"/>
      <c r="BW1149" s="16"/>
      <c r="BX1149" s="16"/>
      <c r="BY1149" s="16"/>
      <c r="BZ1149" s="16"/>
      <c r="CA1149" s="16"/>
      <c r="CB1149" s="16"/>
      <c r="CC1149" s="16"/>
      <c r="CD1149" s="16"/>
      <c r="CE1149" s="16"/>
      <c r="CF1149" s="16"/>
      <c r="CG1149" s="16"/>
      <c r="CH1149" s="16"/>
      <c r="CI1149" s="16"/>
      <c r="CJ1149" s="16"/>
      <c r="CK1149" s="16"/>
      <c r="CL1149" s="16"/>
      <c r="CM1149" s="16"/>
      <c r="CN1149" s="16"/>
      <c r="CO1149" s="16"/>
      <c r="CP1149" s="16"/>
      <c r="CQ1149" s="16"/>
      <c r="CR1149" s="16"/>
      <c r="CS1149" s="16"/>
      <c r="CT1149" s="16"/>
      <c r="CU1149" s="16"/>
      <c r="CV1149" s="16"/>
      <c r="CW1149" s="16"/>
      <c r="CX1149" s="16"/>
      <c r="CY1149" s="16"/>
      <c r="CZ1149" s="16"/>
      <c r="DA1149" s="16"/>
      <c r="DB1149" s="16"/>
      <c r="DC1149" s="16"/>
      <c r="DD1149" s="16"/>
      <c r="DE1149" s="16"/>
      <c r="DF1149" s="16"/>
      <c r="DG1149" s="16"/>
      <c r="DH1149" s="16"/>
      <c r="DI1149" s="16"/>
      <c r="DJ1149" s="16"/>
      <c r="DK1149" s="16"/>
      <c r="DL1149" s="16"/>
      <c r="DM1149" s="16"/>
      <c r="DN1149" s="16"/>
      <c r="DO1149" s="16"/>
      <c r="DP1149" s="16"/>
      <c r="DQ1149" s="16"/>
      <c r="DR1149" s="16"/>
      <c r="DS1149" s="16"/>
      <c r="DT1149" s="16"/>
      <c r="DU1149" s="16"/>
      <c r="DV1149" s="16"/>
      <c r="DW1149" s="16"/>
      <c r="DX1149" s="16"/>
      <c r="DY1149" s="16"/>
      <c r="DZ1149" s="16"/>
      <c r="EA1149" s="16"/>
      <c r="EB1149" s="16"/>
      <c r="EC1149" s="16"/>
      <c r="ED1149" s="16"/>
      <c r="EE1149" s="16"/>
      <c r="EF1149" s="16"/>
      <c r="EG1149" s="16"/>
      <c r="EH1149" s="16"/>
      <c r="EI1149" s="16"/>
      <c r="EJ1149" s="16"/>
      <c r="EK1149" s="16"/>
      <c r="EL1149" s="16"/>
      <c r="EM1149" s="16"/>
      <c r="EN1149" s="16"/>
      <c r="EO1149" s="16"/>
      <c r="EP1149" s="16"/>
      <c r="EQ1149" s="16"/>
      <c r="ER1149" s="16"/>
      <c r="ES1149" s="16"/>
      <c r="ET1149" s="16"/>
      <c r="EU1149" s="16"/>
      <c r="EV1149" s="16"/>
      <c r="EW1149" s="16"/>
      <c r="EX1149" s="16"/>
      <c r="EY1149" s="16"/>
      <c r="EZ1149" s="16"/>
      <c r="FA1149" s="16"/>
      <c r="FB1149" s="16"/>
    </row>
    <row r="1150" spans="11:158" x14ac:dyDescent="0.35"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6"/>
      <c r="AM1150" s="16"/>
      <c r="AN1150" s="16"/>
      <c r="AO1150" s="16"/>
      <c r="AP1150" s="16"/>
      <c r="AQ1150" s="16"/>
      <c r="AR1150" s="16"/>
      <c r="AS1150" s="16"/>
      <c r="AT1150" s="16"/>
      <c r="AU1150" s="16"/>
      <c r="AV1150" s="16"/>
      <c r="AW1150" s="16"/>
      <c r="AX1150" s="16"/>
      <c r="AY1150" s="16"/>
      <c r="AZ1150" s="16"/>
      <c r="BA1150" s="16"/>
      <c r="BB1150" s="16"/>
      <c r="BC1150" s="16"/>
      <c r="BD1150" s="16"/>
      <c r="BE1150" s="16"/>
      <c r="BF1150" s="16"/>
      <c r="BG1150" s="16"/>
      <c r="BH1150" s="16"/>
      <c r="BI1150" s="16"/>
      <c r="BJ1150" s="16"/>
      <c r="BK1150" s="16"/>
      <c r="BL1150" s="16"/>
      <c r="BM1150" s="16"/>
      <c r="BN1150" s="16"/>
      <c r="BO1150" s="16"/>
      <c r="BP1150" s="16"/>
      <c r="BQ1150" s="16"/>
      <c r="BR1150" s="16"/>
      <c r="BS1150" s="16"/>
      <c r="BT1150" s="16"/>
      <c r="BU1150" s="16"/>
      <c r="BV1150" s="16"/>
      <c r="BW1150" s="16"/>
      <c r="BX1150" s="16"/>
      <c r="BY1150" s="16"/>
      <c r="BZ1150" s="16"/>
      <c r="CA1150" s="16"/>
      <c r="CB1150" s="16"/>
      <c r="CC1150" s="16"/>
      <c r="CD1150" s="16"/>
      <c r="CE1150" s="16"/>
      <c r="CF1150" s="16"/>
      <c r="CG1150" s="16"/>
      <c r="CH1150" s="16"/>
      <c r="CI1150" s="16"/>
      <c r="CJ1150" s="16"/>
      <c r="CK1150" s="16"/>
      <c r="CL1150" s="16"/>
      <c r="CM1150" s="16"/>
      <c r="CN1150" s="16"/>
      <c r="CO1150" s="16"/>
      <c r="CP1150" s="16"/>
      <c r="CQ1150" s="16"/>
      <c r="CR1150" s="16"/>
      <c r="CS1150" s="16"/>
      <c r="CT1150" s="16"/>
      <c r="CU1150" s="16"/>
      <c r="CV1150" s="16"/>
      <c r="CW1150" s="16"/>
      <c r="CX1150" s="16"/>
      <c r="CY1150" s="16"/>
      <c r="CZ1150" s="16"/>
      <c r="DA1150" s="16"/>
      <c r="DB1150" s="16"/>
      <c r="DC1150" s="16"/>
      <c r="DD1150" s="16"/>
      <c r="DE1150" s="16"/>
      <c r="DF1150" s="16"/>
      <c r="DG1150" s="16"/>
      <c r="DH1150" s="16"/>
      <c r="DI1150" s="16"/>
      <c r="DJ1150" s="16"/>
      <c r="DK1150" s="16"/>
      <c r="DL1150" s="16"/>
      <c r="DM1150" s="16"/>
      <c r="DN1150" s="16"/>
      <c r="DO1150" s="16"/>
      <c r="DP1150" s="16"/>
      <c r="DQ1150" s="16"/>
      <c r="DR1150" s="16"/>
      <c r="DS1150" s="16"/>
      <c r="DT1150" s="16"/>
      <c r="DU1150" s="16"/>
      <c r="DV1150" s="16"/>
      <c r="DW1150" s="16"/>
      <c r="DX1150" s="16"/>
      <c r="DY1150" s="16"/>
      <c r="DZ1150" s="16"/>
      <c r="EA1150" s="16"/>
      <c r="EB1150" s="16"/>
      <c r="EC1150" s="16"/>
      <c r="ED1150" s="16"/>
      <c r="EE1150" s="16"/>
      <c r="EF1150" s="16"/>
      <c r="EG1150" s="16"/>
      <c r="EH1150" s="16"/>
      <c r="EI1150" s="16"/>
      <c r="EJ1150" s="16"/>
      <c r="EK1150" s="16"/>
      <c r="EL1150" s="16"/>
      <c r="EM1150" s="16"/>
      <c r="EN1150" s="16"/>
      <c r="EO1150" s="16"/>
      <c r="EP1150" s="16"/>
      <c r="EQ1150" s="16"/>
      <c r="ER1150" s="16"/>
      <c r="ES1150" s="16"/>
      <c r="ET1150" s="16"/>
      <c r="EU1150" s="16"/>
      <c r="EV1150" s="16"/>
      <c r="EW1150" s="16"/>
      <c r="EX1150" s="16"/>
      <c r="EY1150" s="16"/>
      <c r="EZ1150" s="16"/>
      <c r="FA1150" s="16"/>
      <c r="FB1150" s="16"/>
    </row>
    <row r="1151" spans="11:158" x14ac:dyDescent="0.35"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16"/>
      <c r="AP1151" s="16"/>
      <c r="AQ1151" s="16"/>
      <c r="AR1151" s="16"/>
      <c r="AS1151" s="16"/>
      <c r="AT1151" s="16"/>
      <c r="AU1151" s="16"/>
      <c r="AV1151" s="16"/>
      <c r="AW1151" s="16"/>
      <c r="AX1151" s="16"/>
      <c r="AY1151" s="16"/>
      <c r="AZ1151" s="16"/>
      <c r="BA1151" s="16"/>
      <c r="BB1151" s="16"/>
      <c r="BC1151" s="16"/>
      <c r="BD1151" s="16"/>
      <c r="BE1151" s="16"/>
      <c r="BF1151" s="16"/>
      <c r="BG1151" s="16"/>
      <c r="BH1151" s="16"/>
      <c r="BI1151" s="16"/>
      <c r="BJ1151" s="16"/>
      <c r="BK1151" s="16"/>
      <c r="BL1151" s="16"/>
      <c r="BM1151" s="16"/>
      <c r="BN1151" s="16"/>
      <c r="BO1151" s="16"/>
      <c r="BP1151" s="16"/>
      <c r="BQ1151" s="16"/>
      <c r="BR1151" s="16"/>
      <c r="BS1151" s="16"/>
      <c r="BT1151" s="16"/>
      <c r="BU1151" s="16"/>
      <c r="BV1151" s="16"/>
      <c r="BW1151" s="16"/>
      <c r="BX1151" s="16"/>
      <c r="BY1151" s="16"/>
      <c r="BZ1151" s="16"/>
      <c r="CA1151" s="16"/>
      <c r="CB1151" s="16"/>
      <c r="CC1151" s="16"/>
      <c r="CD1151" s="16"/>
      <c r="CE1151" s="16"/>
      <c r="CF1151" s="16"/>
      <c r="CG1151" s="16"/>
      <c r="CH1151" s="16"/>
      <c r="CI1151" s="16"/>
      <c r="CJ1151" s="16"/>
      <c r="CK1151" s="16"/>
      <c r="CL1151" s="16"/>
      <c r="CM1151" s="16"/>
      <c r="CN1151" s="16"/>
      <c r="CO1151" s="16"/>
      <c r="CP1151" s="16"/>
      <c r="CQ1151" s="16"/>
      <c r="CR1151" s="16"/>
      <c r="CS1151" s="16"/>
      <c r="CT1151" s="16"/>
      <c r="CU1151" s="16"/>
      <c r="CV1151" s="16"/>
      <c r="CW1151" s="16"/>
      <c r="CX1151" s="16"/>
      <c r="CY1151" s="16"/>
      <c r="CZ1151" s="16"/>
      <c r="DA1151" s="16"/>
      <c r="DB1151" s="16"/>
      <c r="DC1151" s="16"/>
      <c r="DD1151" s="16"/>
      <c r="DE1151" s="16"/>
      <c r="DF1151" s="16"/>
      <c r="DG1151" s="16"/>
      <c r="DH1151" s="16"/>
      <c r="DI1151" s="16"/>
      <c r="DJ1151" s="16"/>
      <c r="DK1151" s="16"/>
      <c r="DL1151" s="16"/>
      <c r="DM1151" s="16"/>
      <c r="DN1151" s="16"/>
      <c r="DO1151" s="16"/>
      <c r="DP1151" s="16"/>
      <c r="DQ1151" s="16"/>
      <c r="DR1151" s="16"/>
      <c r="DS1151" s="16"/>
      <c r="DT1151" s="16"/>
      <c r="DU1151" s="16"/>
      <c r="DV1151" s="16"/>
      <c r="DW1151" s="16"/>
      <c r="DX1151" s="16"/>
      <c r="DY1151" s="16"/>
      <c r="DZ1151" s="16"/>
      <c r="EA1151" s="16"/>
      <c r="EB1151" s="16"/>
      <c r="EC1151" s="16"/>
      <c r="ED1151" s="16"/>
      <c r="EE1151" s="16"/>
      <c r="EF1151" s="16"/>
      <c r="EG1151" s="16"/>
      <c r="EH1151" s="16"/>
      <c r="EI1151" s="16"/>
      <c r="EJ1151" s="16"/>
      <c r="EK1151" s="16"/>
      <c r="EL1151" s="16"/>
      <c r="EM1151" s="16"/>
      <c r="EN1151" s="16"/>
      <c r="EO1151" s="16"/>
      <c r="EP1151" s="16"/>
      <c r="EQ1151" s="16"/>
      <c r="ER1151" s="16"/>
      <c r="ES1151" s="16"/>
      <c r="ET1151" s="16"/>
      <c r="EU1151" s="16"/>
      <c r="EV1151" s="16"/>
      <c r="EW1151" s="16"/>
      <c r="EX1151" s="16"/>
      <c r="EY1151" s="16"/>
      <c r="EZ1151" s="16"/>
      <c r="FA1151" s="16"/>
      <c r="FB1151" s="16"/>
    </row>
    <row r="1152" spans="11:158" x14ac:dyDescent="0.35"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6"/>
      <c r="AL1152" s="16"/>
      <c r="AM1152" s="16"/>
      <c r="AN1152" s="16"/>
      <c r="AO1152" s="16"/>
      <c r="AP1152" s="16"/>
      <c r="AQ1152" s="16"/>
      <c r="AR1152" s="16"/>
      <c r="AS1152" s="16"/>
      <c r="AT1152" s="16"/>
      <c r="AU1152" s="16"/>
      <c r="AV1152" s="16"/>
      <c r="AW1152" s="16"/>
      <c r="AX1152" s="16"/>
      <c r="AY1152" s="16"/>
      <c r="AZ1152" s="16"/>
      <c r="BA1152" s="16"/>
      <c r="BB1152" s="16"/>
      <c r="BC1152" s="16"/>
      <c r="BD1152" s="16"/>
      <c r="BE1152" s="16"/>
      <c r="BF1152" s="16"/>
      <c r="BG1152" s="16"/>
      <c r="BH1152" s="16"/>
      <c r="BI1152" s="16"/>
      <c r="BJ1152" s="16"/>
      <c r="BK1152" s="16"/>
      <c r="BL1152" s="16"/>
      <c r="BM1152" s="16"/>
      <c r="BN1152" s="16"/>
      <c r="BO1152" s="16"/>
      <c r="BP1152" s="16"/>
      <c r="BQ1152" s="16"/>
      <c r="BR1152" s="16"/>
      <c r="BS1152" s="16"/>
      <c r="BT1152" s="16"/>
      <c r="BU1152" s="16"/>
      <c r="BV1152" s="16"/>
      <c r="BW1152" s="16"/>
      <c r="BX1152" s="16"/>
      <c r="BY1152" s="16"/>
      <c r="BZ1152" s="16"/>
      <c r="CA1152" s="16"/>
      <c r="CB1152" s="16"/>
      <c r="CC1152" s="16"/>
      <c r="CD1152" s="16"/>
      <c r="CE1152" s="16"/>
      <c r="CF1152" s="16"/>
      <c r="CG1152" s="16"/>
      <c r="CH1152" s="16"/>
      <c r="CI1152" s="16"/>
      <c r="CJ1152" s="16"/>
      <c r="CK1152" s="16"/>
      <c r="CL1152" s="16"/>
      <c r="CM1152" s="16"/>
      <c r="CN1152" s="16"/>
      <c r="CO1152" s="16"/>
      <c r="CP1152" s="16"/>
      <c r="CQ1152" s="16"/>
      <c r="CR1152" s="16"/>
      <c r="CS1152" s="16"/>
      <c r="CT1152" s="16"/>
      <c r="CU1152" s="16"/>
      <c r="CV1152" s="16"/>
      <c r="CW1152" s="16"/>
      <c r="CX1152" s="16"/>
      <c r="CY1152" s="16"/>
      <c r="CZ1152" s="16"/>
      <c r="DA1152" s="16"/>
      <c r="DB1152" s="16"/>
      <c r="DC1152" s="16"/>
      <c r="DD1152" s="16"/>
      <c r="DE1152" s="16"/>
      <c r="DF1152" s="16"/>
      <c r="DG1152" s="16"/>
      <c r="DH1152" s="16"/>
      <c r="DI1152" s="16"/>
      <c r="DJ1152" s="16"/>
      <c r="DK1152" s="16"/>
      <c r="DL1152" s="16"/>
      <c r="DM1152" s="16"/>
      <c r="DN1152" s="16"/>
      <c r="DO1152" s="16"/>
      <c r="DP1152" s="16"/>
      <c r="DQ1152" s="16"/>
      <c r="DR1152" s="16"/>
      <c r="DS1152" s="16"/>
      <c r="DT1152" s="16"/>
      <c r="DU1152" s="16"/>
      <c r="DV1152" s="16"/>
      <c r="DW1152" s="16"/>
      <c r="DX1152" s="16"/>
      <c r="DY1152" s="16"/>
      <c r="DZ1152" s="16"/>
      <c r="EA1152" s="16"/>
      <c r="EB1152" s="16"/>
      <c r="EC1152" s="16"/>
      <c r="ED1152" s="16"/>
      <c r="EE1152" s="16"/>
      <c r="EF1152" s="16"/>
      <c r="EG1152" s="16"/>
      <c r="EH1152" s="16"/>
      <c r="EI1152" s="16"/>
      <c r="EJ1152" s="16"/>
      <c r="EK1152" s="16"/>
      <c r="EL1152" s="16"/>
      <c r="EM1152" s="16"/>
      <c r="EN1152" s="16"/>
      <c r="EO1152" s="16"/>
      <c r="EP1152" s="16"/>
      <c r="EQ1152" s="16"/>
      <c r="ER1152" s="16"/>
      <c r="ES1152" s="16"/>
      <c r="ET1152" s="16"/>
      <c r="EU1152" s="16"/>
      <c r="EV1152" s="16"/>
      <c r="EW1152" s="16"/>
      <c r="EX1152" s="16"/>
      <c r="EY1152" s="16"/>
      <c r="EZ1152" s="16"/>
      <c r="FA1152" s="16"/>
      <c r="FB1152" s="16"/>
    </row>
    <row r="1153" spans="11:158" x14ac:dyDescent="0.35"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6"/>
      <c r="AM1153" s="16"/>
      <c r="AN1153" s="16"/>
      <c r="AO1153" s="16"/>
      <c r="AP1153" s="16"/>
      <c r="AQ1153" s="16"/>
      <c r="AR1153" s="16"/>
      <c r="AS1153" s="16"/>
      <c r="AT1153" s="16"/>
      <c r="AU1153" s="16"/>
      <c r="AV1153" s="16"/>
      <c r="AW1153" s="16"/>
      <c r="AX1153" s="16"/>
      <c r="AY1153" s="16"/>
      <c r="AZ1153" s="16"/>
      <c r="BA1153" s="16"/>
      <c r="BB1153" s="16"/>
      <c r="BC1153" s="16"/>
      <c r="BD1153" s="16"/>
      <c r="BE1153" s="16"/>
      <c r="BF1153" s="16"/>
      <c r="BG1153" s="16"/>
      <c r="BH1153" s="16"/>
      <c r="BI1153" s="16"/>
      <c r="BJ1153" s="16"/>
      <c r="BK1153" s="16"/>
      <c r="BL1153" s="16"/>
      <c r="BM1153" s="16"/>
      <c r="BN1153" s="16"/>
      <c r="BO1153" s="16"/>
      <c r="BP1153" s="16"/>
      <c r="BQ1153" s="16"/>
      <c r="BR1153" s="16"/>
      <c r="BS1153" s="16"/>
      <c r="BT1153" s="16"/>
      <c r="BU1153" s="16"/>
      <c r="BV1153" s="16"/>
      <c r="BW1153" s="16"/>
      <c r="BX1153" s="16"/>
      <c r="BY1153" s="16"/>
      <c r="BZ1153" s="16"/>
      <c r="CA1153" s="16"/>
      <c r="CB1153" s="16"/>
      <c r="CC1153" s="16"/>
      <c r="CD1153" s="16"/>
      <c r="CE1153" s="16"/>
      <c r="CF1153" s="16"/>
      <c r="CG1153" s="16"/>
      <c r="CH1153" s="16"/>
      <c r="CI1153" s="16"/>
      <c r="CJ1153" s="16"/>
      <c r="CK1153" s="16"/>
      <c r="CL1153" s="16"/>
      <c r="CM1153" s="16"/>
      <c r="CN1153" s="16"/>
      <c r="CO1153" s="16"/>
      <c r="CP1153" s="16"/>
      <c r="CQ1153" s="16"/>
      <c r="CR1153" s="16"/>
      <c r="CS1153" s="16"/>
      <c r="CT1153" s="16"/>
      <c r="CU1153" s="16"/>
      <c r="CV1153" s="16"/>
      <c r="CW1153" s="16"/>
      <c r="CX1153" s="16"/>
      <c r="CY1153" s="16"/>
      <c r="CZ1153" s="16"/>
      <c r="DA1153" s="16"/>
      <c r="DB1153" s="16"/>
      <c r="DC1153" s="16"/>
      <c r="DD1153" s="16"/>
      <c r="DE1153" s="16"/>
      <c r="DF1153" s="16"/>
      <c r="DG1153" s="16"/>
      <c r="DH1153" s="16"/>
      <c r="DI1153" s="16"/>
      <c r="DJ1153" s="16"/>
      <c r="DK1153" s="16"/>
      <c r="DL1153" s="16"/>
      <c r="DM1153" s="16"/>
      <c r="DN1153" s="16"/>
      <c r="DO1153" s="16"/>
      <c r="DP1153" s="16"/>
      <c r="DQ1153" s="16"/>
      <c r="DR1153" s="16"/>
      <c r="DS1153" s="16"/>
      <c r="DT1153" s="16"/>
      <c r="DU1153" s="16"/>
      <c r="DV1153" s="16"/>
      <c r="DW1153" s="16"/>
      <c r="DX1153" s="16"/>
      <c r="DY1153" s="16"/>
      <c r="DZ1153" s="16"/>
      <c r="EA1153" s="16"/>
      <c r="EB1153" s="16"/>
      <c r="EC1153" s="16"/>
      <c r="ED1153" s="16"/>
      <c r="EE1153" s="16"/>
      <c r="EF1153" s="16"/>
      <c r="EG1153" s="16"/>
      <c r="EH1153" s="16"/>
      <c r="EI1153" s="16"/>
      <c r="EJ1153" s="16"/>
      <c r="EK1153" s="16"/>
      <c r="EL1153" s="16"/>
      <c r="EM1153" s="16"/>
      <c r="EN1153" s="16"/>
      <c r="EO1153" s="16"/>
      <c r="EP1153" s="16"/>
      <c r="EQ1153" s="16"/>
      <c r="ER1153" s="16"/>
      <c r="ES1153" s="16"/>
      <c r="ET1153" s="16"/>
      <c r="EU1153" s="16"/>
      <c r="EV1153" s="16"/>
      <c r="EW1153" s="16"/>
      <c r="EX1153" s="16"/>
      <c r="EY1153" s="16"/>
      <c r="EZ1153" s="16"/>
      <c r="FA1153" s="16"/>
      <c r="FB1153" s="16"/>
    </row>
    <row r="1154" spans="11:158" x14ac:dyDescent="0.35"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6"/>
      <c r="AM1154" s="16"/>
      <c r="AN1154" s="16"/>
      <c r="AO1154" s="16"/>
      <c r="AP1154" s="16"/>
      <c r="AQ1154" s="16"/>
      <c r="AR1154" s="16"/>
      <c r="AS1154" s="16"/>
      <c r="AT1154" s="16"/>
      <c r="AU1154" s="16"/>
      <c r="AV1154" s="16"/>
      <c r="AW1154" s="16"/>
      <c r="AX1154" s="16"/>
      <c r="AY1154" s="16"/>
      <c r="AZ1154" s="16"/>
      <c r="BA1154" s="16"/>
      <c r="BB1154" s="16"/>
      <c r="BC1154" s="16"/>
      <c r="BD1154" s="16"/>
      <c r="BE1154" s="16"/>
      <c r="BF1154" s="16"/>
      <c r="BG1154" s="16"/>
      <c r="BH1154" s="16"/>
      <c r="BI1154" s="16"/>
      <c r="BJ1154" s="16"/>
      <c r="BK1154" s="16"/>
      <c r="BL1154" s="16"/>
      <c r="BM1154" s="16"/>
      <c r="BN1154" s="16"/>
      <c r="BO1154" s="16"/>
      <c r="BP1154" s="16"/>
      <c r="BQ1154" s="16"/>
      <c r="BR1154" s="16"/>
      <c r="BS1154" s="16"/>
      <c r="BT1154" s="16"/>
      <c r="BU1154" s="16"/>
      <c r="BV1154" s="16"/>
      <c r="BW1154" s="16"/>
      <c r="BX1154" s="16"/>
      <c r="BY1154" s="16"/>
      <c r="BZ1154" s="16"/>
      <c r="CA1154" s="16"/>
      <c r="CB1154" s="16"/>
      <c r="CC1154" s="16"/>
      <c r="CD1154" s="16"/>
      <c r="CE1154" s="16"/>
      <c r="CF1154" s="16"/>
      <c r="CG1154" s="16"/>
      <c r="CH1154" s="16"/>
      <c r="CI1154" s="16"/>
      <c r="CJ1154" s="16"/>
      <c r="CK1154" s="16"/>
      <c r="CL1154" s="16"/>
      <c r="CM1154" s="16"/>
      <c r="CN1154" s="16"/>
      <c r="CO1154" s="16"/>
      <c r="CP1154" s="16"/>
      <c r="CQ1154" s="16"/>
      <c r="CR1154" s="16"/>
      <c r="CS1154" s="16"/>
      <c r="CT1154" s="16"/>
      <c r="CU1154" s="16"/>
      <c r="CV1154" s="16"/>
      <c r="CW1154" s="16"/>
      <c r="CX1154" s="16"/>
      <c r="CY1154" s="16"/>
      <c r="CZ1154" s="16"/>
      <c r="DA1154" s="16"/>
      <c r="DB1154" s="16"/>
      <c r="DC1154" s="16"/>
      <c r="DD1154" s="16"/>
      <c r="DE1154" s="16"/>
      <c r="DF1154" s="16"/>
      <c r="DG1154" s="16"/>
      <c r="DH1154" s="16"/>
      <c r="DI1154" s="16"/>
      <c r="DJ1154" s="16"/>
      <c r="DK1154" s="16"/>
      <c r="DL1154" s="16"/>
      <c r="DM1154" s="16"/>
      <c r="DN1154" s="16"/>
      <c r="DO1154" s="16"/>
      <c r="DP1154" s="16"/>
      <c r="DQ1154" s="16"/>
      <c r="DR1154" s="16"/>
      <c r="DS1154" s="16"/>
      <c r="DT1154" s="16"/>
      <c r="DU1154" s="16"/>
      <c r="DV1154" s="16"/>
      <c r="DW1154" s="16"/>
      <c r="DX1154" s="16"/>
      <c r="DY1154" s="16"/>
      <c r="DZ1154" s="16"/>
      <c r="EA1154" s="16"/>
      <c r="EB1154" s="16"/>
      <c r="EC1154" s="16"/>
      <c r="ED1154" s="16"/>
      <c r="EE1154" s="16"/>
      <c r="EF1154" s="16"/>
      <c r="EG1154" s="16"/>
      <c r="EH1154" s="16"/>
      <c r="EI1154" s="16"/>
      <c r="EJ1154" s="16"/>
      <c r="EK1154" s="16"/>
      <c r="EL1154" s="16"/>
      <c r="EM1154" s="16"/>
      <c r="EN1154" s="16"/>
      <c r="EO1154" s="16"/>
      <c r="EP1154" s="16"/>
      <c r="EQ1154" s="16"/>
      <c r="ER1154" s="16"/>
      <c r="ES1154" s="16"/>
      <c r="ET1154" s="16"/>
      <c r="EU1154" s="16"/>
      <c r="EV1154" s="16"/>
      <c r="EW1154" s="16"/>
      <c r="EX1154" s="16"/>
      <c r="EY1154" s="16"/>
      <c r="EZ1154" s="16"/>
      <c r="FA1154" s="16"/>
      <c r="FB1154" s="16"/>
    </row>
    <row r="1155" spans="11:158" x14ac:dyDescent="0.35"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  <c r="AM1155" s="16"/>
      <c r="AN1155" s="16"/>
      <c r="AO1155" s="16"/>
      <c r="AP1155" s="16"/>
      <c r="AQ1155" s="16"/>
      <c r="AR1155" s="16"/>
      <c r="AS1155" s="16"/>
      <c r="AT1155" s="16"/>
      <c r="AU1155" s="16"/>
      <c r="AV1155" s="16"/>
      <c r="AW1155" s="16"/>
      <c r="AX1155" s="16"/>
      <c r="AY1155" s="16"/>
      <c r="AZ1155" s="16"/>
      <c r="BA1155" s="16"/>
      <c r="BB1155" s="16"/>
      <c r="BC1155" s="16"/>
      <c r="BD1155" s="16"/>
      <c r="BE1155" s="16"/>
      <c r="BF1155" s="16"/>
      <c r="BG1155" s="16"/>
      <c r="BH1155" s="16"/>
      <c r="BI1155" s="16"/>
      <c r="BJ1155" s="16"/>
      <c r="BK1155" s="16"/>
      <c r="BL1155" s="16"/>
      <c r="BM1155" s="16"/>
      <c r="BN1155" s="16"/>
      <c r="BO1155" s="16"/>
      <c r="BP1155" s="16"/>
      <c r="BQ1155" s="16"/>
      <c r="BR1155" s="16"/>
      <c r="BS1155" s="16"/>
      <c r="BT1155" s="16"/>
      <c r="BU1155" s="16"/>
      <c r="BV1155" s="16"/>
      <c r="BW1155" s="16"/>
      <c r="BX1155" s="16"/>
      <c r="BY1155" s="16"/>
      <c r="BZ1155" s="16"/>
      <c r="CA1155" s="16"/>
      <c r="CB1155" s="16"/>
      <c r="CC1155" s="16"/>
      <c r="CD1155" s="16"/>
      <c r="CE1155" s="16"/>
      <c r="CF1155" s="16"/>
      <c r="CG1155" s="16"/>
      <c r="CH1155" s="16"/>
      <c r="CI1155" s="16"/>
      <c r="CJ1155" s="16"/>
      <c r="CK1155" s="16"/>
      <c r="CL1155" s="16"/>
      <c r="CM1155" s="16"/>
      <c r="CN1155" s="16"/>
      <c r="CO1155" s="16"/>
      <c r="CP1155" s="16"/>
      <c r="CQ1155" s="16"/>
      <c r="CR1155" s="16"/>
      <c r="CS1155" s="16"/>
      <c r="CT1155" s="16"/>
      <c r="CU1155" s="16"/>
      <c r="CV1155" s="16"/>
      <c r="CW1155" s="16"/>
      <c r="CX1155" s="16"/>
      <c r="CY1155" s="16"/>
      <c r="CZ1155" s="16"/>
      <c r="DA1155" s="16"/>
      <c r="DB1155" s="16"/>
      <c r="DC1155" s="16"/>
      <c r="DD1155" s="16"/>
      <c r="DE1155" s="16"/>
      <c r="DF1155" s="16"/>
      <c r="DG1155" s="16"/>
      <c r="DH1155" s="16"/>
      <c r="DI1155" s="16"/>
      <c r="DJ1155" s="16"/>
      <c r="DK1155" s="16"/>
      <c r="DL1155" s="16"/>
      <c r="DM1155" s="16"/>
      <c r="DN1155" s="16"/>
      <c r="DO1155" s="16"/>
      <c r="DP1155" s="16"/>
      <c r="DQ1155" s="16"/>
      <c r="DR1155" s="16"/>
      <c r="DS1155" s="16"/>
      <c r="DT1155" s="16"/>
      <c r="DU1155" s="16"/>
      <c r="DV1155" s="16"/>
      <c r="DW1155" s="16"/>
      <c r="DX1155" s="16"/>
      <c r="DY1155" s="16"/>
      <c r="DZ1155" s="16"/>
      <c r="EA1155" s="16"/>
      <c r="EB1155" s="16"/>
      <c r="EC1155" s="16"/>
      <c r="ED1155" s="16"/>
      <c r="EE1155" s="16"/>
      <c r="EF1155" s="16"/>
      <c r="EG1155" s="16"/>
      <c r="EH1155" s="16"/>
      <c r="EI1155" s="16"/>
      <c r="EJ1155" s="16"/>
      <c r="EK1155" s="16"/>
      <c r="EL1155" s="16"/>
      <c r="EM1155" s="16"/>
      <c r="EN1155" s="16"/>
      <c r="EO1155" s="16"/>
      <c r="EP1155" s="16"/>
      <c r="EQ1155" s="16"/>
      <c r="ER1155" s="16"/>
      <c r="ES1155" s="16"/>
      <c r="ET1155" s="16"/>
      <c r="EU1155" s="16"/>
      <c r="EV1155" s="16"/>
      <c r="EW1155" s="16"/>
      <c r="EX1155" s="16"/>
      <c r="EY1155" s="16"/>
      <c r="EZ1155" s="16"/>
      <c r="FA1155" s="16"/>
      <c r="FB1155" s="16"/>
    </row>
    <row r="1156" spans="11:158" x14ac:dyDescent="0.35"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  <c r="AM1156" s="16"/>
      <c r="AN1156" s="16"/>
      <c r="AO1156" s="16"/>
      <c r="AP1156" s="16"/>
      <c r="AQ1156" s="16"/>
      <c r="AR1156" s="16"/>
      <c r="AS1156" s="16"/>
      <c r="AT1156" s="16"/>
      <c r="AU1156" s="16"/>
      <c r="AV1156" s="16"/>
      <c r="AW1156" s="16"/>
      <c r="AX1156" s="16"/>
      <c r="AY1156" s="16"/>
      <c r="AZ1156" s="16"/>
      <c r="BA1156" s="16"/>
      <c r="BB1156" s="16"/>
      <c r="BC1156" s="16"/>
      <c r="BD1156" s="16"/>
      <c r="BE1156" s="16"/>
      <c r="BF1156" s="16"/>
      <c r="BG1156" s="16"/>
      <c r="BH1156" s="16"/>
      <c r="BI1156" s="16"/>
      <c r="BJ1156" s="16"/>
      <c r="BK1156" s="16"/>
      <c r="BL1156" s="16"/>
      <c r="BM1156" s="16"/>
      <c r="BN1156" s="16"/>
      <c r="BO1156" s="16"/>
      <c r="BP1156" s="16"/>
      <c r="BQ1156" s="16"/>
      <c r="BR1156" s="16"/>
      <c r="BS1156" s="16"/>
      <c r="BT1156" s="16"/>
      <c r="BU1156" s="16"/>
      <c r="BV1156" s="16"/>
      <c r="BW1156" s="16"/>
      <c r="BX1156" s="16"/>
      <c r="BY1156" s="16"/>
      <c r="BZ1156" s="16"/>
      <c r="CA1156" s="16"/>
      <c r="CB1156" s="16"/>
      <c r="CC1156" s="16"/>
      <c r="CD1156" s="16"/>
      <c r="CE1156" s="16"/>
      <c r="CF1156" s="16"/>
      <c r="CG1156" s="16"/>
      <c r="CH1156" s="16"/>
      <c r="CI1156" s="16"/>
      <c r="CJ1156" s="16"/>
      <c r="CK1156" s="16"/>
      <c r="CL1156" s="16"/>
      <c r="CM1156" s="16"/>
      <c r="CN1156" s="16"/>
      <c r="CO1156" s="16"/>
      <c r="CP1156" s="16"/>
      <c r="CQ1156" s="16"/>
      <c r="CR1156" s="16"/>
      <c r="CS1156" s="16"/>
      <c r="CT1156" s="16"/>
      <c r="CU1156" s="16"/>
      <c r="CV1156" s="16"/>
      <c r="CW1156" s="16"/>
      <c r="CX1156" s="16"/>
      <c r="CY1156" s="16"/>
      <c r="CZ1156" s="16"/>
      <c r="DA1156" s="16"/>
      <c r="DB1156" s="16"/>
      <c r="DC1156" s="16"/>
      <c r="DD1156" s="16"/>
      <c r="DE1156" s="16"/>
      <c r="DF1156" s="16"/>
      <c r="DG1156" s="16"/>
      <c r="DH1156" s="16"/>
      <c r="DI1156" s="16"/>
      <c r="DJ1156" s="16"/>
      <c r="DK1156" s="16"/>
      <c r="DL1156" s="16"/>
      <c r="DM1156" s="16"/>
      <c r="DN1156" s="16"/>
      <c r="DO1156" s="16"/>
      <c r="DP1156" s="16"/>
      <c r="DQ1156" s="16"/>
      <c r="DR1156" s="16"/>
      <c r="DS1156" s="16"/>
      <c r="DT1156" s="16"/>
      <c r="DU1156" s="16"/>
      <c r="DV1156" s="16"/>
      <c r="DW1156" s="16"/>
      <c r="DX1156" s="16"/>
      <c r="DY1156" s="16"/>
      <c r="DZ1156" s="16"/>
      <c r="EA1156" s="16"/>
      <c r="EB1156" s="16"/>
      <c r="EC1156" s="16"/>
      <c r="ED1156" s="16"/>
      <c r="EE1156" s="16"/>
      <c r="EF1156" s="16"/>
      <c r="EG1156" s="16"/>
      <c r="EH1156" s="16"/>
      <c r="EI1156" s="16"/>
      <c r="EJ1156" s="16"/>
      <c r="EK1156" s="16"/>
      <c r="EL1156" s="16"/>
      <c r="EM1156" s="16"/>
      <c r="EN1156" s="16"/>
      <c r="EO1156" s="16"/>
      <c r="EP1156" s="16"/>
      <c r="EQ1156" s="16"/>
      <c r="ER1156" s="16"/>
      <c r="ES1156" s="16"/>
      <c r="ET1156" s="16"/>
      <c r="EU1156" s="16"/>
      <c r="EV1156" s="16"/>
      <c r="EW1156" s="16"/>
      <c r="EX1156" s="16"/>
      <c r="EY1156" s="16"/>
      <c r="EZ1156" s="16"/>
      <c r="FA1156" s="16"/>
      <c r="FB1156" s="16"/>
    </row>
    <row r="1157" spans="11:158" x14ac:dyDescent="0.35"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  <c r="AM1157" s="16"/>
      <c r="AN1157" s="16"/>
      <c r="AO1157" s="16"/>
      <c r="AP1157" s="16"/>
      <c r="AQ1157" s="16"/>
      <c r="AR1157" s="16"/>
      <c r="AS1157" s="16"/>
      <c r="AT1157" s="16"/>
      <c r="AU1157" s="16"/>
      <c r="AV1157" s="16"/>
      <c r="AW1157" s="16"/>
      <c r="AX1157" s="16"/>
      <c r="AY1157" s="16"/>
      <c r="AZ1157" s="16"/>
      <c r="BA1157" s="16"/>
      <c r="BB1157" s="16"/>
      <c r="BC1157" s="16"/>
      <c r="BD1157" s="16"/>
      <c r="BE1157" s="16"/>
      <c r="BF1157" s="16"/>
      <c r="BG1157" s="16"/>
      <c r="BH1157" s="16"/>
      <c r="BI1157" s="16"/>
      <c r="BJ1157" s="16"/>
      <c r="BK1157" s="16"/>
      <c r="BL1157" s="16"/>
      <c r="BM1157" s="16"/>
      <c r="BN1157" s="16"/>
      <c r="BO1157" s="16"/>
      <c r="BP1157" s="16"/>
      <c r="BQ1157" s="16"/>
      <c r="BR1157" s="16"/>
      <c r="BS1157" s="16"/>
      <c r="BT1157" s="16"/>
      <c r="BU1157" s="16"/>
      <c r="BV1157" s="16"/>
      <c r="BW1157" s="16"/>
      <c r="BX1157" s="16"/>
      <c r="BY1157" s="16"/>
      <c r="BZ1157" s="16"/>
      <c r="CA1157" s="16"/>
      <c r="CB1157" s="16"/>
      <c r="CC1157" s="16"/>
      <c r="CD1157" s="16"/>
      <c r="CE1157" s="16"/>
      <c r="CF1157" s="16"/>
      <c r="CG1157" s="16"/>
      <c r="CH1157" s="16"/>
      <c r="CI1157" s="16"/>
      <c r="CJ1157" s="16"/>
      <c r="CK1157" s="16"/>
      <c r="CL1157" s="16"/>
      <c r="CM1157" s="16"/>
      <c r="CN1157" s="16"/>
      <c r="CO1157" s="16"/>
      <c r="CP1157" s="16"/>
      <c r="CQ1157" s="16"/>
      <c r="CR1157" s="16"/>
      <c r="CS1157" s="16"/>
      <c r="CT1157" s="16"/>
      <c r="CU1157" s="16"/>
      <c r="CV1157" s="16"/>
      <c r="CW1157" s="16"/>
      <c r="CX1157" s="16"/>
      <c r="CY1157" s="16"/>
      <c r="CZ1157" s="16"/>
      <c r="DA1157" s="16"/>
      <c r="DB1157" s="16"/>
      <c r="DC1157" s="16"/>
      <c r="DD1157" s="16"/>
      <c r="DE1157" s="16"/>
      <c r="DF1157" s="16"/>
      <c r="DG1157" s="16"/>
      <c r="DH1157" s="16"/>
      <c r="DI1157" s="16"/>
      <c r="DJ1157" s="16"/>
      <c r="DK1157" s="16"/>
      <c r="DL1157" s="16"/>
      <c r="DM1157" s="16"/>
      <c r="DN1157" s="16"/>
      <c r="DO1157" s="16"/>
      <c r="DP1157" s="16"/>
      <c r="DQ1157" s="16"/>
      <c r="DR1157" s="16"/>
      <c r="DS1157" s="16"/>
      <c r="DT1157" s="16"/>
      <c r="DU1157" s="16"/>
      <c r="DV1157" s="16"/>
      <c r="DW1157" s="16"/>
      <c r="DX1157" s="16"/>
      <c r="DY1157" s="16"/>
      <c r="DZ1157" s="16"/>
      <c r="EA1157" s="16"/>
      <c r="EB1157" s="16"/>
      <c r="EC1157" s="16"/>
      <c r="ED1157" s="16"/>
      <c r="EE1157" s="16"/>
      <c r="EF1157" s="16"/>
      <c r="EG1157" s="16"/>
      <c r="EH1157" s="16"/>
      <c r="EI1157" s="16"/>
      <c r="EJ1157" s="16"/>
      <c r="EK1157" s="16"/>
      <c r="EL1157" s="16"/>
      <c r="EM1157" s="16"/>
      <c r="EN1157" s="16"/>
      <c r="EO1157" s="16"/>
      <c r="EP1157" s="16"/>
      <c r="EQ1157" s="16"/>
      <c r="ER1157" s="16"/>
      <c r="ES1157" s="16"/>
      <c r="ET1157" s="16"/>
      <c r="EU1157" s="16"/>
      <c r="EV1157" s="16"/>
      <c r="EW1157" s="16"/>
      <c r="EX1157" s="16"/>
      <c r="EY1157" s="16"/>
      <c r="EZ1157" s="16"/>
      <c r="FA1157" s="16"/>
      <c r="FB1157" s="16"/>
    </row>
    <row r="1158" spans="11:158" x14ac:dyDescent="0.35"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6"/>
      <c r="AL1158" s="16"/>
      <c r="AM1158" s="16"/>
      <c r="AN1158" s="16"/>
      <c r="AO1158" s="16"/>
      <c r="AP1158" s="16"/>
      <c r="AQ1158" s="16"/>
      <c r="AR1158" s="16"/>
      <c r="AS1158" s="16"/>
      <c r="AT1158" s="16"/>
      <c r="AU1158" s="16"/>
      <c r="AV1158" s="16"/>
      <c r="AW1158" s="16"/>
      <c r="AX1158" s="16"/>
      <c r="AY1158" s="16"/>
      <c r="AZ1158" s="16"/>
      <c r="BA1158" s="16"/>
      <c r="BB1158" s="16"/>
      <c r="BC1158" s="16"/>
      <c r="BD1158" s="16"/>
      <c r="BE1158" s="16"/>
      <c r="BF1158" s="16"/>
      <c r="BG1158" s="16"/>
      <c r="BH1158" s="16"/>
      <c r="BI1158" s="16"/>
      <c r="BJ1158" s="16"/>
      <c r="BK1158" s="16"/>
      <c r="BL1158" s="16"/>
      <c r="BM1158" s="16"/>
      <c r="BN1158" s="16"/>
      <c r="BO1158" s="16"/>
      <c r="BP1158" s="16"/>
      <c r="BQ1158" s="16"/>
      <c r="BR1158" s="16"/>
      <c r="BS1158" s="16"/>
      <c r="BT1158" s="16"/>
      <c r="BU1158" s="16"/>
      <c r="BV1158" s="16"/>
      <c r="BW1158" s="16"/>
      <c r="BX1158" s="16"/>
      <c r="BY1158" s="16"/>
      <c r="BZ1158" s="16"/>
      <c r="CA1158" s="16"/>
      <c r="CB1158" s="16"/>
      <c r="CC1158" s="16"/>
      <c r="CD1158" s="16"/>
      <c r="CE1158" s="16"/>
      <c r="CF1158" s="16"/>
      <c r="CG1158" s="16"/>
      <c r="CH1158" s="16"/>
      <c r="CI1158" s="16"/>
      <c r="CJ1158" s="16"/>
      <c r="CK1158" s="16"/>
      <c r="CL1158" s="16"/>
      <c r="CM1158" s="16"/>
      <c r="CN1158" s="16"/>
      <c r="CO1158" s="16"/>
      <c r="CP1158" s="16"/>
      <c r="CQ1158" s="16"/>
      <c r="CR1158" s="16"/>
      <c r="CS1158" s="16"/>
      <c r="CT1158" s="16"/>
      <c r="CU1158" s="16"/>
      <c r="CV1158" s="16"/>
      <c r="CW1158" s="16"/>
      <c r="CX1158" s="16"/>
      <c r="CY1158" s="16"/>
      <c r="CZ1158" s="16"/>
      <c r="DA1158" s="16"/>
      <c r="DB1158" s="16"/>
      <c r="DC1158" s="16"/>
      <c r="DD1158" s="16"/>
      <c r="DE1158" s="16"/>
      <c r="DF1158" s="16"/>
      <c r="DG1158" s="16"/>
      <c r="DH1158" s="16"/>
      <c r="DI1158" s="16"/>
      <c r="DJ1158" s="16"/>
      <c r="DK1158" s="16"/>
      <c r="DL1158" s="16"/>
      <c r="DM1158" s="16"/>
      <c r="DN1158" s="16"/>
      <c r="DO1158" s="16"/>
      <c r="DP1158" s="16"/>
      <c r="DQ1158" s="16"/>
      <c r="DR1158" s="16"/>
      <c r="DS1158" s="16"/>
      <c r="DT1158" s="16"/>
      <c r="DU1158" s="16"/>
      <c r="DV1158" s="16"/>
      <c r="DW1158" s="16"/>
      <c r="DX1158" s="16"/>
      <c r="DY1158" s="16"/>
      <c r="DZ1158" s="16"/>
      <c r="EA1158" s="16"/>
      <c r="EB1158" s="16"/>
      <c r="EC1158" s="16"/>
      <c r="ED1158" s="16"/>
      <c r="EE1158" s="16"/>
      <c r="EF1158" s="16"/>
      <c r="EG1158" s="16"/>
      <c r="EH1158" s="16"/>
      <c r="EI1158" s="16"/>
      <c r="EJ1158" s="16"/>
      <c r="EK1158" s="16"/>
      <c r="EL1158" s="16"/>
      <c r="EM1158" s="16"/>
      <c r="EN1158" s="16"/>
      <c r="EO1158" s="16"/>
      <c r="EP1158" s="16"/>
      <c r="EQ1158" s="16"/>
      <c r="ER1158" s="16"/>
      <c r="ES1158" s="16"/>
      <c r="ET1158" s="16"/>
      <c r="EU1158" s="16"/>
      <c r="EV1158" s="16"/>
      <c r="EW1158" s="16"/>
      <c r="EX1158" s="16"/>
      <c r="EY1158" s="16"/>
      <c r="EZ1158" s="16"/>
      <c r="FA1158" s="16"/>
      <c r="FB1158" s="16"/>
    </row>
    <row r="1159" spans="11:158" x14ac:dyDescent="0.35"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6"/>
      <c r="AK1159" s="16"/>
      <c r="AL1159" s="16"/>
      <c r="AM1159" s="16"/>
      <c r="AN1159" s="16"/>
      <c r="AO1159" s="16"/>
      <c r="AP1159" s="16"/>
      <c r="AQ1159" s="16"/>
      <c r="AR1159" s="16"/>
      <c r="AS1159" s="16"/>
      <c r="AT1159" s="16"/>
      <c r="AU1159" s="16"/>
      <c r="AV1159" s="16"/>
      <c r="AW1159" s="16"/>
      <c r="AX1159" s="16"/>
      <c r="AY1159" s="16"/>
      <c r="AZ1159" s="16"/>
      <c r="BA1159" s="16"/>
      <c r="BB1159" s="16"/>
      <c r="BC1159" s="16"/>
      <c r="BD1159" s="16"/>
      <c r="BE1159" s="16"/>
      <c r="BF1159" s="16"/>
      <c r="BG1159" s="16"/>
      <c r="BH1159" s="16"/>
      <c r="BI1159" s="16"/>
      <c r="BJ1159" s="16"/>
      <c r="BK1159" s="16"/>
      <c r="BL1159" s="16"/>
      <c r="BM1159" s="16"/>
      <c r="BN1159" s="16"/>
      <c r="BO1159" s="16"/>
      <c r="BP1159" s="16"/>
      <c r="BQ1159" s="16"/>
      <c r="BR1159" s="16"/>
      <c r="BS1159" s="16"/>
      <c r="BT1159" s="16"/>
      <c r="BU1159" s="16"/>
      <c r="BV1159" s="16"/>
      <c r="BW1159" s="16"/>
      <c r="BX1159" s="16"/>
      <c r="BY1159" s="16"/>
      <c r="BZ1159" s="16"/>
      <c r="CA1159" s="16"/>
      <c r="CB1159" s="16"/>
      <c r="CC1159" s="16"/>
      <c r="CD1159" s="16"/>
      <c r="CE1159" s="16"/>
      <c r="CF1159" s="16"/>
      <c r="CG1159" s="16"/>
      <c r="CH1159" s="16"/>
      <c r="CI1159" s="16"/>
      <c r="CJ1159" s="16"/>
      <c r="CK1159" s="16"/>
      <c r="CL1159" s="16"/>
      <c r="CM1159" s="16"/>
      <c r="CN1159" s="16"/>
      <c r="CO1159" s="16"/>
      <c r="CP1159" s="16"/>
      <c r="CQ1159" s="16"/>
      <c r="CR1159" s="16"/>
      <c r="CS1159" s="16"/>
      <c r="CT1159" s="16"/>
      <c r="CU1159" s="16"/>
      <c r="CV1159" s="16"/>
      <c r="CW1159" s="16"/>
      <c r="CX1159" s="16"/>
      <c r="CY1159" s="16"/>
      <c r="CZ1159" s="16"/>
      <c r="DA1159" s="16"/>
      <c r="DB1159" s="16"/>
      <c r="DC1159" s="16"/>
      <c r="DD1159" s="16"/>
      <c r="DE1159" s="16"/>
      <c r="DF1159" s="16"/>
      <c r="DG1159" s="16"/>
      <c r="DH1159" s="16"/>
      <c r="DI1159" s="16"/>
      <c r="DJ1159" s="16"/>
      <c r="DK1159" s="16"/>
      <c r="DL1159" s="16"/>
      <c r="DM1159" s="16"/>
      <c r="DN1159" s="16"/>
      <c r="DO1159" s="16"/>
      <c r="DP1159" s="16"/>
      <c r="DQ1159" s="16"/>
      <c r="DR1159" s="16"/>
      <c r="DS1159" s="16"/>
      <c r="DT1159" s="16"/>
      <c r="DU1159" s="16"/>
      <c r="DV1159" s="16"/>
      <c r="DW1159" s="16"/>
      <c r="DX1159" s="16"/>
      <c r="DY1159" s="16"/>
      <c r="DZ1159" s="16"/>
      <c r="EA1159" s="16"/>
      <c r="EB1159" s="16"/>
      <c r="EC1159" s="16"/>
      <c r="ED1159" s="16"/>
      <c r="EE1159" s="16"/>
      <c r="EF1159" s="16"/>
      <c r="EG1159" s="16"/>
      <c r="EH1159" s="16"/>
      <c r="EI1159" s="16"/>
      <c r="EJ1159" s="16"/>
      <c r="EK1159" s="16"/>
      <c r="EL1159" s="16"/>
      <c r="EM1159" s="16"/>
      <c r="EN1159" s="16"/>
      <c r="EO1159" s="16"/>
      <c r="EP1159" s="16"/>
      <c r="EQ1159" s="16"/>
      <c r="ER1159" s="16"/>
      <c r="ES1159" s="16"/>
      <c r="ET1159" s="16"/>
      <c r="EU1159" s="16"/>
      <c r="EV1159" s="16"/>
      <c r="EW1159" s="16"/>
      <c r="EX1159" s="16"/>
      <c r="EY1159" s="16"/>
      <c r="EZ1159" s="16"/>
      <c r="FA1159" s="16"/>
      <c r="FB1159" s="16"/>
    </row>
    <row r="1160" spans="11:158" x14ac:dyDescent="0.35"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  <c r="AM1160" s="16"/>
      <c r="AN1160" s="16"/>
      <c r="AO1160" s="16"/>
      <c r="AP1160" s="16"/>
      <c r="AQ1160" s="16"/>
      <c r="AR1160" s="16"/>
      <c r="AS1160" s="16"/>
      <c r="AT1160" s="16"/>
      <c r="AU1160" s="16"/>
      <c r="AV1160" s="16"/>
      <c r="AW1160" s="16"/>
      <c r="AX1160" s="16"/>
      <c r="AY1160" s="16"/>
      <c r="AZ1160" s="16"/>
      <c r="BA1160" s="16"/>
      <c r="BB1160" s="16"/>
      <c r="BC1160" s="16"/>
      <c r="BD1160" s="16"/>
      <c r="BE1160" s="16"/>
      <c r="BF1160" s="16"/>
      <c r="BG1160" s="16"/>
      <c r="BH1160" s="16"/>
      <c r="BI1160" s="16"/>
      <c r="BJ1160" s="16"/>
      <c r="BK1160" s="16"/>
      <c r="BL1160" s="16"/>
      <c r="BM1160" s="16"/>
      <c r="BN1160" s="16"/>
      <c r="BO1160" s="16"/>
      <c r="BP1160" s="16"/>
      <c r="BQ1160" s="16"/>
      <c r="BR1160" s="16"/>
      <c r="BS1160" s="16"/>
      <c r="BT1160" s="16"/>
      <c r="BU1160" s="16"/>
      <c r="BV1160" s="16"/>
      <c r="BW1160" s="16"/>
      <c r="BX1160" s="16"/>
      <c r="BY1160" s="16"/>
      <c r="BZ1160" s="16"/>
      <c r="CA1160" s="16"/>
      <c r="CB1160" s="16"/>
      <c r="CC1160" s="16"/>
      <c r="CD1160" s="16"/>
      <c r="CE1160" s="16"/>
      <c r="CF1160" s="16"/>
      <c r="CG1160" s="16"/>
      <c r="CH1160" s="16"/>
      <c r="CI1160" s="16"/>
      <c r="CJ1160" s="16"/>
      <c r="CK1160" s="16"/>
      <c r="CL1160" s="16"/>
      <c r="CM1160" s="16"/>
      <c r="CN1160" s="16"/>
      <c r="CO1160" s="16"/>
      <c r="CP1160" s="16"/>
      <c r="CQ1160" s="16"/>
      <c r="CR1160" s="16"/>
      <c r="CS1160" s="16"/>
      <c r="CT1160" s="16"/>
      <c r="CU1160" s="16"/>
      <c r="CV1160" s="16"/>
      <c r="CW1160" s="16"/>
      <c r="CX1160" s="16"/>
      <c r="CY1160" s="16"/>
      <c r="CZ1160" s="16"/>
      <c r="DA1160" s="16"/>
      <c r="DB1160" s="16"/>
      <c r="DC1160" s="16"/>
      <c r="DD1160" s="16"/>
      <c r="DE1160" s="16"/>
      <c r="DF1160" s="16"/>
      <c r="DG1160" s="16"/>
      <c r="DH1160" s="16"/>
      <c r="DI1160" s="16"/>
      <c r="DJ1160" s="16"/>
      <c r="DK1160" s="16"/>
      <c r="DL1160" s="16"/>
      <c r="DM1160" s="16"/>
      <c r="DN1160" s="16"/>
      <c r="DO1160" s="16"/>
      <c r="DP1160" s="16"/>
      <c r="DQ1160" s="16"/>
      <c r="DR1160" s="16"/>
      <c r="DS1160" s="16"/>
      <c r="DT1160" s="16"/>
      <c r="DU1160" s="16"/>
      <c r="DV1160" s="16"/>
      <c r="DW1160" s="16"/>
      <c r="DX1160" s="16"/>
      <c r="DY1160" s="16"/>
      <c r="DZ1160" s="16"/>
      <c r="EA1160" s="16"/>
      <c r="EB1160" s="16"/>
      <c r="EC1160" s="16"/>
      <c r="ED1160" s="16"/>
      <c r="EE1160" s="16"/>
      <c r="EF1160" s="16"/>
      <c r="EG1160" s="16"/>
      <c r="EH1160" s="16"/>
      <c r="EI1160" s="16"/>
      <c r="EJ1160" s="16"/>
      <c r="EK1160" s="16"/>
      <c r="EL1160" s="16"/>
      <c r="EM1160" s="16"/>
      <c r="EN1160" s="16"/>
      <c r="EO1160" s="16"/>
      <c r="EP1160" s="16"/>
      <c r="EQ1160" s="16"/>
      <c r="ER1160" s="16"/>
      <c r="ES1160" s="16"/>
      <c r="ET1160" s="16"/>
      <c r="EU1160" s="16"/>
      <c r="EV1160" s="16"/>
      <c r="EW1160" s="16"/>
      <c r="EX1160" s="16"/>
      <c r="EY1160" s="16"/>
      <c r="EZ1160" s="16"/>
      <c r="FA1160" s="16"/>
      <c r="FB1160" s="16"/>
    </row>
    <row r="1161" spans="11:158" x14ac:dyDescent="0.35"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  <c r="AM1161" s="16"/>
      <c r="AN1161" s="16"/>
      <c r="AO1161" s="16"/>
      <c r="AP1161" s="16"/>
      <c r="AQ1161" s="16"/>
      <c r="AR1161" s="16"/>
      <c r="AS1161" s="16"/>
      <c r="AT1161" s="16"/>
      <c r="AU1161" s="16"/>
      <c r="AV1161" s="16"/>
      <c r="AW1161" s="16"/>
      <c r="AX1161" s="16"/>
      <c r="AY1161" s="16"/>
      <c r="AZ1161" s="16"/>
      <c r="BA1161" s="16"/>
      <c r="BB1161" s="16"/>
      <c r="BC1161" s="16"/>
      <c r="BD1161" s="16"/>
      <c r="BE1161" s="16"/>
      <c r="BF1161" s="16"/>
      <c r="BG1161" s="16"/>
      <c r="BH1161" s="16"/>
      <c r="BI1161" s="16"/>
      <c r="BJ1161" s="16"/>
      <c r="BK1161" s="16"/>
      <c r="BL1161" s="16"/>
      <c r="BM1161" s="16"/>
      <c r="BN1161" s="16"/>
      <c r="BO1161" s="16"/>
      <c r="BP1161" s="16"/>
      <c r="BQ1161" s="16"/>
      <c r="BR1161" s="16"/>
      <c r="BS1161" s="16"/>
      <c r="BT1161" s="16"/>
      <c r="BU1161" s="16"/>
      <c r="BV1161" s="16"/>
      <c r="BW1161" s="16"/>
      <c r="BX1161" s="16"/>
      <c r="BY1161" s="16"/>
      <c r="BZ1161" s="16"/>
      <c r="CA1161" s="16"/>
      <c r="CB1161" s="16"/>
      <c r="CC1161" s="16"/>
      <c r="CD1161" s="16"/>
      <c r="CE1161" s="16"/>
      <c r="CF1161" s="16"/>
      <c r="CG1161" s="16"/>
      <c r="CH1161" s="16"/>
      <c r="CI1161" s="16"/>
      <c r="CJ1161" s="16"/>
      <c r="CK1161" s="16"/>
      <c r="CL1161" s="16"/>
      <c r="CM1161" s="16"/>
      <c r="CN1161" s="16"/>
      <c r="CO1161" s="16"/>
      <c r="CP1161" s="16"/>
      <c r="CQ1161" s="16"/>
      <c r="CR1161" s="16"/>
      <c r="CS1161" s="16"/>
      <c r="CT1161" s="16"/>
      <c r="CU1161" s="16"/>
      <c r="CV1161" s="16"/>
      <c r="CW1161" s="16"/>
      <c r="CX1161" s="16"/>
      <c r="CY1161" s="16"/>
      <c r="CZ1161" s="16"/>
      <c r="DA1161" s="16"/>
      <c r="DB1161" s="16"/>
      <c r="DC1161" s="16"/>
      <c r="DD1161" s="16"/>
      <c r="DE1161" s="16"/>
      <c r="DF1161" s="16"/>
      <c r="DG1161" s="16"/>
      <c r="DH1161" s="16"/>
      <c r="DI1161" s="16"/>
      <c r="DJ1161" s="16"/>
      <c r="DK1161" s="16"/>
      <c r="DL1161" s="16"/>
      <c r="DM1161" s="16"/>
      <c r="DN1161" s="16"/>
      <c r="DO1161" s="16"/>
      <c r="DP1161" s="16"/>
      <c r="DQ1161" s="16"/>
      <c r="DR1161" s="16"/>
      <c r="DS1161" s="16"/>
      <c r="DT1161" s="16"/>
      <c r="DU1161" s="16"/>
      <c r="DV1161" s="16"/>
      <c r="DW1161" s="16"/>
      <c r="DX1161" s="16"/>
      <c r="DY1161" s="16"/>
      <c r="DZ1161" s="16"/>
      <c r="EA1161" s="16"/>
      <c r="EB1161" s="16"/>
      <c r="EC1161" s="16"/>
      <c r="ED1161" s="16"/>
      <c r="EE1161" s="16"/>
      <c r="EF1161" s="16"/>
      <c r="EG1161" s="16"/>
      <c r="EH1161" s="16"/>
      <c r="EI1161" s="16"/>
      <c r="EJ1161" s="16"/>
      <c r="EK1161" s="16"/>
      <c r="EL1161" s="16"/>
      <c r="EM1161" s="16"/>
      <c r="EN1161" s="16"/>
      <c r="EO1161" s="16"/>
      <c r="EP1161" s="16"/>
      <c r="EQ1161" s="16"/>
      <c r="ER1161" s="16"/>
      <c r="ES1161" s="16"/>
      <c r="ET1161" s="16"/>
      <c r="EU1161" s="16"/>
      <c r="EV1161" s="16"/>
      <c r="EW1161" s="16"/>
      <c r="EX1161" s="16"/>
      <c r="EY1161" s="16"/>
      <c r="EZ1161" s="16"/>
      <c r="FA1161" s="16"/>
      <c r="FB1161" s="16"/>
    </row>
    <row r="1162" spans="11:158" x14ac:dyDescent="0.35"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6"/>
      <c r="AM1162" s="16"/>
      <c r="AN1162" s="16"/>
      <c r="AO1162" s="16"/>
      <c r="AP1162" s="16"/>
      <c r="AQ1162" s="16"/>
      <c r="AR1162" s="16"/>
      <c r="AS1162" s="16"/>
      <c r="AT1162" s="16"/>
      <c r="AU1162" s="16"/>
      <c r="AV1162" s="16"/>
      <c r="AW1162" s="16"/>
      <c r="AX1162" s="16"/>
      <c r="AY1162" s="16"/>
      <c r="AZ1162" s="16"/>
      <c r="BA1162" s="16"/>
      <c r="BB1162" s="16"/>
      <c r="BC1162" s="16"/>
      <c r="BD1162" s="16"/>
      <c r="BE1162" s="16"/>
      <c r="BF1162" s="16"/>
      <c r="BG1162" s="16"/>
      <c r="BH1162" s="16"/>
      <c r="BI1162" s="16"/>
      <c r="BJ1162" s="16"/>
      <c r="BK1162" s="16"/>
      <c r="BL1162" s="16"/>
      <c r="BM1162" s="16"/>
      <c r="BN1162" s="16"/>
      <c r="BO1162" s="16"/>
      <c r="BP1162" s="16"/>
      <c r="BQ1162" s="16"/>
      <c r="BR1162" s="16"/>
      <c r="BS1162" s="16"/>
      <c r="BT1162" s="16"/>
      <c r="BU1162" s="16"/>
      <c r="BV1162" s="16"/>
      <c r="BW1162" s="16"/>
      <c r="BX1162" s="16"/>
      <c r="BY1162" s="16"/>
      <c r="BZ1162" s="16"/>
      <c r="CA1162" s="16"/>
      <c r="CB1162" s="16"/>
      <c r="CC1162" s="16"/>
      <c r="CD1162" s="16"/>
      <c r="CE1162" s="16"/>
      <c r="CF1162" s="16"/>
      <c r="CG1162" s="16"/>
      <c r="CH1162" s="16"/>
      <c r="CI1162" s="16"/>
      <c r="CJ1162" s="16"/>
      <c r="CK1162" s="16"/>
      <c r="CL1162" s="16"/>
      <c r="CM1162" s="16"/>
      <c r="CN1162" s="16"/>
      <c r="CO1162" s="16"/>
      <c r="CP1162" s="16"/>
      <c r="CQ1162" s="16"/>
      <c r="CR1162" s="16"/>
      <c r="CS1162" s="16"/>
      <c r="CT1162" s="16"/>
      <c r="CU1162" s="16"/>
      <c r="CV1162" s="16"/>
      <c r="CW1162" s="16"/>
      <c r="CX1162" s="16"/>
      <c r="CY1162" s="16"/>
      <c r="CZ1162" s="16"/>
      <c r="DA1162" s="16"/>
      <c r="DB1162" s="16"/>
      <c r="DC1162" s="16"/>
      <c r="DD1162" s="16"/>
      <c r="DE1162" s="16"/>
      <c r="DF1162" s="16"/>
      <c r="DG1162" s="16"/>
      <c r="DH1162" s="16"/>
      <c r="DI1162" s="16"/>
      <c r="DJ1162" s="16"/>
      <c r="DK1162" s="16"/>
      <c r="DL1162" s="16"/>
      <c r="DM1162" s="16"/>
      <c r="DN1162" s="16"/>
      <c r="DO1162" s="16"/>
      <c r="DP1162" s="16"/>
      <c r="DQ1162" s="16"/>
      <c r="DR1162" s="16"/>
      <c r="DS1162" s="16"/>
      <c r="DT1162" s="16"/>
      <c r="DU1162" s="16"/>
      <c r="DV1162" s="16"/>
      <c r="DW1162" s="16"/>
      <c r="DX1162" s="16"/>
      <c r="DY1162" s="16"/>
      <c r="DZ1162" s="16"/>
      <c r="EA1162" s="16"/>
      <c r="EB1162" s="16"/>
      <c r="EC1162" s="16"/>
      <c r="ED1162" s="16"/>
      <c r="EE1162" s="16"/>
      <c r="EF1162" s="16"/>
      <c r="EG1162" s="16"/>
      <c r="EH1162" s="16"/>
      <c r="EI1162" s="16"/>
      <c r="EJ1162" s="16"/>
      <c r="EK1162" s="16"/>
      <c r="EL1162" s="16"/>
      <c r="EM1162" s="16"/>
      <c r="EN1162" s="16"/>
      <c r="EO1162" s="16"/>
      <c r="EP1162" s="16"/>
      <c r="EQ1162" s="16"/>
      <c r="ER1162" s="16"/>
      <c r="ES1162" s="16"/>
      <c r="ET1162" s="16"/>
      <c r="EU1162" s="16"/>
      <c r="EV1162" s="16"/>
      <c r="EW1162" s="16"/>
      <c r="EX1162" s="16"/>
      <c r="EY1162" s="16"/>
      <c r="EZ1162" s="16"/>
      <c r="FA1162" s="16"/>
      <c r="FB1162" s="16"/>
    </row>
    <row r="1163" spans="11:158" x14ac:dyDescent="0.35"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  <c r="AM1163" s="16"/>
      <c r="AN1163" s="16"/>
      <c r="AO1163" s="16"/>
      <c r="AP1163" s="16"/>
      <c r="AQ1163" s="16"/>
      <c r="AR1163" s="16"/>
      <c r="AS1163" s="16"/>
      <c r="AT1163" s="16"/>
      <c r="AU1163" s="16"/>
      <c r="AV1163" s="16"/>
      <c r="AW1163" s="16"/>
      <c r="AX1163" s="16"/>
      <c r="AY1163" s="16"/>
      <c r="AZ1163" s="16"/>
      <c r="BA1163" s="16"/>
      <c r="BB1163" s="16"/>
      <c r="BC1163" s="16"/>
      <c r="BD1163" s="16"/>
      <c r="BE1163" s="16"/>
      <c r="BF1163" s="16"/>
      <c r="BG1163" s="16"/>
      <c r="BH1163" s="16"/>
      <c r="BI1163" s="16"/>
      <c r="BJ1163" s="16"/>
      <c r="BK1163" s="16"/>
      <c r="BL1163" s="16"/>
      <c r="BM1163" s="16"/>
      <c r="BN1163" s="16"/>
      <c r="BO1163" s="16"/>
      <c r="BP1163" s="16"/>
      <c r="BQ1163" s="16"/>
      <c r="BR1163" s="16"/>
      <c r="BS1163" s="16"/>
      <c r="BT1163" s="16"/>
      <c r="BU1163" s="16"/>
      <c r="BV1163" s="16"/>
      <c r="BW1163" s="16"/>
      <c r="BX1163" s="16"/>
      <c r="BY1163" s="16"/>
      <c r="BZ1163" s="16"/>
      <c r="CA1163" s="16"/>
      <c r="CB1163" s="16"/>
      <c r="CC1163" s="16"/>
      <c r="CD1163" s="16"/>
      <c r="CE1163" s="16"/>
      <c r="CF1163" s="16"/>
      <c r="CG1163" s="16"/>
      <c r="CH1163" s="16"/>
      <c r="CI1163" s="16"/>
      <c r="CJ1163" s="16"/>
      <c r="CK1163" s="16"/>
      <c r="CL1163" s="16"/>
      <c r="CM1163" s="16"/>
      <c r="CN1163" s="16"/>
      <c r="CO1163" s="16"/>
      <c r="CP1163" s="16"/>
      <c r="CQ1163" s="16"/>
      <c r="CR1163" s="16"/>
      <c r="CS1163" s="16"/>
      <c r="CT1163" s="16"/>
      <c r="CU1163" s="16"/>
      <c r="CV1163" s="16"/>
      <c r="CW1163" s="16"/>
      <c r="CX1163" s="16"/>
      <c r="CY1163" s="16"/>
      <c r="CZ1163" s="16"/>
      <c r="DA1163" s="16"/>
      <c r="DB1163" s="16"/>
      <c r="DC1163" s="16"/>
      <c r="DD1163" s="16"/>
      <c r="DE1163" s="16"/>
      <c r="DF1163" s="16"/>
      <c r="DG1163" s="16"/>
      <c r="DH1163" s="16"/>
      <c r="DI1163" s="16"/>
      <c r="DJ1163" s="16"/>
      <c r="DK1163" s="16"/>
      <c r="DL1163" s="16"/>
      <c r="DM1163" s="16"/>
      <c r="DN1163" s="16"/>
      <c r="DO1163" s="16"/>
      <c r="DP1163" s="16"/>
      <c r="DQ1163" s="16"/>
      <c r="DR1163" s="16"/>
      <c r="DS1163" s="16"/>
      <c r="DT1163" s="16"/>
      <c r="DU1163" s="16"/>
      <c r="DV1163" s="16"/>
      <c r="DW1163" s="16"/>
      <c r="DX1163" s="16"/>
      <c r="DY1163" s="16"/>
      <c r="DZ1163" s="16"/>
      <c r="EA1163" s="16"/>
      <c r="EB1163" s="16"/>
      <c r="EC1163" s="16"/>
      <c r="ED1163" s="16"/>
      <c r="EE1163" s="16"/>
      <c r="EF1163" s="16"/>
      <c r="EG1163" s="16"/>
      <c r="EH1163" s="16"/>
      <c r="EI1163" s="16"/>
      <c r="EJ1163" s="16"/>
      <c r="EK1163" s="16"/>
      <c r="EL1163" s="16"/>
      <c r="EM1163" s="16"/>
      <c r="EN1163" s="16"/>
      <c r="EO1163" s="16"/>
      <c r="EP1163" s="16"/>
      <c r="EQ1163" s="16"/>
      <c r="ER1163" s="16"/>
      <c r="ES1163" s="16"/>
      <c r="ET1163" s="16"/>
      <c r="EU1163" s="16"/>
      <c r="EV1163" s="16"/>
      <c r="EW1163" s="16"/>
      <c r="EX1163" s="16"/>
      <c r="EY1163" s="16"/>
      <c r="EZ1163" s="16"/>
      <c r="FA1163" s="16"/>
      <c r="FB1163" s="16"/>
    </row>
    <row r="1164" spans="11:158" x14ac:dyDescent="0.35"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6"/>
      <c r="AL1164" s="16"/>
      <c r="AM1164" s="16"/>
      <c r="AN1164" s="16"/>
      <c r="AO1164" s="16"/>
      <c r="AP1164" s="16"/>
      <c r="AQ1164" s="16"/>
      <c r="AR1164" s="16"/>
      <c r="AS1164" s="16"/>
      <c r="AT1164" s="16"/>
      <c r="AU1164" s="16"/>
      <c r="AV1164" s="16"/>
      <c r="AW1164" s="16"/>
      <c r="AX1164" s="16"/>
      <c r="AY1164" s="16"/>
      <c r="AZ1164" s="16"/>
      <c r="BA1164" s="16"/>
      <c r="BB1164" s="16"/>
      <c r="BC1164" s="16"/>
      <c r="BD1164" s="16"/>
      <c r="BE1164" s="16"/>
      <c r="BF1164" s="16"/>
      <c r="BG1164" s="16"/>
      <c r="BH1164" s="16"/>
      <c r="BI1164" s="16"/>
      <c r="BJ1164" s="16"/>
      <c r="BK1164" s="16"/>
      <c r="BL1164" s="16"/>
      <c r="BM1164" s="16"/>
      <c r="BN1164" s="16"/>
      <c r="BO1164" s="16"/>
      <c r="BP1164" s="16"/>
      <c r="BQ1164" s="16"/>
      <c r="BR1164" s="16"/>
      <c r="BS1164" s="16"/>
      <c r="BT1164" s="16"/>
      <c r="BU1164" s="16"/>
      <c r="BV1164" s="16"/>
      <c r="BW1164" s="16"/>
      <c r="BX1164" s="16"/>
      <c r="BY1164" s="16"/>
      <c r="BZ1164" s="16"/>
      <c r="CA1164" s="16"/>
      <c r="CB1164" s="16"/>
      <c r="CC1164" s="16"/>
      <c r="CD1164" s="16"/>
      <c r="CE1164" s="16"/>
      <c r="CF1164" s="16"/>
      <c r="CG1164" s="16"/>
      <c r="CH1164" s="16"/>
      <c r="CI1164" s="16"/>
      <c r="CJ1164" s="16"/>
      <c r="CK1164" s="16"/>
      <c r="CL1164" s="16"/>
      <c r="CM1164" s="16"/>
      <c r="CN1164" s="16"/>
      <c r="CO1164" s="16"/>
      <c r="CP1164" s="16"/>
      <c r="CQ1164" s="16"/>
      <c r="CR1164" s="16"/>
      <c r="CS1164" s="16"/>
      <c r="CT1164" s="16"/>
      <c r="CU1164" s="16"/>
      <c r="CV1164" s="16"/>
      <c r="CW1164" s="16"/>
      <c r="CX1164" s="16"/>
      <c r="CY1164" s="16"/>
      <c r="CZ1164" s="16"/>
      <c r="DA1164" s="16"/>
      <c r="DB1164" s="16"/>
      <c r="DC1164" s="16"/>
      <c r="DD1164" s="16"/>
      <c r="DE1164" s="16"/>
      <c r="DF1164" s="16"/>
      <c r="DG1164" s="16"/>
      <c r="DH1164" s="16"/>
      <c r="DI1164" s="16"/>
      <c r="DJ1164" s="16"/>
      <c r="DK1164" s="16"/>
      <c r="DL1164" s="16"/>
      <c r="DM1164" s="16"/>
      <c r="DN1164" s="16"/>
      <c r="DO1164" s="16"/>
      <c r="DP1164" s="16"/>
      <c r="DQ1164" s="16"/>
      <c r="DR1164" s="16"/>
      <c r="DS1164" s="16"/>
      <c r="DT1164" s="16"/>
      <c r="DU1164" s="16"/>
      <c r="DV1164" s="16"/>
      <c r="DW1164" s="16"/>
      <c r="DX1164" s="16"/>
      <c r="DY1164" s="16"/>
      <c r="DZ1164" s="16"/>
      <c r="EA1164" s="16"/>
      <c r="EB1164" s="16"/>
      <c r="EC1164" s="16"/>
      <c r="ED1164" s="16"/>
      <c r="EE1164" s="16"/>
      <c r="EF1164" s="16"/>
      <c r="EG1164" s="16"/>
      <c r="EH1164" s="16"/>
      <c r="EI1164" s="16"/>
      <c r="EJ1164" s="16"/>
      <c r="EK1164" s="16"/>
      <c r="EL1164" s="16"/>
      <c r="EM1164" s="16"/>
      <c r="EN1164" s="16"/>
      <c r="EO1164" s="16"/>
      <c r="EP1164" s="16"/>
      <c r="EQ1164" s="16"/>
      <c r="ER1164" s="16"/>
      <c r="ES1164" s="16"/>
      <c r="ET1164" s="16"/>
      <c r="EU1164" s="16"/>
      <c r="EV1164" s="16"/>
      <c r="EW1164" s="16"/>
      <c r="EX1164" s="16"/>
      <c r="EY1164" s="16"/>
      <c r="EZ1164" s="16"/>
      <c r="FA1164" s="16"/>
      <c r="FB1164" s="16"/>
    </row>
    <row r="1165" spans="11:158" x14ac:dyDescent="0.35"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6"/>
      <c r="AL1165" s="16"/>
      <c r="AM1165" s="16"/>
      <c r="AN1165" s="16"/>
      <c r="AO1165" s="16"/>
      <c r="AP1165" s="16"/>
      <c r="AQ1165" s="16"/>
      <c r="AR1165" s="16"/>
      <c r="AS1165" s="16"/>
      <c r="AT1165" s="16"/>
      <c r="AU1165" s="16"/>
      <c r="AV1165" s="16"/>
      <c r="AW1165" s="16"/>
      <c r="AX1165" s="16"/>
      <c r="AY1165" s="16"/>
      <c r="AZ1165" s="16"/>
      <c r="BA1165" s="16"/>
      <c r="BB1165" s="16"/>
      <c r="BC1165" s="16"/>
      <c r="BD1165" s="16"/>
      <c r="BE1165" s="16"/>
      <c r="BF1165" s="16"/>
      <c r="BG1165" s="16"/>
      <c r="BH1165" s="16"/>
      <c r="BI1165" s="16"/>
      <c r="BJ1165" s="16"/>
      <c r="BK1165" s="16"/>
      <c r="BL1165" s="16"/>
      <c r="BM1165" s="16"/>
      <c r="BN1165" s="16"/>
      <c r="BO1165" s="16"/>
      <c r="BP1165" s="16"/>
      <c r="BQ1165" s="16"/>
      <c r="BR1165" s="16"/>
      <c r="BS1165" s="16"/>
      <c r="BT1165" s="16"/>
      <c r="BU1165" s="16"/>
      <c r="BV1165" s="16"/>
      <c r="BW1165" s="16"/>
      <c r="BX1165" s="16"/>
      <c r="BY1165" s="16"/>
      <c r="BZ1165" s="16"/>
      <c r="CA1165" s="16"/>
      <c r="CB1165" s="16"/>
      <c r="CC1165" s="16"/>
      <c r="CD1165" s="16"/>
      <c r="CE1165" s="16"/>
      <c r="CF1165" s="16"/>
      <c r="CG1165" s="16"/>
      <c r="CH1165" s="16"/>
      <c r="CI1165" s="16"/>
      <c r="CJ1165" s="16"/>
      <c r="CK1165" s="16"/>
      <c r="CL1165" s="16"/>
      <c r="CM1165" s="16"/>
      <c r="CN1165" s="16"/>
      <c r="CO1165" s="16"/>
      <c r="CP1165" s="16"/>
      <c r="CQ1165" s="16"/>
      <c r="CR1165" s="16"/>
      <c r="CS1165" s="16"/>
      <c r="CT1165" s="16"/>
      <c r="CU1165" s="16"/>
      <c r="CV1165" s="16"/>
      <c r="CW1165" s="16"/>
      <c r="CX1165" s="16"/>
      <c r="CY1165" s="16"/>
      <c r="CZ1165" s="16"/>
      <c r="DA1165" s="16"/>
      <c r="DB1165" s="16"/>
      <c r="DC1165" s="16"/>
      <c r="DD1165" s="16"/>
      <c r="DE1165" s="16"/>
      <c r="DF1165" s="16"/>
      <c r="DG1165" s="16"/>
      <c r="DH1165" s="16"/>
      <c r="DI1165" s="16"/>
      <c r="DJ1165" s="16"/>
      <c r="DK1165" s="16"/>
      <c r="DL1165" s="16"/>
      <c r="DM1165" s="16"/>
      <c r="DN1165" s="16"/>
      <c r="DO1165" s="16"/>
      <c r="DP1165" s="16"/>
      <c r="DQ1165" s="16"/>
      <c r="DR1165" s="16"/>
      <c r="DS1165" s="16"/>
      <c r="DT1165" s="16"/>
      <c r="DU1165" s="16"/>
      <c r="DV1165" s="16"/>
      <c r="DW1165" s="16"/>
      <c r="DX1165" s="16"/>
      <c r="DY1165" s="16"/>
      <c r="DZ1165" s="16"/>
      <c r="EA1165" s="16"/>
      <c r="EB1165" s="16"/>
      <c r="EC1165" s="16"/>
      <c r="ED1165" s="16"/>
      <c r="EE1165" s="16"/>
      <c r="EF1165" s="16"/>
      <c r="EG1165" s="16"/>
      <c r="EH1165" s="16"/>
      <c r="EI1165" s="16"/>
      <c r="EJ1165" s="16"/>
      <c r="EK1165" s="16"/>
      <c r="EL1165" s="16"/>
      <c r="EM1165" s="16"/>
      <c r="EN1165" s="16"/>
      <c r="EO1165" s="16"/>
      <c r="EP1165" s="16"/>
      <c r="EQ1165" s="16"/>
      <c r="ER1165" s="16"/>
      <c r="ES1165" s="16"/>
      <c r="ET1165" s="16"/>
      <c r="EU1165" s="16"/>
      <c r="EV1165" s="16"/>
      <c r="EW1165" s="16"/>
      <c r="EX1165" s="16"/>
      <c r="EY1165" s="16"/>
      <c r="EZ1165" s="16"/>
      <c r="FA1165" s="16"/>
      <c r="FB1165" s="16"/>
    </row>
    <row r="1166" spans="11:158" x14ac:dyDescent="0.35"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6"/>
      <c r="AK1166" s="16"/>
      <c r="AL1166" s="16"/>
      <c r="AM1166" s="16"/>
      <c r="AN1166" s="16"/>
      <c r="AO1166" s="16"/>
      <c r="AP1166" s="16"/>
      <c r="AQ1166" s="16"/>
      <c r="AR1166" s="16"/>
      <c r="AS1166" s="16"/>
      <c r="AT1166" s="16"/>
      <c r="AU1166" s="16"/>
      <c r="AV1166" s="16"/>
      <c r="AW1166" s="16"/>
      <c r="AX1166" s="16"/>
      <c r="AY1166" s="16"/>
      <c r="AZ1166" s="16"/>
      <c r="BA1166" s="16"/>
      <c r="BB1166" s="16"/>
      <c r="BC1166" s="16"/>
      <c r="BD1166" s="16"/>
      <c r="BE1166" s="16"/>
      <c r="BF1166" s="16"/>
      <c r="BG1166" s="16"/>
      <c r="BH1166" s="16"/>
      <c r="BI1166" s="16"/>
      <c r="BJ1166" s="16"/>
      <c r="BK1166" s="16"/>
      <c r="BL1166" s="16"/>
      <c r="BM1166" s="16"/>
      <c r="BN1166" s="16"/>
      <c r="BO1166" s="16"/>
      <c r="BP1166" s="16"/>
      <c r="BQ1166" s="16"/>
      <c r="BR1166" s="16"/>
      <c r="BS1166" s="16"/>
      <c r="BT1166" s="16"/>
      <c r="BU1166" s="16"/>
      <c r="BV1166" s="16"/>
      <c r="BW1166" s="16"/>
      <c r="BX1166" s="16"/>
      <c r="BY1166" s="16"/>
      <c r="BZ1166" s="16"/>
      <c r="CA1166" s="16"/>
      <c r="CB1166" s="16"/>
      <c r="CC1166" s="16"/>
      <c r="CD1166" s="16"/>
      <c r="CE1166" s="16"/>
      <c r="CF1166" s="16"/>
      <c r="CG1166" s="16"/>
      <c r="CH1166" s="16"/>
      <c r="CI1166" s="16"/>
      <c r="CJ1166" s="16"/>
      <c r="CK1166" s="16"/>
      <c r="CL1166" s="16"/>
      <c r="CM1166" s="16"/>
      <c r="CN1166" s="16"/>
      <c r="CO1166" s="16"/>
      <c r="CP1166" s="16"/>
      <c r="CQ1166" s="16"/>
      <c r="CR1166" s="16"/>
      <c r="CS1166" s="16"/>
      <c r="CT1166" s="16"/>
      <c r="CU1166" s="16"/>
      <c r="CV1166" s="16"/>
      <c r="CW1166" s="16"/>
      <c r="CX1166" s="16"/>
      <c r="CY1166" s="16"/>
      <c r="CZ1166" s="16"/>
      <c r="DA1166" s="16"/>
      <c r="DB1166" s="16"/>
      <c r="DC1166" s="16"/>
      <c r="DD1166" s="16"/>
      <c r="DE1166" s="16"/>
      <c r="DF1166" s="16"/>
      <c r="DG1166" s="16"/>
      <c r="DH1166" s="16"/>
      <c r="DI1166" s="16"/>
      <c r="DJ1166" s="16"/>
      <c r="DK1166" s="16"/>
      <c r="DL1166" s="16"/>
      <c r="DM1166" s="16"/>
      <c r="DN1166" s="16"/>
      <c r="DO1166" s="16"/>
      <c r="DP1166" s="16"/>
      <c r="DQ1166" s="16"/>
      <c r="DR1166" s="16"/>
      <c r="DS1166" s="16"/>
      <c r="DT1166" s="16"/>
      <c r="DU1166" s="16"/>
      <c r="DV1166" s="16"/>
      <c r="DW1166" s="16"/>
      <c r="DX1166" s="16"/>
      <c r="DY1166" s="16"/>
      <c r="DZ1166" s="16"/>
      <c r="EA1166" s="16"/>
      <c r="EB1166" s="16"/>
      <c r="EC1166" s="16"/>
      <c r="ED1166" s="16"/>
      <c r="EE1166" s="16"/>
      <c r="EF1166" s="16"/>
      <c r="EG1166" s="16"/>
      <c r="EH1166" s="16"/>
      <c r="EI1166" s="16"/>
      <c r="EJ1166" s="16"/>
      <c r="EK1166" s="16"/>
      <c r="EL1166" s="16"/>
      <c r="EM1166" s="16"/>
      <c r="EN1166" s="16"/>
      <c r="EO1166" s="16"/>
      <c r="EP1166" s="16"/>
      <c r="EQ1166" s="16"/>
      <c r="ER1166" s="16"/>
      <c r="ES1166" s="16"/>
      <c r="ET1166" s="16"/>
      <c r="EU1166" s="16"/>
      <c r="EV1166" s="16"/>
      <c r="EW1166" s="16"/>
      <c r="EX1166" s="16"/>
      <c r="EY1166" s="16"/>
      <c r="EZ1166" s="16"/>
      <c r="FA1166" s="16"/>
      <c r="FB1166" s="16"/>
    </row>
    <row r="1167" spans="11:158" x14ac:dyDescent="0.35"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6"/>
      <c r="AK1167" s="16"/>
      <c r="AL1167" s="16"/>
      <c r="AM1167" s="16"/>
      <c r="AN1167" s="16"/>
      <c r="AO1167" s="16"/>
      <c r="AP1167" s="16"/>
      <c r="AQ1167" s="16"/>
      <c r="AR1167" s="16"/>
      <c r="AS1167" s="16"/>
      <c r="AT1167" s="16"/>
      <c r="AU1167" s="16"/>
      <c r="AV1167" s="16"/>
      <c r="AW1167" s="16"/>
      <c r="AX1167" s="16"/>
      <c r="AY1167" s="16"/>
      <c r="AZ1167" s="16"/>
      <c r="BA1167" s="16"/>
      <c r="BB1167" s="16"/>
      <c r="BC1167" s="16"/>
      <c r="BD1167" s="16"/>
      <c r="BE1167" s="16"/>
      <c r="BF1167" s="16"/>
      <c r="BG1167" s="16"/>
      <c r="BH1167" s="16"/>
      <c r="BI1167" s="16"/>
      <c r="BJ1167" s="16"/>
      <c r="BK1167" s="16"/>
      <c r="BL1167" s="16"/>
      <c r="BM1167" s="16"/>
      <c r="BN1167" s="16"/>
      <c r="BO1167" s="16"/>
      <c r="BP1167" s="16"/>
      <c r="BQ1167" s="16"/>
      <c r="BR1167" s="16"/>
      <c r="BS1167" s="16"/>
      <c r="BT1167" s="16"/>
      <c r="BU1167" s="16"/>
      <c r="BV1167" s="16"/>
      <c r="BW1167" s="16"/>
      <c r="BX1167" s="16"/>
      <c r="BY1167" s="16"/>
      <c r="BZ1167" s="16"/>
      <c r="CA1167" s="16"/>
      <c r="CB1167" s="16"/>
      <c r="CC1167" s="16"/>
      <c r="CD1167" s="16"/>
      <c r="CE1167" s="16"/>
      <c r="CF1167" s="16"/>
      <c r="CG1167" s="16"/>
      <c r="CH1167" s="16"/>
      <c r="CI1167" s="16"/>
      <c r="CJ1167" s="16"/>
      <c r="CK1167" s="16"/>
      <c r="CL1167" s="16"/>
      <c r="CM1167" s="16"/>
      <c r="CN1167" s="16"/>
      <c r="CO1167" s="16"/>
      <c r="CP1167" s="16"/>
      <c r="CQ1167" s="16"/>
      <c r="CR1167" s="16"/>
      <c r="CS1167" s="16"/>
      <c r="CT1167" s="16"/>
      <c r="CU1167" s="16"/>
      <c r="CV1167" s="16"/>
      <c r="CW1167" s="16"/>
      <c r="CX1167" s="16"/>
      <c r="CY1167" s="16"/>
      <c r="CZ1167" s="16"/>
      <c r="DA1167" s="16"/>
      <c r="DB1167" s="16"/>
      <c r="DC1167" s="16"/>
      <c r="DD1167" s="16"/>
      <c r="DE1167" s="16"/>
      <c r="DF1167" s="16"/>
      <c r="DG1167" s="16"/>
      <c r="DH1167" s="16"/>
      <c r="DI1167" s="16"/>
      <c r="DJ1167" s="16"/>
      <c r="DK1167" s="16"/>
      <c r="DL1167" s="16"/>
      <c r="DM1167" s="16"/>
      <c r="DN1167" s="16"/>
      <c r="DO1167" s="16"/>
      <c r="DP1167" s="16"/>
      <c r="DQ1167" s="16"/>
      <c r="DR1167" s="16"/>
      <c r="DS1167" s="16"/>
      <c r="DT1167" s="16"/>
      <c r="DU1167" s="16"/>
      <c r="DV1167" s="16"/>
      <c r="DW1167" s="16"/>
      <c r="DX1167" s="16"/>
      <c r="DY1167" s="16"/>
      <c r="DZ1167" s="16"/>
      <c r="EA1167" s="16"/>
      <c r="EB1167" s="16"/>
      <c r="EC1167" s="16"/>
      <c r="ED1167" s="16"/>
      <c r="EE1167" s="16"/>
      <c r="EF1167" s="16"/>
      <c r="EG1167" s="16"/>
      <c r="EH1167" s="16"/>
      <c r="EI1167" s="16"/>
      <c r="EJ1167" s="16"/>
      <c r="EK1167" s="16"/>
      <c r="EL1167" s="16"/>
      <c r="EM1167" s="16"/>
      <c r="EN1167" s="16"/>
      <c r="EO1167" s="16"/>
      <c r="EP1167" s="16"/>
      <c r="EQ1167" s="16"/>
      <c r="ER1167" s="16"/>
      <c r="ES1167" s="16"/>
      <c r="ET1167" s="16"/>
      <c r="EU1167" s="16"/>
      <c r="EV1167" s="16"/>
      <c r="EW1167" s="16"/>
      <c r="EX1167" s="16"/>
      <c r="EY1167" s="16"/>
      <c r="EZ1167" s="16"/>
      <c r="FA1167" s="16"/>
      <c r="FB1167" s="16"/>
    </row>
    <row r="1168" spans="11:158" x14ac:dyDescent="0.35"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6"/>
      <c r="AL1168" s="16"/>
      <c r="AM1168" s="16"/>
      <c r="AN1168" s="16"/>
      <c r="AO1168" s="16"/>
      <c r="AP1168" s="16"/>
      <c r="AQ1168" s="16"/>
      <c r="AR1168" s="16"/>
      <c r="AS1168" s="16"/>
      <c r="AT1168" s="16"/>
      <c r="AU1168" s="16"/>
      <c r="AV1168" s="16"/>
      <c r="AW1168" s="16"/>
      <c r="AX1168" s="16"/>
      <c r="AY1168" s="16"/>
      <c r="AZ1168" s="16"/>
      <c r="BA1168" s="16"/>
      <c r="BB1168" s="16"/>
      <c r="BC1168" s="16"/>
      <c r="BD1168" s="16"/>
      <c r="BE1168" s="16"/>
      <c r="BF1168" s="16"/>
      <c r="BG1168" s="16"/>
      <c r="BH1168" s="16"/>
      <c r="BI1168" s="16"/>
      <c r="BJ1168" s="16"/>
      <c r="BK1168" s="16"/>
      <c r="BL1168" s="16"/>
      <c r="BM1168" s="16"/>
      <c r="BN1168" s="16"/>
      <c r="BO1168" s="16"/>
      <c r="BP1168" s="16"/>
      <c r="BQ1168" s="16"/>
      <c r="BR1168" s="16"/>
      <c r="BS1168" s="16"/>
      <c r="BT1168" s="16"/>
      <c r="BU1168" s="16"/>
      <c r="BV1168" s="16"/>
      <c r="BW1168" s="16"/>
      <c r="BX1168" s="16"/>
      <c r="BY1168" s="16"/>
      <c r="BZ1168" s="16"/>
      <c r="CA1168" s="16"/>
      <c r="CB1168" s="16"/>
      <c r="CC1168" s="16"/>
      <c r="CD1168" s="16"/>
      <c r="CE1168" s="16"/>
      <c r="CF1168" s="16"/>
      <c r="CG1168" s="16"/>
      <c r="CH1168" s="16"/>
      <c r="CI1168" s="16"/>
      <c r="CJ1168" s="16"/>
      <c r="CK1168" s="16"/>
      <c r="CL1168" s="16"/>
      <c r="CM1168" s="16"/>
      <c r="CN1168" s="16"/>
      <c r="CO1168" s="16"/>
      <c r="CP1168" s="16"/>
      <c r="CQ1168" s="16"/>
      <c r="CR1168" s="16"/>
      <c r="CS1168" s="16"/>
      <c r="CT1168" s="16"/>
      <c r="CU1168" s="16"/>
      <c r="CV1168" s="16"/>
      <c r="CW1168" s="16"/>
      <c r="CX1168" s="16"/>
      <c r="CY1168" s="16"/>
      <c r="CZ1168" s="16"/>
      <c r="DA1168" s="16"/>
      <c r="DB1168" s="16"/>
      <c r="DC1168" s="16"/>
      <c r="DD1168" s="16"/>
      <c r="DE1168" s="16"/>
      <c r="DF1168" s="16"/>
      <c r="DG1168" s="16"/>
      <c r="DH1168" s="16"/>
      <c r="DI1168" s="16"/>
      <c r="DJ1168" s="16"/>
      <c r="DK1168" s="16"/>
      <c r="DL1168" s="16"/>
      <c r="DM1168" s="16"/>
      <c r="DN1168" s="16"/>
      <c r="DO1168" s="16"/>
      <c r="DP1168" s="16"/>
      <c r="DQ1168" s="16"/>
      <c r="DR1168" s="16"/>
      <c r="DS1168" s="16"/>
      <c r="DT1168" s="16"/>
      <c r="DU1168" s="16"/>
      <c r="DV1168" s="16"/>
      <c r="DW1168" s="16"/>
      <c r="DX1168" s="16"/>
      <c r="DY1168" s="16"/>
      <c r="DZ1168" s="16"/>
      <c r="EA1168" s="16"/>
      <c r="EB1168" s="16"/>
      <c r="EC1168" s="16"/>
      <c r="ED1168" s="16"/>
      <c r="EE1168" s="16"/>
      <c r="EF1168" s="16"/>
      <c r="EG1168" s="16"/>
      <c r="EH1168" s="16"/>
      <c r="EI1168" s="16"/>
      <c r="EJ1168" s="16"/>
      <c r="EK1168" s="16"/>
      <c r="EL1168" s="16"/>
      <c r="EM1168" s="16"/>
      <c r="EN1168" s="16"/>
      <c r="EO1168" s="16"/>
      <c r="EP1168" s="16"/>
      <c r="EQ1168" s="16"/>
      <c r="ER1168" s="16"/>
      <c r="ES1168" s="16"/>
      <c r="ET1168" s="16"/>
      <c r="EU1168" s="16"/>
      <c r="EV1168" s="16"/>
      <c r="EW1168" s="16"/>
      <c r="EX1168" s="16"/>
      <c r="EY1168" s="16"/>
      <c r="EZ1168" s="16"/>
      <c r="FA1168" s="16"/>
      <c r="FB1168" s="16"/>
    </row>
    <row r="1169" spans="11:158" x14ac:dyDescent="0.35"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6"/>
      <c r="AT1169" s="16"/>
      <c r="AU1169" s="16"/>
      <c r="AV1169" s="16"/>
      <c r="AW1169" s="16"/>
      <c r="AX1169" s="16"/>
      <c r="AY1169" s="16"/>
      <c r="AZ1169" s="16"/>
      <c r="BA1169" s="16"/>
      <c r="BB1169" s="16"/>
      <c r="BC1169" s="16"/>
      <c r="BD1169" s="16"/>
      <c r="BE1169" s="16"/>
      <c r="BF1169" s="16"/>
      <c r="BG1169" s="16"/>
      <c r="BH1169" s="16"/>
      <c r="BI1169" s="16"/>
      <c r="BJ1169" s="16"/>
      <c r="BK1169" s="16"/>
      <c r="BL1169" s="16"/>
      <c r="BM1169" s="16"/>
      <c r="BN1169" s="16"/>
      <c r="BO1169" s="16"/>
      <c r="BP1169" s="16"/>
      <c r="BQ1169" s="16"/>
      <c r="BR1169" s="16"/>
      <c r="BS1169" s="16"/>
      <c r="BT1169" s="16"/>
      <c r="BU1169" s="16"/>
      <c r="BV1169" s="16"/>
      <c r="BW1169" s="16"/>
      <c r="BX1169" s="16"/>
      <c r="BY1169" s="16"/>
      <c r="BZ1169" s="16"/>
      <c r="CA1169" s="16"/>
      <c r="CB1169" s="16"/>
      <c r="CC1169" s="16"/>
      <c r="CD1169" s="16"/>
      <c r="CE1169" s="16"/>
      <c r="CF1169" s="16"/>
      <c r="CG1169" s="16"/>
      <c r="CH1169" s="16"/>
      <c r="CI1169" s="16"/>
      <c r="CJ1169" s="16"/>
      <c r="CK1169" s="16"/>
      <c r="CL1169" s="16"/>
      <c r="CM1169" s="16"/>
      <c r="CN1169" s="16"/>
      <c r="CO1169" s="16"/>
      <c r="CP1169" s="16"/>
      <c r="CQ1169" s="16"/>
      <c r="CR1169" s="16"/>
      <c r="CS1169" s="16"/>
      <c r="CT1169" s="16"/>
      <c r="CU1169" s="16"/>
      <c r="CV1169" s="16"/>
      <c r="CW1169" s="16"/>
      <c r="CX1169" s="16"/>
      <c r="CY1169" s="16"/>
      <c r="CZ1169" s="16"/>
      <c r="DA1169" s="16"/>
      <c r="DB1169" s="16"/>
      <c r="DC1169" s="16"/>
      <c r="DD1169" s="16"/>
      <c r="DE1169" s="16"/>
      <c r="DF1169" s="16"/>
      <c r="DG1169" s="16"/>
      <c r="DH1169" s="16"/>
      <c r="DI1169" s="16"/>
      <c r="DJ1169" s="16"/>
      <c r="DK1169" s="16"/>
      <c r="DL1169" s="16"/>
      <c r="DM1169" s="16"/>
      <c r="DN1169" s="16"/>
      <c r="DO1169" s="16"/>
      <c r="DP1169" s="16"/>
      <c r="DQ1169" s="16"/>
      <c r="DR1169" s="16"/>
      <c r="DS1169" s="16"/>
      <c r="DT1169" s="16"/>
      <c r="DU1169" s="16"/>
      <c r="DV1169" s="16"/>
      <c r="DW1169" s="16"/>
      <c r="DX1169" s="16"/>
      <c r="DY1169" s="16"/>
      <c r="DZ1169" s="16"/>
      <c r="EA1169" s="16"/>
      <c r="EB1169" s="16"/>
      <c r="EC1169" s="16"/>
      <c r="ED1169" s="16"/>
      <c r="EE1169" s="16"/>
      <c r="EF1169" s="16"/>
      <c r="EG1169" s="16"/>
      <c r="EH1169" s="16"/>
      <c r="EI1169" s="16"/>
      <c r="EJ1169" s="16"/>
      <c r="EK1169" s="16"/>
      <c r="EL1169" s="16"/>
      <c r="EM1169" s="16"/>
      <c r="EN1169" s="16"/>
      <c r="EO1169" s="16"/>
      <c r="EP1169" s="16"/>
      <c r="EQ1169" s="16"/>
      <c r="ER1169" s="16"/>
      <c r="ES1169" s="16"/>
      <c r="ET1169" s="16"/>
      <c r="EU1169" s="16"/>
      <c r="EV1169" s="16"/>
      <c r="EW1169" s="16"/>
      <c r="EX1169" s="16"/>
      <c r="EY1169" s="16"/>
      <c r="EZ1169" s="16"/>
      <c r="FA1169" s="16"/>
      <c r="FB1169" s="16"/>
    </row>
    <row r="1170" spans="11:158" x14ac:dyDescent="0.35"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  <c r="AM1170" s="16"/>
      <c r="AN1170" s="16"/>
      <c r="AO1170" s="16"/>
      <c r="AP1170" s="16"/>
      <c r="AQ1170" s="16"/>
      <c r="AR1170" s="16"/>
      <c r="AS1170" s="16"/>
      <c r="AT1170" s="16"/>
      <c r="AU1170" s="16"/>
      <c r="AV1170" s="16"/>
      <c r="AW1170" s="16"/>
      <c r="AX1170" s="16"/>
      <c r="AY1170" s="16"/>
      <c r="AZ1170" s="16"/>
      <c r="BA1170" s="16"/>
      <c r="BB1170" s="16"/>
      <c r="BC1170" s="16"/>
      <c r="BD1170" s="16"/>
      <c r="BE1170" s="16"/>
      <c r="BF1170" s="16"/>
      <c r="BG1170" s="16"/>
      <c r="BH1170" s="16"/>
      <c r="BI1170" s="16"/>
      <c r="BJ1170" s="16"/>
      <c r="BK1170" s="16"/>
      <c r="BL1170" s="16"/>
      <c r="BM1170" s="16"/>
      <c r="BN1170" s="16"/>
      <c r="BO1170" s="16"/>
      <c r="BP1170" s="16"/>
      <c r="BQ1170" s="16"/>
      <c r="BR1170" s="16"/>
      <c r="BS1170" s="16"/>
      <c r="BT1170" s="16"/>
      <c r="BU1170" s="16"/>
      <c r="BV1170" s="16"/>
      <c r="BW1170" s="16"/>
      <c r="BX1170" s="16"/>
      <c r="BY1170" s="16"/>
      <c r="BZ1170" s="16"/>
      <c r="CA1170" s="16"/>
      <c r="CB1170" s="16"/>
      <c r="CC1170" s="16"/>
      <c r="CD1170" s="16"/>
      <c r="CE1170" s="16"/>
      <c r="CF1170" s="16"/>
      <c r="CG1170" s="16"/>
      <c r="CH1170" s="16"/>
      <c r="CI1170" s="16"/>
      <c r="CJ1170" s="16"/>
      <c r="CK1170" s="16"/>
      <c r="CL1170" s="16"/>
      <c r="CM1170" s="16"/>
      <c r="CN1170" s="16"/>
      <c r="CO1170" s="16"/>
      <c r="CP1170" s="16"/>
      <c r="CQ1170" s="16"/>
      <c r="CR1170" s="16"/>
      <c r="CS1170" s="16"/>
      <c r="CT1170" s="16"/>
      <c r="CU1170" s="16"/>
      <c r="CV1170" s="16"/>
      <c r="CW1170" s="16"/>
      <c r="CX1170" s="16"/>
      <c r="CY1170" s="16"/>
      <c r="CZ1170" s="16"/>
      <c r="DA1170" s="16"/>
      <c r="DB1170" s="16"/>
      <c r="DC1170" s="16"/>
      <c r="DD1170" s="16"/>
      <c r="DE1170" s="16"/>
      <c r="DF1170" s="16"/>
      <c r="DG1170" s="16"/>
      <c r="DH1170" s="16"/>
      <c r="DI1170" s="16"/>
      <c r="DJ1170" s="16"/>
      <c r="DK1170" s="16"/>
      <c r="DL1170" s="16"/>
      <c r="DM1170" s="16"/>
      <c r="DN1170" s="16"/>
      <c r="DO1170" s="16"/>
      <c r="DP1170" s="16"/>
      <c r="DQ1170" s="16"/>
      <c r="DR1170" s="16"/>
      <c r="DS1170" s="16"/>
      <c r="DT1170" s="16"/>
      <c r="DU1170" s="16"/>
      <c r="DV1170" s="16"/>
      <c r="DW1170" s="16"/>
      <c r="DX1170" s="16"/>
      <c r="DY1170" s="16"/>
      <c r="DZ1170" s="16"/>
      <c r="EA1170" s="16"/>
      <c r="EB1170" s="16"/>
      <c r="EC1170" s="16"/>
      <c r="ED1170" s="16"/>
      <c r="EE1170" s="16"/>
      <c r="EF1170" s="16"/>
      <c r="EG1170" s="16"/>
      <c r="EH1170" s="16"/>
      <c r="EI1170" s="16"/>
      <c r="EJ1170" s="16"/>
      <c r="EK1170" s="16"/>
      <c r="EL1170" s="16"/>
      <c r="EM1170" s="16"/>
      <c r="EN1170" s="16"/>
      <c r="EO1170" s="16"/>
      <c r="EP1170" s="16"/>
      <c r="EQ1170" s="16"/>
      <c r="ER1170" s="16"/>
      <c r="ES1170" s="16"/>
      <c r="ET1170" s="16"/>
      <c r="EU1170" s="16"/>
      <c r="EV1170" s="16"/>
      <c r="EW1170" s="16"/>
      <c r="EX1170" s="16"/>
      <c r="EY1170" s="16"/>
      <c r="EZ1170" s="16"/>
      <c r="FA1170" s="16"/>
      <c r="FB1170" s="16"/>
    </row>
    <row r="1171" spans="11:158" x14ac:dyDescent="0.35"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6"/>
      <c r="AK1171" s="16"/>
      <c r="AL1171" s="16"/>
      <c r="AM1171" s="16"/>
      <c r="AN1171" s="16"/>
      <c r="AO1171" s="16"/>
      <c r="AP1171" s="16"/>
      <c r="AQ1171" s="16"/>
      <c r="AR1171" s="16"/>
      <c r="AS1171" s="16"/>
      <c r="AT1171" s="16"/>
      <c r="AU1171" s="16"/>
      <c r="AV1171" s="16"/>
      <c r="AW1171" s="16"/>
      <c r="AX1171" s="16"/>
      <c r="AY1171" s="16"/>
      <c r="AZ1171" s="16"/>
      <c r="BA1171" s="16"/>
      <c r="BB1171" s="16"/>
      <c r="BC1171" s="16"/>
      <c r="BD1171" s="16"/>
      <c r="BE1171" s="16"/>
      <c r="BF1171" s="16"/>
      <c r="BG1171" s="16"/>
      <c r="BH1171" s="16"/>
      <c r="BI1171" s="16"/>
      <c r="BJ1171" s="16"/>
      <c r="BK1171" s="16"/>
      <c r="BL1171" s="16"/>
      <c r="BM1171" s="16"/>
      <c r="BN1171" s="16"/>
      <c r="BO1171" s="16"/>
      <c r="BP1171" s="16"/>
      <c r="BQ1171" s="16"/>
      <c r="BR1171" s="16"/>
      <c r="BS1171" s="16"/>
      <c r="BT1171" s="16"/>
      <c r="BU1171" s="16"/>
      <c r="BV1171" s="16"/>
      <c r="BW1171" s="16"/>
      <c r="BX1171" s="16"/>
      <c r="BY1171" s="16"/>
      <c r="BZ1171" s="16"/>
      <c r="CA1171" s="16"/>
      <c r="CB1171" s="16"/>
      <c r="CC1171" s="16"/>
      <c r="CD1171" s="16"/>
      <c r="CE1171" s="16"/>
      <c r="CF1171" s="16"/>
      <c r="CG1171" s="16"/>
      <c r="CH1171" s="16"/>
      <c r="CI1171" s="16"/>
      <c r="CJ1171" s="16"/>
      <c r="CK1171" s="16"/>
      <c r="CL1171" s="16"/>
      <c r="CM1171" s="16"/>
      <c r="CN1171" s="16"/>
      <c r="CO1171" s="16"/>
      <c r="CP1171" s="16"/>
      <c r="CQ1171" s="16"/>
      <c r="CR1171" s="16"/>
      <c r="CS1171" s="16"/>
      <c r="CT1171" s="16"/>
      <c r="CU1171" s="16"/>
      <c r="CV1171" s="16"/>
      <c r="CW1171" s="16"/>
      <c r="CX1171" s="16"/>
      <c r="CY1171" s="16"/>
      <c r="CZ1171" s="16"/>
      <c r="DA1171" s="16"/>
      <c r="DB1171" s="16"/>
      <c r="DC1171" s="16"/>
      <c r="DD1171" s="16"/>
      <c r="DE1171" s="16"/>
      <c r="DF1171" s="16"/>
      <c r="DG1171" s="16"/>
      <c r="DH1171" s="16"/>
      <c r="DI1171" s="16"/>
      <c r="DJ1171" s="16"/>
      <c r="DK1171" s="16"/>
      <c r="DL1171" s="16"/>
      <c r="DM1171" s="16"/>
      <c r="DN1171" s="16"/>
      <c r="DO1171" s="16"/>
      <c r="DP1171" s="16"/>
      <c r="DQ1171" s="16"/>
      <c r="DR1171" s="16"/>
      <c r="DS1171" s="16"/>
      <c r="DT1171" s="16"/>
      <c r="DU1171" s="16"/>
      <c r="DV1171" s="16"/>
      <c r="DW1171" s="16"/>
      <c r="DX1171" s="16"/>
      <c r="DY1171" s="16"/>
      <c r="DZ1171" s="16"/>
      <c r="EA1171" s="16"/>
      <c r="EB1171" s="16"/>
      <c r="EC1171" s="16"/>
      <c r="ED1171" s="16"/>
      <c r="EE1171" s="16"/>
      <c r="EF1171" s="16"/>
      <c r="EG1171" s="16"/>
      <c r="EH1171" s="16"/>
      <c r="EI1171" s="16"/>
      <c r="EJ1171" s="16"/>
      <c r="EK1171" s="16"/>
      <c r="EL1171" s="16"/>
      <c r="EM1171" s="16"/>
      <c r="EN1171" s="16"/>
      <c r="EO1171" s="16"/>
      <c r="EP1171" s="16"/>
      <c r="EQ1171" s="16"/>
      <c r="ER1171" s="16"/>
      <c r="ES1171" s="16"/>
      <c r="ET1171" s="16"/>
      <c r="EU1171" s="16"/>
      <c r="EV1171" s="16"/>
      <c r="EW1171" s="16"/>
      <c r="EX1171" s="16"/>
      <c r="EY1171" s="16"/>
      <c r="EZ1171" s="16"/>
      <c r="FA1171" s="16"/>
      <c r="FB1171" s="16"/>
    </row>
    <row r="1172" spans="11:158" x14ac:dyDescent="0.35"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6"/>
      <c r="AK1172" s="16"/>
      <c r="AL1172" s="16"/>
      <c r="AM1172" s="16"/>
      <c r="AN1172" s="16"/>
      <c r="AO1172" s="16"/>
      <c r="AP1172" s="16"/>
      <c r="AQ1172" s="16"/>
      <c r="AR1172" s="16"/>
      <c r="AS1172" s="16"/>
      <c r="AT1172" s="16"/>
      <c r="AU1172" s="16"/>
      <c r="AV1172" s="16"/>
      <c r="AW1172" s="16"/>
      <c r="AX1172" s="16"/>
      <c r="AY1172" s="16"/>
      <c r="AZ1172" s="16"/>
      <c r="BA1172" s="16"/>
      <c r="BB1172" s="16"/>
      <c r="BC1172" s="16"/>
      <c r="BD1172" s="16"/>
      <c r="BE1172" s="16"/>
      <c r="BF1172" s="16"/>
      <c r="BG1172" s="16"/>
      <c r="BH1172" s="16"/>
      <c r="BI1172" s="16"/>
      <c r="BJ1172" s="16"/>
      <c r="BK1172" s="16"/>
      <c r="BL1172" s="16"/>
      <c r="BM1172" s="16"/>
      <c r="BN1172" s="16"/>
      <c r="BO1172" s="16"/>
      <c r="BP1172" s="16"/>
      <c r="BQ1172" s="16"/>
      <c r="BR1172" s="16"/>
      <c r="BS1172" s="16"/>
      <c r="BT1172" s="16"/>
      <c r="BU1172" s="16"/>
      <c r="BV1172" s="16"/>
      <c r="BW1172" s="16"/>
      <c r="BX1172" s="16"/>
      <c r="BY1172" s="16"/>
      <c r="BZ1172" s="16"/>
      <c r="CA1172" s="16"/>
      <c r="CB1172" s="16"/>
      <c r="CC1172" s="16"/>
      <c r="CD1172" s="16"/>
      <c r="CE1172" s="16"/>
      <c r="CF1172" s="16"/>
      <c r="CG1172" s="16"/>
      <c r="CH1172" s="16"/>
      <c r="CI1172" s="16"/>
      <c r="CJ1172" s="16"/>
      <c r="CK1172" s="16"/>
      <c r="CL1172" s="16"/>
      <c r="CM1172" s="16"/>
      <c r="CN1172" s="16"/>
      <c r="CO1172" s="16"/>
      <c r="CP1172" s="16"/>
      <c r="CQ1172" s="16"/>
      <c r="CR1172" s="16"/>
      <c r="CS1172" s="16"/>
      <c r="CT1172" s="16"/>
      <c r="CU1172" s="16"/>
      <c r="CV1172" s="16"/>
      <c r="CW1172" s="16"/>
      <c r="CX1172" s="16"/>
      <c r="CY1172" s="16"/>
      <c r="CZ1172" s="16"/>
      <c r="DA1172" s="16"/>
      <c r="DB1172" s="16"/>
      <c r="DC1172" s="16"/>
      <c r="DD1172" s="16"/>
      <c r="DE1172" s="16"/>
      <c r="DF1172" s="16"/>
      <c r="DG1172" s="16"/>
      <c r="DH1172" s="16"/>
      <c r="DI1172" s="16"/>
      <c r="DJ1172" s="16"/>
      <c r="DK1172" s="16"/>
      <c r="DL1172" s="16"/>
      <c r="DM1172" s="16"/>
      <c r="DN1172" s="16"/>
      <c r="DO1172" s="16"/>
      <c r="DP1172" s="16"/>
      <c r="DQ1172" s="16"/>
      <c r="DR1172" s="16"/>
      <c r="DS1172" s="16"/>
      <c r="DT1172" s="16"/>
      <c r="DU1172" s="16"/>
      <c r="DV1172" s="16"/>
      <c r="DW1172" s="16"/>
      <c r="DX1172" s="16"/>
      <c r="DY1172" s="16"/>
      <c r="DZ1172" s="16"/>
      <c r="EA1172" s="16"/>
      <c r="EB1172" s="16"/>
      <c r="EC1172" s="16"/>
      <c r="ED1172" s="16"/>
      <c r="EE1172" s="16"/>
      <c r="EF1172" s="16"/>
      <c r="EG1172" s="16"/>
      <c r="EH1172" s="16"/>
      <c r="EI1172" s="16"/>
      <c r="EJ1172" s="16"/>
      <c r="EK1172" s="16"/>
      <c r="EL1172" s="16"/>
      <c r="EM1172" s="16"/>
      <c r="EN1172" s="16"/>
      <c r="EO1172" s="16"/>
      <c r="EP1172" s="16"/>
      <c r="EQ1172" s="16"/>
      <c r="ER1172" s="16"/>
      <c r="ES1172" s="16"/>
      <c r="ET1172" s="16"/>
      <c r="EU1172" s="16"/>
      <c r="EV1172" s="16"/>
      <c r="EW1172" s="16"/>
      <c r="EX1172" s="16"/>
      <c r="EY1172" s="16"/>
      <c r="EZ1172" s="16"/>
      <c r="FA1172" s="16"/>
      <c r="FB1172" s="16"/>
    </row>
    <row r="1173" spans="11:158" x14ac:dyDescent="0.35"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6"/>
      <c r="AL1173" s="16"/>
      <c r="AM1173" s="16"/>
      <c r="AN1173" s="16"/>
      <c r="AO1173" s="16"/>
      <c r="AP1173" s="16"/>
      <c r="AQ1173" s="16"/>
      <c r="AR1173" s="16"/>
      <c r="AS1173" s="16"/>
      <c r="AT1173" s="16"/>
      <c r="AU1173" s="16"/>
      <c r="AV1173" s="16"/>
      <c r="AW1173" s="16"/>
      <c r="AX1173" s="16"/>
      <c r="AY1173" s="16"/>
      <c r="AZ1173" s="16"/>
      <c r="BA1173" s="16"/>
      <c r="BB1173" s="16"/>
      <c r="BC1173" s="16"/>
      <c r="BD1173" s="16"/>
      <c r="BE1173" s="16"/>
      <c r="BF1173" s="16"/>
      <c r="BG1173" s="16"/>
      <c r="BH1173" s="16"/>
      <c r="BI1173" s="16"/>
      <c r="BJ1173" s="16"/>
      <c r="BK1173" s="16"/>
      <c r="BL1173" s="16"/>
      <c r="BM1173" s="16"/>
      <c r="BN1173" s="16"/>
      <c r="BO1173" s="16"/>
      <c r="BP1173" s="16"/>
      <c r="BQ1173" s="16"/>
      <c r="BR1173" s="16"/>
      <c r="BS1173" s="16"/>
      <c r="BT1173" s="16"/>
      <c r="BU1173" s="16"/>
      <c r="BV1173" s="16"/>
      <c r="BW1173" s="16"/>
      <c r="BX1173" s="16"/>
      <c r="BY1173" s="16"/>
      <c r="BZ1173" s="16"/>
      <c r="CA1173" s="16"/>
      <c r="CB1173" s="16"/>
      <c r="CC1173" s="16"/>
      <c r="CD1173" s="16"/>
      <c r="CE1173" s="16"/>
      <c r="CF1173" s="16"/>
      <c r="CG1173" s="16"/>
      <c r="CH1173" s="16"/>
      <c r="CI1173" s="16"/>
      <c r="CJ1173" s="16"/>
      <c r="CK1173" s="16"/>
      <c r="CL1173" s="16"/>
      <c r="CM1173" s="16"/>
      <c r="CN1173" s="16"/>
      <c r="CO1173" s="16"/>
      <c r="CP1173" s="16"/>
      <c r="CQ1173" s="16"/>
      <c r="CR1173" s="16"/>
      <c r="CS1173" s="16"/>
      <c r="CT1173" s="16"/>
      <c r="CU1173" s="16"/>
      <c r="CV1173" s="16"/>
      <c r="CW1173" s="16"/>
      <c r="CX1173" s="16"/>
      <c r="CY1173" s="16"/>
      <c r="CZ1173" s="16"/>
      <c r="DA1173" s="16"/>
      <c r="DB1173" s="16"/>
      <c r="DC1173" s="16"/>
      <c r="DD1173" s="16"/>
      <c r="DE1173" s="16"/>
      <c r="DF1173" s="16"/>
      <c r="DG1173" s="16"/>
      <c r="DH1173" s="16"/>
      <c r="DI1173" s="16"/>
      <c r="DJ1173" s="16"/>
      <c r="DK1173" s="16"/>
      <c r="DL1173" s="16"/>
      <c r="DM1173" s="16"/>
      <c r="DN1173" s="16"/>
      <c r="DO1173" s="16"/>
      <c r="DP1173" s="16"/>
      <c r="DQ1173" s="16"/>
      <c r="DR1173" s="16"/>
      <c r="DS1173" s="16"/>
      <c r="DT1173" s="16"/>
      <c r="DU1173" s="16"/>
      <c r="DV1173" s="16"/>
      <c r="DW1173" s="16"/>
      <c r="DX1173" s="16"/>
      <c r="DY1173" s="16"/>
      <c r="DZ1173" s="16"/>
      <c r="EA1173" s="16"/>
      <c r="EB1173" s="16"/>
      <c r="EC1173" s="16"/>
      <c r="ED1173" s="16"/>
      <c r="EE1173" s="16"/>
      <c r="EF1173" s="16"/>
      <c r="EG1173" s="16"/>
      <c r="EH1173" s="16"/>
      <c r="EI1173" s="16"/>
      <c r="EJ1173" s="16"/>
      <c r="EK1173" s="16"/>
      <c r="EL1173" s="16"/>
      <c r="EM1173" s="16"/>
      <c r="EN1173" s="16"/>
      <c r="EO1173" s="16"/>
      <c r="EP1173" s="16"/>
      <c r="EQ1173" s="16"/>
      <c r="ER1173" s="16"/>
      <c r="ES1173" s="16"/>
      <c r="ET1173" s="16"/>
      <c r="EU1173" s="16"/>
      <c r="EV1173" s="16"/>
      <c r="EW1173" s="16"/>
      <c r="EX1173" s="16"/>
      <c r="EY1173" s="16"/>
      <c r="EZ1173" s="16"/>
      <c r="FA1173" s="16"/>
      <c r="FB1173" s="16"/>
    </row>
    <row r="1174" spans="11:158" x14ac:dyDescent="0.35"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6"/>
      <c r="AL1174" s="16"/>
      <c r="AM1174" s="16"/>
      <c r="AN1174" s="16"/>
      <c r="AO1174" s="16"/>
      <c r="AP1174" s="16"/>
      <c r="AQ1174" s="16"/>
      <c r="AR1174" s="16"/>
      <c r="AS1174" s="16"/>
      <c r="AT1174" s="16"/>
      <c r="AU1174" s="16"/>
      <c r="AV1174" s="16"/>
      <c r="AW1174" s="16"/>
      <c r="AX1174" s="16"/>
      <c r="AY1174" s="16"/>
      <c r="AZ1174" s="16"/>
      <c r="BA1174" s="16"/>
      <c r="BB1174" s="16"/>
      <c r="BC1174" s="16"/>
      <c r="BD1174" s="16"/>
      <c r="BE1174" s="16"/>
      <c r="BF1174" s="16"/>
      <c r="BG1174" s="16"/>
      <c r="BH1174" s="16"/>
      <c r="BI1174" s="16"/>
      <c r="BJ1174" s="16"/>
      <c r="BK1174" s="16"/>
      <c r="BL1174" s="16"/>
      <c r="BM1174" s="16"/>
      <c r="BN1174" s="16"/>
      <c r="BO1174" s="16"/>
      <c r="BP1174" s="16"/>
      <c r="BQ1174" s="16"/>
      <c r="BR1174" s="16"/>
      <c r="BS1174" s="16"/>
      <c r="BT1174" s="16"/>
      <c r="BU1174" s="16"/>
      <c r="BV1174" s="16"/>
      <c r="BW1174" s="16"/>
      <c r="BX1174" s="16"/>
      <c r="BY1174" s="16"/>
      <c r="BZ1174" s="16"/>
      <c r="CA1174" s="16"/>
      <c r="CB1174" s="16"/>
      <c r="CC1174" s="16"/>
      <c r="CD1174" s="16"/>
      <c r="CE1174" s="16"/>
      <c r="CF1174" s="16"/>
      <c r="CG1174" s="16"/>
      <c r="CH1174" s="16"/>
      <c r="CI1174" s="16"/>
      <c r="CJ1174" s="16"/>
      <c r="CK1174" s="16"/>
      <c r="CL1174" s="16"/>
      <c r="CM1174" s="16"/>
      <c r="CN1174" s="16"/>
      <c r="CO1174" s="16"/>
      <c r="CP1174" s="16"/>
      <c r="CQ1174" s="16"/>
      <c r="CR1174" s="16"/>
      <c r="CS1174" s="16"/>
      <c r="CT1174" s="16"/>
      <c r="CU1174" s="16"/>
      <c r="CV1174" s="16"/>
      <c r="CW1174" s="16"/>
      <c r="CX1174" s="16"/>
      <c r="CY1174" s="16"/>
      <c r="CZ1174" s="16"/>
      <c r="DA1174" s="16"/>
      <c r="DB1174" s="16"/>
      <c r="DC1174" s="16"/>
      <c r="DD1174" s="16"/>
      <c r="DE1174" s="16"/>
      <c r="DF1174" s="16"/>
      <c r="DG1174" s="16"/>
      <c r="DH1174" s="16"/>
      <c r="DI1174" s="16"/>
      <c r="DJ1174" s="16"/>
      <c r="DK1174" s="16"/>
      <c r="DL1174" s="16"/>
      <c r="DM1174" s="16"/>
      <c r="DN1174" s="16"/>
      <c r="DO1174" s="16"/>
      <c r="DP1174" s="16"/>
      <c r="DQ1174" s="16"/>
      <c r="DR1174" s="16"/>
      <c r="DS1174" s="16"/>
      <c r="DT1174" s="16"/>
      <c r="DU1174" s="16"/>
      <c r="DV1174" s="16"/>
      <c r="DW1174" s="16"/>
      <c r="DX1174" s="16"/>
      <c r="DY1174" s="16"/>
      <c r="DZ1174" s="16"/>
      <c r="EA1174" s="16"/>
      <c r="EB1174" s="16"/>
      <c r="EC1174" s="16"/>
      <c r="ED1174" s="16"/>
      <c r="EE1174" s="16"/>
      <c r="EF1174" s="16"/>
      <c r="EG1174" s="16"/>
      <c r="EH1174" s="16"/>
      <c r="EI1174" s="16"/>
      <c r="EJ1174" s="16"/>
      <c r="EK1174" s="16"/>
      <c r="EL1174" s="16"/>
      <c r="EM1174" s="16"/>
      <c r="EN1174" s="16"/>
      <c r="EO1174" s="16"/>
      <c r="EP1174" s="16"/>
      <c r="EQ1174" s="16"/>
      <c r="ER1174" s="16"/>
      <c r="ES1174" s="16"/>
      <c r="ET1174" s="16"/>
      <c r="EU1174" s="16"/>
      <c r="EV1174" s="16"/>
      <c r="EW1174" s="16"/>
      <c r="EX1174" s="16"/>
      <c r="EY1174" s="16"/>
      <c r="EZ1174" s="16"/>
      <c r="FA1174" s="16"/>
      <c r="FB1174" s="16"/>
    </row>
    <row r="1175" spans="11:158" x14ac:dyDescent="0.35"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  <c r="AM1175" s="16"/>
      <c r="AN1175" s="16"/>
      <c r="AO1175" s="16"/>
      <c r="AP1175" s="16"/>
      <c r="AQ1175" s="16"/>
      <c r="AR1175" s="16"/>
      <c r="AS1175" s="16"/>
      <c r="AT1175" s="16"/>
      <c r="AU1175" s="16"/>
      <c r="AV1175" s="16"/>
      <c r="AW1175" s="16"/>
      <c r="AX1175" s="16"/>
      <c r="AY1175" s="16"/>
      <c r="AZ1175" s="16"/>
      <c r="BA1175" s="16"/>
      <c r="BB1175" s="16"/>
      <c r="BC1175" s="16"/>
      <c r="BD1175" s="16"/>
      <c r="BE1175" s="16"/>
      <c r="BF1175" s="16"/>
      <c r="BG1175" s="16"/>
      <c r="BH1175" s="16"/>
      <c r="BI1175" s="16"/>
      <c r="BJ1175" s="16"/>
      <c r="BK1175" s="16"/>
      <c r="BL1175" s="16"/>
      <c r="BM1175" s="16"/>
      <c r="BN1175" s="16"/>
      <c r="BO1175" s="16"/>
      <c r="BP1175" s="16"/>
      <c r="BQ1175" s="16"/>
      <c r="BR1175" s="16"/>
      <c r="BS1175" s="16"/>
      <c r="BT1175" s="16"/>
      <c r="BU1175" s="16"/>
      <c r="BV1175" s="16"/>
      <c r="BW1175" s="16"/>
      <c r="BX1175" s="16"/>
      <c r="BY1175" s="16"/>
      <c r="BZ1175" s="16"/>
      <c r="CA1175" s="16"/>
      <c r="CB1175" s="16"/>
      <c r="CC1175" s="16"/>
      <c r="CD1175" s="16"/>
      <c r="CE1175" s="16"/>
      <c r="CF1175" s="16"/>
      <c r="CG1175" s="16"/>
      <c r="CH1175" s="16"/>
      <c r="CI1175" s="16"/>
      <c r="CJ1175" s="16"/>
      <c r="CK1175" s="16"/>
      <c r="CL1175" s="16"/>
      <c r="CM1175" s="16"/>
      <c r="CN1175" s="16"/>
      <c r="CO1175" s="16"/>
      <c r="CP1175" s="16"/>
      <c r="CQ1175" s="16"/>
      <c r="CR1175" s="16"/>
      <c r="CS1175" s="16"/>
      <c r="CT1175" s="16"/>
      <c r="CU1175" s="16"/>
      <c r="CV1175" s="16"/>
      <c r="CW1175" s="16"/>
      <c r="CX1175" s="16"/>
      <c r="CY1175" s="16"/>
      <c r="CZ1175" s="16"/>
      <c r="DA1175" s="16"/>
      <c r="DB1175" s="16"/>
      <c r="DC1175" s="16"/>
      <c r="DD1175" s="16"/>
      <c r="DE1175" s="16"/>
      <c r="DF1175" s="16"/>
      <c r="DG1175" s="16"/>
      <c r="DH1175" s="16"/>
      <c r="DI1175" s="16"/>
      <c r="DJ1175" s="16"/>
      <c r="DK1175" s="16"/>
      <c r="DL1175" s="16"/>
      <c r="DM1175" s="16"/>
      <c r="DN1175" s="16"/>
      <c r="DO1175" s="16"/>
      <c r="DP1175" s="16"/>
      <c r="DQ1175" s="16"/>
      <c r="DR1175" s="16"/>
      <c r="DS1175" s="16"/>
      <c r="DT1175" s="16"/>
      <c r="DU1175" s="16"/>
      <c r="DV1175" s="16"/>
      <c r="DW1175" s="16"/>
      <c r="DX1175" s="16"/>
      <c r="DY1175" s="16"/>
      <c r="DZ1175" s="16"/>
      <c r="EA1175" s="16"/>
      <c r="EB1175" s="16"/>
      <c r="EC1175" s="16"/>
      <c r="ED1175" s="16"/>
      <c r="EE1175" s="16"/>
      <c r="EF1175" s="16"/>
      <c r="EG1175" s="16"/>
      <c r="EH1175" s="16"/>
      <c r="EI1175" s="16"/>
      <c r="EJ1175" s="16"/>
      <c r="EK1175" s="16"/>
      <c r="EL1175" s="16"/>
      <c r="EM1175" s="16"/>
      <c r="EN1175" s="16"/>
      <c r="EO1175" s="16"/>
      <c r="EP1175" s="16"/>
      <c r="EQ1175" s="16"/>
      <c r="ER1175" s="16"/>
      <c r="ES1175" s="16"/>
      <c r="ET1175" s="16"/>
      <c r="EU1175" s="16"/>
      <c r="EV1175" s="16"/>
      <c r="EW1175" s="16"/>
      <c r="EX1175" s="16"/>
      <c r="EY1175" s="16"/>
      <c r="EZ1175" s="16"/>
      <c r="FA1175" s="16"/>
      <c r="FB1175" s="16"/>
    </row>
    <row r="1176" spans="11:158" x14ac:dyDescent="0.35"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  <c r="AM1176" s="16"/>
      <c r="AN1176" s="16"/>
      <c r="AO1176" s="16"/>
      <c r="AP1176" s="16"/>
      <c r="AQ1176" s="16"/>
      <c r="AR1176" s="16"/>
      <c r="AS1176" s="16"/>
      <c r="AT1176" s="16"/>
      <c r="AU1176" s="16"/>
      <c r="AV1176" s="16"/>
      <c r="AW1176" s="16"/>
      <c r="AX1176" s="16"/>
      <c r="AY1176" s="16"/>
      <c r="AZ1176" s="16"/>
      <c r="BA1176" s="16"/>
      <c r="BB1176" s="16"/>
      <c r="BC1176" s="16"/>
      <c r="BD1176" s="16"/>
      <c r="BE1176" s="16"/>
      <c r="BF1176" s="16"/>
      <c r="BG1176" s="16"/>
      <c r="BH1176" s="16"/>
      <c r="BI1176" s="16"/>
      <c r="BJ1176" s="16"/>
      <c r="BK1176" s="16"/>
      <c r="BL1176" s="16"/>
      <c r="BM1176" s="16"/>
      <c r="BN1176" s="16"/>
      <c r="BO1176" s="16"/>
      <c r="BP1176" s="16"/>
      <c r="BQ1176" s="16"/>
      <c r="BR1176" s="16"/>
      <c r="BS1176" s="16"/>
      <c r="BT1176" s="16"/>
      <c r="BU1176" s="16"/>
      <c r="BV1176" s="16"/>
      <c r="BW1176" s="16"/>
      <c r="BX1176" s="16"/>
      <c r="BY1176" s="16"/>
      <c r="BZ1176" s="16"/>
      <c r="CA1176" s="16"/>
      <c r="CB1176" s="16"/>
      <c r="CC1176" s="16"/>
      <c r="CD1176" s="16"/>
      <c r="CE1176" s="16"/>
      <c r="CF1176" s="16"/>
      <c r="CG1176" s="16"/>
      <c r="CH1176" s="16"/>
      <c r="CI1176" s="16"/>
      <c r="CJ1176" s="16"/>
      <c r="CK1176" s="16"/>
      <c r="CL1176" s="16"/>
      <c r="CM1176" s="16"/>
      <c r="CN1176" s="16"/>
      <c r="CO1176" s="16"/>
      <c r="CP1176" s="16"/>
      <c r="CQ1176" s="16"/>
      <c r="CR1176" s="16"/>
      <c r="CS1176" s="16"/>
      <c r="CT1176" s="16"/>
      <c r="CU1176" s="16"/>
      <c r="CV1176" s="16"/>
      <c r="CW1176" s="16"/>
      <c r="CX1176" s="16"/>
      <c r="CY1176" s="16"/>
      <c r="CZ1176" s="16"/>
      <c r="DA1176" s="16"/>
      <c r="DB1176" s="16"/>
      <c r="DC1176" s="16"/>
      <c r="DD1176" s="16"/>
      <c r="DE1176" s="16"/>
      <c r="DF1176" s="16"/>
      <c r="DG1176" s="16"/>
      <c r="DH1176" s="16"/>
      <c r="DI1176" s="16"/>
      <c r="DJ1176" s="16"/>
      <c r="DK1176" s="16"/>
      <c r="DL1176" s="16"/>
      <c r="DM1176" s="16"/>
      <c r="DN1176" s="16"/>
      <c r="DO1176" s="16"/>
      <c r="DP1176" s="16"/>
      <c r="DQ1176" s="16"/>
      <c r="DR1176" s="16"/>
      <c r="DS1176" s="16"/>
      <c r="DT1176" s="16"/>
      <c r="DU1176" s="16"/>
      <c r="DV1176" s="16"/>
      <c r="DW1176" s="16"/>
      <c r="DX1176" s="16"/>
      <c r="DY1176" s="16"/>
      <c r="DZ1176" s="16"/>
      <c r="EA1176" s="16"/>
      <c r="EB1176" s="16"/>
      <c r="EC1176" s="16"/>
      <c r="ED1176" s="16"/>
      <c r="EE1176" s="16"/>
      <c r="EF1176" s="16"/>
      <c r="EG1176" s="16"/>
      <c r="EH1176" s="16"/>
      <c r="EI1176" s="16"/>
      <c r="EJ1176" s="16"/>
      <c r="EK1176" s="16"/>
      <c r="EL1176" s="16"/>
      <c r="EM1176" s="16"/>
      <c r="EN1176" s="16"/>
      <c r="EO1176" s="16"/>
      <c r="EP1176" s="16"/>
      <c r="EQ1176" s="16"/>
      <c r="ER1176" s="16"/>
      <c r="ES1176" s="16"/>
      <c r="ET1176" s="16"/>
      <c r="EU1176" s="16"/>
      <c r="EV1176" s="16"/>
      <c r="EW1176" s="16"/>
      <c r="EX1176" s="16"/>
      <c r="EY1176" s="16"/>
      <c r="EZ1176" s="16"/>
      <c r="FA1176" s="16"/>
      <c r="FB1176" s="16"/>
    </row>
    <row r="1177" spans="11:158" x14ac:dyDescent="0.35"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  <c r="AM1177" s="16"/>
      <c r="AN1177" s="16"/>
      <c r="AO1177" s="16"/>
      <c r="AP1177" s="16"/>
      <c r="AQ1177" s="16"/>
      <c r="AR1177" s="16"/>
      <c r="AS1177" s="16"/>
      <c r="AT1177" s="16"/>
      <c r="AU1177" s="16"/>
      <c r="AV1177" s="16"/>
      <c r="AW1177" s="16"/>
      <c r="AX1177" s="16"/>
      <c r="AY1177" s="16"/>
      <c r="AZ1177" s="16"/>
      <c r="BA1177" s="16"/>
      <c r="BB1177" s="16"/>
      <c r="BC1177" s="16"/>
      <c r="BD1177" s="16"/>
      <c r="BE1177" s="16"/>
      <c r="BF1177" s="16"/>
      <c r="BG1177" s="16"/>
      <c r="BH1177" s="16"/>
      <c r="BI1177" s="16"/>
      <c r="BJ1177" s="16"/>
      <c r="BK1177" s="16"/>
      <c r="BL1177" s="16"/>
      <c r="BM1177" s="16"/>
      <c r="BN1177" s="16"/>
      <c r="BO1177" s="16"/>
      <c r="BP1177" s="16"/>
      <c r="BQ1177" s="16"/>
      <c r="BR1177" s="16"/>
      <c r="BS1177" s="16"/>
      <c r="BT1177" s="16"/>
      <c r="BU1177" s="16"/>
      <c r="BV1177" s="16"/>
      <c r="BW1177" s="16"/>
      <c r="BX1177" s="16"/>
      <c r="BY1177" s="16"/>
      <c r="BZ1177" s="16"/>
      <c r="CA1177" s="16"/>
      <c r="CB1177" s="16"/>
      <c r="CC1177" s="16"/>
      <c r="CD1177" s="16"/>
      <c r="CE1177" s="16"/>
      <c r="CF1177" s="16"/>
      <c r="CG1177" s="16"/>
      <c r="CH1177" s="16"/>
      <c r="CI1177" s="16"/>
      <c r="CJ1177" s="16"/>
      <c r="CK1177" s="16"/>
      <c r="CL1177" s="16"/>
      <c r="CM1177" s="16"/>
      <c r="CN1177" s="16"/>
      <c r="CO1177" s="16"/>
      <c r="CP1177" s="16"/>
      <c r="CQ1177" s="16"/>
      <c r="CR1177" s="16"/>
      <c r="CS1177" s="16"/>
      <c r="CT1177" s="16"/>
      <c r="CU1177" s="16"/>
      <c r="CV1177" s="16"/>
      <c r="CW1177" s="16"/>
      <c r="CX1177" s="16"/>
      <c r="CY1177" s="16"/>
      <c r="CZ1177" s="16"/>
      <c r="DA1177" s="16"/>
      <c r="DB1177" s="16"/>
      <c r="DC1177" s="16"/>
      <c r="DD1177" s="16"/>
      <c r="DE1177" s="16"/>
      <c r="DF1177" s="16"/>
      <c r="DG1177" s="16"/>
      <c r="DH1177" s="16"/>
      <c r="DI1177" s="16"/>
      <c r="DJ1177" s="16"/>
      <c r="DK1177" s="16"/>
      <c r="DL1177" s="16"/>
      <c r="DM1177" s="16"/>
      <c r="DN1177" s="16"/>
      <c r="DO1177" s="16"/>
      <c r="DP1177" s="16"/>
      <c r="DQ1177" s="16"/>
      <c r="DR1177" s="16"/>
      <c r="DS1177" s="16"/>
      <c r="DT1177" s="16"/>
      <c r="DU1177" s="16"/>
      <c r="DV1177" s="16"/>
      <c r="DW1177" s="16"/>
      <c r="DX1177" s="16"/>
      <c r="DY1177" s="16"/>
      <c r="DZ1177" s="16"/>
      <c r="EA1177" s="16"/>
      <c r="EB1177" s="16"/>
      <c r="EC1177" s="16"/>
      <c r="ED1177" s="16"/>
      <c r="EE1177" s="16"/>
      <c r="EF1177" s="16"/>
      <c r="EG1177" s="16"/>
      <c r="EH1177" s="16"/>
      <c r="EI1177" s="16"/>
      <c r="EJ1177" s="16"/>
      <c r="EK1177" s="16"/>
      <c r="EL1177" s="16"/>
      <c r="EM1177" s="16"/>
      <c r="EN1177" s="16"/>
      <c r="EO1177" s="16"/>
      <c r="EP1177" s="16"/>
      <c r="EQ1177" s="16"/>
      <c r="ER1177" s="16"/>
      <c r="ES1177" s="16"/>
      <c r="ET1177" s="16"/>
      <c r="EU1177" s="16"/>
      <c r="EV1177" s="16"/>
      <c r="EW1177" s="16"/>
      <c r="EX1177" s="16"/>
      <c r="EY1177" s="16"/>
      <c r="EZ1177" s="16"/>
      <c r="FA1177" s="16"/>
      <c r="FB1177" s="16"/>
    </row>
    <row r="1178" spans="11:158" x14ac:dyDescent="0.35"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6"/>
      <c r="AK1178" s="16"/>
      <c r="AL1178" s="16"/>
      <c r="AM1178" s="16"/>
      <c r="AN1178" s="16"/>
      <c r="AO1178" s="16"/>
      <c r="AP1178" s="16"/>
      <c r="AQ1178" s="16"/>
      <c r="AR1178" s="16"/>
      <c r="AS1178" s="16"/>
      <c r="AT1178" s="16"/>
      <c r="AU1178" s="16"/>
      <c r="AV1178" s="16"/>
      <c r="AW1178" s="16"/>
      <c r="AX1178" s="16"/>
      <c r="AY1178" s="16"/>
      <c r="AZ1178" s="16"/>
      <c r="BA1178" s="16"/>
      <c r="BB1178" s="16"/>
      <c r="BC1178" s="16"/>
      <c r="BD1178" s="16"/>
      <c r="BE1178" s="16"/>
      <c r="BF1178" s="16"/>
      <c r="BG1178" s="16"/>
      <c r="BH1178" s="16"/>
      <c r="BI1178" s="16"/>
      <c r="BJ1178" s="16"/>
      <c r="BK1178" s="16"/>
      <c r="BL1178" s="16"/>
      <c r="BM1178" s="16"/>
      <c r="BN1178" s="16"/>
      <c r="BO1178" s="16"/>
      <c r="BP1178" s="16"/>
      <c r="BQ1178" s="16"/>
      <c r="BR1178" s="16"/>
      <c r="BS1178" s="16"/>
      <c r="BT1178" s="16"/>
      <c r="BU1178" s="16"/>
      <c r="BV1178" s="16"/>
      <c r="BW1178" s="16"/>
      <c r="BX1178" s="16"/>
      <c r="BY1178" s="16"/>
      <c r="BZ1178" s="16"/>
      <c r="CA1178" s="16"/>
      <c r="CB1178" s="16"/>
      <c r="CC1178" s="16"/>
      <c r="CD1178" s="16"/>
      <c r="CE1178" s="16"/>
      <c r="CF1178" s="16"/>
      <c r="CG1178" s="16"/>
      <c r="CH1178" s="16"/>
      <c r="CI1178" s="16"/>
      <c r="CJ1178" s="16"/>
      <c r="CK1178" s="16"/>
      <c r="CL1178" s="16"/>
      <c r="CM1178" s="16"/>
      <c r="CN1178" s="16"/>
      <c r="CO1178" s="16"/>
      <c r="CP1178" s="16"/>
      <c r="CQ1178" s="16"/>
      <c r="CR1178" s="16"/>
      <c r="CS1178" s="16"/>
      <c r="CT1178" s="16"/>
      <c r="CU1178" s="16"/>
      <c r="CV1178" s="16"/>
      <c r="CW1178" s="16"/>
      <c r="CX1178" s="16"/>
      <c r="CY1178" s="16"/>
      <c r="CZ1178" s="16"/>
      <c r="DA1178" s="16"/>
      <c r="DB1178" s="16"/>
      <c r="DC1178" s="16"/>
      <c r="DD1178" s="16"/>
      <c r="DE1178" s="16"/>
      <c r="DF1178" s="16"/>
      <c r="DG1178" s="16"/>
      <c r="DH1178" s="16"/>
      <c r="DI1178" s="16"/>
      <c r="DJ1178" s="16"/>
      <c r="DK1178" s="16"/>
      <c r="DL1178" s="16"/>
      <c r="DM1178" s="16"/>
      <c r="DN1178" s="16"/>
      <c r="DO1178" s="16"/>
      <c r="DP1178" s="16"/>
      <c r="DQ1178" s="16"/>
      <c r="DR1178" s="16"/>
      <c r="DS1178" s="16"/>
      <c r="DT1178" s="16"/>
      <c r="DU1178" s="16"/>
      <c r="DV1178" s="16"/>
      <c r="DW1178" s="16"/>
      <c r="DX1178" s="16"/>
      <c r="DY1178" s="16"/>
      <c r="DZ1178" s="16"/>
      <c r="EA1178" s="16"/>
      <c r="EB1178" s="16"/>
      <c r="EC1178" s="16"/>
      <c r="ED1178" s="16"/>
      <c r="EE1178" s="16"/>
      <c r="EF1178" s="16"/>
      <c r="EG1178" s="16"/>
      <c r="EH1178" s="16"/>
      <c r="EI1178" s="16"/>
      <c r="EJ1178" s="16"/>
      <c r="EK1178" s="16"/>
      <c r="EL1178" s="16"/>
      <c r="EM1178" s="16"/>
      <c r="EN1178" s="16"/>
      <c r="EO1178" s="16"/>
      <c r="EP1178" s="16"/>
      <c r="EQ1178" s="16"/>
      <c r="ER1178" s="16"/>
      <c r="ES1178" s="16"/>
      <c r="ET1178" s="16"/>
      <c r="EU1178" s="16"/>
      <c r="EV1178" s="16"/>
      <c r="EW1178" s="16"/>
      <c r="EX1178" s="16"/>
      <c r="EY1178" s="16"/>
      <c r="EZ1178" s="16"/>
      <c r="FA1178" s="16"/>
      <c r="FB1178" s="16"/>
    </row>
    <row r="1179" spans="11:158" x14ac:dyDescent="0.35"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  <c r="AM1179" s="16"/>
      <c r="AN1179" s="16"/>
      <c r="AO1179" s="16"/>
      <c r="AP1179" s="16"/>
      <c r="AQ1179" s="16"/>
      <c r="AR1179" s="16"/>
      <c r="AS1179" s="16"/>
      <c r="AT1179" s="16"/>
      <c r="AU1179" s="16"/>
      <c r="AV1179" s="16"/>
      <c r="AW1179" s="16"/>
      <c r="AX1179" s="16"/>
      <c r="AY1179" s="16"/>
      <c r="AZ1179" s="16"/>
      <c r="BA1179" s="16"/>
      <c r="BB1179" s="16"/>
      <c r="BC1179" s="16"/>
      <c r="BD1179" s="16"/>
      <c r="BE1179" s="16"/>
      <c r="BF1179" s="16"/>
      <c r="BG1179" s="16"/>
      <c r="BH1179" s="16"/>
      <c r="BI1179" s="16"/>
      <c r="BJ1179" s="16"/>
      <c r="BK1179" s="16"/>
      <c r="BL1179" s="16"/>
      <c r="BM1179" s="16"/>
      <c r="BN1179" s="16"/>
      <c r="BO1179" s="16"/>
      <c r="BP1179" s="16"/>
      <c r="BQ1179" s="16"/>
      <c r="BR1179" s="16"/>
      <c r="BS1179" s="16"/>
      <c r="BT1179" s="16"/>
      <c r="BU1179" s="16"/>
      <c r="BV1179" s="16"/>
      <c r="BW1179" s="16"/>
      <c r="BX1179" s="16"/>
      <c r="BY1179" s="16"/>
      <c r="BZ1179" s="16"/>
      <c r="CA1179" s="16"/>
      <c r="CB1179" s="16"/>
      <c r="CC1179" s="16"/>
      <c r="CD1179" s="16"/>
      <c r="CE1179" s="16"/>
      <c r="CF1179" s="16"/>
      <c r="CG1179" s="16"/>
      <c r="CH1179" s="16"/>
      <c r="CI1179" s="16"/>
      <c r="CJ1179" s="16"/>
      <c r="CK1179" s="16"/>
      <c r="CL1179" s="16"/>
      <c r="CM1179" s="16"/>
      <c r="CN1179" s="16"/>
      <c r="CO1179" s="16"/>
      <c r="CP1179" s="16"/>
      <c r="CQ1179" s="16"/>
      <c r="CR1179" s="16"/>
      <c r="CS1179" s="16"/>
      <c r="CT1179" s="16"/>
      <c r="CU1179" s="16"/>
      <c r="CV1179" s="16"/>
      <c r="CW1179" s="16"/>
      <c r="CX1179" s="16"/>
      <c r="CY1179" s="16"/>
      <c r="CZ1179" s="16"/>
      <c r="DA1179" s="16"/>
      <c r="DB1179" s="16"/>
      <c r="DC1179" s="16"/>
      <c r="DD1179" s="16"/>
      <c r="DE1179" s="16"/>
      <c r="DF1179" s="16"/>
      <c r="DG1179" s="16"/>
      <c r="DH1179" s="16"/>
      <c r="DI1179" s="16"/>
      <c r="DJ1179" s="16"/>
      <c r="DK1179" s="16"/>
      <c r="DL1179" s="16"/>
      <c r="DM1179" s="16"/>
      <c r="DN1179" s="16"/>
      <c r="DO1179" s="16"/>
      <c r="DP1179" s="16"/>
      <c r="DQ1179" s="16"/>
      <c r="DR1179" s="16"/>
      <c r="DS1179" s="16"/>
      <c r="DT1179" s="16"/>
      <c r="DU1179" s="16"/>
      <c r="DV1179" s="16"/>
      <c r="DW1179" s="16"/>
      <c r="DX1179" s="16"/>
      <c r="DY1179" s="16"/>
      <c r="DZ1179" s="16"/>
      <c r="EA1179" s="16"/>
      <c r="EB1179" s="16"/>
      <c r="EC1179" s="16"/>
      <c r="ED1179" s="16"/>
      <c r="EE1179" s="16"/>
      <c r="EF1179" s="16"/>
      <c r="EG1179" s="16"/>
      <c r="EH1179" s="16"/>
      <c r="EI1179" s="16"/>
      <c r="EJ1179" s="16"/>
      <c r="EK1179" s="16"/>
      <c r="EL1179" s="16"/>
      <c r="EM1179" s="16"/>
      <c r="EN1179" s="16"/>
      <c r="EO1179" s="16"/>
      <c r="EP1179" s="16"/>
      <c r="EQ1179" s="16"/>
      <c r="ER1179" s="16"/>
      <c r="ES1179" s="16"/>
      <c r="ET1179" s="16"/>
      <c r="EU1179" s="16"/>
      <c r="EV1179" s="16"/>
      <c r="EW1179" s="16"/>
      <c r="EX1179" s="16"/>
      <c r="EY1179" s="16"/>
      <c r="EZ1179" s="16"/>
      <c r="FA1179" s="16"/>
      <c r="FB1179" s="16"/>
    </row>
    <row r="1180" spans="11:158" x14ac:dyDescent="0.35"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6"/>
      <c r="AL1180" s="16"/>
      <c r="AM1180" s="16"/>
      <c r="AN1180" s="16"/>
      <c r="AO1180" s="16"/>
      <c r="AP1180" s="16"/>
      <c r="AQ1180" s="16"/>
      <c r="AR1180" s="16"/>
      <c r="AS1180" s="16"/>
      <c r="AT1180" s="16"/>
      <c r="AU1180" s="16"/>
      <c r="AV1180" s="16"/>
      <c r="AW1180" s="16"/>
      <c r="AX1180" s="16"/>
      <c r="AY1180" s="16"/>
      <c r="AZ1180" s="16"/>
      <c r="BA1180" s="16"/>
      <c r="BB1180" s="16"/>
      <c r="BC1180" s="16"/>
      <c r="BD1180" s="16"/>
      <c r="BE1180" s="16"/>
      <c r="BF1180" s="16"/>
      <c r="BG1180" s="16"/>
      <c r="BH1180" s="16"/>
      <c r="BI1180" s="16"/>
      <c r="BJ1180" s="16"/>
      <c r="BK1180" s="16"/>
      <c r="BL1180" s="16"/>
      <c r="BM1180" s="16"/>
      <c r="BN1180" s="16"/>
      <c r="BO1180" s="16"/>
      <c r="BP1180" s="16"/>
      <c r="BQ1180" s="16"/>
      <c r="BR1180" s="16"/>
      <c r="BS1180" s="16"/>
      <c r="BT1180" s="16"/>
      <c r="BU1180" s="16"/>
      <c r="BV1180" s="16"/>
      <c r="BW1180" s="16"/>
      <c r="BX1180" s="16"/>
      <c r="BY1180" s="16"/>
      <c r="BZ1180" s="16"/>
      <c r="CA1180" s="16"/>
      <c r="CB1180" s="16"/>
      <c r="CC1180" s="16"/>
      <c r="CD1180" s="16"/>
      <c r="CE1180" s="16"/>
      <c r="CF1180" s="16"/>
      <c r="CG1180" s="16"/>
      <c r="CH1180" s="16"/>
      <c r="CI1180" s="16"/>
      <c r="CJ1180" s="16"/>
      <c r="CK1180" s="16"/>
      <c r="CL1180" s="16"/>
      <c r="CM1180" s="16"/>
      <c r="CN1180" s="16"/>
      <c r="CO1180" s="16"/>
      <c r="CP1180" s="16"/>
      <c r="CQ1180" s="16"/>
      <c r="CR1180" s="16"/>
      <c r="CS1180" s="16"/>
      <c r="CT1180" s="16"/>
      <c r="CU1180" s="16"/>
      <c r="CV1180" s="16"/>
      <c r="CW1180" s="16"/>
      <c r="CX1180" s="16"/>
      <c r="CY1180" s="16"/>
      <c r="CZ1180" s="16"/>
      <c r="DA1180" s="16"/>
      <c r="DB1180" s="16"/>
      <c r="DC1180" s="16"/>
      <c r="DD1180" s="16"/>
      <c r="DE1180" s="16"/>
      <c r="DF1180" s="16"/>
      <c r="DG1180" s="16"/>
      <c r="DH1180" s="16"/>
      <c r="DI1180" s="16"/>
      <c r="DJ1180" s="16"/>
      <c r="DK1180" s="16"/>
      <c r="DL1180" s="16"/>
      <c r="DM1180" s="16"/>
      <c r="DN1180" s="16"/>
      <c r="DO1180" s="16"/>
      <c r="DP1180" s="16"/>
      <c r="DQ1180" s="16"/>
      <c r="DR1180" s="16"/>
      <c r="DS1180" s="16"/>
      <c r="DT1180" s="16"/>
      <c r="DU1180" s="16"/>
      <c r="DV1180" s="16"/>
      <c r="DW1180" s="16"/>
      <c r="DX1180" s="16"/>
      <c r="DY1180" s="16"/>
      <c r="DZ1180" s="16"/>
      <c r="EA1180" s="16"/>
      <c r="EB1180" s="16"/>
      <c r="EC1180" s="16"/>
      <c r="ED1180" s="16"/>
      <c r="EE1180" s="16"/>
      <c r="EF1180" s="16"/>
      <c r="EG1180" s="16"/>
      <c r="EH1180" s="16"/>
      <c r="EI1180" s="16"/>
      <c r="EJ1180" s="16"/>
      <c r="EK1180" s="16"/>
      <c r="EL1180" s="16"/>
      <c r="EM1180" s="16"/>
      <c r="EN1180" s="16"/>
      <c r="EO1180" s="16"/>
      <c r="EP1180" s="16"/>
      <c r="EQ1180" s="16"/>
      <c r="ER1180" s="16"/>
      <c r="ES1180" s="16"/>
      <c r="ET1180" s="16"/>
      <c r="EU1180" s="16"/>
      <c r="EV1180" s="16"/>
      <c r="EW1180" s="16"/>
      <c r="EX1180" s="16"/>
      <c r="EY1180" s="16"/>
      <c r="EZ1180" s="16"/>
      <c r="FA1180" s="16"/>
      <c r="FB1180" s="16"/>
    </row>
    <row r="1181" spans="11:158" x14ac:dyDescent="0.35"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  <c r="AM1181" s="16"/>
      <c r="AN1181" s="16"/>
      <c r="AO1181" s="16"/>
      <c r="AP1181" s="16"/>
      <c r="AQ1181" s="16"/>
      <c r="AR1181" s="16"/>
      <c r="AS1181" s="16"/>
      <c r="AT1181" s="16"/>
      <c r="AU1181" s="16"/>
      <c r="AV1181" s="16"/>
      <c r="AW1181" s="16"/>
      <c r="AX1181" s="16"/>
      <c r="AY1181" s="16"/>
      <c r="AZ1181" s="16"/>
      <c r="BA1181" s="16"/>
      <c r="BB1181" s="16"/>
      <c r="BC1181" s="16"/>
      <c r="BD1181" s="16"/>
      <c r="BE1181" s="16"/>
      <c r="BF1181" s="16"/>
      <c r="BG1181" s="16"/>
      <c r="BH1181" s="16"/>
      <c r="BI1181" s="16"/>
      <c r="BJ1181" s="16"/>
      <c r="BK1181" s="16"/>
      <c r="BL1181" s="16"/>
      <c r="BM1181" s="16"/>
      <c r="BN1181" s="16"/>
      <c r="BO1181" s="16"/>
      <c r="BP1181" s="16"/>
      <c r="BQ1181" s="16"/>
      <c r="BR1181" s="16"/>
      <c r="BS1181" s="16"/>
      <c r="BT1181" s="16"/>
      <c r="BU1181" s="16"/>
      <c r="BV1181" s="16"/>
      <c r="BW1181" s="16"/>
      <c r="BX1181" s="16"/>
      <c r="BY1181" s="16"/>
      <c r="BZ1181" s="16"/>
      <c r="CA1181" s="16"/>
      <c r="CB1181" s="16"/>
      <c r="CC1181" s="16"/>
      <c r="CD1181" s="16"/>
      <c r="CE1181" s="16"/>
      <c r="CF1181" s="16"/>
      <c r="CG1181" s="16"/>
      <c r="CH1181" s="16"/>
      <c r="CI1181" s="16"/>
      <c r="CJ1181" s="16"/>
      <c r="CK1181" s="16"/>
      <c r="CL1181" s="16"/>
      <c r="CM1181" s="16"/>
      <c r="CN1181" s="16"/>
      <c r="CO1181" s="16"/>
      <c r="CP1181" s="16"/>
      <c r="CQ1181" s="16"/>
      <c r="CR1181" s="16"/>
      <c r="CS1181" s="16"/>
      <c r="CT1181" s="16"/>
      <c r="CU1181" s="16"/>
      <c r="CV1181" s="16"/>
      <c r="CW1181" s="16"/>
      <c r="CX1181" s="16"/>
      <c r="CY1181" s="16"/>
      <c r="CZ1181" s="16"/>
      <c r="DA1181" s="16"/>
      <c r="DB1181" s="16"/>
      <c r="DC1181" s="16"/>
      <c r="DD1181" s="16"/>
      <c r="DE1181" s="16"/>
      <c r="DF1181" s="16"/>
      <c r="DG1181" s="16"/>
      <c r="DH1181" s="16"/>
      <c r="DI1181" s="16"/>
      <c r="DJ1181" s="16"/>
      <c r="DK1181" s="16"/>
      <c r="DL1181" s="16"/>
      <c r="DM1181" s="16"/>
      <c r="DN1181" s="16"/>
      <c r="DO1181" s="16"/>
      <c r="DP1181" s="16"/>
      <c r="DQ1181" s="16"/>
      <c r="DR1181" s="16"/>
      <c r="DS1181" s="16"/>
      <c r="DT1181" s="16"/>
      <c r="DU1181" s="16"/>
      <c r="DV1181" s="16"/>
      <c r="DW1181" s="16"/>
      <c r="DX1181" s="16"/>
      <c r="DY1181" s="16"/>
      <c r="DZ1181" s="16"/>
      <c r="EA1181" s="16"/>
      <c r="EB1181" s="16"/>
      <c r="EC1181" s="16"/>
      <c r="ED1181" s="16"/>
      <c r="EE1181" s="16"/>
      <c r="EF1181" s="16"/>
      <c r="EG1181" s="16"/>
      <c r="EH1181" s="16"/>
      <c r="EI1181" s="16"/>
      <c r="EJ1181" s="16"/>
      <c r="EK1181" s="16"/>
      <c r="EL1181" s="16"/>
      <c r="EM1181" s="16"/>
      <c r="EN1181" s="16"/>
      <c r="EO1181" s="16"/>
      <c r="EP1181" s="16"/>
      <c r="EQ1181" s="16"/>
      <c r="ER1181" s="16"/>
      <c r="ES1181" s="16"/>
      <c r="ET1181" s="16"/>
      <c r="EU1181" s="16"/>
      <c r="EV1181" s="16"/>
      <c r="EW1181" s="16"/>
      <c r="EX1181" s="16"/>
      <c r="EY1181" s="16"/>
      <c r="EZ1181" s="16"/>
      <c r="FA1181" s="16"/>
      <c r="FB1181" s="16"/>
    </row>
    <row r="1182" spans="11:158" x14ac:dyDescent="0.35"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6"/>
      <c r="AK1182" s="16"/>
      <c r="AL1182" s="16"/>
      <c r="AM1182" s="16"/>
      <c r="AN1182" s="16"/>
      <c r="AO1182" s="16"/>
      <c r="AP1182" s="16"/>
      <c r="AQ1182" s="16"/>
      <c r="AR1182" s="16"/>
      <c r="AS1182" s="16"/>
      <c r="AT1182" s="16"/>
      <c r="AU1182" s="16"/>
      <c r="AV1182" s="16"/>
      <c r="AW1182" s="16"/>
      <c r="AX1182" s="16"/>
      <c r="AY1182" s="16"/>
      <c r="AZ1182" s="16"/>
      <c r="BA1182" s="16"/>
      <c r="BB1182" s="16"/>
      <c r="BC1182" s="16"/>
      <c r="BD1182" s="16"/>
      <c r="BE1182" s="16"/>
      <c r="BF1182" s="16"/>
      <c r="BG1182" s="16"/>
      <c r="BH1182" s="16"/>
      <c r="BI1182" s="16"/>
      <c r="BJ1182" s="16"/>
      <c r="BK1182" s="16"/>
      <c r="BL1182" s="16"/>
      <c r="BM1182" s="16"/>
      <c r="BN1182" s="16"/>
      <c r="BO1182" s="16"/>
      <c r="BP1182" s="16"/>
      <c r="BQ1182" s="16"/>
      <c r="BR1182" s="16"/>
      <c r="BS1182" s="16"/>
      <c r="BT1182" s="16"/>
      <c r="BU1182" s="16"/>
      <c r="BV1182" s="16"/>
      <c r="BW1182" s="16"/>
      <c r="BX1182" s="16"/>
      <c r="BY1182" s="16"/>
      <c r="BZ1182" s="16"/>
      <c r="CA1182" s="16"/>
      <c r="CB1182" s="16"/>
      <c r="CC1182" s="16"/>
      <c r="CD1182" s="16"/>
      <c r="CE1182" s="16"/>
      <c r="CF1182" s="16"/>
      <c r="CG1182" s="16"/>
      <c r="CH1182" s="16"/>
      <c r="CI1182" s="16"/>
      <c r="CJ1182" s="16"/>
      <c r="CK1182" s="16"/>
      <c r="CL1182" s="16"/>
      <c r="CM1182" s="16"/>
      <c r="CN1182" s="16"/>
      <c r="CO1182" s="16"/>
      <c r="CP1182" s="16"/>
      <c r="CQ1182" s="16"/>
      <c r="CR1182" s="16"/>
      <c r="CS1182" s="16"/>
      <c r="CT1182" s="16"/>
      <c r="CU1182" s="16"/>
      <c r="CV1182" s="16"/>
      <c r="CW1182" s="16"/>
      <c r="CX1182" s="16"/>
      <c r="CY1182" s="16"/>
      <c r="CZ1182" s="16"/>
      <c r="DA1182" s="16"/>
      <c r="DB1182" s="16"/>
      <c r="DC1182" s="16"/>
      <c r="DD1182" s="16"/>
      <c r="DE1182" s="16"/>
      <c r="DF1182" s="16"/>
      <c r="DG1182" s="16"/>
      <c r="DH1182" s="16"/>
      <c r="DI1182" s="16"/>
      <c r="DJ1182" s="16"/>
      <c r="DK1182" s="16"/>
      <c r="DL1182" s="16"/>
      <c r="DM1182" s="16"/>
      <c r="DN1182" s="16"/>
      <c r="DO1182" s="16"/>
      <c r="DP1182" s="16"/>
      <c r="DQ1182" s="16"/>
      <c r="DR1182" s="16"/>
      <c r="DS1182" s="16"/>
      <c r="DT1182" s="16"/>
      <c r="DU1182" s="16"/>
      <c r="DV1182" s="16"/>
      <c r="DW1182" s="16"/>
      <c r="DX1182" s="16"/>
      <c r="DY1182" s="16"/>
      <c r="DZ1182" s="16"/>
      <c r="EA1182" s="16"/>
      <c r="EB1182" s="16"/>
      <c r="EC1182" s="16"/>
      <c r="ED1182" s="16"/>
      <c r="EE1182" s="16"/>
      <c r="EF1182" s="16"/>
      <c r="EG1182" s="16"/>
      <c r="EH1182" s="16"/>
      <c r="EI1182" s="16"/>
      <c r="EJ1182" s="16"/>
      <c r="EK1182" s="16"/>
      <c r="EL1182" s="16"/>
      <c r="EM1182" s="16"/>
      <c r="EN1182" s="16"/>
      <c r="EO1182" s="16"/>
      <c r="EP1182" s="16"/>
      <c r="EQ1182" s="16"/>
      <c r="ER1182" s="16"/>
      <c r="ES1182" s="16"/>
      <c r="ET1182" s="16"/>
      <c r="EU1182" s="16"/>
      <c r="EV1182" s="16"/>
      <c r="EW1182" s="16"/>
      <c r="EX1182" s="16"/>
      <c r="EY1182" s="16"/>
      <c r="EZ1182" s="16"/>
      <c r="FA1182" s="16"/>
      <c r="FB1182" s="16"/>
    </row>
    <row r="1183" spans="11:158" x14ac:dyDescent="0.35"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6"/>
      <c r="AL1183" s="16"/>
      <c r="AM1183" s="16"/>
      <c r="AN1183" s="16"/>
      <c r="AO1183" s="16"/>
      <c r="AP1183" s="16"/>
      <c r="AQ1183" s="16"/>
      <c r="AR1183" s="16"/>
      <c r="AS1183" s="16"/>
      <c r="AT1183" s="16"/>
      <c r="AU1183" s="16"/>
      <c r="AV1183" s="16"/>
      <c r="AW1183" s="16"/>
      <c r="AX1183" s="16"/>
      <c r="AY1183" s="16"/>
      <c r="AZ1183" s="16"/>
      <c r="BA1183" s="16"/>
      <c r="BB1183" s="16"/>
      <c r="BC1183" s="16"/>
      <c r="BD1183" s="16"/>
      <c r="BE1183" s="16"/>
      <c r="BF1183" s="16"/>
      <c r="BG1183" s="16"/>
      <c r="BH1183" s="16"/>
      <c r="BI1183" s="16"/>
      <c r="BJ1183" s="16"/>
      <c r="BK1183" s="16"/>
      <c r="BL1183" s="16"/>
      <c r="BM1183" s="16"/>
      <c r="BN1183" s="16"/>
      <c r="BO1183" s="16"/>
      <c r="BP1183" s="16"/>
      <c r="BQ1183" s="16"/>
      <c r="BR1183" s="16"/>
      <c r="BS1183" s="16"/>
      <c r="BT1183" s="16"/>
      <c r="BU1183" s="16"/>
      <c r="BV1183" s="16"/>
      <c r="BW1183" s="16"/>
      <c r="BX1183" s="16"/>
      <c r="BY1183" s="16"/>
      <c r="BZ1183" s="16"/>
      <c r="CA1183" s="16"/>
      <c r="CB1183" s="16"/>
      <c r="CC1183" s="16"/>
      <c r="CD1183" s="16"/>
      <c r="CE1183" s="16"/>
      <c r="CF1183" s="16"/>
      <c r="CG1183" s="16"/>
      <c r="CH1183" s="16"/>
      <c r="CI1183" s="16"/>
      <c r="CJ1183" s="16"/>
      <c r="CK1183" s="16"/>
      <c r="CL1183" s="16"/>
      <c r="CM1183" s="16"/>
      <c r="CN1183" s="16"/>
      <c r="CO1183" s="16"/>
      <c r="CP1183" s="16"/>
      <c r="CQ1183" s="16"/>
      <c r="CR1183" s="16"/>
      <c r="CS1183" s="16"/>
      <c r="CT1183" s="16"/>
      <c r="CU1183" s="16"/>
      <c r="CV1183" s="16"/>
      <c r="CW1183" s="16"/>
      <c r="CX1183" s="16"/>
      <c r="CY1183" s="16"/>
      <c r="CZ1183" s="16"/>
      <c r="DA1183" s="16"/>
      <c r="DB1183" s="16"/>
      <c r="DC1183" s="16"/>
      <c r="DD1183" s="16"/>
      <c r="DE1183" s="16"/>
      <c r="DF1183" s="16"/>
      <c r="DG1183" s="16"/>
      <c r="DH1183" s="16"/>
      <c r="DI1183" s="16"/>
      <c r="DJ1183" s="16"/>
      <c r="DK1183" s="16"/>
      <c r="DL1183" s="16"/>
      <c r="DM1183" s="16"/>
      <c r="DN1183" s="16"/>
      <c r="DO1183" s="16"/>
      <c r="DP1183" s="16"/>
      <c r="DQ1183" s="16"/>
      <c r="DR1183" s="16"/>
      <c r="DS1183" s="16"/>
      <c r="DT1183" s="16"/>
      <c r="DU1183" s="16"/>
      <c r="DV1183" s="16"/>
      <c r="DW1183" s="16"/>
      <c r="DX1183" s="16"/>
      <c r="DY1183" s="16"/>
      <c r="DZ1183" s="16"/>
      <c r="EA1183" s="16"/>
      <c r="EB1183" s="16"/>
      <c r="EC1183" s="16"/>
      <c r="ED1183" s="16"/>
      <c r="EE1183" s="16"/>
      <c r="EF1183" s="16"/>
      <c r="EG1183" s="16"/>
      <c r="EH1183" s="16"/>
      <c r="EI1183" s="16"/>
      <c r="EJ1183" s="16"/>
      <c r="EK1183" s="16"/>
      <c r="EL1183" s="16"/>
      <c r="EM1183" s="16"/>
      <c r="EN1183" s="16"/>
      <c r="EO1183" s="16"/>
      <c r="EP1183" s="16"/>
      <c r="EQ1183" s="16"/>
      <c r="ER1183" s="16"/>
      <c r="ES1183" s="16"/>
      <c r="ET1183" s="16"/>
      <c r="EU1183" s="16"/>
      <c r="EV1183" s="16"/>
      <c r="EW1183" s="16"/>
      <c r="EX1183" s="16"/>
      <c r="EY1183" s="16"/>
      <c r="EZ1183" s="16"/>
      <c r="FA1183" s="16"/>
      <c r="FB1183" s="16"/>
    </row>
    <row r="1184" spans="11:158" x14ac:dyDescent="0.35"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6"/>
      <c r="AK1184" s="16"/>
      <c r="AL1184" s="16"/>
      <c r="AM1184" s="16"/>
      <c r="AN1184" s="16"/>
      <c r="AO1184" s="16"/>
      <c r="AP1184" s="16"/>
      <c r="AQ1184" s="16"/>
      <c r="AR1184" s="16"/>
      <c r="AS1184" s="16"/>
      <c r="AT1184" s="16"/>
      <c r="AU1184" s="16"/>
      <c r="AV1184" s="16"/>
      <c r="AW1184" s="16"/>
      <c r="AX1184" s="16"/>
      <c r="AY1184" s="16"/>
      <c r="AZ1184" s="16"/>
      <c r="BA1184" s="16"/>
      <c r="BB1184" s="16"/>
      <c r="BC1184" s="16"/>
      <c r="BD1184" s="16"/>
      <c r="BE1184" s="16"/>
      <c r="BF1184" s="16"/>
      <c r="BG1184" s="16"/>
      <c r="BH1184" s="16"/>
      <c r="BI1184" s="16"/>
      <c r="BJ1184" s="16"/>
      <c r="BK1184" s="16"/>
      <c r="BL1184" s="16"/>
      <c r="BM1184" s="16"/>
      <c r="BN1184" s="16"/>
      <c r="BO1184" s="16"/>
      <c r="BP1184" s="16"/>
      <c r="BQ1184" s="16"/>
      <c r="BR1184" s="16"/>
      <c r="BS1184" s="16"/>
      <c r="BT1184" s="16"/>
      <c r="BU1184" s="16"/>
      <c r="BV1184" s="16"/>
      <c r="BW1184" s="16"/>
      <c r="BX1184" s="16"/>
      <c r="BY1184" s="16"/>
      <c r="BZ1184" s="16"/>
      <c r="CA1184" s="16"/>
      <c r="CB1184" s="16"/>
      <c r="CC1184" s="16"/>
      <c r="CD1184" s="16"/>
      <c r="CE1184" s="16"/>
      <c r="CF1184" s="16"/>
      <c r="CG1184" s="16"/>
      <c r="CH1184" s="16"/>
      <c r="CI1184" s="16"/>
      <c r="CJ1184" s="16"/>
      <c r="CK1184" s="16"/>
      <c r="CL1184" s="16"/>
      <c r="CM1184" s="16"/>
      <c r="CN1184" s="16"/>
      <c r="CO1184" s="16"/>
      <c r="CP1184" s="16"/>
      <c r="CQ1184" s="16"/>
      <c r="CR1184" s="16"/>
      <c r="CS1184" s="16"/>
      <c r="CT1184" s="16"/>
      <c r="CU1184" s="16"/>
      <c r="CV1184" s="16"/>
      <c r="CW1184" s="16"/>
      <c r="CX1184" s="16"/>
      <c r="CY1184" s="16"/>
      <c r="CZ1184" s="16"/>
      <c r="DA1184" s="16"/>
      <c r="DB1184" s="16"/>
      <c r="DC1184" s="16"/>
      <c r="DD1184" s="16"/>
      <c r="DE1184" s="16"/>
      <c r="DF1184" s="16"/>
      <c r="DG1184" s="16"/>
      <c r="DH1184" s="16"/>
      <c r="DI1184" s="16"/>
      <c r="DJ1184" s="16"/>
      <c r="DK1184" s="16"/>
      <c r="DL1184" s="16"/>
      <c r="DM1184" s="16"/>
      <c r="DN1184" s="16"/>
      <c r="DO1184" s="16"/>
      <c r="DP1184" s="16"/>
      <c r="DQ1184" s="16"/>
      <c r="DR1184" s="16"/>
      <c r="DS1184" s="16"/>
      <c r="DT1184" s="16"/>
      <c r="DU1184" s="16"/>
      <c r="DV1184" s="16"/>
      <c r="DW1184" s="16"/>
      <c r="DX1184" s="16"/>
      <c r="DY1184" s="16"/>
      <c r="DZ1184" s="16"/>
      <c r="EA1184" s="16"/>
      <c r="EB1184" s="16"/>
      <c r="EC1184" s="16"/>
      <c r="ED1184" s="16"/>
      <c r="EE1184" s="16"/>
      <c r="EF1184" s="16"/>
      <c r="EG1184" s="16"/>
      <c r="EH1184" s="16"/>
      <c r="EI1184" s="16"/>
      <c r="EJ1184" s="16"/>
      <c r="EK1184" s="16"/>
      <c r="EL1184" s="16"/>
      <c r="EM1184" s="16"/>
      <c r="EN1184" s="16"/>
      <c r="EO1184" s="16"/>
      <c r="EP1184" s="16"/>
      <c r="EQ1184" s="16"/>
      <c r="ER1184" s="16"/>
      <c r="ES1184" s="16"/>
      <c r="ET1184" s="16"/>
      <c r="EU1184" s="16"/>
      <c r="EV1184" s="16"/>
      <c r="EW1184" s="16"/>
      <c r="EX1184" s="16"/>
      <c r="EY1184" s="16"/>
      <c r="EZ1184" s="16"/>
      <c r="FA1184" s="16"/>
      <c r="FB1184" s="16"/>
    </row>
    <row r="1185" spans="11:158" x14ac:dyDescent="0.35"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6"/>
      <c r="AL1185" s="16"/>
      <c r="AM1185" s="16"/>
      <c r="AN1185" s="16"/>
      <c r="AO1185" s="16"/>
      <c r="AP1185" s="16"/>
      <c r="AQ1185" s="16"/>
      <c r="AR1185" s="16"/>
      <c r="AS1185" s="16"/>
      <c r="AT1185" s="16"/>
      <c r="AU1185" s="16"/>
      <c r="AV1185" s="16"/>
      <c r="AW1185" s="16"/>
      <c r="AX1185" s="16"/>
      <c r="AY1185" s="16"/>
      <c r="AZ1185" s="16"/>
      <c r="BA1185" s="16"/>
      <c r="BB1185" s="16"/>
      <c r="BC1185" s="16"/>
      <c r="BD1185" s="16"/>
      <c r="BE1185" s="16"/>
      <c r="BF1185" s="16"/>
      <c r="BG1185" s="16"/>
      <c r="BH1185" s="16"/>
      <c r="BI1185" s="16"/>
      <c r="BJ1185" s="16"/>
      <c r="BK1185" s="16"/>
      <c r="BL1185" s="16"/>
      <c r="BM1185" s="16"/>
      <c r="BN1185" s="16"/>
      <c r="BO1185" s="16"/>
      <c r="BP1185" s="16"/>
      <c r="BQ1185" s="16"/>
      <c r="BR1185" s="16"/>
      <c r="BS1185" s="16"/>
      <c r="BT1185" s="16"/>
      <c r="BU1185" s="16"/>
      <c r="BV1185" s="16"/>
      <c r="BW1185" s="16"/>
      <c r="BX1185" s="16"/>
      <c r="BY1185" s="16"/>
      <c r="BZ1185" s="16"/>
      <c r="CA1185" s="16"/>
      <c r="CB1185" s="16"/>
      <c r="CC1185" s="16"/>
      <c r="CD1185" s="16"/>
      <c r="CE1185" s="16"/>
      <c r="CF1185" s="16"/>
      <c r="CG1185" s="16"/>
      <c r="CH1185" s="16"/>
      <c r="CI1185" s="16"/>
      <c r="CJ1185" s="16"/>
      <c r="CK1185" s="16"/>
      <c r="CL1185" s="16"/>
      <c r="CM1185" s="16"/>
      <c r="CN1185" s="16"/>
      <c r="CO1185" s="16"/>
      <c r="CP1185" s="16"/>
      <c r="CQ1185" s="16"/>
      <c r="CR1185" s="16"/>
      <c r="CS1185" s="16"/>
      <c r="CT1185" s="16"/>
      <c r="CU1185" s="16"/>
      <c r="CV1185" s="16"/>
      <c r="CW1185" s="16"/>
      <c r="CX1185" s="16"/>
      <c r="CY1185" s="16"/>
      <c r="CZ1185" s="16"/>
      <c r="DA1185" s="16"/>
      <c r="DB1185" s="16"/>
      <c r="DC1185" s="16"/>
      <c r="DD1185" s="16"/>
      <c r="DE1185" s="16"/>
      <c r="DF1185" s="16"/>
      <c r="DG1185" s="16"/>
      <c r="DH1185" s="16"/>
      <c r="DI1185" s="16"/>
      <c r="DJ1185" s="16"/>
      <c r="DK1185" s="16"/>
      <c r="DL1185" s="16"/>
      <c r="DM1185" s="16"/>
      <c r="DN1185" s="16"/>
      <c r="DO1185" s="16"/>
      <c r="DP1185" s="16"/>
      <c r="DQ1185" s="16"/>
      <c r="DR1185" s="16"/>
      <c r="DS1185" s="16"/>
      <c r="DT1185" s="16"/>
      <c r="DU1185" s="16"/>
      <c r="DV1185" s="16"/>
      <c r="DW1185" s="16"/>
      <c r="DX1185" s="16"/>
      <c r="DY1185" s="16"/>
      <c r="DZ1185" s="16"/>
      <c r="EA1185" s="16"/>
      <c r="EB1185" s="16"/>
      <c r="EC1185" s="16"/>
      <c r="ED1185" s="16"/>
      <c r="EE1185" s="16"/>
      <c r="EF1185" s="16"/>
      <c r="EG1185" s="16"/>
      <c r="EH1185" s="16"/>
      <c r="EI1185" s="16"/>
      <c r="EJ1185" s="16"/>
      <c r="EK1185" s="16"/>
      <c r="EL1185" s="16"/>
      <c r="EM1185" s="16"/>
      <c r="EN1185" s="16"/>
      <c r="EO1185" s="16"/>
      <c r="EP1185" s="16"/>
      <c r="EQ1185" s="16"/>
      <c r="ER1185" s="16"/>
      <c r="ES1185" s="16"/>
      <c r="ET1185" s="16"/>
      <c r="EU1185" s="16"/>
      <c r="EV1185" s="16"/>
      <c r="EW1185" s="16"/>
      <c r="EX1185" s="16"/>
      <c r="EY1185" s="16"/>
      <c r="EZ1185" s="16"/>
      <c r="FA1185" s="16"/>
      <c r="FB1185" s="16"/>
    </row>
    <row r="1186" spans="11:158" x14ac:dyDescent="0.35"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/>
      <c r="AL1186" s="16"/>
      <c r="AM1186" s="16"/>
      <c r="AN1186" s="16"/>
      <c r="AO1186" s="16"/>
      <c r="AP1186" s="16"/>
      <c r="AQ1186" s="16"/>
      <c r="AR1186" s="16"/>
      <c r="AS1186" s="16"/>
      <c r="AT1186" s="16"/>
      <c r="AU1186" s="16"/>
      <c r="AV1186" s="16"/>
      <c r="AW1186" s="16"/>
      <c r="AX1186" s="16"/>
      <c r="AY1186" s="16"/>
      <c r="AZ1186" s="16"/>
      <c r="BA1186" s="16"/>
      <c r="BB1186" s="16"/>
      <c r="BC1186" s="16"/>
      <c r="BD1186" s="16"/>
      <c r="BE1186" s="16"/>
      <c r="BF1186" s="16"/>
      <c r="BG1186" s="16"/>
      <c r="BH1186" s="16"/>
      <c r="BI1186" s="16"/>
      <c r="BJ1186" s="16"/>
      <c r="BK1186" s="16"/>
      <c r="BL1186" s="16"/>
      <c r="BM1186" s="16"/>
      <c r="BN1186" s="16"/>
      <c r="BO1186" s="16"/>
      <c r="BP1186" s="16"/>
      <c r="BQ1186" s="16"/>
      <c r="BR1186" s="16"/>
      <c r="BS1186" s="16"/>
      <c r="BT1186" s="16"/>
      <c r="BU1186" s="16"/>
      <c r="BV1186" s="16"/>
      <c r="BW1186" s="16"/>
      <c r="BX1186" s="16"/>
      <c r="BY1186" s="16"/>
      <c r="BZ1186" s="16"/>
      <c r="CA1186" s="16"/>
      <c r="CB1186" s="16"/>
      <c r="CC1186" s="16"/>
      <c r="CD1186" s="16"/>
      <c r="CE1186" s="16"/>
      <c r="CF1186" s="16"/>
      <c r="CG1186" s="16"/>
      <c r="CH1186" s="16"/>
      <c r="CI1186" s="16"/>
      <c r="CJ1186" s="16"/>
      <c r="CK1186" s="16"/>
      <c r="CL1186" s="16"/>
      <c r="CM1186" s="16"/>
      <c r="CN1186" s="16"/>
      <c r="CO1186" s="16"/>
      <c r="CP1186" s="16"/>
      <c r="CQ1186" s="16"/>
      <c r="CR1186" s="16"/>
      <c r="CS1186" s="16"/>
      <c r="CT1186" s="16"/>
      <c r="CU1186" s="16"/>
      <c r="CV1186" s="16"/>
      <c r="CW1186" s="16"/>
      <c r="CX1186" s="16"/>
      <c r="CY1186" s="16"/>
      <c r="CZ1186" s="16"/>
      <c r="DA1186" s="16"/>
      <c r="DB1186" s="16"/>
      <c r="DC1186" s="16"/>
      <c r="DD1186" s="16"/>
      <c r="DE1186" s="16"/>
      <c r="DF1186" s="16"/>
      <c r="DG1186" s="16"/>
      <c r="DH1186" s="16"/>
      <c r="DI1186" s="16"/>
      <c r="DJ1186" s="16"/>
      <c r="DK1186" s="16"/>
      <c r="DL1186" s="16"/>
      <c r="DM1186" s="16"/>
      <c r="DN1186" s="16"/>
      <c r="DO1186" s="16"/>
      <c r="DP1186" s="16"/>
      <c r="DQ1186" s="16"/>
      <c r="DR1186" s="16"/>
      <c r="DS1186" s="16"/>
      <c r="DT1186" s="16"/>
      <c r="DU1186" s="16"/>
      <c r="DV1186" s="16"/>
      <c r="DW1186" s="16"/>
      <c r="DX1186" s="16"/>
      <c r="DY1186" s="16"/>
      <c r="DZ1186" s="16"/>
      <c r="EA1186" s="16"/>
      <c r="EB1186" s="16"/>
      <c r="EC1186" s="16"/>
      <c r="ED1186" s="16"/>
      <c r="EE1186" s="16"/>
      <c r="EF1186" s="16"/>
      <c r="EG1186" s="16"/>
      <c r="EH1186" s="16"/>
      <c r="EI1186" s="16"/>
      <c r="EJ1186" s="16"/>
      <c r="EK1186" s="16"/>
      <c r="EL1186" s="16"/>
      <c r="EM1186" s="16"/>
      <c r="EN1186" s="16"/>
      <c r="EO1186" s="16"/>
      <c r="EP1186" s="16"/>
      <c r="EQ1186" s="16"/>
      <c r="ER1186" s="16"/>
      <c r="ES1186" s="16"/>
      <c r="ET1186" s="16"/>
      <c r="EU1186" s="16"/>
      <c r="EV1186" s="16"/>
      <c r="EW1186" s="16"/>
      <c r="EX1186" s="16"/>
      <c r="EY1186" s="16"/>
      <c r="EZ1186" s="16"/>
      <c r="FA1186" s="16"/>
      <c r="FB1186" s="16"/>
    </row>
    <row r="1187" spans="11:158" x14ac:dyDescent="0.35"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  <c r="AM1187" s="16"/>
      <c r="AN1187" s="16"/>
      <c r="AO1187" s="16"/>
      <c r="AP1187" s="16"/>
      <c r="AQ1187" s="16"/>
      <c r="AR1187" s="16"/>
      <c r="AS1187" s="16"/>
      <c r="AT1187" s="16"/>
      <c r="AU1187" s="16"/>
      <c r="AV1187" s="16"/>
      <c r="AW1187" s="16"/>
      <c r="AX1187" s="16"/>
      <c r="AY1187" s="16"/>
      <c r="AZ1187" s="16"/>
      <c r="BA1187" s="16"/>
      <c r="BB1187" s="16"/>
      <c r="BC1187" s="16"/>
      <c r="BD1187" s="16"/>
      <c r="BE1187" s="16"/>
      <c r="BF1187" s="16"/>
      <c r="BG1187" s="16"/>
      <c r="BH1187" s="16"/>
      <c r="BI1187" s="16"/>
      <c r="BJ1187" s="16"/>
      <c r="BK1187" s="16"/>
      <c r="BL1187" s="16"/>
      <c r="BM1187" s="16"/>
      <c r="BN1187" s="16"/>
      <c r="BO1187" s="16"/>
      <c r="BP1187" s="16"/>
      <c r="BQ1187" s="16"/>
      <c r="BR1187" s="16"/>
      <c r="BS1187" s="16"/>
      <c r="BT1187" s="16"/>
      <c r="BU1187" s="16"/>
      <c r="BV1187" s="16"/>
      <c r="BW1187" s="16"/>
      <c r="BX1187" s="16"/>
      <c r="BY1187" s="16"/>
      <c r="BZ1187" s="16"/>
      <c r="CA1187" s="16"/>
      <c r="CB1187" s="16"/>
      <c r="CC1187" s="16"/>
      <c r="CD1187" s="16"/>
      <c r="CE1187" s="16"/>
      <c r="CF1187" s="16"/>
      <c r="CG1187" s="16"/>
      <c r="CH1187" s="16"/>
      <c r="CI1187" s="16"/>
      <c r="CJ1187" s="16"/>
      <c r="CK1187" s="16"/>
      <c r="CL1187" s="16"/>
      <c r="CM1187" s="16"/>
      <c r="CN1187" s="16"/>
      <c r="CO1187" s="16"/>
      <c r="CP1187" s="16"/>
      <c r="CQ1187" s="16"/>
      <c r="CR1187" s="16"/>
      <c r="CS1187" s="16"/>
      <c r="CT1187" s="16"/>
      <c r="CU1187" s="16"/>
      <c r="CV1187" s="16"/>
      <c r="CW1187" s="16"/>
      <c r="CX1187" s="16"/>
      <c r="CY1187" s="16"/>
      <c r="CZ1187" s="16"/>
      <c r="DA1187" s="16"/>
      <c r="DB1187" s="16"/>
      <c r="DC1187" s="16"/>
      <c r="DD1187" s="16"/>
      <c r="DE1187" s="16"/>
      <c r="DF1187" s="16"/>
      <c r="DG1187" s="16"/>
      <c r="DH1187" s="16"/>
      <c r="DI1187" s="16"/>
      <c r="DJ1187" s="16"/>
      <c r="DK1187" s="16"/>
      <c r="DL1187" s="16"/>
      <c r="DM1187" s="16"/>
      <c r="DN1187" s="16"/>
      <c r="DO1187" s="16"/>
      <c r="DP1187" s="16"/>
      <c r="DQ1187" s="16"/>
      <c r="DR1187" s="16"/>
      <c r="DS1187" s="16"/>
      <c r="DT1187" s="16"/>
      <c r="DU1187" s="16"/>
      <c r="DV1187" s="16"/>
      <c r="DW1187" s="16"/>
      <c r="DX1187" s="16"/>
      <c r="DY1187" s="16"/>
      <c r="DZ1187" s="16"/>
      <c r="EA1187" s="16"/>
      <c r="EB1187" s="16"/>
      <c r="EC1187" s="16"/>
      <c r="ED1187" s="16"/>
      <c r="EE1187" s="16"/>
      <c r="EF1187" s="16"/>
      <c r="EG1187" s="16"/>
      <c r="EH1187" s="16"/>
      <c r="EI1187" s="16"/>
      <c r="EJ1187" s="16"/>
      <c r="EK1187" s="16"/>
      <c r="EL1187" s="16"/>
      <c r="EM1187" s="16"/>
      <c r="EN1187" s="16"/>
      <c r="EO1187" s="16"/>
      <c r="EP1187" s="16"/>
      <c r="EQ1187" s="16"/>
      <c r="ER1187" s="16"/>
      <c r="ES1187" s="16"/>
      <c r="ET1187" s="16"/>
      <c r="EU1187" s="16"/>
      <c r="EV1187" s="16"/>
      <c r="EW1187" s="16"/>
      <c r="EX1187" s="16"/>
      <c r="EY1187" s="16"/>
      <c r="EZ1187" s="16"/>
      <c r="FA1187" s="16"/>
      <c r="FB1187" s="16"/>
    </row>
    <row r="1188" spans="11:158" x14ac:dyDescent="0.35"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6"/>
      <c r="AK1188" s="16"/>
      <c r="AL1188" s="16"/>
      <c r="AM1188" s="16"/>
      <c r="AN1188" s="16"/>
      <c r="AO1188" s="16"/>
      <c r="AP1188" s="16"/>
      <c r="AQ1188" s="16"/>
      <c r="AR1188" s="16"/>
      <c r="AS1188" s="16"/>
      <c r="AT1188" s="16"/>
      <c r="AU1188" s="16"/>
      <c r="AV1188" s="16"/>
      <c r="AW1188" s="16"/>
      <c r="AX1188" s="16"/>
      <c r="AY1188" s="16"/>
      <c r="AZ1188" s="16"/>
      <c r="BA1188" s="16"/>
      <c r="BB1188" s="16"/>
      <c r="BC1188" s="16"/>
      <c r="BD1188" s="16"/>
      <c r="BE1188" s="16"/>
      <c r="BF1188" s="16"/>
      <c r="BG1188" s="16"/>
      <c r="BH1188" s="16"/>
      <c r="BI1188" s="16"/>
      <c r="BJ1188" s="16"/>
      <c r="BK1188" s="16"/>
      <c r="BL1188" s="16"/>
      <c r="BM1188" s="16"/>
      <c r="BN1188" s="16"/>
      <c r="BO1188" s="16"/>
      <c r="BP1188" s="16"/>
      <c r="BQ1188" s="16"/>
      <c r="BR1188" s="16"/>
      <c r="BS1188" s="16"/>
      <c r="BT1188" s="16"/>
      <c r="BU1188" s="16"/>
      <c r="BV1188" s="16"/>
      <c r="BW1188" s="16"/>
      <c r="BX1188" s="16"/>
      <c r="BY1188" s="16"/>
      <c r="BZ1188" s="16"/>
      <c r="CA1188" s="16"/>
      <c r="CB1188" s="16"/>
      <c r="CC1188" s="16"/>
      <c r="CD1188" s="16"/>
      <c r="CE1188" s="16"/>
      <c r="CF1188" s="16"/>
      <c r="CG1188" s="16"/>
      <c r="CH1188" s="16"/>
      <c r="CI1188" s="16"/>
      <c r="CJ1188" s="16"/>
      <c r="CK1188" s="16"/>
      <c r="CL1188" s="16"/>
      <c r="CM1188" s="16"/>
      <c r="CN1188" s="16"/>
      <c r="CO1188" s="16"/>
      <c r="CP1188" s="16"/>
      <c r="CQ1188" s="16"/>
      <c r="CR1188" s="16"/>
      <c r="CS1188" s="16"/>
      <c r="CT1188" s="16"/>
      <c r="CU1188" s="16"/>
      <c r="CV1188" s="16"/>
      <c r="CW1188" s="16"/>
      <c r="CX1188" s="16"/>
      <c r="CY1188" s="16"/>
      <c r="CZ1188" s="16"/>
      <c r="DA1188" s="16"/>
      <c r="DB1188" s="16"/>
      <c r="DC1188" s="16"/>
      <c r="DD1188" s="16"/>
      <c r="DE1188" s="16"/>
      <c r="DF1188" s="16"/>
      <c r="DG1188" s="16"/>
      <c r="DH1188" s="16"/>
      <c r="DI1188" s="16"/>
      <c r="DJ1188" s="16"/>
      <c r="DK1188" s="16"/>
      <c r="DL1188" s="16"/>
      <c r="DM1188" s="16"/>
      <c r="DN1188" s="16"/>
      <c r="DO1188" s="16"/>
      <c r="DP1188" s="16"/>
      <c r="DQ1188" s="16"/>
      <c r="DR1188" s="16"/>
      <c r="DS1188" s="16"/>
      <c r="DT1188" s="16"/>
      <c r="DU1188" s="16"/>
      <c r="DV1188" s="16"/>
      <c r="DW1188" s="16"/>
      <c r="DX1188" s="16"/>
      <c r="DY1188" s="16"/>
      <c r="DZ1188" s="16"/>
      <c r="EA1188" s="16"/>
      <c r="EB1188" s="16"/>
      <c r="EC1188" s="16"/>
      <c r="ED1188" s="16"/>
      <c r="EE1188" s="16"/>
      <c r="EF1188" s="16"/>
      <c r="EG1188" s="16"/>
      <c r="EH1188" s="16"/>
      <c r="EI1188" s="16"/>
      <c r="EJ1188" s="16"/>
      <c r="EK1188" s="16"/>
      <c r="EL1188" s="16"/>
      <c r="EM1188" s="16"/>
      <c r="EN1188" s="16"/>
      <c r="EO1188" s="16"/>
      <c r="EP1188" s="16"/>
      <c r="EQ1188" s="16"/>
      <c r="ER1188" s="16"/>
      <c r="ES1188" s="16"/>
      <c r="ET1188" s="16"/>
      <c r="EU1188" s="16"/>
      <c r="EV1188" s="16"/>
      <c r="EW1188" s="16"/>
      <c r="EX1188" s="16"/>
      <c r="EY1188" s="16"/>
      <c r="EZ1188" s="16"/>
      <c r="FA1188" s="16"/>
      <c r="FB1188" s="16"/>
    </row>
    <row r="1189" spans="11:158" x14ac:dyDescent="0.35"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6"/>
      <c r="AK1189" s="16"/>
      <c r="AL1189" s="16"/>
      <c r="AM1189" s="16"/>
      <c r="AN1189" s="16"/>
      <c r="AO1189" s="16"/>
      <c r="AP1189" s="16"/>
      <c r="AQ1189" s="16"/>
      <c r="AR1189" s="16"/>
      <c r="AS1189" s="16"/>
      <c r="AT1189" s="16"/>
      <c r="AU1189" s="16"/>
      <c r="AV1189" s="16"/>
      <c r="AW1189" s="16"/>
      <c r="AX1189" s="16"/>
      <c r="AY1189" s="16"/>
      <c r="AZ1189" s="16"/>
      <c r="BA1189" s="16"/>
      <c r="BB1189" s="16"/>
      <c r="BC1189" s="16"/>
      <c r="BD1189" s="16"/>
      <c r="BE1189" s="16"/>
      <c r="BF1189" s="16"/>
      <c r="BG1189" s="16"/>
      <c r="BH1189" s="16"/>
      <c r="BI1189" s="16"/>
      <c r="BJ1189" s="16"/>
      <c r="BK1189" s="16"/>
      <c r="BL1189" s="16"/>
      <c r="BM1189" s="16"/>
      <c r="BN1189" s="16"/>
      <c r="BO1189" s="16"/>
      <c r="BP1189" s="16"/>
      <c r="BQ1189" s="16"/>
      <c r="BR1189" s="16"/>
      <c r="BS1189" s="16"/>
      <c r="BT1189" s="16"/>
      <c r="BU1189" s="16"/>
      <c r="BV1189" s="16"/>
      <c r="BW1189" s="16"/>
      <c r="BX1189" s="16"/>
      <c r="BY1189" s="16"/>
      <c r="BZ1189" s="16"/>
      <c r="CA1189" s="16"/>
      <c r="CB1189" s="16"/>
      <c r="CC1189" s="16"/>
      <c r="CD1189" s="16"/>
      <c r="CE1189" s="16"/>
      <c r="CF1189" s="16"/>
      <c r="CG1189" s="16"/>
      <c r="CH1189" s="16"/>
      <c r="CI1189" s="16"/>
      <c r="CJ1189" s="16"/>
      <c r="CK1189" s="16"/>
      <c r="CL1189" s="16"/>
      <c r="CM1189" s="16"/>
      <c r="CN1189" s="16"/>
      <c r="CO1189" s="16"/>
      <c r="CP1189" s="16"/>
      <c r="CQ1189" s="16"/>
      <c r="CR1189" s="16"/>
      <c r="CS1189" s="16"/>
      <c r="CT1189" s="16"/>
      <c r="CU1189" s="16"/>
      <c r="CV1189" s="16"/>
      <c r="CW1189" s="16"/>
      <c r="CX1189" s="16"/>
      <c r="CY1189" s="16"/>
      <c r="CZ1189" s="16"/>
      <c r="DA1189" s="16"/>
      <c r="DB1189" s="16"/>
      <c r="DC1189" s="16"/>
      <c r="DD1189" s="16"/>
      <c r="DE1189" s="16"/>
      <c r="DF1189" s="16"/>
      <c r="DG1189" s="16"/>
      <c r="DH1189" s="16"/>
      <c r="DI1189" s="16"/>
      <c r="DJ1189" s="16"/>
      <c r="DK1189" s="16"/>
      <c r="DL1189" s="16"/>
      <c r="DM1189" s="16"/>
      <c r="DN1189" s="16"/>
      <c r="DO1189" s="16"/>
      <c r="DP1189" s="16"/>
      <c r="DQ1189" s="16"/>
      <c r="DR1189" s="16"/>
      <c r="DS1189" s="16"/>
      <c r="DT1189" s="16"/>
      <c r="DU1189" s="16"/>
      <c r="DV1189" s="16"/>
      <c r="DW1189" s="16"/>
      <c r="DX1189" s="16"/>
      <c r="DY1189" s="16"/>
      <c r="DZ1189" s="16"/>
      <c r="EA1189" s="16"/>
      <c r="EB1189" s="16"/>
      <c r="EC1189" s="16"/>
      <c r="ED1189" s="16"/>
      <c r="EE1189" s="16"/>
      <c r="EF1189" s="16"/>
      <c r="EG1189" s="16"/>
      <c r="EH1189" s="16"/>
      <c r="EI1189" s="16"/>
      <c r="EJ1189" s="16"/>
      <c r="EK1189" s="16"/>
      <c r="EL1189" s="16"/>
      <c r="EM1189" s="16"/>
      <c r="EN1189" s="16"/>
      <c r="EO1189" s="16"/>
      <c r="EP1189" s="16"/>
      <c r="EQ1189" s="16"/>
      <c r="ER1189" s="16"/>
      <c r="ES1189" s="16"/>
      <c r="ET1189" s="16"/>
      <c r="EU1189" s="16"/>
      <c r="EV1189" s="16"/>
      <c r="EW1189" s="16"/>
      <c r="EX1189" s="16"/>
      <c r="EY1189" s="16"/>
      <c r="EZ1189" s="16"/>
      <c r="FA1189" s="16"/>
      <c r="FB1189" s="16"/>
    </row>
    <row r="1190" spans="11:158" x14ac:dyDescent="0.35"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6"/>
      <c r="AK1190" s="16"/>
      <c r="AL1190" s="16"/>
      <c r="AM1190" s="16"/>
      <c r="AN1190" s="16"/>
      <c r="AO1190" s="16"/>
      <c r="AP1190" s="16"/>
      <c r="AQ1190" s="16"/>
      <c r="AR1190" s="16"/>
      <c r="AS1190" s="16"/>
      <c r="AT1190" s="16"/>
      <c r="AU1190" s="16"/>
      <c r="AV1190" s="16"/>
      <c r="AW1190" s="16"/>
      <c r="AX1190" s="16"/>
      <c r="AY1190" s="16"/>
      <c r="AZ1190" s="16"/>
      <c r="BA1190" s="16"/>
      <c r="BB1190" s="16"/>
      <c r="BC1190" s="16"/>
      <c r="BD1190" s="16"/>
      <c r="BE1190" s="16"/>
      <c r="BF1190" s="16"/>
      <c r="BG1190" s="16"/>
      <c r="BH1190" s="16"/>
      <c r="BI1190" s="16"/>
      <c r="BJ1190" s="16"/>
      <c r="BK1190" s="16"/>
      <c r="BL1190" s="16"/>
      <c r="BM1190" s="16"/>
      <c r="BN1190" s="16"/>
      <c r="BO1190" s="16"/>
      <c r="BP1190" s="16"/>
      <c r="BQ1190" s="16"/>
      <c r="BR1190" s="16"/>
      <c r="BS1190" s="16"/>
      <c r="BT1190" s="16"/>
      <c r="BU1190" s="16"/>
      <c r="BV1190" s="16"/>
      <c r="BW1190" s="16"/>
      <c r="BX1190" s="16"/>
      <c r="BY1190" s="16"/>
      <c r="BZ1190" s="16"/>
      <c r="CA1190" s="16"/>
      <c r="CB1190" s="16"/>
      <c r="CC1190" s="16"/>
      <c r="CD1190" s="16"/>
      <c r="CE1190" s="16"/>
      <c r="CF1190" s="16"/>
      <c r="CG1190" s="16"/>
      <c r="CH1190" s="16"/>
      <c r="CI1190" s="16"/>
      <c r="CJ1190" s="16"/>
      <c r="CK1190" s="16"/>
      <c r="CL1190" s="16"/>
      <c r="CM1190" s="16"/>
      <c r="CN1190" s="16"/>
      <c r="CO1190" s="16"/>
      <c r="CP1190" s="16"/>
      <c r="CQ1190" s="16"/>
      <c r="CR1190" s="16"/>
      <c r="CS1190" s="16"/>
      <c r="CT1190" s="16"/>
      <c r="CU1190" s="16"/>
      <c r="CV1190" s="16"/>
      <c r="CW1190" s="16"/>
      <c r="CX1190" s="16"/>
      <c r="CY1190" s="16"/>
      <c r="CZ1190" s="16"/>
      <c r="DA1190" s="16"/>
      <c r="DB1190" s="16"/>
      <c r="DC1190" s="16"/>
      <c r="DD1190" s="16"/>
      <c r="DE1190" s="16"/>
      <c r="DF1190" s="16"/>
      <c r="DG1190" s="16"/>
      <c r="DH1190" s="16"/>
      <c r="DI1190" s="16"/>
      <c r="DJ1190" s="16"/>
      <c r="DK1190" s="16"/>
      <c r="DL1190" s="16"/>
      <c r="DM1190" s="16"/>
      <c r="DN1190" s="16"/>
      <c r="DO1190" s="16"/>
      <c r="DP1190" s="16"/>
      <c r="DQ1190" s="16"/>
      <c r="DR1190" s="16"/>
      <c r="DS1190" s="16"/>
      <c r="DT1190" s="16"/>
      <c r="DU1190" s="16"/>
      <c r="DV1190" s="16"/>
      <c r="DW1190" s="16"/>
      <c r="DX1190" s="16"/>
      <c r="DY1190" s="16"/>
      <c r="DZ1190" s="16"/>
      <c r="EA1190" s="16"/>
      <c r="EB1190" s="16"/>
      <c r="EC1190" s="16"/>
      <c r="ED1190" s="16"/>
      <c r="EE1190" s="16"/>
      <c r="EF1190" s="16"/>
      <c r="EG1190" s="16"/>
      <c r="EH1190" s="16"/>
      <c r="EI1190" s="16"/>
      <c r="EJ1190" s="16"/>
      <c r="EK1190" s="16"/>
      <c r="EL1190" s="16"/>
      <c r="EM1190" s="16"/>
      <c r="EN1190" s="16"/>
      <c r="EO1190" s="16"/>
      <c r="EP1190" s="16"/>
      <c r="EQ1190" s="16"/>
      <c r="ER1190" s="16"/>
      <c r="ES1190" s="16"/>
      <c r="ET1190" s="16"/>
      <c r="EU1190" s="16"/>
      <c r="EV1190" s="16"/>
      <c r="EW1190" s="16"/>
      <c r="EX1190" s="16"/>
      <c r="EY1190" s="16"/>
      <c r="EZ1190" s="16"/>
      <c r="FA1190" s="16"/>
      <c r="FB1190" s="16"/>
    </row>
    <row r="1191" spans="11:158" x14ac:dyDescent="0.35"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6"/>
      <c r="AK1191" s="16"/>
      <c r="AL1191" s="16"/>
      <c r="AM1191" s="16"/>
      <c r="AN1191" s="16"/>
      <c r="AO1191" s="16"/>
      <c r="AP1191" s="16"/>
      <c r="AQ1191" s="16"/>
      <c r="AR1191" s="16"/>
      <c r="AS1191" s="16"/>
      <c r="AT1191" s="16"/>
      <c r="AU1191" s="16"/>
      <c r="AV1191" s="16"/>
      <c r="AW1191" s="16"/>
      <c r="AX1191" s="16"/>
      <c r="AY1191" s="16"/>
      <c r="AZ1191" s="16"/>
      <c r="BA1191" s="16"/>
      <c r="BB1191" s="16"/>
      <c r="BC1191" s="16"/>
      <c r="BD1191" s="16"/>
      <c r="BE1191" s="16"/>
      <c r="BF1191" s="16"/>
      <c r="BG1191" s="16"/>
      <c r="BH1191" s="16"/>
      <c r="BI1191" s="16"/>
      <c r="BJ1191" s="16"/>
      <c r="BK1191" s="16"/>
      <c r="BL1191" s="16"/>
      <c r="BM1191" s="16"/>
      <c r="BN1191" s="16"/>
      <c r="BO1191" s="16"/>
      <c r="BP1191" s="16"/>
      <c r="BQ1191" s="16"/>
      <c r="BR1191" s="16"/>
      <c r="BS1191" s="16"/>
      <c r="BT1191" s="16"/>
      <c r="BU1191" s="16"/>
      <c r="BV1191" s="16"/>
      <c r="BW1191" s="16"/>
      <c r="BX1191" s="16"/>
      <c r="BY1191" s="16"/>
      <c r="BZ1191" s="16"/>
      <c r="CA1191" s="16"/>
      <c r="CB1191" s="16"/>
      <c r="CC1191" s="16"/>
      <c r="CD1191" s="16"/>
      <c r="CE1191" s="16"/>
      <c r="CF1191" s="16"/>
      <c r="CG1191" s="16"/>
      <c r="CH1191" s="16"/>
      <c r="CI1191" s="16"/>
      <c r="CJ1191" s="16"/>
      <c r="CK1191" s="16"/>
      <c r="CL1191" s="16"/>
      <c r="CM1191" s="16"/>
      <c r="CN1191" s="16"/>
      <c r="CO1191" s="16"/>
      <c r="CP1191" s="16"/>
      <c r="CQ1191" s="16"/>
      <c r="CR1191" s="16"/>
      <c r="CS1191" s="16"/>
      <c r="CT1191" s="16"/>
      <c r="CU1191" s="16"/>
      <c r="CV1191" s="16"/>
      <c r="CW1191" s="16"/>
      <c r="CX1191" s="16"/>
      <c r="CY1191" s="16"/>
      <c r="CZ1191" s="16"/>
      <c r="DA1191" s="16"/>
      <c r="DB1191" s="16"/>
      <c r="DC1191" s="16"/>
      <c r="DD1191" s="16"/>
      <c r="DE1191" s="16"/>
      <c r="DF1191" s="16"/>
      <c r="DG1191" s="16"/>
      <c r="DH1191" s="16"/>
      <c r="DI1191" s="16"/>
      <c r="DJ1191" s="16"/>
      <c r="DK1191" s="16"/>
      <c r="DL1191" s="16"/>
      <c r="DM1191" s="16"/>
      <c r="DN1191" s="16"/>
      <c r="DO1191" s="16"/>
      <c r="DP1191" s="16"/>
      <c r="DQ1191" s="16"/>
      <c r="DR1191" s="16"/>
      <c r="DS1191" s="16"/>
      <c r="DT1191" s="16"/>
      <c r="DU1191" s="16"/>
      <c r="DV1191" s="16"/>
      <c r="DW1191" s="16"/>
      <c r="DX1191" s="16"/>
      <c r="DY1191" s="16"/>
      <c r="DZ1191" s="16"/>
      <c r="EA1191" s="16"/>
      <c r="EB1191" s="16"/>
      <c r="EC1191" s="16"/>
      <c r="ED1191" s="16"/>
      <c r="EE1191" s="16"/>
      <c r="EF1191" s="16"/>
      <c r="EG1191" s="16"/>
      <c r="EH1191" s="16"/>
      <c r="EI1191" s="16"/>
      <c r="EJ1191" s="16"/>
      <c r="EK1191" s="16"/>
      <c r="EL1191" s="16"/>
      <c r="EM1191" s="16"/>
      <c r="EN1191" s="16"/>
      <c r="EO1191" s="16"/>
      <c r="EP1191" s="16"/>
      <c r="EQ1191" s="16"/>
      <c r="ER1191" s="16"/>
      <c r="ES1191" s="16"/>
      <c r="ET1191" s="16"/>
      <c r="EU1191" s="16"/>
      <c r="EV1191" s="16"/>
      <c r="EW1191" s="16"/>
      <c r="EX1191" s="16"/>
      <c r="EY1191" s="16"/>
      <c r="EZ1191" s="16"/>
      <c r="FA1191" s="16"/>
      <c r="FB1191" s="16"/>
    </row>
    <row r="1192" spans="11:158" x14ac:dyDescent="0.35"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6"/>
      <c r="AK1192" s="16"/>
      <c r="AL1192" s="16"/>
      <c r="AM1192" s="16"/>
      <c r="AN1192" s="16"/>
      <c r="AO1192" s="16"/>
      <c r="AP1192" s="16"/>
      <c r="AQ1192" s="16"/>
      <c r="AR1192" s="16"/>
      <c r="AS1192" s="16"/>
      <c r="AT1192" s="16"/>
      <c r="AU1192" s="16"/>
      <c r="AV1192" s="16"/>
      <c r="AW1192" s="16"/>
      <c r="AX1192" s="16"/>
      <c r="AY1192" s="16"/>
      <c r="AZ1192" s="16"/>
      <c r="BA1192" s="16"/>
      <c r="BB1192" s="16"/>
      <c r="BC1192" s="16"/>
      <c r="BD1192" s="16"/>
      <c r="BE1192" s="16"/>
      <c r="BF1192" s="16"/>
      <c r="BG1192" s="16"/>
      <c r="BH1192" s="16"/>
      <c r="BI1192" s="16"/>
      <c r="BJ1192" s="16"/>
      <c r="BK1192" s="16"/>
      <c r="BL1192" s="16"/>
      <c r="BM1192" s="16"/>
      <c r="BN1192" s="16"/>
      <c r="BO1192" s="16"/>
      <c r="BP1192" s="16"/>
      <c r="BQ1192" s="16"/>
      <c r="BR1192" s="16"/>
      <c r="BS1192" s="16"/>
      <c r="BT1192" s="16"/>
      <c r="BU1192" s="16"/>
      <c r="BV1192" s="16"/>
      <c r="BW1192" s="16"/>
      <c r="BX1192" s="16"/>
      <c r="BY1192" s="16"/>
      <c r="BZ1192" s="16"/>
      <c r="CA1192" s="16"/>
      <c r="CB1192" s="16"/>
      <c r="CC1192" s="16"/>
      <c r="CD1192" s="16"/>
      <c r="CE1192" s="16"/>
      <c r="CF1192" s="16"/>
      <c r="CG1192" s="16"/>
      <c r="CH1192" s="16"/>
      <c r="CI1192" s="16"/>
      <c r="CJ1192" s="16"/>
      <c r="CK1192" s="16"/>
      <c r="CL1192" s="16"/>
      <c r="CM1192" s="16"/>
      <c r="CN1192" s="16"/>
      <c r="CO1192" s="16"/>
      <c r="CP1192" s="16"/>
      <c r="CQ1192" s="16"/>
      <c r="CR1192" s="16"/>
      <c r="CS1192" s="16"/>
      <c r="CT1192" s="16"/>
      <c r="CU1192" s="16"/>
      <c r="CV1192" s="16"/>
      <c r="CW1192" s="16"/>
      <c r="CX1192" s="16"/>
      <c r="CY1192" s="16"/>
      <c r="CZ1192" s="16"/>
      <c r="DA1192" s="16"/>
      <c r="DB1192" s="16"/>
      <c r="DC1192" s="16"/>
      <c r="DD1192" s="16"/>
      <c r="DE1192" s="16"/>
      <c r="DF1192" s="16"/>
      <c r="DG1192" s="16"/>
      <c r="DH1192" s="16"/>
      <c r="DI1192" s="16"/>
      <c r="DJ1192" s="16"/>
      <c r="DK1192" s="16"/>
      <c r="DL1192" s="16"/>
      <c r="DM1192" s="16"/>
      <c r="DN1192" s="16"/>
      <c r="DO1192" s="16"/>
      <c r="DP1192" s="16"/>
      <c r="DQ1192" s="16"/>
      <c r="DR1192" s="16"/>
      <c r="DS1192" s="16"/>
      <c r="DT1192" s="16"/>
      <c r="DU1192" s="16"/>
      <c r="DV1192" s="16"/>
      <c r="DW1192" s="16"/>
      <c r="DX1192" s="16"/>
      <c r="DY1192" s="16"/>
      <c r="DZ1192" s="16"/>
      <c r="EA1192" s="16"/>
      <c r="EB1192" s="16"/>
      <c r="EC1192" s="16"/>
      <c r="ED1192" s="16"/>
      <c r="EE1192" s="16"/>
      <c r="EF1192" s="16"/>
      <c r="EG1192" s="16"/>
      <c r="EH1192" s="16"/>
      <c r="EI1192" s="16"/>
      <c r="EJ1192" s="16"/>
      <c r="EK1192" s="16"/>
      <c r="EL1192" s="16"/>
      <c r="EM1192" s="16"/>
      <c r="EN1192" s="16"/>
      <c r="EO1192" s="16"/>
      <c r="EP1192" s="16"/>
      <c r="EQ1192" s="16"/>
      <c r="ER1192" s="16"/>
      <c r="ES1192" s="16"/>
      <c r="ET1192" s="16"/>
      <c r="EU1192" s="16"/>
      <c r="EV1192" s="16"/>
      <c r="EW1192" s="16"/>
      <c r="EX1192" s="16"/>
      <c r="EY1192" s="16"/>
      <c r="EZ1192" s="16"/>
      <c r="FA1192" s="16"/>
      <c r="FB1192" s="16"/>
    </row>
    <row r="1193" spans="11:158" x14ac:dyDescent="0.35"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6"/>
      <c r="AK1193" s="16"/>
      <c r="AL1193" s="16"/>
      <c r="AM1193" s="16"/>
      <c r="AN1193" s="16"/>
      <c r="AO1193" s="16"/>
      <c r="AP1193" s="16"/>
      <c r="AQ1193" s="16"/>
      <c r="AR1193" s="16"/>
      <c r="AS1193" s="16"/>
      <c r="AT1193" s="16"/>
      <c r="AU1193" s="16"/>
      <c r="AV1193" s="16"/>
      <c r="AW1193" s="16"/>
      <c r="AX1193" s="16"/>
      <c r="AY1193" s="16"/>
      <c r="AZ1193" s="16"/>
      <c r="BA1193" s="16"/>
      <c r="BB1193" s="16"/>
      <c r="BC1193" s="16"/>
      <c r="BD1193" s="16"/>
      <c r="BE1193" s="16"/>
      <c r="BF1193" s="16"/>
      <c r="BG1193" s="16"/>
      <c r="BH1193" s="16"/>
      <c r="BI1193" s="16"/>
      <c r="BJ1193" s="16"/>
      <c r="BK1193" s="16"/>
      <c r="BL1193" s="16"/>
      <c r="BM1193" s="16"/>
      <c r="BN1193" s="16"/>
      <c r="BO1193" s="16"/>
      <c r="BP1193" s="16"/>
      <c r="BQ1193" s="16"/>
      <c r="BR1193" s="16"/>
      <c r="BS1193" s="16"/>
      <c r="BT1193" s="16"/>
      <c r="BU1193" s="16"/>
      <c r="BV1193" s="16"/>
      <c r="BW1193" s="16"/>
      <c r="BX1193" s="16"/>
      <c r="BY1193" s="16"/>
      <c r="BZ1193" s="16"/>
      <c r="CA1193" s="16"/>
      <c r="CB1193" s="16"/>
      <c r="CC1193" s="16"/>
      <c r="CD1193" s="16"/>
      <c r="CE1193" s="16"/>
      <c r="CF1193" s="16"/>
      <c r="CG1193" s="16"/>
      <c r="CH1193" s="16"/>
      <c r="CI1193" s="16"/>
      <c r="CJ1193" s="16"/>
      <c r="CK1193" s="16"/>
      <c r="CL1193" s="16"/>
      <c r="CM1193" s="16"/>
      <c r="CN1193" s="16"/>
      <c r="CO1193" s="16"/>
      <c r="CP1193" s="16"/>
      <c r="CQ1193" s="16"/>
      <c r="CR1193" s="16"/>
      <c r="CS1193" s="16"/>
      <c r="CT1193" s="16"/>
      <c r="CU1193" s="16"/>
      <c r="CV1193" s="16"/>
      <c r="CW1193" s="16"/>
      <c r="CX1193" s="16"/>
      <c r="CY1193" s="16"/>
      <c r="CZ1193" s="16"/>
      <c r="DA1193" s="16"/>
      <c r="DB1193" s="16"/>
      <c r="DC1193" s="16"/>
      <c r="DD1193" s="16"/>
      <c r="DE1193" s="16"/>
      <c r="DF1193" s="16"/>
      <c r="DG1193" s="16"/>
      <c r="DH1193" s="16"/>
      <c r="DI1193" s="16"/>
      <c r="DJ1193" s="16"/>
      <c r="DK1193" s="16"/>
      <c r="DL1193" s="16"/>
      <c r="DM1193" s="16"/>
      <c r="DN1193" s="16"/>
      <c r="DO1193" s="16"/>
      <c r="DP1193" s="16"/>
      <c r="DQ1193" s="16"/>
      <c r="DR1193" s="16"/>
      <c r="DS1193" s="16"/>
      <c r="DT1193" s="16"/>
      <c r="DU1193" s="16"/>
      <c r="DV1193" s="16"/>
      <c r="DW1193" s="16"/>
      <c r="DX1193" s="16"/>
      <c r="DY1193" s="16"/>
      <c r="DZ1193" s="16"/>
      <c r="EA1193" s="16"/>
      <c r="EB1193" s="16"/>
      <c r="EC1193" s="16"/>
      <c r="ED1193" s="16"/>
      <c r="EE1193" s="16"/>
      <c r="EF1193" s="16"/>
      <c r="EG1193" s="16"/>
      <c r="EH1193" s="16"/>
      <c r="EI1193" s="16"/>
      <c r="EJ1193" s="16"/>
      <c r="EK1193" s="16"/>
      <c r="EL1193" s="16"/>
      <c r="EM1193" s="16"/>
      <c r="EN1193" s="16"/>
      <c r="EO1193" s="16"/>
      <c r="EP1193" s="16"/>
      <c r="EQ1193" s="16"/>
      <c r="ER1193" s="16"/>
      <c r="ES1193" s="16"/>
      <c r="ET1193" s="16"/>
      <c r="EU1193" s="16"/>
      <c r="EV1193" s="16"/>
      <c r="EW1193" s="16"/>
      <c r="EX1193" s="16"/>
      <c r="EY1193" s="16"/>
      <c r="EZ1193" s="16"/>
      <c r="FA1193" s="16"/>
      <c r="FB1193" s="16"/>
    </row>
    <row r="1194" spans="11:158" x14ac:dyDescent="0.35"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6"/>
      <c r="AK1194" s="16"/>
      <c r="AL1194" s="16"/>
      <c r="AM1194" s="16"/>
      <c r="AN1194" s="16"/>
      <c r="AO1194" s="16"/>
      <c r="AP1194" s="16"/>
      <c r="AQ1194" s="16"/>
      <c r="AR1194" s="16"/>
      <c r="AS1194" s="16"/>
      <c r="AT1194" s="16"/>
      <c r="AU1194" s="16"/>
      <c r="AV1194" s="16"/>
      <c r="AW1194" s="16"/>
      <c r="AX1194" s="16"/>
      <c r="AY1194" s="16"/>
      <c r="AZ1194" s="16"/>
      <c r="BA1194" s="16"/>
      <c r="BB1194" s="16"/>
      <c r="BC1194" s="16"/>
      <c r="BD1194" s="16"/>
      <c r="BE1194" s="16"/>
      <c r="BF1194" s="16"/>
      <c r="BG1194" s="16"/>
      <c r="BH1194" s="16"/>
      <c r="BI1194" s="16"/>
      <c r="BJ1194" s="16"/>
      <c r="BK1194" s="16"/>
      <c r="BL1194" s="16"/>
      <c r="BM1194" s="16"/>
      <c r="BN1194" s="16"/>
      <c r="BO1194" s="16"/>
      <c r="BP1194" s="16"/>
      <c r="BQ1194" s="16"/>
      <c r="BR1194" s="16"/>
      <c r="BS1194" s="16"/>
      <c r="BT1194" s="16"/>
      <c r="BU1194" s="16"/>
      <c r="BV1194" s="16"/>
      <c r="BW1194" s="16"/>
      <c r="BX1194" s="16"/>
      <c r="BY1194" s="16"/>
      <c r="BZ1194" s="16"/>
      <c r="CA1194" s="16"/>
      <c r="CB1194" s="16"/>
      <c r="CC1194" s="16"/>
      <c r="CD1194" s="16"/>
      <c r="CE1194" s="16"/>
      <c r="CF1194" s="16"/>
      <c r="CG1194" s="16"/>
      <c r="CH1194" s="16"/>
      <c r="CI1194" s="16"/>
      <c r="CJ1194" s="16"/>
      <c r="CK1194" s="16"/>
      <c r="CL1194" s="16"/>
      <c r="CM1194" s="16"/>
      <c r="CN1194" s="16"/>
      <c r="CO1194" s="16"/>
      <c r="CP1194" s="16"/>
      <c r="CQ1194" s="16"/>
      <c r="CR1194" s="16"/>
      <c r="CS1194" s="16"/>
      <c r="CT1194" s="16"/>
      <c r="CU1194" s="16"/>
      <c r="CV1194" s="16"/>
      <c r="CW1194" s="16"/>
      <c r="CX1194" s="16"/>
      <c r="CY1194" s="16"/>
      <c r="CZ1194" s="16"/>
      <c r="DA1194" s="16"/>
      <c r="DB1194" s="16"/>
      <c r="DC1194" s="16"/>
      <c r="DD1194" s="16"/>
      <c r="DE1194" s="16"/>
      <c r="DF1194" s="16"/>
      <c r="DG1194" s="16"/>
      <c r="DH1194" s="16"/>
      <c r="DI1194" s="16"/>
      <c r="DJ1194" s="16"/>
      <c r="DK1194" s="16"/>
      <c r="DL1194" s="16"/>
      <c r="DM1194" s="16"/>
      <c r="DN1194" s="16"/>
      <c r="DO1194" s="16"/>
      <c r="DP1194" s="16"/>
      <c r="DQ1194" s="16"/>
      <c r="DR1194" s="16"/>
      <c r="DS1194" s="16"/>
      <c r="DT1194" s="16"/>
      <c r="DU1194" s="16"/>
      <c r="DV1194" s="16"/>
      <c r="DW1194" s="16"/>
      <c r="DX1194" s="16"/>
      <c r="DY1194" s="16"/>
      <c r="DZ1194" s="16"/>
      <c r="EA1194" s="16"/>
      <c r="EB1194" s="16"/>
      <c r="EC1194" s="16"/>
      <c r="ED1194" s="16"/>
      <c r="EE1194" s="16"/>
      <c r="EF1194" s="16"/>
      <c r="EG1194" s="16"/>
      <c r="EH1194" s="16"/>
      <c r="EI1194" s="16"/>
      <c r="EJ1194" s="16"/>
      <c r="EK1194" s="16"/>
      <c r="EL1194" s="16"/>
      <c r="EM1194" s="16"/>
      <c r="EN1194" s="16"/>
      <c r="EO1194" s="16"/>
      <c r="EP1194" s="16"/>
      <c r="EQ1194" s="16"/>
      <c r="ER1194" s="16"/>
      <c r="ES1194" s="16"/>
      <c r="ET1194" s="16"/>
      <c r="EU1194" s="16"/>
      <c r="EV1194" s="16"/>
      <c r="EW1194" s="16"/>
      <c r="EX1194" s="16"/>
      <c r="EY1194" s="16"/>
      <c r="EZ1194" s="16"/>
      <c r="FA1194" s="16"/>
      <c r="FB1194" s="16"/>
    </row>
    <row r="1195" spans="11:158" x14ac:dyDescent="0.35"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6"/>
      <c r="AK1195" s="16"/>
      <c r="AL1195" s="16"/>
      <c r="AM1195" s="16"/>
      <c r="AN1195" s="16"/>
      <c r="AO1195" s="16"/>
      <c r="AP1195" s="16"/>
      <c r="AQ1195" s="16"/>
      <c r="AR1195" s="16"/>
      <c r="AS1195" s="16"/>
      <c r="AT1195" s="16"/>
      <c r="AU1195" s="16"/>
      <c r="AV1195" s="16"/>
      <c r="AW1195" s="16"/>
      <c r="AX1195" s="16"/>
      <c r="AY1195" s="16"/>
      <c r="AZ1195" s="16"/>
      <c r="BA1195" s="16"/>
      <c r="BB1195" s="16"/>
      <c r="BC1195" s="16"/>
      <c r="BD1195" s="16"/>
      <c r="BE1195" s="16"/>
      <c r="BF1195" s="16"/>
      <c r="BG1195" s="16"/>
      <c r="BH1195" s="16"/>
      <c r="BI1195" s="16"/>
      <c r="BJ1195" s="16"/>
      <c r="BK1195" s="16"/>
      <c r="BL1195" s="16"/>
      <c r="BM1195" s="16"/>
      <c r="BN1195" s="16"/>
      <c r="BO1195" s="16"/>
      <c r="BP1195" s="16"/>
      <c r="BQ1195" s="16"/>
      <c r="BR1195" s="16"/>
      <c r="BS1195" s="16"/>
      <c r="BT1195" s="16"/>
      <c r="BU1195" s="16"/>
      <c r="BV1195" s="16"/>
      <c r="BW1195" s="16"/>
      <c r="BX1195" s="16"/>
      <c r="BY1195" s="16"/>
      <c r="BZ1195" s="16"/>
      <c r="CA1195" s="16"/>
      <c r="CB1195" s="16"/>
      <c r="CC1195" s="16"/>
      <c r="CD1195" s="16"/>
      <c r="CE1195" s="16"/>
      <c r="CF1195" s="16"/>
      <c r="CG1195" s="16"/>
      <c r="CH1195" s="16"/>
      <c r="CI1195" s="16"/>
      <c r="CJ1195" s="16"/>
      <c r="CK1195" s="16"/>
      <c r="CL1195" s="16"/>
      <c r="CM1195" s="16"/>
      <c r="CN1195" s="16"/>
      <c r="CO1195" s="16"/>
      <c r="CP1195" s="16"/>
      <c r="CQ1195" s="16"/>
      <c r="CR1195" s="16"/>
      <c r="CS1195" s="16"/>
      <c r="CT1195" s="16"/>
      <c r="CU1195" s="16"/>
      <c r="CV1195" s="16"/>
      <c r="CW1195" s="16"/>
      <c r="CX1195" s="16"/>
      <c r="CY1195" s="16"/>
      <c r="CZ1195" s="16"/>
      <c r="DA1195" s="16"/>
      <c r="DB1195" s="16"/>
      <c r="DC1195" s="16"/>
      <c r="DD1195" s="16"/>
      <c r="DE1195" s="16"/>
      <c r="DF1195" s="16"/>
      <c r="DG1195" s="16"/>
      <c r="DH1195" s="16"/>
      <c r="DI1195" s="16"/>
      <c r="DJ1195" s="16"/>
      <c r="DK1195" s="16"/>
      <c r="DL1195" s="16"/>
      <c r="DM1195" s="16"/>
      <c r="DN1195" s="16"/>
      <c r="DO1195" s="16"/>
      <c r="DP1195" s="16"/>
      <c r="DQ1195" s="16"/>
      <c r="DR1195" s="16"/>
      <c r="DS1195" s="16"/>
      <c r="DT1195" s="16"/>
      <c r="DU1195" s="16"/>
      <c r="DV1195" s="16"/>
      <c r="DW1195" s="16"/>
      <c r="DX1195" s="16"/>
      <c r="DY1195" s="16"/>
      <c r="DZ1195" s="16"/>
      <c r="EA1195" s="16"/>
      <c r="EB1195" s="16"/>
      <c r="EC1195" s="16"/>
      <c r="ED1195" s="16"/>
      <c r="EE1195" s="16"/>
      <c r="EF1195" s="16"/>
      <c r="EG1195" s="16"/>
      <c r="EH1195" s="16"/>
      <c r="EI1195" s="16"/>
      <c r="EJ1195" s="16"/>
      <c r="EK1195" s="16"/>
      <c r="EL1195" s="16"/>
      <c r="EM1195" s="16"/>
      <c r="EN1195" s="16"/>
      <c r="EO1195" s="16"/>
      <c r="EP1195" s="16"/>
      <c r="EQ1195" s="16"/>
      <c r="ER1195" s="16"/>
      <c r="ES1195" s="16"/>
      <c r="ET1195" s="16"/>
      <c r="EU1195" s="16"/>
      <c r="EV1195" s="16"/>
      <c r="EW1195" s="16"/>
      <c r="EX1195" s="16"/>
      <c r="EY1195" s="16"/>
      <c r="EZ1195" s="16"/>
      <c r="FA1195" s="16"/>
      <c r="FB1195" s="16"/>
    </row>
    <row r="1196" spans="11:158" x14ac:dyDescent="0.35"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6"/>
      <c r="AL1196" s="16"/>
      <c r="AM1196" s="16"/>
      <c r="AN1196" s="16"/>
      <c r="AO1196" s="16"/>
      <c r="AP1196" s="16"/>
      <c r="AQ1196" s="16"/>
      <c r="AR1196" s="16"/>
      <c r="AS1196" s="16"/>
      <c r="AT1196" s="16"/>
      <c r="AU1196" s="16"/>
      <c r="AV1196" s="16"/>
      <c r="AW1196" s="16"/>
      <c r="AX1196" s="16"/>
      <c r="AY1196" s="16"/>
      <c r="AZ1196" s="16"/>
      <c r="BA1196" s="16"/>
      <c r="BB1196" s="16"/>
      <c r="BC1196" s="16"/>
      <c r="BD1196" s="16"/>
      <c r="BE1196" s="16"/>
      <c r="BF1196" s="16"/>
      <c r="BG1196" s="16"/>
      <c r="BH1196" s="16"/>
      <c r="BI1196" s="16"/>
      <c r="BJ1196" s="16"/>
      <c r="BK1196" s="16"/>
      <c r="BL1196" s="16"/>
      <c r="BM1196" s="16"/>
      <c r="BN1196" s="16"/>
      <c r="BO1196" s="16"/>
      <c r="BP1196" s="16"/>
      <c r="BQ1196" s="16"/>
      <c r="BR1196" s="16"/>
      <c r="BS1196" s="16"/>
      <c r="BT1196" s="16"/>
      <c r="BU1196" s="16"/>
      <c r="BV1196" s="16"/>
      <c r="BW1196" s="16"/>
      <c r="BX1196" s="16"/>
      <c r="BY1196" s="16"/>
      <c r="BZ1196" s="16"/>
      <c r="CA1196" s="16"/>
      <c r="CB1196" s="16"/>
      <c r="CC1196" s="16"/>
      <c r="CD1196" s="16"/>
      <c r="CE1196" s="16"/>
      <c r="CF1196" s="16"/>
      <c r="CG1196" s="16"/>
      <c r="CH1196" s="16"/>
      <c r="CI1196" s="16"/>
      <c r="CJ1196" s="16"/>
      <c r="CK1196" s="16"/>
      <c r="CL1196" s="16"/>
      <c r="CM1196" s="16"/>
      <c r="CN1196" s="16"/>
      <c r="CO1196" s="16"/>
      <c r="CP1196" s="16"/>
      <c r="CQ1196" s="16"/>
      <c r="CR1196" s="16"/>
      <c r="CS1196" s="16"/>
      <c r="CT1196" s="16"/>
      <c r="CU1196" s="16"/>
      <c r="CV1196" s="16"/>
      <c r="CW1196" s="16"/>
      <c r="CX1196" s="16"/>
      <c r="CY1196" s="16"/>
      <c r="CZ1196" s="16"/>
      <c r="DA1196" s="16"/>
      <c r="DB1196" s="16"/>
      <c r="DC1196" s="16"/>
      <c r="DD1196" s="16"/>
      <c r="DE1196" s="16"/>
      <c r="DF1196" s="16"/>
      <c r="DG1196" s="16"/>
      <c r="DH1196" s="16"/>
      <c r="DI1196" s="16"/>
      <c r="DJ1196" s="16"/>
      <c r="DK1196" s="16"/>
      <c r="DL1196" s="16"/>
      <c r="DM1196" s="16"/>
      <c r="DN1196" s="16"/>
      <c r="DO1196" s="16"/>
      <c r="DP1196" s="16"/>
      <c r="DQ1196" s="16"/>
      <c r="DR1196" s="16"/>
      <c r="DS1196" s="16"/>
      <c r="DT1196" s="16"/>
      <c r="DU1196" s="16"/>
      <c r="DV1196" s="16"/>
      <c r="DW1196" s="16"/>
      <c r="DX1196" s="16"/>
      <c r="DY1196" s="16"/>
      <c r="DZ1196" s="16"/>
      <c r="EA1196" s="16"/>
      <c r="EB1196" s="16"/>
      <c r="EC1196" s="16"/>
      <c r="ED1196" s="16"/>
      <c r="EE1196" s="16"/>
      <c r="EF1196" s="16"/>
      <c r="EG1196" s="16"/>
      <c r="EH1196" s="16"/>
      <c r="EI1196" s="16"/>
      <c r="EJ1196" s="16"/>
      <c r="EK1196" s="16"/>
      <c r="EL1196" s="16"/>
      <c r="EM1196" s="16"/>
      <c r="EN1196" s="16"/>
      <c r="EO1196" s="16"/>
      <c r="EP1196" s="16"/>
      <c r="EQ1196" s="16"/>
      <c r="ER1196" s="16"/>
      <c r="ES1196" s="16"/>
      <c r="ET1196" s="16"/>
      <c r="EU1196" s="16"/>
      <c r="EV1196" s="16"/>
      <c r="EW1196" s="16"/>
      <c r="EX1196" s="16"/>
      <c r="EY1196" s="16"/>
      <c r="EZ1196" s="16"/>
      <c r="FA1196" s="16"/>
      <c r="FB1196" s="16"/>
    </row>
    <row r="1197" spans="11:158" x14ac:dyDescent="0.35"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6"/>
      <c r="AL1197" s="16"/>
      <c r="AM1197" s="16"/>
      <c r="AN1197" s="16"/>
      <c r="AO1197" s="16"/>
      <c r="AP1197" s="16"/>
      <c r="AQ1197" s="16"/>
      <c r="AR1197" s="16"/>
      <c r="AS1197" s="16"/>
      <c r="AT1197" s="16"/>
      <c r="AU1197" s="16"/>
      <c r="AV1197" s="16"/>
      <c r="AW1197" s="16"/>
      <c r="AX1197" s="16"/>
      <c r="AY1197" s="16"/>
      <c r="AZ1197" s="16"/>
      <c r="BA1197" s="16"/>
      <c r="BB1197" s="16"/>
      <c r="BC1197" s="16"/>
      <c r="BD1197" s="16"/>
      <c r="BE1197" s="16"/>
      <c r="BF1197" s="16"/>
      <c r="BG1197" s="16"/>
      <c r="BH1197" s="16"/>
      <c r="BI1197" s="16"/>
      <c r="BJ1197" s="16"/>
      <c r="BK1197" s="16"/>
      <c r="BL1197" s="16"/>
      <c r="BM1197" s="16"/>
      <c r="BN1197" s="16"/>
      <c r="BO1197" s="16"/>
      <c r="BP1197" s="16"/>
      <c r="BQ1197" s="16"/>
      <c r="BR1197" s="16"/>
      <c r="BS1197" s="16"/>
      <c r="BT1197" s="16"/>
      <c r="BU1197" s="16"/>
      <c r="BV1197" s="16"/>
      <c r="BW1197" s="16"/>
      <c r="BX1197" s="16"/>
      <c r="BY1197" s="16"/>
      <c r="BZ1197" s="16"/>
      <c r="CA1197" s="16"/>
      <c r="CB1197" s="16"/>
      <c r="CC1197" s="16"/>
      <c r="CD1197" s="16"/>
      <c r="CE1197" s="16"/>
      <c r="CF1197" s="16"/>
      <c r="CG1197" s="16"/>
      <c r="CH1197" s="16"/>
      <c r="CI1197" s="16"/>
      <c r="CJ1197" s="16"/>
      <c r="CK1197" s="16"/>
      <c r="CL1197" s="16"/>
      <c r="CM1197" s="16"/>
      <c r="CN1197" s="16"/>
      <c r="CO1197" s="16"/>
      <c r="CP1197" s="16"/>
      <c r="CQ1197" s="16"/>
      <c r="CR1197" s="16"/>
      <c r="CS1197" s="16"/>
      <c r="CT1197" s="16"/>
      <c r="CU1197" s="16"/>
      <c r="CV1197" s="16"/>
      <c r="CW1197" s="16"/>
      <c r="CX1197" s="16"/>
      <c r="CY1197" s="16"/>
      <c r="CZ1197" s="16"/>
      <c r="DA1197" s="16"/>
      <c r="DB1197" s="16"/>
      <c r="DC1197" s="16"/>
      <c r="DD1197" s="16"/>
      <c r="DE1197" s="16"/>
      <c r="DF1197" s="16"/>
      <c r="DG1197" s="16"/>
      <c r="DH1197" s="16"/>
      <c r="DI1197" s="16"/>
      <c r="DJ1197" s="16"/>
      <c r="DK1197" s="16"/>
      <c r="DL1197" s="16"/>
      <c r="DM1197" s="16"/>
      <c r="DN1197" s="16"/>
      <c r="DO1197" s="16"/>
      <c r="DP1197" s="16"/>
      <c r="DQ1197" s="16"/>
      <c r="DR1197" s="16"/>
      <c r="DS1197" s="16"/>
      <c r="DT1197" s="16"/>
      <c r="DU1197" s="16"/>
      <c r="DV1197" s="16"/>
      <c r="DW1197" s="16"/>
      <c r="DX1197" s="16"/>
      <c r="DY1197" s="16"/>
      <c r="DZ1197" s="16"/>
      <c r="EA1197" s="16"/>
      <c r="EB1197" s="16"/>
      <c r="EC1197" s="16"/>
      <c r="ED1197" s="16"/>
      <c r="EE1197" s="16"/>
      <c r="EF1197" s="16"/>
      <c r="EG1197" s="16"/>
      <c r="EH1197" s="16"/>
      <c r="EI1197" s="16"/>
      <c r="EJ1197" s="16"/>
      <c r="EK1197" s="16"/>
      <c r="EL1197" s="16"/>
      <c r="EM1197" s="16"/>
      <c r="EN1197" s="16"/>
      <c r="EO1197" s="16"/>
      <c r="EP1197" s="16"/>
      <c r="EQ1197" s="16"/>
      <c r="ER1197" s="16"/>
      <c r="ES1197" s="16"/>
      <c r="ET1197" s="16"/>
      <c r="EU1197" s="16"/>
      <c r="EV1197" s="16"/>
      <c r="EW1197" s="16"/>
      <c r="EX1197" s="16"/>
      <c r="EY1197" s="16"/>
      <c r="EZ1197" s="16"/>
      <c r="FA1197" s="16"/>
      <c r="FB1197" s="16"/>
    </row>
    <row r="1198" spans="11:158" x14ac:dyDescent="0.35"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6"/>
      <c r="AL1198" s="16"/>
      <c r="AM1198" s="16"/>
      <c r="AN1198" s="16"/>
      <c r="AO1198" s="16"/>
      <c r="AP1198" s="16"/>
      <c r="AQ1198" s="16"/>
      <c r="AR1198" s="16"/>
      <c r="AS1198" s="16"/>
      <c r="AT1198" s="16"/>
      <c r="AU1198" s="16"/>
      <c r="AV1198" s="16"/>
      <c r="AW1198" s="16"/>
      <c r="AX1198" s="16"/>
      <c r="AY1198" s="16"/>
      <c r="AZ1198" s="16"/>
      <c r="BA1198" s="16"/>
      <c r="BB1198" s="16"/>
      <c r="BC1198" s="16"/>
      <c r="BD1198" s="16"/>
      <c r="BE1198" s="16"/>
      <c r="BF1198" s="16"/>
      <c r="BG1198" s="16"/>
      <c r="BH1198" s="16"/>
      <c r="BI1198" s="16"/>
      <c r="BJ1198" s="16"/>
      <c r="BK1198" s="16"/>
      <c r="BL1198" s="16"/>
      <c r="BM1198" s="16"/>
      <c r="BN1198" s="16"/>
      <c r="BO1198" s="16"/>
      <c r="BP1198" s="16"/>
      <c r="BQ1198" s="16"/>
      <c r="BR1198" s="16"/>
      <c r="BS1198" s="16"/>
      <c r="BT1198" s="16"/>
      <c r="BU1198" s="16"/>
      <c r="BV1198" s="16"/>
      <c r="BW1198" s="16"/>
      <c r="BX1198" s="16"/>
      <c r="BY1198" s="16"/>
      <c r="BZ1198" s="16"/>
      <c r="CA1198" s="16"/>
      <c r="CB1198" s="16"/>
      <c r="CC1198" s="16"/>
      <c r="CD1198" s="16"/>
      <c r="CE1198" s="16"/>
      <c r="CF1198" s="16"/>
      <c r="CG1198" s="16"/>
      <c r="CH1198" s="16"/>
      <c r="CI1198" s="16"/>
      <c r="CJ1198" s="16"/>
      <c r="CK1198" s="16"/>
      <c r="CL1198" s="16"/>
      <c r="CM1198" s="16"/>
      <c r="CN1198" s="16"/>
      <c r="CO1198" s="16"/>
      <c r="CP1198" s="16"/>
      <c r="CQ1198" s="16"/>
      <c r="CR1198" s="16"/>
      <c r="CS1198" s="16"/>
      <c r="CT1198" s="16"/>
      <c r="CU1198" s="16"/>
      <c r="CV1198" s="16"/>
      <c r="CW1198" s="16"/>
      <c r="CX1198" s="16"/>
      <c r="CY1198" s="16"/>
      <c r="CZ1198" s="16"/>
      <c r="DA1198" s="16"/>
      <c r="DB1198" s="16"/>
      <c r="DC1198" s="16"/>
      <c r="DD1198" s="16"/>
      <c r="DE1198" s="16"/>
      <c r="DF1198" s="16"/>
      <c r="DG1198" s="16"/>
      <c r="DH1198" s="16"/>
      <c r="DI1198" s="16"/>
      <c r="DJ1198" s="16"/>
      <c r="DK1198" s="16"/>
      <c r="DL1198" s="16"/>
      <c r="DM1198" s="16"/>
      <c r="DN1198" s="16"/>
      <c r="DO1198" s="16"/>
      <c r="DP1198" s="16"/>
      <c r="DQ1198" s="16"/>
      <c r="DR1198" s="16"/>
      <c r="DS1198" s="16"/>
      <c r="DT1198" s="16"/>
      <c r="DU1198" s="16"/>
      <c r="DV1198" s="16"/>
      <c r="DW1198" s="16"/>
      <c r="DX1198" s="16"/>
      <c r="DY1198" s="16"/>
      <c r="DZ1198" s="16"/>
      <c r="EA1198" s="16"/>
      <c r="EB1198" s="16"/>
      <c r="EC1198" s="16"/>
      <c r="ED1198" s="16"/>
      <c r="EE1198" s="16"/>
      <c r="EF1198" s="16"/>
      <c r="EG1198" s="16"/>
      <c r="EH1198" s="16"/>
      <c r="EI1198" s="16"/>
      <c r="EJ1198" s="16"/>
      <c r="EK1198" s="16"/>
      <c r="EL1198" s="16"/>
      <c r="EM1198" s="16"/>
      <c r="EN1198" s="16"/>
      <c r="EO1198" s="16"/>
      <c r="EP1198" s="16"/>
      <c r="EQ1198" s="16"/>
      <c r="ER1198" s="16"/>
      <c r="ES1198" s="16"/>
      <c r="ET1198" s="16"/>
      <c r="EU1198" s="16"/>
      <c r="EV1198" s="16"/>
      <c r="EW1198" s="16"/>
      <c r="EX1198" s="16"/>
      <c r="EY1198" s="16"/>
      <c r="EZ1198" s="16"/>
      <c r="FA1198" s="16"/>
      <c r="FB1198" s="16"/>
    </row>
    <row r="1199" spans="11:158" x14ac:dyDescent="0.35"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6"/>
      <c r="AL1199" s="16"/>
      <c r="AM1199" s="16"/>
      <c r="AN1199" s="16"/>
      <c r="AO1199" s="16"/>
      <c r="AP1199" s="16"/>
      <c r="AQ1199" s="16"/>
      <c r="AR1199" s="16"/>
      <c r="AS1199" s="16"/>
      <c r="AT1199" s="16"/>
      <c r="AU1199" s="16"/>
      <c r="AV1199" s="16"/>
      <c r="AW1199" s="16"/>
      <c r="AX1199" s="16"/>
      <c r="AY1199" s="16"/>
      <c r="AZ1199" s="16"/>
      <c r="BA1199" s="16"/>
      <c r="BB1199" s="16"/>
      <c r="BC1199" s="16"/>
      <c r="BD1199" s="16"/>
      <c r="BE1199" s="16"/>
      <c r="BF1199" s="16"/>
      <c r="BG1199" s="16"/>
      <c r="BH1199" s="16"/>
      <c r="BI1199" s="16"/>
      <c r="BJ1199" s="16"/>
      <c r="BK1199" s="16"/>
      <c r="BL1199" s="16"/>
      <c r="BM1199" s="16"/>
      <c r="BN1199" s="16"/>
      <c r="BO1199" s="16"/>
      <c r="BP1199" s="16"/>
      <c r="BQ1199" s="16"/>
      <c r="BR1199" s="16"/>
      <c r="BS1199" s="16"/>
      <c r="BT1199" s="16"/>
      <c r="BU1199" s="16"/>
      <c r="BV1199" s="16"/>
      <c r="BW1199" s="16"/>
      <c r="BX1199" s="16"/>
      <c r="BY1199" s="16"/>
      <c r="BZ1199" s="16"/>
      <c r="CA1199" s="16"/>
      <c r="CB1199" s="16"/>
      <c r="CC1199" s="16"/>
      <c r="CD1199" s="16"/>
      <c r="CE1199" s="16"/>
      <c r="CF1199" s="16"/>
      <c r="CG1199" s="16"/>
      <c r="CH1199" s="16"/>
      <c r="CI1199" s="16"/>
      <c r="CJ1199" s="16"/>
      <c r="CK1199" s="16"/>
      <c r="CL1199" s="16"/>
      <c r="CM1199" s="16"/>
      <c r="CN1199" s="16"/>
      <c r="CO1199" s="16"/>
      <c r="CP1199" s="16"/>
      <c r="CQ1199" s="16"/>
      <c r="CR1199" s="16"/>
      <c r="CS1199" s="16"/>
      <c r="CT1199" s="16"/>
      <c r="CU1199" s="16"/>
      <c r="CV1199" s="16"/>
      <c r="CW1199" s="16"/>
      <c r="CX1199" s="16"/>
      <c r="CY1199" s="16"/>
      <c r="CZ1199" s="16"/>
      <c r="DA1199" s="16"/>
      <c r="DB1199" s="16"/>
      <c r="DC1199" s="16"/>
      <c r="DD1199" s="16"/>
      <c r="DE1199" s="16"/>
      <c r="DF1199" s="16"/>
      <c r="DG1199" s="16"/>
      <c r="DH1199" s="16"/>
      <c r="DI1199" s="16"/>
      <c r="DJ1199" s="16"/>
      <c r="DK1199" s="16"/>
      <c r="DL1199" s="16"/>
      <c r="DM1199" s="16"/>
      <c r="DN1199" s="16"/>
      <c r="DO1199" s="16"/>
      <c r="DP1199" s="16"/>
      <c r="DQ1199" s="16"/>
      <c r="DR1199" s="16"/>
      <c r="DS1199" s="16"/>
      <c r="DT1199" s="16"/>
      <c r="DU1199" s="16"/>
      <c r="DV1199" s="16"/>
      <c r="DW1199" s="16"/>
      <c r="DX1199" s="16"/>
      <c r="DY1199" s="16"/>
      <c r="DZ1199" s="16"/>
      <c r="EA1199" s="16"/>
      <c r="EB1199" s="16"/>
      <c r="EC1199" s="16"/>
      <c r="ED1199" s="16"/>
      <c r="EE1199" s="16"/>
      <c r="EF1199" s="16"/>
      <c r="EG1199" s="16"/>
      <c r="EH1199" s="16"/>
      <c r="EI1199" s="16"/>
      <c r="EJ1199" s="16"/>
      <c r="EK1199" s="16"/>
      <c r="EL1199" s="16"/>
      <c r="EM1199" s="16"/>
      <c r="EN1199" s="16"/>
      <c r="EO1199" s="16"/>
      <c r="EP1199" s="16"/>
      <c r="EQ1199" s="16"/>
      <c r="ER1199" s="16"/>
      <c r="ES1199" s="16"/>
      <c r="ET1199" s="16"/>
      <c r="EU1199" s="16"/>
      <c r="EV1199" s="16"/>
      <c r="EW1199" s="16"/>
      <c r="EX1199" s="16"/>
      <c r="EY1199" s="16"/>
      <c r="EZ1199" s="16"/>
      <c r="FA1199" s="16"/>
      <c r="FB1199" s="16"/>
    </row>
    <row r="1200" spans="11:158" x14ac:dyDescent="0.35"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6"/>
      <c r="AK1200" s="16"/>
      <c r="AL1200" s="16"/>
      <c r="AM1200" s="16"/>
      <c r="AN1200" s="16"/>
      <c r="AO1200" s="16"/>
      <c r="AP1200" s="16"/>
      <c r="AQ1200" s="16"/>
      <c r="AR1200" s="16"/>
      <c r="AS1200" s="16"/>
      <c r="AT1200" s="16"/>
      <c r="AU1200" s="16"/>
      <c r="AV1200" s="16"/>
      <c r="AW1200" s="16"/>
      <c r="AX1200" s="16"/>
      <c r="AY1200" s="16"/>
      <c r="AZ1200" s="16"/>
      <c r="BA1200" s="16"/>
      <c r="BB1200" s="16"/>
      <c r="BC1200" s="16"/>
      <c r="BD1200" s="16"/>
      <c r="BE1200" s="16"/>
      <c r="BF1200" s="16"/>
      <c r="BG1200" s="16"/>
      <c r="BH1200" s="16"/>
      <c r="BI1200" s="16"/>
      <c r="BJ1200" s="16"/>
      <c r="BK1200" s="16"/>
      <c r="BL1200" s="16"/>
      <c r="BM1200" s="16"/>
      <c r="BN1200" s="16"/>
      <c r="BO1200" s="16"/>
      <c r="BP1200" s="16"/>
      <c r="BQ1200" s="16"/>
      <c r="BR1200" s="16"/>
      <c r="BS1200" s="16"/>
      <c r="BT1200" s="16"/>
      <c r="BU1200" s="16"/>
      <c r="BV1200" s="16"/>
      <c r="BW1200" s="16"/>
      <c r="BX1200" s="16"/>
      <c r="BY1200" s="16"/>
      <c r="BZ1200" s="16"/>
      <c r="CA1200" s="16"/>
      <c r="CB1200" s="16"/>
      <c r="CC1200" s="16"/>
      <c r="CD1200" s="16"/>
      <c r="CE1200" s="16"/>
      <c r="CF1200" s="16"/>
      <c r="CG1200" s="16"/>
      <c r="CH1200" s="16"/>
      <c r="CI1200" s="16"/>
      <c r="CJ1200" s="16"/>
      <c r="CK1200" s="16"/>
      <c r="CL1200" s="16"/>
      <c r="CM1200" s="16"/>
      <c r="CN1200" s="16"/>
      <c r="CO1200" s="16"/>
      <c r="CP1200" s="16"/>
      <c r="CQ1200" s="16"/>
      <c r="CR1200" s="16"/>
      <c r="CS1200" s="16"/>
      <c r="CT1200" s="16"/>
      <c r="CU1200" s="16"/>
      <c r="CV1200" s="16"/>
      <c r="CW1200" s="16"/>
      <c r="CX1200" s="16"/>
      <c r="CY1200" s="16"/>
      <c r="CZ1200" s="16"/>
      <c r="DA1200" s="16"/>
      <c r="DB1200" s="16"/>
      <c r="DC1200" s="16"/>
      <c r="DD1200" s="16"/>
      <c r="DE1200" s="16"/>
      <c r="DF1200" s="16"/>
      <c r="DG1200" s="16"/>
      <c r="DH1200" s="16"/>
      <c r="DI1200" s="16"/>
      <c r="DJ1200" s="16"/>
      <c r="DK1200" s="16"/>
      <c r="DL1200" s="16"/>
      <c r="DM1200" s="16"/>
      <c r="DN1200" s="16"/>
      <c r="DO1200" s="16"/>
      <c r="DP1200" s="16"/>
      <c r="DQ1200" s="16"/>
      <c r="DR1200" s="16"/>
      <c r="DS1200" s="16"/>
      <c r="DT1200" s="16"/>
      <c r="DU1200" s="16"/>
      <c r="DV1200" s="16"/>
      <c r="DW1200" s="16"/>
      <c r="DX1200" s="16"/>
      <c r="DY1200" s="16"/>
      <c r="DZ1200" s="16"/>
      <c r="EA1200" s="16"/>
      <c r="EB1200" s="16"/>
      <c r="EC1200" s="16"/>
      <c r="ED1200" s="16"/>
      <c r="EE1200" s="16"/>
      <c r="EF1200" s="16"/>
      <c r="EG1200" s="16"/>
      <c r="EH1200" s="16"/>
      <c r="EI1200" s="16"/>
      <c r="EJ1200" s="16"/>
      <c r="EK1200" s="16"/>
      <c r="EL1200" s="16"/>
      <c r="EM1200" s="16"/>
      <c r="EN1200" s="16"/>
      <c r="EO1200" s="16"/>
      <c r="EP1200" s="16"/>
      <c r="EQ1200" s="16"/>
      <c r="ER1200" s="16"/>
      <c r="ES1200" s="16"/>
      <c r="ET1200" s="16"/>
      <c r="EU1200" s="16"/>
      <c r="EV1200" s="16"/>
      <c r="EW1200" s="16"/>
      <c r="EX1200" s="16"/>
      <c r="EY1200" s="16"/>
      <c r="EZ1200" s="16"/>
      <c r="FA1200" s="16"/>
      <c r="FB1200" s="16"/>
    </row>
    <row r="1201" spans="11:158" x14ac:dyDescent="0.35"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16"/>
      <c r="AK1201" s="16"/>
      <c r="AL1201" s="16"/>
      <c r="AM1201" s="16"/>
      <c r="AN1201" s="16"/>
      <c r="AO1201" s="16"/>
      <c r="AP1201" s="16"/>
      <c r="AQ1201" s="16"/>
      <c r="AR1201" s="16"/>
      <c r="AS1201" s="16"/>
      <c r="AT1201" s="16"/>
      <c r="AU1201" s="16"/>
      <c r="AV1201" s="16"/>
      <c r="AW1201" s="16"/>
      <c r="AX1201" s="16"/>
      <c r="AY1201" s="16"/>
      <c r="AZ1201" s="16"/>
      <c r="BA1201" s="16"/>
      <c r="BB1201" s="16"/>
      <c r="BC1201" s="16"/>
      <c r="BD1201" s="16"/>
      <c r="BE1201" s="16"/>
      <c r="BF1201" s="16"/>
      <c r="BG1201" s="16"/>
      <c r="BH1201" s="16"/>
      <c r="BI1201" s="16"/>
      <c r="BJ1201" s="16"/>
      <c r="BK1201" s="16"/>
      <c r="BL1201" s="16"/>
      <c r="BM1201" s="16"/>
      <c r="BN1201" s="16"/>
      <c r="BO1201" s="16"/>
      <c r="BP1201" s="16"/>
      <c r="BQ1201" s="16"/>
      <c r="BR1201" s="16"/>
      <c r="BS1201" s="16"/>
      <c r="BT1201" s="16"/>
      <c r="BU1201" s="16"/>
      <c r="BV1201" s="16"/>
      <c r="BW1201" s="16"/>
      <c r="BX1201" s="16"/>
      <c r="BY1201" s="16"/>
      <c r="BZ1201" s="16"/>
      <c r="CA1201" s="16"/>
      <c r="CB1201" s="16"/>
      <c r="CC1201" s="16"/>
      <c r="CD1201" s="16"/>
      <c r="CE1201" s="16"/>
      <c r="CF1201" s="16"/>
      <c r="CG1201" s="16"/>
      <c r="CH1201" s="16"/>
      <c r="CI1201" s="16"/>
      <c r="CJ1201" s="16"/>
      <c r="CK1201" s="16"/>
      <c r="CL1201" s="16"/>
      <c r="CM1201" s="16"/>
      <c r="CN1201" s="16"/>
      <c r="CO1201" s="16"/>
      <c r="CP1201" s="16"/>
      <c r="CQ1201" s="16"/>
      <c r="CR1201" s="16"/>
      <c r="CS1201" s="16"/>
      <c r="CT1201" s="16"/>
      <c r="CU1201" s="16"/>
      <c r="CV1201" s="16"/>
      <c r="CW1201" s="16"/>
      <c r="CX1201" s="16"/>
      <c r="CY1201" s="16"/>
      <c r="CZ1201" s="16"/>
      <c r="DA1201" s="16"/>
      <c r="DB1201" s="16"/>
      <c r="DC1201" s="16"/>
      <c r="DD1201" s="16"/>
      <c r="DE1201" s="16"/>
      <c r="DF1201" s="16"/>
      <c r="DG1201" s="16"/>
      <c r="DH1201" s="16"/>
      <c r="DI1201" s="16"/>
      <c r="DJ1201" s="16"/>
      <c r="DK1201" s="16"/>
      <c r="DL1201" s="16"/>
      <c r="DM1201" s="16"/>
      <c r="DN1201" s="16"/>
      <c r="DO1201" s="16"/>
      <c r="DP1201" s="16"/>
      <c r="DQ1201" s="16"/>
      <c r="DR1201" s="16"/>
      <c r="DS1201" s="16"/>
      <c r="DT1201" s="16"/>
      <c r="DU1201" s="16"/>
      <c r="DV1201" s="16"/>
      <c r="DW1201" s="16"/>
      <c r="DX1201" s="16"/>
      <c r="DY1201" s="16"/>
      <c r="DZ1201" s="16"/>
      <c r="EA1201" s="16"/>
      <c r="EB1201" s="16"/>
      <c r="EC1201" s="16"/>
      <c r="ED1201" s="16"/>
      <c r="EE1201" s="16"/>
      <c r="EF1201" s="16"/>
      <c r="EG1201" s="16"/>
      <c r="EH1201" s="16"/>
      <c r="EI1201" s="16"/>
      <c r="EJ1201" s="16"/>
      <c r="EK1201" s="16"/>
      <c r="EL1201" s="16"/>
      <c r="EM1201" s="16"/>
      <c r="EN1201" s="16"/>
      <c r="EO1201" s="16"/>
      <c r="EP1201" s="16"/>
      <c r="EQ1201" s="16"/>
      <c r="ER1201" s="16"/>
      <c r="ES1201" s="16"/>
      <c r="ET1201" s="16"/>
      <c r="EU1201" s="16"/>
      <c r="EV1201" s="16"/>
      <c r="EW1201" s="16"/>
      <c r="EX1201" s="16"/>
      <c r="EY1201" s="16"/>
      <c r="EZ1201" s="16"/>
      <c r="FA1201" s="16"/>
      <c r="FB1201" s="16"/>
    </row>
    <row r="1202" spans="11:158" x14ac:dyDescent="0.35"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  <c r="AB1202" s="16"/>
      <c r="AC1202" s="16"/>
      <c r="AD1202" s="16"/>
      <c r="AE1202" s="16"/>
      <c r="AF1202" s="16"/>
      <c r="AG1202" s="16"/>
      <c r="AH1202" s="16"/>
      <c r="AI1202" s="16"/>
      <c r="AJ1202" s="16"/>
      <c r="AK1202" s="16"/>
      <c r="AL1202" s="16"/>
      <c r="AM1202" s="16"/>
      <c r="AN1202" s="16"/>
      <c r="AO1202" s="16"/>
      <c r="AP1202" s="16"/>
      <c r="AQ1202" s="16"/>
      <c r="AR1202" s="16"/>
      <c r="AS1202" s="16"/>
      <c r="AT1202" s="16"/>
      <c r="AU1202" s="16"/>
      <c r="AV1202" s="16"/>
      <c r="AW1202" s="16"/>
      <c r="AX1202" s="16"/>
      <c r="AY1202" s="16"/>
      <c r="AZ1202" s="16"/>
      <c r="BA1202" s="16"/>
      <c r="BB1202" s="16"/>
      <c r="BC1202" s="16"/>
      <c r="BD1202" s="16"/>
      <c r="BE1202" s="16"/>
      <c r="BF1202" s="16"/>
      <c r="BG1202" s="16"/>
      <c r="BH1202" s="16"/>
      <c r="BI1202" s="16"/>
      <c r="BJ1202" s="16"/>
      <c r="BK1202" s="16"/>
      <c r="BL1202" s="16"/>
      <c r="BM1202" s="16"/>
      <c r="BN1202" s="16"/>
      <c r="BO1202" s="16"/>
      <c r="BP1202" s="16"/>
      <c r="BQ1202" s="16"/>
      <c r="BR1202" s="16"/>
      <c r="BS1202" s="16"/>
      <c r="BT1202" s="16"/>
      <c r="BU1202" s="16"/>
      <c r="BV1202" s="16"/>
      <c r="BW1202" s="16"/>
      <c r="BX1202" s="16"/>
      <c r="BY1202" s="16"/>
      <c r="BZ1202" s="16"/>
      <c r="CA1202" s="16"/>
      <c r="CB1202" s="16"/>
      <c r="CC1202" s="16"/>
      <c r="CD1202" s="16"/>
      <c r="CE1202" s="16"/>
      <c r="CF1202" s="16"/>
      <c r="CG1202" s="16"/>
      <c r="CH1202" s="16"/>
      <c r="CI1202" s="16"/>
      <c r="CJ1202" s="16"/>
      <c r="CK1202" s="16"/>
      <c r="CL1202" s="16"/>
      <c r="CM1202" s="16"/>
      <c r="CN1202" s="16"/>
      <c r="CO1202" s="16"/>
      <c r="CP1202" s="16"/>
      <c r="CQ1202" s="16"/>
      <c r="CR1202" s="16"/>
      <c r="CS1202" s="16"/>
      <c r="CT1202" s="16"/>
      <c r="CU1202" s="16"/>
      <c r="CV1202" s="16"/>
      <c r="CW1202" s="16"/>
      <c r="CX1202" s="16"/>
      <c r="CY1202" s="16"/>
      <c r="CZ1202" s="16"/>
      <c r="DA1202" s="16"/>
      <c r="DB1202" s="16"/>
      <c r="DC1202" s="16"/>
      <c r="DD1202" s="16"/>
      <c r="DE1202" s="16"/>
      <c r="DF1202" s="16"/>
      <c r="DG1202" s="16"/>
      <c r="DH1202" s="16"/>
      <c r="DI1202" s="16"/>
      <c r="DJ1202" s="16"/>
      <c r="DK1202" s="16"/>
      <c r="DL1202" s="16"/>
      <c r="DM1202" s="16"/>
      <c r="DN1202" s="16"/>
      <c r="DO1202" s="16"/>
      <c r="DP1202" s="16"/>
      <c r="DQ1202" s="16"/>
      <c r="DR1202" s="16"/>
      <c r="DS1202" s="16"/>
      <c r="DT1202" s="16"/>
      <c r="DU1202" s="16"/>
      <c r="DV1202" s="16"/>
      <c r="DW1202" s="16"/>
      <c r="DX1202" s="16"/>
      <c r="DY1202" s="16"/>
      <c r="DZ1202" s="16"/>
      <c r="EA1202" s="16"/>
      <c r="EB1202" s="16"/>
      <c r="EC1202" s="16"/>
      <c r="ED1202" s="16"/>
      <c r="EE1202" s="16"/>
      <c r="EF1202" s="16"/>
      <c r="EG1202" s="16"/>
      <c r="EH1202" s="16"/>
      <c r="EI1202" s="16"/>
      <c r="EJ1202" s="16"/>
      <c r="EK1202" s="16"/>
      <c r="EL1202" s="16"/>
      <c r="EM1202" s="16"/>
      <c r="EN1202" s="16"/>
      <c r="EO1202" s="16"/>
      <c r="EP1202" s="16"/>
      <c r="EQ1202" s="16"/>
      <c r="ER1202" s="16"/>
      <c r="ES1202" s="16"/>
      <c r="ET1202" s="16"/>
      <c r="EU1202" s="16"/>
      <c r="EV1202" s="16"/>
      <c r="EW1202" s="16"/>
      <c r="EX1202" s="16"/>
      <c r="EY1202" s="16"/>
      <c r="EZ1202" s="16"/>
      <c r="FA1202" s="16"/>
      <c r="FB1202" s="16"/>
    </row>
    <row r="1203" spans="11:158" x14ac:dyDescent="0.35"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16"/>
      <c r="AK1203" s="16"/>
      <c r="AL1203" s="16"/>
      <c r="AM1203" s="16"/>
      <c r="AN1203" s="16"/>
      <c r="AO1203" s="16"/>
      <c r="AP1203" s="16"/>
      <c r="AQ1203" s="16"/>
      <c r="AR1203" s="16"/>
      <c r="AS1203" s="16"/>
      <c r="AT1203" s="16"/>
      <c r="AU1203" s="16"/>
      <c r="AV1203" s="16"/>
      <c r="AW1203" s="16"/>
      <c r="AX1203" s="16"/>
      <c r="AY1203" s="16"/>
      <c r="AZ1203" s="16"/>
      <c r="BA1203" s="16"/>
      <c r="BB1203" s="16"/>
      <c r="BC1203" s="16"/>
      <c r="BD1203" s="16"/>
      <c r="BE1203" s="16"/>
      <c r="BF1203" s="16"/>
      <c r="BG1203" s="16"/>
      <c r="BH1203" s="16"/>
      <c r="BI1203" s="16"/>
      <c r="BJ1203" s="16"/>
      <c r="BK1203" s="16"/>
      <c r="BL1203" s="16"/>
      <c r="BM1203" s="16"/>
      <c r="BN1203" s="16"/>
      <c r="BO1203" s="16"/>
      <c r="BP1203" s="16"/>
      <c r="BQ1203" s="16"/>
      <c r="BR1203" s="16"/>
      <c r="BS1203" s="16"/>
      <c r="BT1203" s="16"/>
      <c r="BU1203" s="16"/>
      <c r="BV1203" s="16"/>
      <c r="BW1203" s="16"/>
      <c r="BX1203" s="16"/>
      <c r="BY1203" s="16"/>
      <c r="BZ1203" s="16"/>
      <c r="CA1203" s="16"/>
      <c r="CB1203" s="16"/>
      <c r="CC1203" s="16"/>
      <c r="CD1203" s="16"/>
      <c r="CE1203" s="16"/>
      <c r="CF1203" s="16"/>
      <c r="CG1203" s="16"/>
      <c r="CH1203" s="16"/>
      <c r="CI1203" s="16"/>
      <c r="CJ1203" s="16"/>
      <c r="CK1203" s="16"/>
      <c r="CL1203" s="16"/>
      <c r="CM1203" s="16"/>
      <c r="CN1203" s="16"/>
      <c r="CO1203" s="16"/>
      <c r="CP1203" s="16"/>
      <c r="CQ1203" s="16"/>
      <c r="CR1203" s="16"/>
      <c r="CS1203" s="16"/>
      <c r="CT1203" s="16"/>
      <c r="CU1203" s="16"/>
      <c r="CV1203" s="16"/>
      <c r="CW1203" s="16"/>
      <c r="CX1203" s="16"/>
      <c r="CY1203" s="16"/>
      <c r="CZ1203" s="16"/>
      <c r="DA1203" s="16"/>
      <c r="DB1203" s="16"/>
      <c r="DC1203" s="16"/>
      <c r="DD1203" s="16"/>
      <c r="DE1203" s="16"/>
      <c r="DF1203" s="16"/>
      <c r="DG1203" s="16"/>
      <c r="DH1203" s="16"/>
      <c r="DI1203" s="16"/>
      <c r="DJ1203" s="16"/>
      <c r="DK1203" s="16"/>
      <c r="DL1203" s="16"/>
      <c r="DM1203" s="16"/>
      <c r="DN1203" s="16"/>
      <c r="DO1203" s="16"/>
      <c r="DP1203" s="16"/>
      <c r="DQ1203" s="16"/>
      <c r="DR1203" s="16"/>
      <c r="DS1203" s="16"/>
      <c r="DT1203" s="16"/>
      <c r="DU1203" s="16"/>
      <c r="DV1203" s="16"/>
      <c r="DW1203" s="16"/>
      <c r="DX1203" s="16"/>
      <c r="DY1203" s="16"/>
      <c r="DZ1203" s="16"/>
      <c r="EA1203" s="16"/>
      <c r="EB1203" s="16"/>
      <c r="EC1203" s="16"/>
      <c r="ED1203" s="16"/>
      <c r="EE1203" s="16"/>
      <c r="EF1203" s="16"/>
      <c r="EG1203" s="16"/>
      <c r="EH1203" s="16"/>
      <c r="EI1203" s="16"/>
      <c r="EJ1203" s="16"/>
      <c r="EK1203" s="16"/>
      <c r="EL1203" s="16"/>
      <c r="EM1203" s="16"/>
      <c r="EN1203" s="16"/>
      <c r="EO1203" s="16"/>
      <c r="EP1203" s="16"/>
      <c r="EQ1203" s="16"/>
      <c r="ER1203" s="16"/>
      <c r="ES1203" s="16"/>
      <c r="ET1203" s="16"/>
      <c r="EU1203" s="16"/>
      <c r="EV1203" s="16"/>
      <c r="EW1203" s="16"/>
      <c r="EX1203" s="16"/>
      <c r="EY1203" s="16"/>
      <c r="EZ1203" s="16"/>
      <c r="FA1203" s="16"/>
      <c r="FB1203" s="16"/>
    </row>
    <row r="1204" spans="11:158" x14ac:dyDescent="0.35"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  <c r="AB1204" s="16"/>
      <c r="AC1204" s="16"/>
      <c r="AD1204" s="16"/>
      <c r="AE1204" s="16"/>
      <c r="AF1204" s="16"/>
      <c r="AG1204" s="16"/>
      <c r="AH1204" s="16"/>
      <c r="AI1204" s="16"/>
      <c r="AJ1204" s="16"/>
      <c r="AK1204" s="16"/>
      <c r="AL1204" s="16"/>
      <c r="AM1204" s="16"/>
      <c r="AN1204" s="16"/>
      <c r="AO1204" s="16"/>
      <c r="AP1204" s="16"/>
      <c r="AQ1204" s="16"/>
      <c r="AR1204" s="16"/>
      <c r="AS1204" s="16"/>
      <c r="AT1204" s="16"/>
      <c r="AU1204" s="16"/>
      <c r="AV1204" s="16"/>
      <c r="AW1204" s="16"/>
      <c r="AX1204" s="16"/>
      <c r="AY1204" s="16"/>
      <c r="AZ1204" s="16"/>
      <c r="BA1204" s="16"/>
      <c r="BB1204" s="16"/>
      <c r="BC1204" s="16"/>
      <c r="BD1204" s="16"/>
      <c r="BE1204" s="16"/>
      <c r="BF1204" s="16"/>
      <c r="BG1204" s="16"/>
      <c r="BH1204" s="16"/>
      <c r="BI1204" s="16"/>
      <c r="BJ1204" s="16"/>
      <c r="BK1204" s="16"/>
      <c r="BL1204" s="16"/>
      <c r="BM1204" s="16"/>
      <c r="BN1204" s="16"/>
      <c r="BO1204" s="16"/>
      <c r="BP1204" s="16"/>
      <c r="BQ1204" s="16"/>
      <c r="BR1204" s="16"/>
      <c r="BS1204" s="16"/>
      <c r="BT1204" s="16"/>
      <c r="BU1204" s="16"/>
      <c r="BV1204" s="16"/>
      <c r="BW1204" s="16"/>
      <c r="BX1204" s="16"/>
      <c r="BY1204" s="16"/>
      <c r="BZ1204" s="16"/>
      <c r="CA1204" s="16"/>
      <c r="CB1204" s="16"/>
      <c r="CC1204" s="16"/>
      <c r="CD1204" s="16"/>
      <c r="CE1204" s="16"/>
      <c r="CF1204" s="16"/>
      <c r="CG1204" s="16"/>
      <c r="CH1204" s="16"/>
      <c r="CI1204" s="16"/>
      <c r="CJ1204" s="16"/>
      <c r="CK1204" s="16"/>
      <c r="CL1204" s="16"/>
      <c r="CM1204" s="16"/>
      <c r="CN1204" s="16"/>
      <c r="CO1204" s="16"/>
      <c r="CP1204" s="16"/>
      <c r="CQ1204" s="16"/>
      <c r="CR1204" s="16"/>
      <c r="CS1204" s="16"/>
      <c r="CT1204" s="16"/>
      <c r="CU1204" s="16"/>
      <c r="CV1204" s="16"/>
      <c r="CW1204" s="16"/>
      <c r="CX1204" s="16"/>
      <c r="CY1204" s="16"/>
      <c r="CZ1204" s="16"/>
      <c r="DA1204" s="16"/>
      <c r="DB1204" s="16"/>
      <c r="DC1204" s="16"/>
      <c r="DD1204" s="16"/>
      <c r="DE1204" s="16"/>
      <c r="DF1204" s="16"/>
      <c r="DG1204" s="16"/>
      <c r="DH1204" s="16"/>
      <c r="DI1204" s="16"/>
      <c r="DJ1204" s="16"/>
      <c r="DK1204" s="16"/>
      <c r="DL1204" s="16"/>
      <c r="DM1204" s="16"/>
      <c r="DN1204" s="16"/>
      <c r="DO1204" s="16"/>
      <c r="DP1204" s="16"/>
      <c r="DQ1204" s="16"/>
      <c r="DR1204" s="16"/>
      <c r="DS1204" s="16"/>
      <c r="DT1204" s="16"/>
      <c r="DU1204" s="16"/>
      <c r="DV1204" s="16"/>
      <c r="DW1204" s="16"/>
      <c r="DX1204" s="16"/>
      <c r="DY1204" s="16"/>
      <c r="DZ1204" s="16"/>
      <c r="EA1204" s="16"/>
      <c r="EB1204" s="16"/>
      <c r="EC1204" s="16"/>
      <c r="ED1204" s="16"/>
      <c r="EE1204" s="16"/>
      <c r="EF1204" s="16"/>
      <c r="EG1204" s="16"/>
      <c r="EH1204" s="16"/>
      <c r="EI1204" s="16"/>
      <c r="EJ1204" s="16"/>
      <c r="EK1204" s="16"/>
      <c r="EL1204" s="16"/>
      <c r="EM1204" s="16"/>
      <c r="EN1204" s="16"/>
      <c r="EO1204" s="16"/>
      <c r="EP1204" s="16"/>
      <c r="EQ1204" s="16"/>
      <c r="ER1204" s="16"/>
      <c r="ES1204" s="16"/>
      <c r="ET1204" s="16"/>
      <c r="EU1204" s="16"/>
      <c r="EV1204" s="16"/>
      <c r="EW1204" s="16"/>
      <c r="EX1204" s="16"/>
      <c r="EY1204" s="16"/>
      <c r="EZ1204" s="16"/>
      <c r="FA1204" s="16"/>
      <c r="FB1204" s="16"/>
    </row>
    <row r="1205" spans="11:158" x14ac:dyDescent="0.35"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6"/>
      <c r="AL1205" s="16"/>
      <c r="AM1205" s="16"/>
      <c r="AN1205" s="16"/>
      <c r="AO1205" s="16"/>
      <c r="AP1205" s="16"/>
      <c r="AQ1205" s="16"/>
      <c r="AR1205" s="16"/>
      <c r="AS1205" s="16"/>
      <c r="AT1205" s="16"/>
      <c r="AU1205" s="16"/>
      <c r="AV1205" s="16"/>
      <c r="AW1205" s="16"/>
      <c r="AX1205" s="16"/>
      <c r="AY1205" s="16"/>
      <c r="AZ1205" s="16"/>
      <c r="BA1205" s="16"/>
      <c r="BB1205" s="16"/>
      <c r="BC1205" s="16"/>
      <c r="BD1205" s="16"/>
      <c r="BE1205" s="16"/>
      <c r="BF1205" s="16"/>
      <c r="BG1205" s="16"/>
      <c r="BH1205" s="16"/>
      <c r="BI1205" s="16"/>
      <c r="BJ1205" s="16"/>
      <c r="BK1205" s="16"/>
      <c r="BL1205" s="16"/>
      <c r="BM1205" s="16"/>
      <c r="BN1205" s="16"/>
      <c r="BO1205" s="16"/>
      <c r="BP1205" s="16"/>
      <c r="BQ1205" s="16"/>
      <c r="BR1205" s="16"/>
      <c r="BS1205" s="16"/>
      <c r="BT1205" s="16"/>
      <c r="BU1205" s="16"/>
      <c r="BV1205" s="16"/>
      <c r="BW1205" s="16"/>
      <c r="BX1205" s="16"/>
      <c r="BY1205" s="16"/>
      <c r="BZ1205" s="16"/>
      <c r="CA1205" s="16"/>
      <c r="CB1205" s="16"/>
      <c r="CC1205" s="16"/>
      <c r="CD1205" s="16"/>
      <c r="CE1205" s="16"/>
      <c r="CF1205" s="16"/>
      <c r="CG1205" s="16"/>
      <c r="CH1205" s="16"/>
      <c r="CI1205" s="16"/>
      <c r="CJ1205" s="16"/>
      <c r="CK1205" s="16"/>
      <c r="CL1205" s="16"/>
      <c r="CM1205" s="16"/>
      <c r="CN1205" s="16"/>
      <c r="CO1205" s="16"/>
      <c r="CP1205" s="16"/>
      <c r="CQ1205" s="16"/>
      <c r="CR1205" s="16"/>
      <c r="CS1205" s="16"/>
      <c r="CT1205" s="16"/>
      <c r="CU1205" s="16"/>
      <c r="CV1205" s="16"/>
      <c r="CW1205" s="16"/>
      <c r="CX1205" s="16"/>
      <c r="CY1205" s="16"/>
      <c r="CZ1205" s="16"/>
      <c r="DA1205" s="16"/>
      <c r="DB1205" s="16"/>
      <c r="DC1205" s="16"/>
      <c r="DD1205" s="16"/>
      <c r="DE1205" s="16"/>
      <c r="DF1205" s="16"/>
      <c r="DG1205" s="16"/>
      <c r="DH1205" s="16"/>
      <c r="DI1205" s="16"/>
      <c r="DJ1205" s="16"/>
      <c r="DK1205" s="16"/>
      <c r="DL1205" s="16"/>
      <c r="DM1205" s="16"/>
      <c r="DN1205" s="16"/>
      <c r="DO1205" s="16"/>
      <c r="DP1205" s="16"/>
      <c r="DQ1205" s="16"/>
      <c r="DR1205" s="16"/>
      <c r="DS1205" s="16"/>
      <c r="DT1205" s="16"/>
      <c r="DU1205" s="16"/>
      <c r="DV1205" s="16"/>
      <c r="DW1205" s="16"/>
      <c r="DX1205" s="16"/>
      <c r="DY1205" s="16"/>
      <c r="DZ1205" s="16"/>
      <c r="EA1205" s="16"/>
      <c r="EB1205" s="16"/>
      <c r="EC1205" s="16"/>
      <c r="ED1205" s="16"/>
      <c r="EE1205" s="16"/>
      <c r="EF1205" s="16"/>
      <c r="EG1205" s="16"/>
      <c r="EH1205" s="16"/>
      <c r="EI1205" s="16"/>
      <c r="EJ1205" s="16"/>
      <c r="EK1205" s="16"/>
      <c r="EL1205" s="16"/>
      <c r="EM1205" s="16"/>
      <c r="EN1205" s="16"/>
      <c r="EO1205" s="16"/>
      <c r="EP1205" s="16"/>
      <c r="EQ1205" s="16"/>
      <c r="ER1205" s="16"/>
      <c r="ES1205" s="16"/>
      <c r="ET1205" s="16"/>
      <c r="EU1205" s="16"/>
      <c r="EV1205" s="16"/>
      <c r="EW1205" s="16"/>
      <c r="EX1205" s="16"/>
      <c r="EY1205" s="16"/>
      <c r="EZ1205" s="16"/>
      <c r="FA1205" s="16"/>
      <c r="FB1205" s="16"/>
    </row>
    <row r="1206" spans="11:158" x14ac:dyDescent="0.35"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  <c r="AB1206" s="16"/>
      <c r="AC1206" s="16"/>
      <c r="AD1206" s="16"/>
      <c r="AE1206" s="16"/>
      <c r="AF1206" s="16"/>
      <c r="AG1206" s="16"/>
      <c r="AH1206" s="16"/>
      <c r="AI1206" s="16"/>
      <c r="AJ1206" s="16"/>
      <c r="AK1206" s="16"/>
      <c r="AL1206" s="16"/>
      <c r="AM1206" s="16"/>
      <c r="AN1206" s="16"/>
      <c r="AO1206" s="16"/>
      <c r="AP1206" s="16"/>
      <c r="AQ1206" s="16"/>
      <c r="AR1206" s="16"/>
      <c r="AS1206" s="16"/>
      <c r="AT1206" s="16"/>
      <c r="AU1206" s="16"/>
      <c r="AV1206" s="16"/>
      <c r="AW1206" s="16"/>
      <c r="AX1206" s="16"/>
      <c r="AY1206" s="16"/>
      <c r="AZ1206" s="16"/>
      <c r="BA1206" s="16"/>
      <c r="BB1206" s="16"/>
      <c r="BC1206" s="16"/>
      <c r="BD1206" s="16"/>
      <c r="BE1206" s="16"/>
      <c r="BF1206" s="16"/>
      <c r="BG1206" s="16"/>
      <c r="BH1206" s="16"/>
      <c r="BI1206" s="16"/>
      <c r="BJ1206" s="16"/>
      <c r="BK1206" s="16"/>
      <c r="BL1206" s="16"/>
      <c r="BM1206" s="16"/>
      <c r="BN1206" s="16"/>
      <c r="BO1206" s="16"/>
      <c r="BP1206" s="16"/>
      <c r="BQ1206" s="16"/>
      <c r="BR1206" s="16"/>
      <c r="BS1206" s="16"/>
      <c r="BT1206" s="16"/>
      <c r="BU1206" s="16"/>
      <c r="BV1206" s="16"/>
      <c r="BW1206" s="16"/>
      <c r="BX1206" s="16"/>
      <c r="BY1206" s="16"/>
      <c r="BZ1206" s="16"/>
      <c r="CA1206" s="16"/>
      <c r="CB1206" s="16"/>
      <c r="CC1206" s="16"/>
      <c r="CD1206" s="16"/>
      <c r="CE1206" s="16"/>
      <c r="CF1206" s="16"/>
      <c r="CG1206" s="16"/>
      <c r="CH1206" s="16"/>
      <c r="CI1206" s="16"/>
      <c r="CJ1206" s="16"/>
      <c r="CK1206" s="16"/>
      <c r="CL1206" s="16"/>
      <c r="CM1206" s="16"/>
      <c r="CN1206" s="16"/>
      <c r="CO1206" s="16"/>
      <c r="CP1206" s="16"/>
      <c r="CQ1206" s="16"/>
      <c r="CR1206" s="16"/>
      <c r="CS1206" s="16"/>
      <c r="CT1206" s="16"/>
      <c r="CU1206" s="16"/>
      <c r="CV1206" s="16"/>
      <c r="CW1206" s="16"/>
      <c r="CX1206" s="16"/>
      <c r="CY1206" s="16"/>
      <c r="CZ1206" s="16"/>
      <c r="DA1206" s="16"/>
      <c r="DB1206" s="16"/>
      <c r="DC1206" s="16"/>
      <c r="DD1206" s="16"/>
      <c r="DE1206" s="16"/>
      <c r="DF1206" s="16"/>
      <c r="DG1206" s="16"/>
      <c r="DH1206" s="16"/>
      <c r="DI1206" s="16"/>
      <c r="DJ1206" s="16"/>
      <c r="DK1206" s="16"/>
      <c r="DL1206" s="16"/>
      <c r="DM1206" s="16"/>
      <c r="DN1206" s="16"/>
      <c r="DO1206" s="16"/>
      <c r="DP1206" s="16"/>
      <c r="DQ1206" s="16"/>
      <c r="DR1206" s="16"/>
      <c r="DS1206" s="16"/>
      <c r="DT1206" s="16"/>
      <c r="DU1206" s="16"/>
      <c r="DV1206" s="16"/>
      <c r="DW1206" s="16"/>
      <c r="DX1206" s="16"/>
      <c r="DY1206" s="16"/>
      <c r="DZ1206" s="16"/>
      <c r="EA1206" s="16"/>
      <c r="EB1206" s="16"/>
      <c r="EC1206" s="16"/>
      <c r="ED1206" s="16"/>
      <c r="EE1206" s="16"/>
      <c r="EF1206" s="16"/>
      <c r="EG1206" s="16"/>
      <c r="EH1206" s="16"/>
      <c r="EI1206" s="16"/>
      <c r="EJ1206" s="16"/>
      <c r="EK1206" s="16"/>
      <c r="EL1206" s="16"/>
      <c r="EM1206" s="16"/>
      <c r="EN1206" s="16"/>
      <c r="EO1206" s="16"/>
      <c r="EP1206" s="16"/>
      <c r="EQ1206" s="16"/>
      <c r="ER1206" s="16"/>
      <c r="ES1206" s="16"/>
      <c r="ET1206" s="16"/>
      <c r="EU1206" s="16"/>
      <c r="EV1206" s="16"/>
      <c r="EW1206" s="16"/>
      <c r="EX1206" s="16"/>
      <c r="EY1206" s="16"/>
      <c r="EZ1206" s="16"/>
      <c r="FA1206" s="16"/>
      <c r="FB1206" s="16"/>
    </row>
    <row r="1207" spans="11:158" x14ac:dyDescent="0.35"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16"/>
      <c r="AK1207" s="16"/>
      <c r="AL1207" s="16"/>
      <c r="AM1207" s="16"/>
      <c r="AN1207" s="16"/>
      <c r="AO1207" s="16"/>
      <c r="AP1207" s="16"/>
      <c r="AQ1207" s="16"/>
      <c r="AR1207" s="16"/>
      <c r="AS1207" s="16"/>
      <c r="AT1207" s="16"/>
      <c r="AU1207" s="16"/>
      <c r="AV1207" s="16"/>
      <c r="AW1207" s="16"/>
      <c r="AX1207" s="16"/>
      <c r="AY1207" s="16"/>
      <c r="AZ1207" s="16"/>
      <c r="BA1207" s="16"/>
      <c r="BB1207" s="16"/>
      <c r="BC1207" s="16"/>
      <c r="BD1207" s="16"/>
      <c r="BE1207" s="16"/>
      <c r="BF1207" s="16"/>
      <c r="BG1207" s="16"/>
      <c r="BH1207" s="16"/>
      <c r="BI1207" s="16"/>
      <c r="BJ1207" s="16"/>
      <c r="BK1207" s="16"/>
      <c r="BL1207" s="16"/>
      <c r="BM1207" s="16"/>
      <c r="BN1207" s="16"/>
      <c r="BO1207" s="16"/>
      <c r="BP1207" s="16"/>
      <c r="BQ1207" s="16"/>
      <c r="BR1207" s="16"/>
      <c r="BS1207" s="16"/>
      <c r="BT1207" s="16"/>
      <c r="BU1207" s="16"/>
      <c r="BV1207" s="16"/>
      <c r="BW1207" s="16"/>
      <c r="BX1207" s="16"/>
      <c r="BY1207" s="16"/>
      <c r="BZ1207" s="16"/>
      <c r="CA1207" s="16"/>
      <c r="CB1207" s="16"/>
      <c r="CC1207" s="16"/>
      <c r="CD1207" s="16"/>
      <c r="CE1207" s="16"/>
      <c r="CF1207" s="16"/>
      <c r="CG1207" s="16"/>
      <c r="CH1207" s="16"/>
      <c r="CI1207" s="16"/>
      <c r="CJ1207" s="16"/>
      <c r="CK1207" s="16"/>
      <c r="CL1207" s="16"/>
      <c r="CM1207" s="16"/>
      <c r="CN1207" s="16"/>
      <c r="CO1207" s="16"/>
      <c r="CP1207" s="16"/>
      <c r="CQ1207" s="16"/>
      <c r="CR1207" s="16"/>
      <c r="CS1207" s="16"/>
      <c r="CT1207" s="16"/>
      <c r="CU1207" s="16"/>
      <c r="CV1207" s="16"/>
      <c r="CW1207" s="16"/>
      <c r="CX1207" s="16"/>
      <c r="CY1207" s="16"/>
      <c r="CZ1207" s="16"/>
      <c r="DA1207" s="16"/>
      <c r="DB1207" s="16"/>
      <c r="DC1207" s="16"/>
      <c r="DD1207" s="16"/>
      <c r="DE1207" s="16"/>
      <c r="DF1207" s="16"/>
      <c r="DG1207" s="16"/>
      <c r="DH1207" s="16"/>
      <c r="DI1207" s="16"/>
      <c r="DJ1207" s="16"/>
      <c r="DK1207" s="16"/>
      <c r="DL1207" s="16"/>
      <c r="DM1207" s="16"/>
      <c r="DN1207" s="16"/>
      <c r="DO1207" s="16"/>
      <c r="DP1207" s="16"/>
      <c r="DQ1207" s="16"/>
      <c r="DR1207" s="16"/>
      <c r="DS1207" s="16"/>
      <c r="DT1207" s="16"/>
      <c r="DU1207" s="16"/>
      <c r="DV1207" s="16"/>
      <c r="DW1207" s="16"/>
      <c r="DX1207" s="16"/>
      <c r="DY1207" s="16"/>
      <c r="DZ1207" s="16"/>
      <c r="EA1207" s="16"/>
      <c r="EB1207" s="16"/>
      <c r="EC1207" s="16"/>
      <c r="ED1207" s="16"/>
      <c r="EE1207" s="16"/>
      <c r="EF1207" s="16"/>
      <c r="EG1207" s="16"/>
      <c r="EH1207" s="16"/>
      <c r="EI1207" s="16"/>
      <c r="EJ1207" s="16"/>
      <c r="EK1207" s="16"/>
      <c r="EL1207" s="16"/>
      <c r="EM1207" s="16"/>
      <c r="EN1207" s="16"/>
      <c r="EO1207" s="16"/>
      <c r="EP1207" s="16"/>
      <c r="EQ1207" s="16"/>
      <c r="ER1207" s="16"/>
      <c r="ES1207" s="16"/>
      <c r="ET1207" s="16"/>
      <c r="EU1207" s="16"/>
      <c r="EV1207" s="16"/>
      <c r="EW1207" s="16"/>
      <c r="EX1207" s="16"/>
      <c r="EY1207" s="16"/>
      <c r="EZ1207" s="16"/>
      <c r="FA1207" s="16"/>
      <c r="FB1207" s="16"/>
    </row>
    <row r="1208" spans="11:158" x14ac:dyDescent="0.35"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  <c r="AB1208" s="16"/>
      <c r="AC1208" s="16"/>
      <c r="AD1208" s="16"/>
      <c r="AE1208" s="16"/>
      <c r="AF1208" s="16"/>
      <c r="AG1208" s="16"/>
      <c r="AH1208" s="16"/>
      <c r="AI1208" s="16"/>
      <c r="AJ1208" s="16"/>
      <c r="AK1208" s="16"/>
      <c r="AL1208" s="16"/>
      <c r="AM1208" s="16"/>
      <c r="AN1208" s="16"/>
      <c r="AO1208" s="16"/>
      <c r="AP1208" s="16"/>
      <c r="AQ1208" s="16"/>
      <c r="AR1208" s="16"/>
      <c r="AS1208" s="16"/>
      <c r="AT1208" s="16"/>
      <c r="AU1208" s="16"/>
      <c r="AV1208" s="16"/>
      <c r="AW1208" s="16"/>
      <c r="AX1208" s="16"/>
      <c r="AY1208" s="16"/>
      <c r="AZ1208" s="16"/>
      <c r="BA1208" s="16"/>
      <c r="BB1208" s="16"/>
      <c r="BC1208" s="16"/>
      <c r="BD1208" s="16"/>
      <c r="BE1208" s="16"/>
      <c r="BF1208" s="16"/>
      <c r="BG1208" s="16"/>
      <c r="BH1208" s="16"/>
      <c r="BI1208" s="16"/>
      <c r="BJ1208" s="16"/>
      <c r="BK1208" s="16"/>
      <c r="BL1208" s="16"/>
      <c r="BM1208" s="16"/>
      <c r="BN1208" s="16"/>
      <c r="BO1208" s="16"/>
      <c r="BP1208" s="16"/>
      <c r="BQ1208" s="16"/>
      <c r="BR1208" s="16"/>
      <c r="BS1208" s="16"/>
      <c r="BT1208" s="16"/>
      <c r="BU1208" s="16"/>
      <c r="BV1208" s="16"/>
      <c r="BW1208" s="16"/>
      <c r="BX1208" s="16"/>
      <c r="BY1208" s="16"/>
      <c r="BZ1208" s="16"/>
      <c r="CA1208" s="16"/>
      <c r="CB1208" s="16"/>
      <c r="CC1208" s="16"/>
      <c r="CD1208" s="16"/>
      <c r="CE1208" s="16"/>
      <c r="CF1208" s="16"/>
      <c r="CG1208" s="16"/>
      <c r="CH1208" s="16"/>
      <c r="CI1208" s="16"/>
      <c r="CJ1208" s="16"/>
      <c r="CK1208" s="16"/>
      <c r="CL1208" s="16"/>
      <c r="CM1208" s="16"/>
      <c r="CN1208" s="16"/>
      <c r="CO1208" s="16"/>
      <c r="CP1208" s="16"/>
      <c r="CQ1208" s="16"/>
      <c r="CR1208" s="16"/>
      <c r="CS1208" s="16"/>
      <c r="CT1208" s="16"/>
      <c r="CU1208" s="16"/>
      <c r="CV1208" s="16"/>
      <c r="CW1208" s="16"/>
      <c r="CX1208" s="16"/>
      <c r="CY1208" s="16"/>
      <c r="CZ1208" s="16"/>
      <c r="DA1208" s="16"/>
      <c r="DB1208" s="16"/>
      <c r="DC1208" s="16"/>
      <c r="DD1208" s="16"/>
      <c r="DE1208" s="16"/>
      <c r="DF1208" s="16"/>
      <c r="DG1208" s="16"/>
      <c r="DH1208" s="16"/>
      <c r="DI1208" s="16"/>
      <c r="DJ1208" s="16"/>
      <c r="DK1208" s="16"/>
      <c r="DL1208" s="16"/>
      <c r="DM1208" s="16"/>
      <c r="DN1208" s="16"/>
      <c r="DO1208" s="16"/>
      <c r="DP1208" s="16"/>
      <c r="DQ1208" s="16"/>
      <c r="DR1208" s="16"/>
      <c r="DS1208" s="16"/>
      <c r="DT1208" s="16"/>
      <c r="DU1208" s="16"/>
      <c r="DV1208" s="16"/>
      <c r="DW1208" s="16"/>
      <c r="DX1208" s="16"/>
      <c r="DY1208" s="16"/>
      <c r="DZ1208" s="16"/>
      <c r="EA1208" s="16"/>
      <c r="EB1208" s="16"/>
      <c r="EC1208" s="16"/>
      <c r="ED1208" s="16"/>
      <c r="EE1208" s="16"/>
      <c r="EF1208" s="16"/>
      <c r="EG1208" s="16"/>
      <c r="EH1208" s="16"/>
      <c r="EI1208" s="16"/>
      <c r="EJ1208" s="16"/>
      <c r="EK1208" s="16"/>
      <c r="EL1208" s="16"/>
      <c r="EM1208" s="16"/>
      <c r="EN1208" s="16"/>
      <c r="EO1208" s="16"/>
      <c r="EP1208" s="16"/>
      <c r="EQ1208" s="16"/>
      <c r="ER1208" s="16"/>
      <c r="ES1208" s="16"/>
      <c r="ET1208" s="16"/>
      <c r="EU1208" s="16"/>
      <c r="EV1208" s="16"/>
      <c r="EW1208" s="16"/>
      <c r="EX1208" s="16"/>
      <c r="EY1208" s="16"/>
      <c r="EZ1208" s="16"/>
      <c r="FA1208" s="16"/>
      <c r="FB1208" s="16"/>
    </row>
    <row r="1209" spans="11:158" x14ac:dyDescent="0.35"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  <c r="AB1209" s="16"/>
      <c r="AC1209" s="16"/>
      <c r="AD1209" s="16"/>
      <c r="AE1209" s="16"/>
      <c r="AF1209" s="16"/>
      <c r="AG1209" s="16"/>
      <c r="AH1209" s="16"/>
      <c r="AI1209" s="16"/>
      <c r="AJ1209" s="16"/>
      <c r="AK1209" s="16"/>
      <c r="AL1209" s="16"/>
      <c r="AM1209" s="16"/>
      <c r="AN1209" s="16"/>
      <c r="AO1209" s="16"/>
      <c r="AP1209" s="16"/>
      <c r="AQ1209" s="16"/>
      <c r="AR1209" s="16"/>
      <c r="AS1209" s="16"/>
      <c r="AT1209" s="16"/>
      <c r="AU1209" s="16"/>
      <c r="AV1209" s="16"/>
      <c r="AW1209" s="16"/>
      <c r="AX1209" s="16"/>
      <c r="AY1209" s="16"/>
      <c r="AZ1209" s="16"/>
      <c r="BA1209" s="16"/>
      <c r="BB1209" s="16"/>
      <c r="BC1209" s="16"/>
      <c r="BD1209" s="16"/>
      <c r="BE1209" s="16"/>
      <c r="BF1209" s="16"/>
      <c r="BG1209" s="16"/>
      <c r="BH1209" s="16"/>
      <c r="BI1209" s="16"/>
      <c r="BJ1209" s="16"/>
      <c r="BK1209" s="16"/>
      <c r="BL1209" s="16"/>
      <c r="BM1209" s="16"/>
      <c r="BN1209" s="16"/>
      <c r="BO1209" s="16"/>
      <c r="BP1209" s="16"/>
      <c r="BQ1209" s="16"/>
      <c r="BR1209" s="16"/>
      <c r="BS1209" s="16"/>
      <c r="BT1209" s="16"/>
      <c r="BU1209" s="16"/>
      <c r="BV1209" s="16"/>
      <c r="BW1209" s="16"/>
      <c r="BX1209" s="16"/>
      <c r="BY1209" s="16"/>
      <c r="BZ1209" s="16"/>
      <c r="CA1209" s="16"/>
      <c r="CB1209" s="16"/>
      <c r="CC1209" s="16"/>
      <c r="CD1209" s="16"/>
      <c r="CE1209" s="16"/>
      <c r="CF1209" s="16"/>
      <c r="CG1209" s="16"/>
      <c r="CH1209" s="16"/>
      <c r="CI1209" s="16"/>
      <c r="CJ1209" s="16"/>
      <c r="CK1209" s="16"/>
      <c r="CL1209" s="16"/>
      <c r="CM1209" s="16"/>
      <c r="CN1209" s="16"/>
      <c r="CO1209" s="16"/>
      <c r="CP1209" s="16"/>
      <c r="CQ1209" s="16"/>
      <c r="CR1209" s="16"/>
      <c r="CS1209" s="16"/>
      <c r="CT1209" s="16"/>
      <c r="CU1209" s="16"/>
      <c r="CV1209" s="16"/>
      <c r="CW1209" s="16"/>
      <c r="CX1209" s="16"/>
      <c r="CY1209" s="16"/>
      <c r="CZ1209" s="16"/>
      <c r="DA1209" s="16"/>
      <c r="DB1209" s="16"/>
      <c r="DC1209" s="16"/>
      <c r="DD1209" s="16"/>
      <c r="DE1209" s="16"/>
      <c r="DF1209" s="16"/>
      <c r="DG1209" s="16"/>
      <c r="DH1209" s="16"/>
      <c r="DI1209" s="16"/>
      <c r="DJ1209" s="16"/>
      <c r="DK1209" s="16"/>
      <c r="DL1209" s="16"/>
      <c r="DM1209" s="16"/>
      <c r="DN1209" s="16"/>
      <c r="DO1209" s="16"/>
      <c r="DP1209" s="16"/>
      <c r="DQ1209" s="16"/>
      <c r="DR1209" s="16"/>
      <c r="DS1209" s="16"/>
      <c r="DT1209" s="16"/>
      <c r="DU1209" s="16"/>
      <c r="DV1209" s="16"/>
      <c r="DW1209" s="16"/>
      <c r="DX1209" s="16"/>
      <c r="DY1209" s="16"/>
      <c r="DZ1209" s="16"/>
      <c r="EA1209" s="16"/>
      <c r="EB1209" s="16"/>
      <c r="EC1209" s="16"/>
      <c r="ED1209" s="16"/>
      <c r="EE1209" s="16"/>
      <c r="EF1209" s="16"/>
      <c r="EG1209" s="16"/>
      <c r="EH1209" s="16"/>
      <c r="EI1209" s="16"/>
      <c r="EJ1209" s="16"/>
      <c r="EK1209" s="16"/>
      <c r="EL1209" s="16"/>
      <c r="EM1209" s="16"/>
      <c r="EN1209" s="16"/>
      <c r="EO1209" s="16"/>
      <c r="EP1209" s="16"/>
      <c r="EQ1209" s="16"/>
      <c r="ER1209" s="16"/>
      <c r="ES1209" s="16"/>
      <c r="ET1209" s="16"/>
      <c r="EU1209" s="16"/>
      <c r="EV1209" s="16"/>
      <c r="EW1209" s="16"/>
      <c r="EX1209" s="16"/>
      <c r="EY1209" s="16"/>
      <c r="EZ1209" s="16"/>
      <c r="FA1209" s="16"/>
      <c r="FB1209" s="16"/>
    </row>
    <row r="1210" spans="11:158" x14ac:dyDescent="0.35"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  <c r="AB1210" s="16"/>
      <c r="AC1210" s="16"/>
      <c r="AD1210" s="16"/>
      <c r="AE1210" s="16"/>
      <c r="AF1210" s="16"/>
      <c r="AG1210" s="16"/>
      <c r="AH1210" s="16"/>
      <c r="AI1210" s="16"/>
      <c r="AJ1210" s="16"/>
      <c r="AK1210" s="16"/>
      <c r="AL1210" s="16"/>
      <c r="AM1210" s="16"/>
      <c r="AN1210" s="16"/>
      <c r="AO1210" s="16"/>
      <c r="AP1210" s="16"/>
      <c r="AQ1210" s="16"/>
      <c r="AR1210" s="16"/>
      <c r="AS1210" s="16"/>
      <c r="AT1210" s="16"/>
      <c r="AU1210" s="16"/>
      <c r="AV1210" s="16"/>
      <c r="AW1210" s="16"/>
      <c r="AX1210" s="16"/>
      <c r="AY1210" s="16"/>
      <c r="AZ1210" s="16"/>
      <c r="BA1210" s="16"/>
      <c r="BB1210" s="16"/>
      <c r="BC1210" s="16"/>
      <c r="BD1210" s="16"/>
      <c r="BE1210" s="16"/>
      <c r="BF1210" s="16"/>
      <c r="BG1210" s="16"/>
      <c r="BH1210" s="16"/>
      <c r="BI1210" s="16"/>
      <c r="BJ1210" s="16"/>
      <c r="BK1210" s="16"/>
      <c r="BL1210" s="16"/>
      <c r="BM1210" s="16"/>
      <c r="BN1210" s="16"/>
      <c r="BO1210" s="16"/>
      <c r="BP1210" s="16"/>
      <c r="BQ1210" s="16"/>
      <c r="BR1210" s="16"/>
      <c r="BS1210" s="16"/>
      <c r="BT1210" s="16"/>
      <c r="BU1210" s="16"/>
      <c r="BV1210" s="16"/>
      <c r="BW1210" s="16"/>
      <c r="BX1210" s="16"/>
      <c r="BY1210" s="16"/>
      <c r="BZ1210" s="16"/>
      <c r="CA1210" s="16"/>
      <c r="CB1210" s="16"/>
      <c r="CC1210" s="16"/>
      <c r="CD1210" s="16"/>
      <c r="CE1210" s="16"/>
      <c r="CF1210" s="16"/>
      <c r="CG1210" s="16"/>
      <c r="CH1210" s="16"/>
      <c r="CI1210" s="16"/>
      <c r="CJ1210" s="16"/>
      <c r="CK1210" s="16"/>
      <c r="CL1210" s="16"/>
      <c r="CM1210" s="16"/>
      <c r="CN1210" s="16"/>
      <c r="CO1210" s="16"/>
      <c r="CP1210" s="16"/>
      <c r="CQ1210" s="16"/>
      <c r="CR1210" s="16"/>
      <c r="CS1210" s="16"/>
      <c r="CT1210" s="16"/>
      <c r="CU1210" s="16"/>
      <c r="CV1210" s="16"/>
      <c r="CW1210" s="16"/>
      <c r="CX1210" s="16"/>
      <c r="CY1210" s="16"/>
      <c r="CZ1210" s="16"/>
      <c r="DA1210" s="16"/>
      <c r="DB1210" s="16"/>
      <c r="DC1210" s="16"/>
      <c r="DD1210" s="16"/>
      <c r="DE1210" s="16"/>
      <c r="DF1210" s="16"/>
      <c r="DG1210" s="16"/>
      <c r="DH1210" s="16"/>
      <c r="DI1210" s="16"/>
      <c r="DJ1210" s="16"/>
      <c r="DK1210" s="16"/>
      <c r="DL1210" s="16"/>
      <c r="DM1210" s="16"/>
      <c r="DN1210" s="16"/>
      <c r="DO1210" s="16"/>
      <c r="DP1210" s="16"/>
      <c r="DQ1210" s="16"/>
      <c r="DR1210" s="16"/>
      <c r="DS1210" s="16"/>
      <c r="DT1210" s="16"/>
      <c r="DU1210" s="16"/>
      <c r="DV1210" s="16"/>
      <c r="DW1210" s="16"/>
      <c r="DX1210" s="16"/>
      <c r="DY1210" s="16"/>
      <c r="DZ1210" s="16"/>
      <c r="EA1210" s="16"/>
      <c r="EB1210" s="16"/>
      <c r="EC1210" s="16"/>
      <c r="ED1210" s="16"/>
      <c r="EE1210" s="16"/>
      <c r="EF1210" s="16"/>
      <c r="EG1210" s="16"/>
      <c r="EH1210" s="16"/>
      <c r="EI1210" s="16"/>
      <c r="EJ1210" s="16"/>
      <c r="EK1210" s="16"/>
      <c r="EL1210" s="16"/>
      <c r="EM1210" s="16"/>
      <c r="EN1210" s="16"/>
      <c r="EO1210" s="16"/>
      <c r="EP1210" s="16"/>
      <c r="EQ1210" s="16"/>
      <c r="ER1210" s="16"/>
      <c r="ES1210" s="16"/>
      <c r="ET1210" s="16"/>
      <c r="EU1210" s="16"/>
      <c r="EV1210" s="16"/>
      <c r="EW1210" s="16"/>
      <c r="EX1210" s="16"/>
      <c r="EY1210" s="16"/>
      <c r="EZ1210" s="16"/>
      <c r="FA1210" s="16"/>
      <c r="FB1210" s="16"/>
    </row>
    <row r="1211" spans="11:158" x14ac:dyDescent="0.35"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  <c r="AB1211" s="16"/>
      <c r="AC1211" s="16"/>
      <c r="AD1211" s="16"/>
      <c r="AE1211" s="16"/>
      <c r="AF1211" s="16"/>
      <c r="AG1211" s="16"/>
      <c r="AH1211" s="16"/>
      <c r="AI1211" s="16"/>
      <c r="AJ1211" s="16"/>
      <c r="AK1211" s="16"/>
      <c r="AL1211" s="16"/>
      <c r="AM1211" s="16"/>
      <c r="AN1211" s="16"/>
      <c r="AO1211" s="16"/>
      <c r="AP1211" s="16"/>
      <c r="AQ1211" s="16"/>
      <c r="AR1211" s="16"/>
      <c r="AS1211" s="16"/>
      <c r="AT1211" s="16"/>
      <c r="AU1211" s="16"/>
      <c r="AV1211" s="16"/>
      <c r="AW1211" s="16"/>
      <c r="AX1211" s="16"/>
      <c r="AY1211" s="16"/>
      <c r="AZ1211" s="16"/>
      <c r="BA1211" s="16"/>
      <c r="BB1211" s="16"/>
      <c r="BC1211" s="16"/>
      <c r="BD1211" s="16"/>
      <c r="BE1211" s="16"/>
      <c r="BF1211" s="16"/>
      <c r="BG1211" s="16"/>
      <c r="BH1211" s="16"/>
      <c r="BI1211" s="16"/>
      <c r="BJ1211" s="16"/>
      <c r="BK1211" s="16"/>
      <c r="BL1211" s="16"/>
      <c r="BM1211" s="16"/>
      <c r="BN1211" s="16"/>
      <c r="BO1211" s="16"/>
      <c r="BP1211" s="16"/>
      <c r="BQ1211" s="16"/>
      <c r="BR1211" s="16"/>
      <c r="BS1211" s="16"/>
      <c r="BT1211" s="16"/>
      <c r="BU1211" s="16"/>
      <c r="BV1211" s="16"/>
      <c r="BW1211" s="16"/>
      <c r="BX1211" s="16"/>
      <c r="BY1211" s="16"/>
      <c r="BZ1211" s="16"/>
      <c r="CA1211" s="16"/>
      <c r="CB1211" s="16"/>
      <c r="CC1211" s="16"/>
      <c r="CD1211" s="16"/>
      <c r="CE1211" s="16"/>
      <c r="CF1211" s="16"/>
      <c r="CG1211" s="16"/>
      <c r="CH1211" s="16"/>
      <c r="CI1211" s="16"/>
      <c r="CJ1211" s="16"/>
      <c r="CK1211" s="16"/>
      <c r="CL1211" s="16"/>
      <c r="CM1211" s="16"/>
      <c r="CN1211" s="16"/>
      <c r="CO1211" s="16"/>
      <c r="CP1211" s="16"/>
      <c r="CQ1211" s="16"/>
      <c r="CR1211" s="16"/>
      <c r="CS1211" s="16"/>
      <c r="CT1211" s="16"/>
      <c r="CU1211" s="16"/>
      <c r="CV1211" s="16"/>
      <c r="CW1211" s="16"/>
      <c r="CX1211" s="16"/>
      <c r="CY1211" s="16"/>
      <c r="CZ1211" s="16"/>
      <c r="DA1211" s="16"/>
      <c r="DB1211" s="16"/>
      <c r="DC1211" s="16"/>
      <c r="DD1211" s="16"/>
      <c r="DE1211" s="16"/>
      <c r="DF1211" s="16"/>
      <c r="DG1211" s="16"/>
      <c r="DH1211" s="16"/>
      <c r="DI1211" s="16"/>
      <c r="DJ1211" s="16"/>
      <c r="DK1211" s="16"/>
      <c r="DL1211" s="16"/>
      <c r="DM1211" s="16"/>
      <c r="DN1211" s="16"/>
      <c r="DO1211" s="16"/>
      <c r="DP1211" s="16"/>
      <c r="DQ1211" s="16"/>
      <c r="DR1211" s="16"/>
      <c r="DS1211" s="16"/>
      <c r="DT1211" s="16"/>
      <c r="DU1211" s="16"/>
      <c r="DV1211" s="16"/>
      <c r="DW1211" s="16"/>
      <c r="DX1211" s="16"/>
      <c r="DY1211" s="16"/>
      <c r="DZ1211" s="16"/>
      <c r="EA1211" s="16"/>
      <c r="EB1211" s="16"/>
      <c r="EC1211" s="16"/>
      <c r="ED1211" s="16"/>
      <c r="EE1211" s="16"/>
      <c r="EF1211" s="16"/>
      <c r="EG1211" s="16"/>
      <c r="EH1211" s="16"/>
      <c r="EI1211" s="16"/>
      <c r="EJ1211" s="16"/>
      <c r="EK1211" s="16"/>
      <c r="EL1211" s="16"/>
      <c r="EM1211" s="16"/>
      <c r="EN1211" s="16"/>
      <c r="EO1211" s="16"/>
      <c r="EP1211" s="16"/>
      <c r="EQ1211" s="16"/>
      <c r="ER1211" s="16"/>
      <c r="ES1211" s="16"/>
      <c r="ET1211" s="16"/>
      <c r="EU1211" s="16"/>
      <c r="EV1211" s="16"/>
      <c r="EW1211" s="16"/>
      <c r="EX1211" s="16"/>
      <c r="EY1211" s="16"/>
      <c r="EZ1211" s="16"/>
      <c r="FA1211" s="16"/>
      <c r="FB1211" s="16"/>
    </row>
    <row r="1212" spans="11:158" x14ac:dyDescent="0.35"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6"/>
      <c r="AK1212" s="16"/>
      <c r="AL1212" s="16"/>
      <c r="AM1212" s="16"/>
      <c r="AN1212" s="16"/>
      <c r="AO1212" s="16"/>
      <c r="AP1212" s="16"/>
      <c r="AQ1212" s="16"/>
      <c r="AR1212" s="16"/>
      <c r="AS1212" s="16"/>
      <c r="AT1212" s="16"/>
      <c r="AU1212" s="16"/>
      <c r="AV1212" s="16"/>
      <c r="AW1212" s="16"/>
      <c r="AX1212" s="16"/>
      <c r="AY1212" s="16"/>
      <c r="AZ1212" s="16"/>
      <c r="BA1212" s="16"/>
      <c r="BB1212" s="16"/>
      <c r="BC1212" s="16"/>
      <c r="BD1212" s="16"/>
      <c r="BE1212" s="16"/>
      <c r="BF1212" s="16"/>
      <c r="BG1212" s="16"/>
      <c r="BH1212" s="16"/>
      <c r="BI1212" s="16"/>
      <c r="BJ1212" s="16"/>
      <c r="BK1212" s="16"/>
      <c r="BL1212" s="16"/>
      <c r="BM1212" s="16"/>
      <c r="BN1212" s="16"/>
      <c r="BO1212" s="16"/>
      <c r="BP1212" s="16"/>
      <c r="BQ1212" s="16"/>
      <c r="BR1212" s="16"/>
      <c r="BS1212" s="16"/>
      <c r="BT1212" s="16"/>
      <c r="BU1212" s="16"/>
      <c r="BV1212" s="16"/>
      <c r="BW1212" s="16"/>
      <c r="BX1212" s="16"/>
      <c r="BY1212" s="16"/>
      <c r="BZ1212" s="16"/>
      <c r="CA1212" s="16"/>
      <c r="CB1212" s="16"/>
      <c r="CC1212" s="16"/>
      <c r="CD1212" s="16"/>
      <c r="CE1212" s="16"/>
      <c r="CF1212" s="16"/>
      <c r="CG1212" s="16"/>
      <c r="CH1212" s="16"/>
      <c r="CI1212" s="16"/>
      <c r="CJ1212" s="16"/>
      <c r="CK1212" s="16"/>
      <c r="CL1212" s="16"/>
      <c r="CM1212" s="16"/>
      <c r="CN1212" s="16"/>
      <c r="CO1212" s="16"/>
      <c r="CP1212" s="16"/>
      <c r="CQ1212" s="16"/>
      <c r="CR1212" s="16"/>
      <c r="CS1212" s="16"/>
      <c r="CT1212" s="16"/>
      <c r="CU1212" s="16"/>
      <c r="CV1212" s="16"/>
      <c r="CW1212" s="16"/>
      <c r="CX1212" s="16"/>
      <c r="CY1212" s="16"/>
      <c r="CZ1212" s="16"/>
      <c r="DA1212" s="16"/>
      <c r="DB1212" s="16"/>
      <c r="DC1212" s="16"/>
      <c r="DD1212" s="16"/>
      <c r="DE1212" s="16"/>
      <c r="DF1212" s="16"/>
      <c r="DG1212" s="16"/>
      <c r="DH1212" s="16"/>
      <c r="DI1212" s="16"/>
      <c r="DJ1212" s="16"/>
      <c r="DK1212" s="16"/>
      <c r="DL1212" s="16"/>
      <c r="DM1212" s="16"/>
      <c r="DN1212" s="16"/>
      <c r="DO1212" s="16"/>
      <c r="DP1212" s="16"/>
      <c r="DQ1212" s="16"/>
      <c r="DR1212" s="16"/>
      <c r="DS1212" s="16"/>
      <c r="DT1212" s="16"/>
      <c r="DU1212" s="16"/>
      <c r="DV1212" s="16"/>
      <c r="DW1212" s="16"/>
      <c r="DX1212" s="16"/>
      <c r="DY1212" s="16"/>
      <c r="DZ1212" s="16"/>
      <c r="EA1212" s="16"/>
      <c r="EB1212" s="16"/>
      <c r="EC1212" s="16"/>
      <c r="ED1212" s="16"/>
      <c r="EE1212" s="16"/>
      <c r="EF1212" s="16"/>
      <c r="EG1212" s="16"/>
      <c r="EH1212" s="16"/>
      <c r="EI1212" s="16"/>
      <c r="EJ1212" s="16"/>
      <c r="EK1212" s="16"/>
      <c r="EL1212" s="16"/>
      <c r="EM1212" s="16"/>
      <c r="EN1212" s="16"/>
      <c r="EO1212" s="16"/>
      <c r="EP1212" s="16"/>
      <c r="EQ1212" s="16"/>
      <c r="ER1212" s="16"/>
      <c r="ES1212" s="16"/>
      <c r="ET1212" s="16"/>
      <c r="EU1212" s="16"/>
      <c r="EV1212" s="16"/>
      <c r="EW1212" s="16"/>
      <c r="EX1212" s="16"/>
      <c r="EY1212" s="16"/>
      <c r="EZ1212" s="16"/>
      <c r="FA1212" s="16"/>
      <c r="FB1212" s="16"/>
    </row>
    <row r="1213" spans="11:158" x14ac:dyDescent="0.35"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16"/>
      <c r="AK1213" s="16"/>
      <c r="AL1213" s="16"/>
      <c r="AM1213" s="16"/>
      <c r="AN1213" s="16"/>
      <c r="AO1213" s="16"/>
      <c r="AP1213" s="16"/>
      <c r="AQ1213" s="16"/>
      <c r="AR1213" s="16"/>
      <c r="AS1213" s="16"/>
      <c r="AT1213" s="16"/>
      <c r="AU1213" s="16"/>
      <c r="AV1213" s="16"/>
      <c r="AW1213" s="16"/>
      <c r="AX1213" s="16"/>
      <c r="AY1213" s="16"/>
      <c r="AZ1213" s="16"/>
      <c r="BA1213" s="16"/>
      <c r="BB1213" s="16"/>
      <c r="BC1213" s="16"/>
      <c r="BD1213" s="16"/>
      <c r="BE1213" s="16"/>
      <c r="BF1213" s="16"/>
      <c r="BG1213" s="16"/>
      <c r="BH1213" s="16"/>
      <c r="BI1213" s="16"/>
      <c r="BJ1213" s="16"/>
      <c r="BK1213" s="16"/>
      <c r="BL1213" s="16"/>
      <c r="BM1213" s="16"/>
      <c r="BN1213" s="16"/>
      <c r="BO1213" s="16"/>
      <c r="BP1213" s="16"/>
      <c r="BQ1213" s="16"/>
      <c r="BR1213" s="16"/>
      <c r="BS1213" s="16"/>
      <c r="BT1213" s="16"/>
      <c r="BU1213" s="16"/>
      <c r="BV1213" s="16"/>
      <c r="BW1213" s="16"/>
      <c r="BX1213" s="16"/>
      <c r="BY1213" s="16"/>
      <c r="BZ1213" s="16"/>
      <c r="CA1213" s="16"/>
      <c r="CB1213" s="16"/>
      <c r="CC1213" s="16"/>
      <c r="CD1213" s="16"/>
      <c r="CE1213" s="16"/>
      <c r="CF1213" s="16"/>
      <c r="CG1213" s="16"/>
      <c r="CH1213" s="16"/>
      <c r="CI1213" s="16"/>
      <c r="CJ1213" s="16"/>
      <c r="CK1213" s="16"/>
      <c r="CL1213" s="16"/>
      <c r="CM1213" s="16"/>
      <c r="CN1213" s="16"/>
      <c r="CO1213" s="16"/>
      <c r="CP1213" s="16"/>
      <c r="CQ1213" s="16"/>
      <c r="CR1213" s="16"/>
      <c r="CS1213" s="16"/>
      <c r="CT1213" s="16"/>
      <c r="CU1213" s="16"/>
      <c r="CV1213" s="16"/>
      <c r="CW1213" s="16"/>
      <c r="CX1213" s="16"/>
      <c r="CY1213" s="16"/>
      <c r="CZ1213" s="16"/>
      <c r="DA1213" s="16"/>
      <c r="DB1213" s="16"/>
      <c r="DC1213" s="16"/>
      <c r="DD1213" s="16"/>
      <c r="DE1213" s="16"/>
      <c r="DF1213" s="16"/>
      <c r="DG1213" s="16"/>
      <c r="DH1213" s="16"/>
      <c r="DI1213" s="16"/>
      <c r="DJ1213" s="16"/>
      <c r="DK1213" s="16"/>
      <c r="DL1213" s="16"/>
      <c r="DM1213" s="16"/>
      <c r="DN1213" s="16"/>
      <c r="DO1213" s="16"/>
      <c r="DP1213" s="16"/>
      <c r="DQ1213" s="16"/>
      <c r="DR1213" s="16"/>
      <c r="DS1213" s="16"/>
      <c r="DT1213" s="16"/>
      <c r="DU1213" s="16"/>
      <c r="DV1213" s="16"/>
      <c r="DW1213" s="16"/>
      <c r="DX1213" s="16"/>
      <c r="DY1213" s="16"/>
      <c r="DZ1213" s="16"/>
      <c r="EA1213" s="16"/>
      <c r="EB1213" s="16"/>
      <c r="EC1213" s="16"/>
      <c r="ED1213" s="16"/>
      <c r="EE1213" s="16"/>
      <c r="EF1213" s="16"/>
      <c r="EG1213" s="16"/>
      <c r="EH1213" s="16"/>
      <c r="EI1213" s="16"/>
      <c r="EJ1213" s="16"/>
      <c r="EK1213" s="16"/>
      <c r="EL1213" s="16"/>
      <c r="EM1213" s="16"/>
      <c r="EN1213" s="16"/>
      <c r="EO1213" s="16"/>
      <c r="EP1213" s="16"/>
      <c r="EQ1213" s="16"/>
      <c r="ER1213" s="16"/>
      <c r="ES1213" s="16"/>
      <c r="ET1213" s="16"/>
      <c r="EU1213" s="16"/>
      <c r="EV1213" s="16"/>
      <c r="EW1213" s="16"/>
      <c r="EX1213" s="16"/>
      <c r="EY1213" s="16"/>
      <c r="EZ1213" s="16"/>
      <c r="FA1213" s="16"/>
      <c r="FB1213" s="16"/>
    </row>
    <row r="1214" spans="11:158" x14ac:dyDescent="0.35"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6"/>
      <c r="AK1214" s="16"/>
      <c r="AL1214" s="16"/>
      <c r="AM1214" s="16"/>
      <c r="AN1214" s="16"/>
      <c r="AO1214" s="16"/>
      <c r="AP1214" s="16"/>
      <c r="AQ1214" s="16"/>
      <c r="AR1214" s="16"/>
      <c r="AS1214" s="16"/>
      <c r="AT1214" s="16"/>
      <c r="AU1214" s="16"/>
      <c r="AV1214" s="16"/>
      <c r="AW1214" s="16"/>
      <c r="AX1214" s="16"/>
      <c r="AY1214" s="16"/>
      <c r="AZ1214" s="16"/>
      <c r="BA1214" s="16"/>
      <c r="BB1214" s="16"/>
      <c r="BC1214" s="16"/>
      <c r="BD1214" s="16"/>
      <c r="BE1214" s="16"/>
      <c r="BF1214" s="16"/>
      <c r="BG1214" s="16"/>
      <c r="BH1214" s="16"/>
      <c r="BI1214" s="16"/>
      <c r="BJ1214" s="16"/>
      <c r="BK1214" s="16"/>
      <c r="BL1214" s="16"/>
      <c r="BM1214" s="16"/>
      <c r="BN1214" s="16"/>
      <c r="BO1214" s="16"/>
      <c r="BP1214" s="16"/>
      <c r="BQ1214" s="16"/>
      <c r="BR1214" s="16"/>
      <c r="BS1214" s="16"/>
      <c r="BT1214" s="16"/>
      <c r="BU1214" s="16"/>
      <c r="BV1214" s="16"/>
      <c r="BW1214" s="16"/>
      <c r="BX1214" s="16"/>
      <c r="BY1214" s="16"/>
      <c r="BZ1214" s="16"/>
      <c r="CA1214" s="16"/>
      <c r="CB1214" s="16"/>
      <c r="CC1214" s="16"/>
      <c r="CD1214" s="16"/>
      <c r="CE1214" s="16"/>
      <c r="CF1214" s="16"/>
      <c r="CG1214" s="16"/>
      <c r="CH1214" s="16"/>
      <c r="CI1214" s="16"/>
      <c r="CJ1214" s="16"/>
      <c r="CK1214" s="16"/>
      <c r="CL1214" s="16"/>
      <c r="CM1214" s="16"/>
      <c r="CN1214" s="16"/>
      <c r="CO1214" s="16"/>
      <c r="CP1214" s="16"/>
      <c r="CQ1214" s="16"/>
      <c r="CR1214" s="16"/>
      <c r="CS1214" s="16"/>
      <c r="CT1214" s="16"/>
      <c r="CU1214" s="16"/>
      <c r="CV1214" s="16"/>
      <c r="CW1214" s="16"/>
      <c r="CX1214" s="16"/>
      <c r="CY1214" s="16"/>
      <c r="CZ1214" s="16"/>
      <c r="DA1214" s="16"/>
      <c r="DB1214" s="16"/>
      <c r="DC1214" s="16"/>
      <c r="DD1214" s="16"/>
      <c r="DE1214" s="16"/>
      <c r="DF1214" s="16"/>
      <c r="DG1214" s="16"/>
      <c r="DH1214" s="16"/>
      <c r="DI1214" s="16"/>
      <c r="DJ1214" s="16"/>
      <c r="DK1214" s="16"/>
      <c r="DL1214" s="16"/>
      <c r="DM1214" s="16"/>
      <c r="DN1214" s="16"/>
      <c r="DO1214" s="16"/>
      <c r="DP1214" s="16"/>
      <c r="DQ1214" s="16"/>
      <c r="DR1214" s="16"/>
      <c r="DS1214" s="16"/>
      <c r="DT1214" s="16"/>
      <c r="DU1214" s="16"/>
      <c r="DV1214" s="16"/>
      <c r="DW1214" s="16"/>
      <c r="DX1214" s="16"/>
      <c r="DY1214" s="16"/>
      <c r="DZ1214" s="16"/>
      <c r="EA1214" s="16"/>
      <c r="EB1214" s="16"/>
      <c r="EC1214" s="16"/>
      <c r="ED1214" s="16"/>
      <c r="EE1214" s="16"/>
      <c r="EF1214" s="16"/>
      <c r="EG1214" s="16"/>
      <c r="EH1214" s="16"/>
      <c r="EI1214" s="16"/>
      <c r="EJ1214" s="16"/>
      <c r="EK1214" s="16"/>
      <c r="EL1214" s="16"/>
      <c r="EM1214" s="16"/>
      <c r="EN1214" s="16"/>
      <c r="EO1214" s="16"/>
      <c r="EP1214" s="16"/>
      <c r="EQ1214" s="16"/>
      <c r="ER1214" s="16"/>
      <c r="ES1214" s="16"/>
      <c r="ET1214" s="16"/>
      <c r="EU1214" s="16"/>
      <c r="EV1214" s="16"/>
      <c r="EW1214" s="16"/>
      <c r="EX1214" s="16"/>
      <c r="EY1214" s="16"/>
      <c r="EZ1214" s="16"/>
      <c r="FA1214" s="16"/>
      <c r="FB1214" s="16"/>
    </row>
    <row r="1215" spans="11:158" x14ac:dyDescent="0.35"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16"/>
      <c r="AK1215" s="16"/>
      <c r="AL1215" s="16"/>
      <c r="AM1215" s="16"/>
      <c r="AN1215" s="16"/>
      <c r="AO1215" s="16"/>
      <c r="AP1215" s="16"/>
      <c r="AQ1215" s="16"/>
      <c r="AR1215" s="16"/>
      <c r="AS1215" s="16"/>
      <c r="AT1215" s="16"/>
      <c r="AU1215" s="16"/>
      <c r="AV1215" s="16"/>
      <c r="AW1215" s="16"/>
      <c r="AX1215" s="16"/>
      <c r="AY1215" s="16"/>
      <c r="AZ1215" s="16"/>
      <c r="BA1215" s="16"/>
      <c r="BB1215" s="16"/>
      <c r="BC1215" s="16"/>
      <c r="BD1215" s="16"/>
      <c r="BE1215" s="16"/>
      <c r="BF1215" s="16"/>
      <c r="BG1215" s="16"/>
      <c r="BH1215" s="16"/>
      <c r="BI1215" s="16"/>
      <c r="BJ1215" s="16"/>
      <c r="BK1215" s="16"/>
      <c r="BL1215" s="16"/>
      <c r="BM1215" s="16"/>
      <c r="BN1215" s="16"/>
      <c r="BO1215" s="16"/>
      <c r="BP1215" s="16"/>
      <c r="BQ1215" s="16"/>
      <c r="BR1215" s="16"/>
      <c r="BS1215" s="16"/>
      <c r="BT1215" s="16"/>
      <c r="BU1215" s="16"/>
      <c r="BV1215" s="16"/>
      <c r="BW1215" s="16"/>
      <c r="BX1215" s="16"/>
      <c r="BY1215" s="16"/>
      <c r="BZ1215" s="16"/>
      <c r="CA1215" s="16"/>
      <c r="CB1215" s="16"/>
      <c r="CC1215" s="16"/>
      <c r="CD1215" s="16"/>
      <c r="CE1215" s="16"/>
      <c r="CF1215" s="16"/>
      <c r="CG1215" s="16"/>
      <c r="CH1215" s="16"/>
      <c r="CI1215" s="16"/>
      <c r="CJ1215" s="16"/>
      <c r="CK1215" s="16"/>
      <c r="CL1215" s="16"/>
      <c r="CM1215" s="16"/>
      <c r="CN1215" s="16"/>
      <c r="CO1215" s="16"/>
      <c r="CP1215" s="16"/>
      <c r="CQ1215" s="16"/>
      <c r="CR1215" s="16"/>
      <c r="CS1215" s="16"/>
      <c r="CT1215" s="16"/>
      <c r="CU1215" s="16"/>
      <c r="CV1215" s="16"/>
      <c r="CW1215" s="16"/>
      <c r="CX1215" s="16"/>
      <c r="CY1215" s="16"/>
      <c r="CZ1215" s="16"/>
      <c r="DA1215" s="16"/>
      <c r="DB1215" s="16"/>
      <c r="DC1215" s="16"/>
      <c r="DD1215" s="16"/>
      <c r="DE1215" s="16"/>
      <c r="DF1215" s="16"/>
      <c r="DG1215" s="16"/>
      <c r="DH1215" s="16"/>
      <c r="DI1215" s="16"/>
      <c r="DJ1215" s="16"/>
      <c r="DK1215" s="16"/>
      <c r="DL1215" s="16"/>
      <c r="DM1215" s="16"/>
      <c r="DN1215" s="16"/>
      <c r="DO1215" s="16"/>
      <c r="DP1215" s="16"/>
      <c r="DQ1215" s="16"/>
      <c r="DR1215" s="16"/>
      <c r="DS1215" s="16"/>
      <c r="DT1215" s="16"/>
      <c r="DU1215" s="16"/>
      <c r="DV1215" s="16"/>
      <c r="DW1215" s="16"/>
      <c r="DX1215" s="16"/>
      <c r="DY1215" s="16"/>
      <c r="DZ1215" s="16"/>
      <c r="EA1215" s="16"/>
      <c r="EB1215" s="16"/>
      <c r="EC1215" s="16"/>
      <c r="ED1215" s="16"/>
      <c r="EE1215" s="16"/>
      <c r="EF1215" s="16"/>
      <c r="EG1215" s="16"/>
      <c r="EH1215" s="16"/>
      <c r="EI1215" s="16"/>
      <c r="EJ1215" s="16"/>
      <c r="EK1215" s="16"/>
      <c r="EL1215" s="16"/>
      <c r="EM1215" s="16"/>
      <c r="EN1215" s="16"/>
      <c r="EO1215" s="16"/>
      <c r="EP1215" s="16"/>
      <c r="EQ1215" s="16"/>
      <c r="ER1215" s="16"/>
      <c r="ES1215" s="16"/>
      <c r="ET1215" s="16"/>
      <c r="EU1215" s="16"/>
      <c r="EV1215" s="16"/>
      <c r="EW1215" s="16"/>
      <c r="EX1215" s="16"/>
      <c r="EY1215" s="16"/>
      <c r="EZ1215" s="16"/>
      <c r="FA1215" s="16"/>
      <c r="FB1215" s="16"/>
    </row>
    <row r="1216" spans="11:158" x14ac:dyDescent="0.35"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  <c r="AB1216" s="16"/>
      <c r="AC1216" s="16"/>
      <c r="AD1216" s="16"/>
      <c r="AE1216" s="16"/>
      <c r="AF1216" s="16"/>
      <c r="AG1216" s="16"/>
      <c r="AH1216" s="16"/>
      <c r="AI1216" s="16"/>
      <c r="AJ1216" s="16"/>
      <c r="AK1216" s="16"/>
      <c r="AL1216" s="16"/>
      <c r="AM1216" s="16"/>
      <c r="AN1216" s="16"/>
      <c r="AO1216" s="16"/>
      <c r="AP1216" s="16"/>
      <c r="AQ1216" s="16"/>
      <c r="AR1216" s="16"/>
      <c r="AS1216" s="16"/>
      <c r="AT1216" s="16"/>
      <c r="AU1216" s="16"/>
      <c r="AV1216" s="16"/>
      <c r="AW1216" s="16"/>
      <c r="AX1216" s="16"/>
      <c r="AY1216" s="16"/>
      <c r="AZ1216" s="16"/>
      <c r="BA1216" s="16"/>
      <c r="BB1216" s="16"/>
      <c r="BC1216" s="16"/>
      <c r="BD1216" s="16"/>
      <c r="BE1216" s="16"/>
      <c r="BF1216" s="16"/>
      <c r="BG1216" s="16"/>
      <c r="BH1216" s="16"/>
      <c r="BI1216" s="16"/>
      <c r="BJ1216" s="16"/>
      <c r="BK1216" s="16"/>
      <c r="BL1216" s="16"/>
      <c r="BM1216" s="16"/>
      <c r="BN1216" s="16"/>
      <c r="BO1216" s="16"/>
      <c r="BP1216" s="16"/>
      <c r="BQ1216" s="16"/>
      <c r="BR1216" s="16"/>
      <c r="BS1216" s="16"/>
      <c r="BT1216" s="16"/>
      <c r="BU1216" s="16"/>
      <c r="BV1216" s="16"/>
      <c r="BW1216" s="16"/>
      <c r="BX1216" s="16"/>
      <c r="BY1216" s="16"/>
      <c r="BZ1216" s="16"/>
      <c r="CA1216" s="16"/>
      <c r="CB1216" s="16"/>
      <c r="CC1216" s="16"/>
      <c r="CD1216" s="16"/>
      <c r="CE1216" s="16"/>
      <c r="CF1216" s="16"/>
      <c r="CG1216" s="16"/>
      <c r="CH1216" s="16"/>
      <c r="CI1216" s="16"/>
      <c r="CJ1216" s="16"/>
      <c r="CK1216" s="16"/>
      <c r="CL1216" s="16"/>
      <c r="CM1216" s="16"/>
      <c r="CN1216" s="16"/>
      <c r="CO1216" s="16"/>
      <c r="CP1216" s="16"/>
      <c r="CQ1216" s="16"/>
      <c r="CR1216" s="16"/>
      <c r="CS1216" s="16"/>
      <c r="CT1216" s="16"/>
      <c r="CU1216" s="16"/>
      <c r="CV1216" s="16"/>
      <c r="CW1216" s="16"/>
      <c r="CX1216" s="16"/>
      <c r="CY1216" s="16"/>
      <c r="CZ1216" s="16"/>
      <c r="DA1216" s="16"/>
      <c r="DB1216" s="16"/>
      <c r="DC1216" s="16"/>
      <c r="DD1216" s="16"/>
      <c r="DE1216" s="16"/>
      <c r="DF1216" s="16"/>
      <c r="DG1216" s="16"/>
      <c r="DH1216" s="16"/>
      <c r="DI1216" s="16"/>
      <c r="DJ1216" s="16"/>
      <c r="DK1216" s="16"/>
      <c r="DL1216" s="16"/>
      <c r="DM1216" s="16"/>
      <c r="DN1216" s="16"/>
      <c r="DO1216" s="16"/>
      <c r="DP1216" s="16"/>
      <c r="DQ1216" s="16"/>
      <c r="DR1216" s="16"/>
      <c r="DS1216" s="16"/>
      <c r="DT1216" s="16"/>
      <c r="DU1216" s="16"/>
      <c r="DV1216" s="16"/>
      <c r="DW1216" s="16"/>
      <c r="DX1216" s="16"/>
      <c r="DY1216" s="16"/>
      <c r="DZ1216" s="16"/>
      <c r="EA1216" s="16"/>
      <c r="EB1216" s="16"/>
      <c r="EC1216" s="16"/>
      <c r="ED1216" s="16"/>
      <c r="EE1216" s="16"/>
      <c r="EF1216" s="16"/>
      <c r="EG1216" s="16"/>
      <c r="EH1216" s="16"/>
      <c r="EI1216" s="16"/>
      <c r="EJ1216" s="16"/>
      <c r="EK1216" s="16"/>
      <c r="EL1216" s="16"/>
      <c r="EM1216" s="16"/>
      <c r="EN1216" s="16"/>
      <c r="EO1216" s="16"/>
      <c r="EP1216" s="16"/>
      <c r="EQ1216" s="16"/>
      <c r="ER1216" s="16"/>
      <c r="ES1216" s="16"/>
      <c r="ET1216" s="16"/>
      <c r="EU1216" s="16"/>
      <c r="EV1216" s="16"/>
      <c r="EW1216" s="16"/>
      <c r="EX1216" s="16"/>
      <c r="EY1216" s="16"/>
      <c r="EZ1216" s="16"/>
      <c r="FA1216" s="16"/>
      <c r="FB1216" s="16"/>
    </row>
    <row r="1217" spans="11:158" x14ac:dyDescent="0.35"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  <c r="AB1217" s="16"/>
      <c r="AC1217" s="16"/>
      <c r="AD1217" s="16"/>
      <c r="AE1217" s="16"/>
      <c r="AF1217" s="16"/>
      <c r="AG1217" s="16"/>
      <c r="AH1217" s="16"/>
      <c r="AI1217" s="16"/>
      <c r="AJ1217" s="16"/>
      <c r="AK1217" s="16"/>
      <c r="AL1217" s="16"/>
      <c r="AM1217" s="16"/>
      <c r="AN1217" s="16"/>
      <c r="AO1217" s="16"/>
      <c r="AP1217" s="16"/>
      <c r="AQ1217" s="16"/>
      <c r="AR1217" s="16"/>
      <c r="AS1217" s="16"/>
      <c r="AT1217" s="16"/>
      <c r="AU1217" s="16"/>
      <c r="AV1217" s="16"/>
      <c r="AW1217" s="16"/>
      <c r="AX1217" s="16"/>
      <c r="AY1217" s="16"/>
      <c r="AZ1217" s="16"/>
      <c r="BA1217" s="16"/>
      <c r="BB1217" s="16"/>
      <c r="BC1217" s="16"/>
      <c r="BD1217" s="16"/>
      <c r="BE1217" s="16"/>
      <c r="BF1217" s="16"/>
      <c r="BG1217" s="16"/>
      <c r="BH1217" s="16"/>
      <c r="BI1217" s="16"/>
      <c r="BJ1217" s="16"/>
      <c r="BK1217" s="16"/>
      <c r="BL1217" s="16"/>
      <c r="BM1217" s="16"/>
      <c r="BN1217" s="16"/>
      <c r="BO1217" s="16"/>
      <c r="BP1217" s="16"/>
      <c r="BQ1217" s="16"/>
      <c r="BR1217" s="16"/>
      <c r="BS1217" s="16"/>
      <c r="BT1217" s="16"/>
      <c r="BU1217" s="16"/>
      <c r="BV1217" s="16"/>
      <c r="BW1217" s="16"/>
      <c r="BX1217" s="16"/>
      <c r="BY1217" s="16"/>
      <c r="BZ1217" s="16"/>
      <c r="CA1217" s="16"/>
      <c r="CB1217" s="16"/>
      <c r="CC1217" s="16"/>
      <c r="CD1217" s="16"/>
      <c r="CE1217" s="16"/>
      <c r="CF1217" s="16"/>
      <c r="CG1217" s="16"/>
      <c r="CH1217" s="16"/>
      <c r="CI1217" s="16"/>
      <c r="CJ1217" s="16"/>
      <c r="CK1217" s="16"/>
      <c r="CL1217" s="16"/>
      <c r="CM1217" s="16"/>
      <c r="CN1217" s="16"/>
      <c r="CO1217" s="16"/>
      <c r="CP1217" s="16"/>
      <c r="CQ1217" s="16"/>
      <c r="CR1217" s="16"/>
      <c r="CS1217" s="16"/>
      <c r="CT1217" s="16"/>
      <c r="CU1217" s="16"/>
      <c r="CV1217" s="16"/>
      <c r="CW1217" s="16"/>
      <c r="CX1217" s="16"/>
      <c r="CY1217" s="16"/>
      <c r="CZ1217" s="16"/>
      <c r="DA1217" s="16"/>
      <c r="DB1217" s="16"/>
      <c r="DC1217" s="16"/>
      <c r="DD1217" s="16"/>
      <c r="DE1217" s="16"/>
      <c r="DF1217" s="16"/>
      <c r="DG1217" s="16"/>
      <c r="DH1217" s="16"/>
      <c r="DI1217" s="16"/>
      <c r="DJ1217" s="16"/>
      <c r="DK1217" s="16"/>
      <c r="DL1217" s="16"/>
      <c r="DM1217" s="16"/>
      <c r="DN1217" s="16"/>
      <c r="DO1217" s="16"/>
      <c r="DP1217" s="16"/>
      <c r="DQ1217" s="16"/>
      <c r="DR1217" s="16"/>
      <c r="DS1217" s="16"/>
      <c r="DT1217" s="16"/>
      <c r="DU1217" s="16"/>
      <c r="DV1217" s="16"/>
      <c r="DW1217" s="16"/>
      <c r="DX1217" s="16"/>
      <c r="DY1217" s="16"/>
      <c r="DZ1217" s="16"/>
      <c r="EA1217" s="16"/>
      <c r="EB1217" s="16"/>
      <c r="EC1217" s="16"/>
      <c r="ED1217" s="16"/>
      <c r="EE1217" s="16"/>
      <c r="EF1217" s="16"/>
      <c r="EG1217" s="16"/>
      <c r="EH1217" s="16"/>
      <c r="EI1217" s="16"/>
      <c r="EJ1217" s="16"/>
      <c r="EK1217" s="16"/>
      <c r="EL1217" s="16"/>
      <c r="EM1217" s="16"/>
      <c r="EN1217" s="16"/>
      <c r="EO1217" s="16"/>
      <c r="EP1217" s="16"/>
      <c r="EQ1217" s="16"/>
      <c r="ER1217" s="16"/>
      <c r="ES1217" s="16"/>
      <c r="ET1217" s="16"/>
      <c r="EU1217" s="16"/>
      <c r="EV1217" s="16"/>
      <c r="EW1217" s="16"/>
      <c r="EX1217" s="16"/>
      <c r="EY1217" s="16"/>
      <c r="EZ1217" s="16"/>
      <c r="FA1217" s="16"/>
      <c r="FB1217" s="16"/>
    </row>
    <row r="1218" spans="11:158" x14ac:dyDescent="0.35"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6"/>
      <c r="AK1218" s="16"/>
      <c r="AL1218" s="16"/>
      <c r="AM1218" s="16"/>
      <c r="AN1218" s="16"/>
      <c r="AO1218" s="16"/>
      <c r="AP1218" s="16"/>
      <c r="AQ1218" s="16"/>
      <c r="AR1218" s="16"/>
      <c r="AS1218" s="16"/>
      <c r="AT1218" s="16"/>
      <c r="AU1218" s="16"/>
      <c r="AV1218" s="16"/>
      <c r="AW1218" s="16"/>
      <c r="AX1218" s="16"/>
      <c r="AY1218" s="16"/>
      <c r="AZ1218" s="16"/>
      <c r="BA1218" s="16"/>
      <c r="BB1218" s="16"/>
      <c r="BC1218" s="16"/>
      <c r="BD1218" s="16"/>
      <c r="BE1218" s="16"/>
      <c r="BF1218" s="16"/>
      <c r="BG1218" s="16"/>
      <c r="BH1218" s="16"/>
      <c r="BI1218" s="16"/>
      <c r="BJ1218" s="16"/>
      <c r="BK1218" s="16"/>
      <c r="BL1218" s="16"/>
      <c r="BM1218" s="16"/>
      <c r="BN1218" s="16"/>
      <c r="BO1218" s="16"/>
      <c r="BP1218" s="16"/>
      <c r="BQ1218" s="16"/>
      <c r="BR1218" s="16"/>
      <c r="BS1218" s="16"/>
      <c r="BT1218" s="16"/>
      <c r="BU1218" s="16"/>
      <c r="BV1218" s="16"/>
      <c r="BW1218" s="16"/>
      <c r="BX1218" s="16"/>
      <c r="BY1218" s="16"/>
      <c r="BZ1218" s="16"/>
      <c r="CA1218" s="16"/>
      <c r="CB1218" s="16"/>
      <c r="CC1218" s="16"/>
      <c r="CD1218" s="16"/>
      <c r="CE1218" s="16"/>
      <c r="CF1218" s="16"/>
      <c r="CG1218" s="16"/>
      <c r="CH1218" s="16"/>
      <c r="CI1218" s="16"/>
      <c r="CJ1218" s="16"/>
      <c r="CK1218" s="16"/>
      <c r="CL1218" s="16"/>
      <c r="CM1218" s="16"/>
      <c r="CN1218" s="16"/>
      <c r="CO1218" s="16"/>
      <c r="CP1218" s="16"/>
      <c r="CQ1218" s="16"/>
      <c r="CR1218" s="16"/>
      <c r="CS1218" s="16"/>
      <c r="CT1218" s="16"/>
      <c r="CU1218" s="16"/>
      <c r="CV1218" s="16"/>
      <c r="CW1218" s="16"/>
      <c r="CX1218" s="16"/>
      <c r="CY1218" s="16"/>
      <c r="CZ1218" s="16"/>
      <c r="DA1218" s="16"/>
      <c r="DB1218" s="16"/>
      <c r="DC1218" s="16"/>
      <c r="DD1218" s="16"/>
      <c r="DE1218" s="16"/>
      <c r="DF1218" s="16"/>
      <c r="DG1218" s="16"/>
      <c r="DH1218" s="16"/>
      <c r="DI1218" s="16"/>
      <c r="DJ1218" s="16"/>
      <c r="DK1218" s="16"/>
      <c r="DL1218" s="16"/>
      <c r="DM1218" s="16"/>
      <c r="DN1218" s="16"/>
      <c r="DO1218" s="16"/>
      <c r="DP1218" s="16"/>
      <c r="DQ1218" s="16"/>
      <c r="DR1218" s="16"/>
      <c r="DS1218" s="16"/>
      <c r="DT1218" s="16"/>
      <c r="DU1218" s="16"/>
      <c r="DV1218" s="16"/>
      <c r="DW1218" s="16"/>
      <c r="DX1218" s="16"/>
      <c r="DY1218" s="16"/>
      <c r="DZ1218" s="16"/>
      <c r="EA1218" s="16"/>
      <c r="EB1218" s="16"/>
      <c r="EC1218" s="16"/>
      <c r="ED1218" s="16"/>
      <c r="EE1218" s="16"/>
      <c r="EF1218" s="16"/>
      <c r="EG1218" s="16"/>
      <c r="EH1218" s="16"/>
      <c r="EI1218" s="16"/>
      <c r="EJ1218" s="16"/>
      <c r="EK1218" s="16"/>
      <c r="EL1218" s="16"/>
      <c r="EM1218" s="16"/>
      <c r="EN1218" s="16"/>
      <c r="EO1218" s="16"/>
      <c r="EP1218" s="16"/>
      <c r="EQ1218" s="16"/>
      <c r="ER1218" s="16"/>
      <c r="ES1218" s="16"/>
      <c r="ET1218" s="16"/>
      <c r="EU1218" s="16"/>
      <c r="EV1218" s="16"/>
      <c r="EW1218" s="16"/>
      <c r="EX1218" s="16"/>
      <c r="EY1218" s="16"/>
      <c r="EZ1218" s="16"/>
      <c r="FA1218" s="16"/>
      <c r="FB1218" s="16"/>
    </row>
    <row r="1219" spans="11:158" x14ac:dyDescent="0.35"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16"/>
      <c r="AK1219" s="16"/>
      <c r="AL1219" s="16"/>
      <c r="AM1219" s="16"/>
      <c r="AN1219" s="16"/>
      <c r="AO1219" s="16"/>
      <c r="AP1219" s="16"/>
      <c r="AQ1219" s="16"/>
      <c r="AR1219" s="16"/>
      <c r="AS1219" s="16"/>
      <c r="AT1219" s="16"/>
      <c r="AU1219" s="16"/>
      <c r="AV1219" s="16"/>
      <c r="AW1219" s="16"/>
      <c r="AX1219" s="16"/>
      <c r="AY1219" s="16"/>
      <c r="AZ1219" s="16"/>
      <c r="BA1219" s="16"/>
      <c r="BB1219" s="16"/>
      <c r="BC1219" s="16"/>
      <c r="BD1219" s="16"/>
      <c r="BE1219" s="16"/>
      <c r="BF1219" s="16"/>
      <c r="BG1219" s="16"/>
      <c r="BH1219" s="16"/>
      <c r="BI1219" s="16"/>
      <c r="BJ1219" s="16"/>
      <c r="BK1219" s="16"/>
      <c r="BL1219" s="16"/>
      <c r="BM1219" s="16"/>
      <c r="BN1219" s="16"/>
      <c r="BO1219" s="16"/>
      <c r="BP1219" s="16"/>
      <c r="BQ1219" s="16"/>
      <c r="BR1219" s="16"/>
      <c r="BS1219" s="16"/>
      <c r="BT1219" s="16"/>
      <c r="BU1219" s="16"/>
      <c r="BV1219" s="16"/>
      <c r="BW1219" s="16"/>
      <c r="BX1219" s="16"/>
      <c r="BY1219" s="16"/>
      <c r="BZ1219" s="16"/>
      <c r="CA1219" s="16"/>
      <c r="CB1219" s="16"/>
      <c r="CC1219" s="16"/>
      <c r="CD1219" s="16"/>
      <c r="CE1219" s="16"/>
      <c r="CF1219" s="16"/>
      <c r="CG1219" s="16"/>
      <c r="CH1219" s="16"/>
      <c r="CI1219" s="16"/>
      <c r="CJ1219" s="16"/>
      <c r="CK1219" s="16"/>
      <c r="CL1219" s="16"/>
      <c r="CM1219" s="16"/>
      <c r="CN1219" s="16"/>
      <c r="CO1219" s="16"/>
      <c r="CP1219" s="16"/>
      <c r="CQ1219" s="16"/>
      <c r="CR1219" s="16"/>
      <c r="CS1219" s="16"/>
      <c r="CT1219" s="16"/>
      <c r="CU1219" s="16"/>
      <c r="CV1219" s="16"/>
      <c r="CW1219" s="16"/>
      <c r="CX1219" s="16"/>
      <c r="CY1219" s="16"/>
      <c r="CZ1219" s="16"/>
      <c r="DA1219" s="16"/>
      <c r="DB1219" s="16"/>
      <c r="DC1219" s="16"/>
      <c r="DD1219" s="16"/>
      <c r="DE1219" s="16"/>
      <c r="DF1219" s="16"/>
      <c r="DG1219" s="16"/>
      <c r="DH1219" s="16"/>
      <c r="DI1219" s="16"/>
      <c r="DJ1219" s="16"/>
      <c r="DK1219" s="16"/>
      <c r="DL1219" s="16"/>
      <c r="DM1219" s="16"/>
      <c r="DN1219" s="16"/>
      <c r="DO1219" s="16"/>
      <c r="DP1219" s="16"/>
      <c r="DQ1219" s="16"/>
      <c r="DR1219" s="16"/>
      <c r="DS1219" s="16"/>
      <c r="DT1219" s="16"/>
      <c r="DU1219" s="16"/>
      <c r="DV1219" s="16"/>
      <c r="DW1219" s="16"/>
      <c r="DX1219" s="16"/>
      <c r="DY1219" s="16"/>
      <c r="DZ1219" s="16"/>
      <c r="EA1219" s="16"/>
      <c r="EB1219" s="16"/>
      <c r="EC1219" s="16"/>
      <c r="ED1219" s="16"/>
      <c r="EE1219" s="16"/>
      <c r="EF1219" s="16"/>
      <c r="EG1219" s="16"/>
      <c r="EH1219" s="16"/>
      <c r="EI1219" s="16"/>
      <c r="EJ1219" s="16"/>
      <c r="EK1219" s="16"/>
      <c r="EL1219" s="16"/>
      <c r="EM1219" s="16"/>
      <c r="EN1219" s="16"/>
      <c r="EO1219" s="16"/>
      <c r="EP1219" s="16"/>
      <c r="EQ1219" s="16"/>
      <c r="ER1219" s="16"/>
      <c r="ES1219" s="16"/>
      <c r="ET1219" s="16"/>
      <c r="EU1219" s="16"/>
      <c r="EV1219" s="16"/>
      <c r="EW1219" s="16"/>
      <c r="EX1219" s="16"/>
      <c r="EY1219" s="16"/>
      <c r="EZ1219" s="16"/>
      <c r="FA1219" s="16"/>
      <c r="FB1219" s="16"/>
    </row>
    <row r="1220" spans="11:158" x14ac:dyDescent="0.35"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6"/>
      <c r="AK1220" s="16"/>
      <c r="AL1220" s="16"/>
      <c r="AM1220" s="16"/>
      <c r="AN1220" s="16"/>
      <c r="AO1220" s="16"/>
      <c r="AP1220" s="16"/>
      <c r="AQ1220" s="16"/>
      <c r="AR1220" s="16"/>
      <c r="AS1220" s="16"/>
      <c r="AT1220" s="16"/>
      <c r="AU1220" s="16"/>
      <c r="AV1220" s="16"/>
      <c r="AW1220" s="16"/>
      <c r="AX1220" s="16"/>
      <c r="AY1220" s="16"/>
      <c r="AZ1220" s="16"/>
      <c r="BA1220" s="16"/>
      <c r="BB1220" s="16"/>
      <c r="BC1220" s="16"/>
      <c r="BD1220" s="16"/>
      <c r="BE1220" s="16"/>
      <c r="BF1220" s="16"/>
      <c r="BG1220" s="16"/>
      <c r="BH1220" s="16"/>
      <c r="BI1220" s="16"/>
      <c r="BJ1220" s="16"/>
      <c r="BK1220" s="16"/>
      <c r="BL1220" s="16"/>
      <c r="BM1220" s="16"/>
      <c r="BN1220" s="16"/>
      <c r="BO1220" s="16"/>
      <c r="BP1220" s="16"/>
      <c r="BQ1220" s="16"/>
      <c r="BR1220" s="16"/>
      <c r="BS1220" s="16"/>
      <c r="BT1220" s="16"/>
      <c r="BU1220" s="16"/>
      <c r="BV1220" s="16"/>
      <c r="BW1220" s="16"/>
      <c r="BX1220" s="16"/>
      <c r="BY1220" s="16"/>
      <c r="BZ1220" s="16"/>
      <c r="CA1220" s="16"/>
      <c r="CB1220" s="16"/>
      <c r="CC1220" s="16"/>
      <c r="CD1220" s="16"/>
      <c r="CE1220" s="16"/>
      <c r="CF1220" s="16"/>
      <c r="CG1220" s="16"/>
      <c r="CH1220" s="16"/>
      <c r="CI1220" s="16"/>
      <c r="CJ1220" s="16"/>
      <c r="CK1220" s="16"/>
      <c r="CL1220" s="16"/>
      <c r="CM1220" s="16"/>
      <c r="CN1220" s="16"/>
      <c r="CO1220" s="16"/>
      <c r="CP1220" s="16"/>
      <c r="CQ1220" s="16"/>
      <c r="CR1220" s="16"/>
      <c r="CS1220" s="16"/>
      <c r="CT1220" s="16"/>
      <c r="CU1220" s="16"/>
      <c r="CV1220" s="16"/>
      <c r="CW1220" s="16"/>
      <c r="CX1220" s="16"/>
      <c r="CY1220" s="16"/>
      <c r="CZ1220" s="16"/>
      <c r="DA1220" s="16"/>
      <c r="DB1220" s="16"/>
      <c r="DC1220" s="16"/>
      <c r="DD1220" s="16"/>
      <c r="DE1220" s="16"/>
      <c r="DF1220" s="16"/>
      <c r="DG1220" s="16"/>
      <c r="DH1220" s="16"/>
      <c r="DI1220" s="16"/>
      <c r="DJ1220" s="16"/>
      <c r="DK1220" s="16"/>
      <c r="DL1220" s="16"/>
      <c r="DM1220" s="16"/>
      <c r="DN1220" s="16"/>
      <c r="DO1220" s="16"/>
      <c r="DP1220" s="16"/>
      <c r="DQ1220" s="16"/>
      <c r="DR1220" s="16"/>
      <c r="DS1220" s="16"/>
      <c r="DT1220" s="16"/>
      <c r="DU1220" s="16"/>
      <c r="DV1220" s="16"/>
      <c r="DW1220" s="16"/>
      <c r="DX1220" s="16"/>
      <c r="DY1220" s="16"/>
      <c r="DZ1220" s="16"/>
      <c r="EA1220" s="16"/>
      <c r="EB1220" s="16"/>
      <c r="EC1220" s="16"/>
      <c r="ED1220" s="16"/>
      <c r="EE1220" s="16"/>
      <c r="EF1220" s="16"/>
      <c r="EG1220" s="16"/>
      <c r="EH1220" s="16"/>
      <c r="EI1220" s="16"/>
      <c r="EJ1220" s="16"/>
      <c r="EK1220" s="16"/>
      <c r="EL1220" s="16"/>
      <c r="EM1220" s="16"/>
      <c r="EN1220" s="16"/>
      <c r="EO1220" s="16"/>
      <c r="EP1220" s="16"/>
      <c r="EQ1220" s="16"/>
      <c r="ER1220" s="16"/>
      <c r="ES1220" s="16"/>
      <c r="ET1220" s="16"/>
      <c r="EU1220" s="16"/>
      <c r="EV1220" s="16"/>
      <c r="EW1220" s="16"/>
      <c r="EX1220" s="16"/>
      <c r="EY1220" s="16"/>
      <c r="EZ1220" s="16"/>
      <c r="FA1220" s="16"/>
      <c r="FB1220" s="16"/>
    </row>
    <row r="1221" spans="11:158" x14ac:dyDescent="0.35"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6"/>
      <c r="AK1221" s="16"/>
      <c r="AL1221" s="16"/>
      <c r="AM1221" s="16"/>
      <c r="AN1221" s="16"/>
      <c r="AO1221" s="16"/>
      <c r="AP1221" s="16"/>
      <c r="AQ1221" s="16"/>
      <c r="AR1221" s="16"/>
      <c r="AS1221" s="16"/>
      <c r="AT1221" s="16"/>
      <c r="AU1221" s="16"/>
      <c r="AV1221" s="16"/>
      <c r="AW1221" s="16"/>
      <c r="AX1221" s="16"/>
      <c r="AY1221" s="16"/>
      <c r="AZ1221" s="16"/>
      <c r="BA1221" s="16"/>
      <c r="BB1221" s="16"/>
      <c r="BC1221" s="16"/>
      <c r="BD1221" s="16"/>
      <c r="BE1221" s="16"/>
      <c r="BF1221" s="16"/>
      <c r="BG1221" s="16"/>
      <c r="BH1221" s="16"/>
      <c r="BI1221" s="16"/>
      <c r="BJ1221" s="16"/>
      <c r="BK1221" s="16"/>
      <c r="BL1221" s="16"/>
      <c r="BM1221" s="16"/>
      <c r="BN1221" s="16"/>
      <c r="BO1221" s="16"/>
      <c r="BP1221" s="16"/>
      <c r="BQ1221" s="16"/>
      <c r="BR1221" s="16"/>
      <c r="BS1221" s="16"/>
      <c r="BT1221" s="16"/>
      <c r="BU1221" s="16"/>
      <c r="BV1221" s="16"/>
      <c r="BW1221" s="16"/>
      <c r="BX1221" s="16"/>
      <c r="BY1221" s="16"/>
      <c r="BZ1221" s="16"/>
      <c r="CA1221" s="16"/>
      <c r="CB1221" s="16"/>
      <c r="CC1221" s="16"/>
      <c r="CD1221" s="16"/>
      <c r="CE1221" s="16"/>
      <c r="CF1221" s="16"/>
      <c r="CG1221" s="16"/>
      <c r="CH1221" s="16"/>
      <c r="CI1221" s="16"/>
      <c r="CJ1221" s="16"/>
      <c r="CK1221" s="16"/>
      <c r="CL1221" s="16"/>
      <c r="CM1221" s="16"/>
      <c r="CN1221" s="16"/>
      <c r="CO1221" s="16"/>
      <c r="CP1221" s="16"/>
      <c r="CQ1221" s="16"/>
      <c r="CR1221" s="16"/>
      <c r="CS1221" s="16"/>
      <c r="CT1221" s="16"/>
      <c r="CU1221" s="16"/>
      <c r="CV1221" s="16"/>
      <c r="CW1221" s="16"/>
      <c r="CX1221" s="16"/>
      <c r="CY1221" s="16"/>
      <c r="CZ1221" s="16"/>
      <c r="DA1221" s="16"/>
      <c r="DB1221" s="16"/>
      <c r="DC1221" s="16"/>
      <c r="DD1221" s="16"/>
      <c r="DE1221" s="16"/>
      <c r="DF1221" s="16"/>
      <c r="DG1221" s="16"/>
      <c r="DH1221" s="16"/>
      <c r="DI1221" s="16"/>
      <c r="DJ1221" s="16"/>
      <c r="DK1221" s="16"/>
      <c r="DL1221" s="16"/>
      <c r="DM1221" s="16"/>
      <c r="DN1221" s="16"/>
      <c r="DO1221" s="16"/>
      <c r="DP1221" s="16"/>
      <c r="DQ1221" s="16"/>
      <c r="DR1221" s="16"/>
      <c r="DS1221" s="16"/>
      <c r="DT1221" s="16"/>
      <c r="DU1221" s="16"/>
      <c r="DV1221" s="16"/>
      <c r="DW1221" s="16"/>
      <c r="DX1221" s="16"/>
      <c r="DY1221" s="16"/>
      <c r="DZ1221" s="16"/>
      <c r="EA1221" s="16"/>
      <c r="EB1221" s="16"/>
      <c r="EC1221" s="16"/>
      <c r="ED1221" s="16"/>
      <c r="EE1221" s="16"/>
      <c r="EF1221" s="16"/>
      <c r="EG1221" s="16"/>
      <c r="EH1221" s="16"/>
      <c r="EI1221" s="16"/>
      <c r="EJ1221" s="16"/>
      <c r="EK1221" s="16"/>
      <c r="EL1221" s="16"/>
      <c r="EM1221" s="16"/>
      <c r="EN1221" s="16"/>
      <c r="EO1221" s="16"/>
      <c r="EP1221" s="16"/>
      <c r="EQ1221" s="16"/>
      <c r="ER1221" s="16"/>
      <c r="ES1221" s="16"/>
      <c r="ET1221" s="16"/>
      <c r="EU1221" s="16"/>
      <c r="EV1221" s="16"/>
      <c r="EW1221" s="16"/>
      <c r="EX1221" s="16"/>
      <c r="EY1221" s="16"/>
      <c r="EZ1221" s="16"/>
      <c r="FA1221" s="16"/>
      <c r="FB1221" s="16"/>
    </row>
    <row r="1222" spans="11:158" x14ac:dyDescent="0.35"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6"/>
      <c r="AK1222" s="16"/>
      <c r="AL1222" s="16"/>
      <c r="AM1222" s="16"/>
      <c r="AN1222" s="16"/>
      <c r="AO1222" s="16"/>
      <c r="AP1222" s="16"/>
      <c r="AQ1222" s="16"/>
      <c r="AR1222" s="16"/>
      <c r="AS1222" s="16"/>
      <c r="AT1222" s="16"/>
      <c r="AU1222" s="16"/>
      <c r="AV1222" s="16"/>
      <c r="AW1222" s="16"/>
      <c r="AX1222" s="16"/>
      <c r="AY1222" s="16"/>
      <c r="AZ1222" s="16"/>
      <c r="BA1222" s="16"/>
      <c r="BB1222" s="16"/>
      <c r="BC1222" s="16"/>
      <c r="BD1222" s="16"/>
      <c r="BE1222" s="16"/>
      <c r="BF1222" s="16"/>
      <c r="BG1222" s="16"/>
      <c r="BH1222" s="16"/>
      <c r="BI1222" s="16"/>
      <c r="BJ1222" s="16"/>
      <c r="BK1222" s="16"/>
      <c r="BL1222" s="16"/>
      <c r="BM1222" s="16"/>
      <c r="BN1222" s="16"/>
      <c r="BO1222" s="16"/>
      <c r="BP1222" s="16"/>
      <c r="BQ1222" s="16"/>
      <c r="BR1222" s="16"/>
      <c r="BS1222" s="16"/>
      <c r="BT1222" s="16"/>
      <c r="BU1222" s="16"/>
      <c r="BV1222" s="16"/>
      <c r="BW1222" s="16"/>
      <c r="BX1222" s="16"/>
      <c r="BY1222" s="16"/>
      <c r="BZ1222" s="16"/>
      <c r="CA1222" s="16"/>
      <c r="CB1222" s="16"/>
      <c r="CC1222" s="16"/>
      <c r="CD1222" s="16"/>
      <c r="CE1222" s="16"/>
      <c r="CF1222" s="16"/>
      <c r="CG1222" s="16"/>
      <c r="CH1222" s="16"/>
      <c r="CI1222" s="16"/>
      <c r="CJ1222" s="16"/>
      <c r="CK1222" s="16"/>
      <c r="CL1222" s="16"/>
      <c r="CM1222" s="16"/>
      <c r="CN1222" s="16"/>
      <c r="CO1222" s="16"/>
      <c r="CP1222" s="16"/>
      <c r="CQ1222" s="16"/>
      <c r="CR1222" s="16"/>
      <c r="CS1222" s="16"/>
      <c r="CT1222" s="16"/>
      <c r="CU1222" s="16"/>
      <c r="CV1222" s="16"/>
      <c r="CW1222" s="16"/>
      <c r="CX1222" s="16"/>
      <c r="CY1222" s="16"/>
      <c r="CZ1222" s="16"/>
      <c r="DA1222" s="16"/>
      <c r="DB1222" s="16"/>
      <c r="DC1222" s="16"/>
      <c r="DD1222" s="16"/>
      <c r="DE1222" s="16"/>
      <c r="DF1222" s="16"/>
      <c r="DG1222" s="16"/>
      <c r="DH1222" s="16"/>
      <c r="DI1222" s="16"/>
      <c r="DJ1222" s="16"/>
      <c r="DK1222" s="16"/>
      <c r="DL1222" s="16"/>
      <c r="DM1222" s="16"/>
      <c r="DN1222" s="16"/>
      <c r="DO1222" s="16"/>
      <c r="DP1222" s="16"/>
      <c r="DQ1222" s="16"/>
      <c r="DR1222" s="16"/>
      <c r="DS1222" s="16"/>
      <c r="DT1222" s="16"/>
      <c r="DU1222" s="16"/>
      <c r="DV1222" s="16"/>
      <c r="DW1222" s="16"/>
      <c r="DX1222" s="16"/>
      <c r="DY1222" s="16"/>
      <c r="DZ1222" s="16"/>
      <c r="EA1222" s="16"/>
      <c r="EB1222" s="16"/>
      <c r="EC1222" s="16"/>
      <c r="ED1222" s="16"/>
      <c r="EE1222" s="16"/>
      <c r="EF1222" s="16"/>
      <c r="EG1222" s="16"/>
      <c r="EH1222" s="16"/>
      <c r="EI1222" s="16"/>
      <c r="EJ1222" s="16"/>
      <c r="EK1222" s="16"/>
      <c r="EL1222" s="16"/>
      <c r="EM1222" s="16"/>
      <c r="EN1222" s="16"/>
      <c r="EO1222" s="16"/>
      <c r="EP1222" s="16"/>
      <c r="EQ1222" s="16"/>
      <c r="ER1222" s="16"/>
      <c r="ES1222" s="16"/>
      <c r="ET1222" s="16"/>
      <c r="EU1222" s="16"/>
      <c r="EV1222" s="16"/>
      <c r="EW1222" s="16"/>
      <c r="EX1222" s="16"/>
      <c r="EY1222" s="16"/>
      <c r="EZ1222" s="16"/>
      <c r="FA1222" s="16"/>
      <c r="FB1222" s="16"/>
    </row>
    <row r="1223" spans="11:158" x14ac:dyDescent="0.35"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16"/>
      <c r="AP1223" s="16"/>
      <c r="AQ1223" s="16"/>
      <c r="AR1223" s="16"/>
      <c r="AS1223" s="16"/>
      <c r="AT1223" s="16"/>
      <c r="AU1223" s="16"/>
      <c r="AV1223" s="16"/>
      <c r="AW1223" s="16"/>
      <c r="AX1223" s="16"/>
      <c r="AY1223" s="16"/>
      <c r="AZ1223" s="16"/>
      <c r="BA1223" s="16"/>
      <c r="BB1223" s="16"/>
      <c r="BC1223" s="16"/>
      <c r="BD1223" s="16"/>
      <c r="BE1223" s="16"/>
      <c r="BF1223" s="16"/>
      <c r="BG1223" s="16"/>
      <c r="BH1223" s="16"/>
      <c r="BI1223" s="16"/>
      <c r="BJ1223" s="16"/>
      <c r="BK1223" s="16"/>
      <c r="BL1223" s="16"/>
      <c r="BM1223" s="16"/>
      <c r="BN1223" s="16"/>
      <c r="BO1223" s="16"/>
      <c r="BP1223" s="16"/>
      <c r="BQ1223" s="16"/>
      <c r="BR1223" s="16"/>
      <c r="BS1223" s="16"/>
      <c r="BT1223" s="16"/>
      <c r="BU1223" s="16"/>
      <c r="BV1223" s="16"/>
      <c r="BW1223" s="16"/>
      <c r="BX1223" s="16"/>
      <c r="BY1223" s="16"/>
      <c r="BZ1223" s="16"/>
      <c r="CA1223" s="16"/>
      <c r="CB1223" s="16"/>
      <c r="CC1223" s="16"/>
      <c r="CD1223" s="16"/>
      <c r="CE1223" s="16"/>
      <c r="CF1223" s="16"/>
      <c r="CG1223" s="16"/>
      <c r="CH1223" s="16"/>
      <c r="CI1223" s="16"/>
      <c r="CJ1223" s="16"/>
      <c r="CK1223" s="16"/>
      <c r="CL1223" s="16"/>
      <c r="CM1223" s="16"/>
      <c r="CN1223" s="16"/>
      <c r="CO1223" s="16"/>
      <c r="CP1223" s="16"/>
      <c r="CQ1223" s="16"/>
      <c r="CR1223" s="16"/>
      <c r="CS1223" s="16"/>
      <c r="CT1223" s="16"/>
      <c r="CU1223" s="16"/>
      <c r="CV1223" s="16"/>
      <c r="CW1223" s="16"/>
      <c r="CX1223" s="16"/>
      <c r="CY1223" s="16"/>
      <c r="CZ1223" s="16"/>
      <c r="DA1223" s="16"/>
      <c r="DB1223" s="16"/>
      <c r="DC1223" s="16"/>
      <c r="DD1223" s="16"/>
      <c r="DE1223" s="16"/>
      <c r="DF1223" s="16"/>
      <c r="DG1223" s="16"/>
      <c r="DH1223" s="16"/>
      <c r="DI1223" s="16"/>
      <c r="DJ1223" s="16"/>
      <c r="DK1223" s="16"/>
      <c r="DL1223" s="16"/>
      <c r="DM1223" s="16"/>
      <c r="DN1223" s="16"/>
      <c r="DO1223" s="16"/>
      <c r="DP1223" s="16"/>
      <c r="DQ1223" s="16"/>
      <c r="DR1223" s="16"/>
      <c r="DS1223" s="16"/>
      <c r="DT1223" s="16"/>
      <c r="DU1223" s="16"/>
      <c r="DV1223" s="16"/>
      <c r="DW1223" s="16"/>
      <c r="DX1223" s="16"/>
      <c r="DY1223" s="16"/>
      <c r="DZ1223" s="16"/>
      <c r="EA1223" s="16"/>
      <c r="EB1223" s="16"/>
      <c r="EC1223" s="16"/>
      <c r="ED1223" s="16"/>
      <c r="EE1223" s="16"/>
      <c r="EF1223" s="16"/>
      <c r="EG1223" s="16"/>
      <c r="EH1223" s="16"/>
      <c r="EI1223" s="16"/>
      <c r="EJ1223" s="16"/>
      <c r="EK1223" s="16"/>
      <c r="EL1223" s="16"/>
      <c r="EM1223" s="16"/>
      <c r="EN1223" s="16"/>
      <c r="EO1223" s="16"/>
      <c r="EP1223" s="16"/>
      <c r="EQ1223" s="16"/>
      <c r="ER1223" s="16"/>
      <c r="ES1223" s="16"/>
      <c r="ET1223" s="16"/>
      <c r="EU1223" s="16"/>
      <c r="EV1223" s="16"/>
      <c r="EW1223" s="16"/>
      <c r="EX1223" s="16"/>
      <c r="EY1223" s="16"/>
      <c r="EZ1223" s="16"/>
      <c r="FA1223" s="16"/>
      <c r="FB1223" s="16"/>
    </row>
    <row r="1224" spans="11:158" x14ac:dyDescent="0.35"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  <c r="AB1224" s="16"/>
      <c r="AC1224" s="16"/>
      <c r="AD1224" s="16"/>
      <c r="AE1224" s="16"/>
      <c r="AF1224" s="16"/>
      <c r="AG1224" s="16"/>
      <c r="AH1224" s="16"/>
      <c r="AI1224" s="16"/>
      <c r="AJ1224" s="16"/>
      <c r="AK1224" s="16"/>
      <c r="AL1224" s="16"/>
      <c r="AM1224" s="16"/>
      <c r="AN1224" s="16"/>
      <c r="AO1224" s="16"/>
      <c r="AP1224" s="16"/>
      <c r="AQ1224" s="16"/>
      <c r="AR1224" s="16"/>
      <c r="AS1224" s="16"/>
      <c r="AT1224" s="16"/>
      <c r="AU1224" s="16"/>
      <c r="AV1224" s="16"/>
      <c r="AW1224" s="16"/>
      <c r="AX1224" s="16"/>
      <c r="AY1224" s="16"/>
      <c r="AZ1224" s="16"/>
      <c r="BA1224" s="16"/>
      <c r="BB1224" s="16"/>
      <c r="BC1224" s="16"/>
      <c r="BD1224" s="16"/>
      <c r="BE1224" s="16"/>
      <c r="BF1224" s="16"/>
      <c r="BG1224" s="16"/>
      <c r="BH1224" s="16"/>
      <c r="BI1224" s="16"/>
      <c r="BJ1224" s="16"/>
      <c r="BK1224" s="16"/>
      <c r="BL1224" s="16"/>
      <c r="BM1224" s="16"/>
      <c r="BN1224" s="16"/>
      <c r="BO1224" s="16"/>
      <c r="BP1224" s="16"/>
      <c r="BQ1224" s="16"/>
      <c r="BR1224" s="16"/>
      <c r="BS1224" s="16"/>
      <c r="BT1224" s="16"/>
      <c r="BU1224" s="16"/>
      <c r="BV1224" s="16"/>
      <c r="BW1224" s="16"/>
      <c r="BX1224" s="16"/>
      <c r="BY1224" s="16"/>
      <c r="BZ1224" s="16"/>
      <c r="CA1224" s="16"/>
      <c r="CB1224" s="16"/>
      <c r="CC1224" s="16"/>
      <c r="CD1224" s="16"/>
      <c r="CE1224" s="16"/>
      <c r="CF1224" s="16"/>
      <c r="CG1224" s="16"/>
      <c r="CH1224" s="16"/>
      <c r="CI1224" s="16"/>
      <c r="CJ1224" s="16"/>
      <c r="CK1224" s="16"/>
      <c r="CL1224" s="16"/>
      <c r="CM1224" s="16"/>
      <c r="CN1224" s="16"/>
      <c r="CO1224" s="16"/>
      <c r="CP1224" s="16"/>
      <c r="CQ1224" s="16"/>
      <c r="CR1224" s="16"/>
      <c r="CS1224" s="16"/>
      <c r="CT1224" s="16"/>
      <c r="CU1224" s="16"/>
      <c r="CV1224" s="16"/>
      <c r="CW1224" s="16"/>
      <c r="CX1224" s="16"/>
      <c r="CY1224" s="16"/>
      <c r="CZ1224" s="16"/>
      <c r="DA1224" s="16"/>
      <c r="DB1224" s="16"/>
      <c r="DC1224" s="16"/>
      <c r="DD1224" s="16"/>
      <c r="DE1224" s="16"/>
      <c r="DF1224" s="16"/>
      <c r="DG1224" s="16"/>
      <c r="DH1224" s="16"/>
      <c r="DI1224" s="16"/>
      <c r="DJ1224" s="16"/>
      <c r="DK1224" s="16"/>
      <c r="DL1224" s="16"/>
      <c r="DM1224" s="16"/>
      <c r="DN1224" s="16"/>
      <c r="DO1224" s="16"/>
      <c r="DP1224" s="16"/>
      <c r="DQ1224" s="16"/>
      <c r="DR1224" s="16"/>
      <c r="DS1224" s="16"/>
      <c r="DT1224" s="16"/>
      <c r="DU1224" s="16"/>
      <c r="DV1224" s="16"/>
      <c r="DW1224" s="16"/>
      <c r="DX1224" s="16"/>
      <c r="DY1224" s="16"/>
      <c r="DZ1224" s="16"/>
      <c r="EA1224" s="16"/>
      <c r="EB1224" s="16"/>
      <c r="EC1224" s="16"/>
      <c r="ED1224" s="16"/>
      <c r="EE1224" s="16"/>
      <c r="EF1224" s="16"/>
      <c r="EG1224" s="16"/>
      <c r="EH1224" s="16"/>
      <c r="EI1224" s="16"/>
      <c r="EJ1224" s="16"/>
      <c r="EK1224" s="16"/>
      <c r="EL1224" s="16"/>
      <c r="EM1224" s="16"/>
      <c r="EN1224" s="16"/>
      <c r="EO1224" s="16"/>
      <c r="EP1224" s="16"/>
      <c r="EQ1224" s="16"/>
      <c r="ER1224" s="16"/>
      <c r="ES1224" s="16"/>
      <c r="ET1224" s="16"/>
      <c r="EU1224" s="16"/>
      <c r="EV1224" s="16"/>
      <c r="EW1224" s="16"/>
      <c r="EX1224" s="16"/>
      <c r="EY1224" s="16"/>
      <c r="EZ1224" s="16"/>
      <c r="FA1224" s="16"/>
      <c r="FB1224" s="16"/>
    </row>
    <row r="1225" spans="11:158" x14ac:dyDescent="0.35"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6"/>
      <c r="AK1225" s="16"/>
      <c r="AL1225" s="16"/>
      <c r="AM1225" s="16"/>
      <c r="AN1225" s="16"/>
      <c r="AO1225" s="16"/>
      <c r="AP1225" s="16"/>
      <c r="AQ1225" s="16"/>
      <c r="AR1225" s="16"/>
      <c r="AS1225" s="16"/>
      <c r="AT1225" s="16"/>
      <c r="AU1225" s="16"/>
      <c r="AV1225" s="16"/>
      <c r="AW1225" s="16"/>
      <c r="AX1225" s="16"/>
      <c r="AY1225" s="16"/>
      <c r="AZ1225" s="16"/>
      <c r="BA1225" s="16"/>
      <c r="BB1225" s="16"/>
      <c r="BC1225" s="16"/>
      <c r="BD1225" s="16"/>
      <c r="BE1225" s="16"/>
      <c r="BF1225" s="16"/>
      <c r="BG1225" s="16"/>
      <c r="BH1225" s="16"/>
      <c r="BI1225" s="16"/>
      <c r="BJ1225" s="16"/>
      <c r="BK1225" s="16"/>
      <c r="BL1225" s="16"/>
      <c r="BM1225" s="16"/>
      <c r="BN1225" s="16"/>
      <c r="BO1225" s="16"/>
      <c r="BP1225" s="16"/>
      <c r="BQ1225" s="16"/>
      <c r="BR1225" s="16"/>
      <c r="BS1225" s="16"/>
      <c r="BT1225" s="16"/>
      <c r="BU1225" s="16"/>
      <c r="BV1225" s="16"/>
      <c r="BW1225" s="16"/>
      <c r="BX1225" s="16"/>
      <c r="BY1225" s="16"/>
      <c r="BZ1225" s="16"/>
      <c r="CA1225" s="16"/>
      <c r="CB1225" s="16"/>
      <c r="CC1225" s="16"/>
      <c r="CD1225" s="16"/>
      <c r="CE1225" s="16"/>
      <c r="CF1225" s="16"/>
      <c r="CG1225" s="16"/>
      <c r="CH1225" s="16"/>
      <c r="CI1225" s="16"/>
      <c r="CJ1225" s="16"/>
      <c r="CK1225" s="16"/>
      <c r="CL1225" s="16"/>
      <c r="CM1225" s="16"/>
      <c r="CN1225" s="16"/>
      <c r="CO1225" s="16"/>
      <c r="CP1225" s="16"/>
      <c r="CQ1225" s="16"/>
      <c r="CR1225" s="16"/>
      <c r="CS1225" s="16"/>
      <c r="CT1225" s="16"/>
      <c r="CU1225" s="16"/>
      <c r="CV1225" s="16"/>
      <c r="CW1225" s="16"/>
      <c r="CX1225" s="16"/>
      <c r="CY1225" s="16"/>
      <c r="CZ1225" s="16"/>
      <c r="DA1225" s="16"/>
      <c r="DB1225" s="16"/>
      <c r="DC1225" s="16"/>
      <c r="DD1225" s="16"/>
      <c r="DE1225" s="16"/>
      <c r="DF1225" s="16"/>
      <c r="DG1225" s="16"/>
      <c r="DH1225" s="16"/>
      <c r="DI1225" s="16"/>
      <c r="DJ1225" s="16"/>
      <c r="DK1225" s="16"/>
      <c r="DL1225" s="16"/>
      <c r="DM1225" s="16"/>
      <c r="DN1225" s="16"/>
      <c r="DO1225" s="16"/>
      <c r="DP1225" s="16"/>
      <c r="DQ1225" s="16"/>
      <c r="DR1225" s="16"/>
      <c r="DS1225" s="16"/>
      <c r="DT1225" s="16"/>
      <c r="DU1225" s="16"/>
      <c r="DV1225" s="16"/>
      <c r="DW1225" s="16"/>
      <c r="DX1225" s="16"/>
      <c r="DY1225" s="16"/>
      <c r="DZ1225" s="16"/>
      <c r="EA1225" s="16"/>
      <c r="EB1225" s="16"/>
      <c r="EC1225" s="16"/>
      <c r="ED1225" s="16"/>
      <c r="EE1225" s="16"/>
      <c r="EF1225" s="16"/>
      <c r="EG1225" s="16"/>
      <c r="EH1225" s="16"/>
      <c r="EI1225" s="16"/>
      <c r="EJ1225" s="16"/>
      <c r="EK1225" s="16"/>
      <c r="EL1225" s="16"/>
      <c r="EM1225" s="16"/>
      <c r="EN1225" s="16"/>
      <c r="EO1225" s="16"/>
      <c r="EP1225" s="16"/>
      <c r="EQ1225" s="16"/>
      <c r="ER1225" s="16"/>
      <c r="ES1225" s="16"/>
      <c r="ET1225" s="16"/>
      <c r="EU1225" s="16"/>
      <c r="EV1225" s="16"/>
      <c r="EW1225" s="16"/>
      <c r="EX1225" s="16"/>
      <c r="EY1225" s="16"/>
      <c r="EZ1225" s="16"/>
      <c r="FA1225" s="16"/>
      <c r="FB1225" s="16"/>
    </row>
    <row r="1226" spans="11:158" x14ac:dyDescent="0.35"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16"/>
      <c r="AK1226" s="16"/>
      <c r="AL1226" s="16"/>
      <c r="AM1226" s="16"/>
      <c r="AN1226" s="16"/>
      <c r="AO1226" s="16"/>
      <c r="AP1226" s="16"/>
      <c r="AQ1226" s="16"/>
      <c r="AR1226" s="16"/>
      <c r="AS1226" s="16"/>
      <c r="AT1226" s="16"/>
      <c r="AU1226" s="16"/>
      <c r="AV1226" s="16"/>
      <c r="AW1226" s="16"/>
      <c r="AX1226" s="16"/>
      <c r="AY1226" s="16"/>
      <c r="AZ1226" s="16"/>
      <c r="BA1226" s="16"/>
      <c r="BB1226" s="16"/>
      <c r="BC1226" s="16"/>
      <c r="BD1226" s="16"/>
      <c r="BE1226" s="16"/>
      <c r="BF1226" s="16"/>
      <c r="BG1226" s="16"/>
      <c r="BH1226" s="16"/>
      <c r="BI1226" s="16"/>
      <c r="BJ1226" s="16"/>
      <c r="BK1226" s="16"/>
      <c r="BL1226" s="16"/>
      <c r="BM1226" s="16"/>
      <c r="BN1226" s="16"/>
      <c r="BO1226" s="16"/>
      <c r="BP1226" s="16"/>
      <c r="BQ1226" s="16"/>
      <c r="BR1226" s="16"/>
      <c r="BS1226" s="16"/>
      <c r="BT1226" s="16"/>
      <c r="BU1226" s="16"/>
      <c r="BV1226" s="16"/>
      <c r="BW1226" s="16"/>
      <c r="BX1226" s="16"/>
      <c r="BY1226" s="16"/>
      <c r="BZ1226" s="16"/>
      <c r="CA1226" s="16"/>
      <c r="CB1226" s="16"/>
      <c r="CC1226" s="16"/>
      <c r="CD1226" s="16"/>
      <c r="CE1226" s="16"/>
      <c r="CF1226" s="16"/>
      <c r="CG1226" s="16"/>
      <c r="CH1226" s="16"/>
      <c r="CI1226" s="16"/>
      <c r="CJ1226" s="16"/>
      <c r="CK1226" s="16"/>
      <c r="CL1226" s="16"/>
      <c r="CM1226" s="16"/>
      <c r="CN1226" s="16"/>
      <c r="CO1226" s="16"/>
      <c r="CP1226" s="16"/>
      <c r="CQ1226" s="16"/>
      <c r="CR1226" s="16"/>
      <c r="CS1226" s="16"/>
      <c r="CT1226" s="16"/>
      <c r="CU1226" s="16"/>
      <c r="CV1226" s="16"/>
      <c r="CW1226" s="16"/>
      <c r="CX1226" s="16"/>
      <c r="CY1226" s="16"/>
      <c r="CZ1226" s="16"/>
      <c r="DA1226" s="16"/>
      <c r="DB1226" s="16"/>
      <c r="DC1226" s="16"/>
      <c r="DD1226" s="16"/>
      <c r="DE1226" s="16"/>
      <c r="DF1226" s="16"/>
      <c r="DG1226" s="16"/>
      <c r="DH1226" s="16"/>
      <c r="DI1226" s="16"/>
      <c r="DJ1226" s="16"/>
      <c r="DK1226" s="16"/>
      <c r="DL1226" s="16"/>
      <c r="DM1226" s="16"/>
      <c r="DN1226" s="16"/>
      <c r="DO1226" s="16"/>
      <c r="DP1226" s="16"/>
      <c r="DQ1226" s="16"/>
      <c r="DR1226" s="16"/>
      <c r="DS1226" s="16"/>
      <c r="DT1226" s="16"/>
      <c r="DU1226" s="16"/>
      <c r="DV1226" s="16"/>
      <c r="DW1226" s="16"/>
      <c r="DX1226" s="16"/>
      <c r="DY1226" s="16"/>
      <c r="DZ1226" s="16"/>
      <c r="EA1226" s="16"/>
      <c r="EB1226" s="16"/>
      <c r="EC1226" s="16"/>
      <c r="ED1226" s="16"/>
      <c r="EE1226" s="16"/>
      <c r="EF1226" s="16"/>
      <c r="EG1226" s="16"/>
      <c r="EH1226" s="16"/>
      <c r="EI1226" s="16"/>
      <c r="EJ1226" s="16"/>
      <c r="EK1226" s="16"/>
      <c r="EL1226" s="16"/>
      <c r="EM1226" s="16"/>
      <c r="EN1226" s="16"/>
      <c r="EO1226" s="16"/>
      <c r="EP1226" s="16"/>
      <c r="EQ1226" s="16"/>
      <c r="ER1226" s="16"/>
      <c r="ES1226" s="16"/>
      <c r="ET1226" s="16"/>
      <c r="EU1226" s="16"/>
      <c r="EV1226" s="16"/>
      <c r="EW1226" s="16"/>
      <c r="EX1226" s="16"/>
      <c r="EY1226" s="16"/>
      <c r="EZ1226" s="16"/>
      <c r="FA1226" s="16"/>
      <c r="FB1226" s="16"/>
    </row>
    <row r="1227" spans="11:158" x14ac:dyDescent="0.35"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6"/>
      <c r="AK1227" s="16"/>
      <c r="AL1227" s="16"/>
      <c r="AM1227" s="16"/>
      <c r="AN1227" s="16"/>
      <c r="AO1227" s="16"/>
      <c r="AP1227" s="16"/>
      <c r="AQ1227" s="16"/>
      <c r="AR1227" s="16"/>
      <c r="AS1227" s="16"/>
      <c r="AT1227" s="16"/>
      <c r="AU1227" s="16"/>
      <c r="AV1227" s="16"/>
      <c r="AW1227" s="16"/>
      <c r="AX1227" s="16"/>
      <c r="AY1227" s="16"/>
      <c r="AZ1227" s="16"/>
      <c r="BA1227" s="16"/>
      <c r="BB1227" s="16"/>
      <c r="BC1227" s="16"/>
      <c r="BD1227" s="16"/>
      <c r="BE1227" s="16"/>
      <c r="BF1227" s="16"/>
      <c r="BG1227" s="16"/>
      <c r="BH1227" s="16"/>
      <c r="BI1227" s="16"/>
      <c r="BJ1227" s="16"/>
      <c r="BK1227" s="16"/>
      <c r="BL1227" s="16"/>
      <c r="BM1227" s="16"/>
      <c r="BN1227" s="16"/>
      <c r="BO1227" s="16"/>
      <c r="BP1227" s="16"/>
      <c r="BQ1227" s="16"/>
      <c r="BR1227" s="16"/>
      <c r="BS1227" s="16"/>
      <c r="BT1227" s="16"/>
      <c r="BU1227" s="16"/>
      <c r="BV1227" s="16"/>
      <c r="BW1227" s="16"/>
      <c r="BX1227" s="16"/>
      <c r="BY1227" s="16"/>
      <c r="BZ1227" s="16"/>
      <c r="CA1227" s="16"/>
      <c r="CB1227" s="16"/>
      <c r="CC1227" s="16"/>
      <c r="CD1227" s="16"/>
      <c r="CE1227" s="16"/>
      <c r="CF1227" s="16"/>
      <c r="CG1227" s="16"/>
      <c r="CH1227" s="16"/>
      <c r="CI1227" s="16"/>
      <c r="CJ1227" s="16"/>
      <c r="CK1227" s="16"/>
      <c r="CL1227" s="16"/>
      <c r="CM1227" s="16"/>
      <c r="CN1227" s="16"/>
      <c r="CO1227" s="16"/>
      <c r="CP1227" s="16"/>
      <c r="CQ1227" s="16"/>
      <c r="CR1227" s="16"/>
      <c r="CS1227" s="16"/>
      <c r="CT1227" s="16"/>
      <c r="CU1227" s="16"/>
      <c r="CV1227" s="16"/>
      <c r="CW1227" s="16"/>
      <c r="CX1227" s="16"/>
      <c r="CY1227" s="16"/>
      <c r="CZ1227" s="16"/>
      <c r="DA1227" s="16"/>
      <c r="DB1227" s="16"/>
      <c r="DC1227" s="16"/>
      <c r="DD1227" s="16"/>
      <c r="DE1227" s="16"/>
      <c r="DF1227" s="16"/>
      <c r="DG1227" s="16"/>
      <c r="DH1227" s="16"/>
      <c r="DI1227" s="16"/>
      <c r="DJ1227" s="16"/>
      <c r="DK1227" s="16"/>
      <c r="DL1227" s="16"/>
      <c r="DM1227" s="16"/>
      <c r="DN1227" s="16"/>
      <c r="DO1227" s="16"/>
      <c r="DP1227" s="16"/>
      <c r="DQ1227" s="16"/>
      <c r="DR1227" s="16"/>
      <c r="DS1227" s="16"/>
      <c r="DT1227" s="16"/>
      <c r="DU1227" s="16"/>
      <c r="DV1227" s="16"/>
      <c r="DW1227" s="16"/>
      <c r="DX1227" s="16"/>
      <c r="DY1227" s="16"/>
      <c r="DZ1227" s="16"/>
      <c r="EA1227" s="16"/>
      <c r="EB1227" s="16"/>
      <c r="EC1227" s="16"/>
      <c r="ED1227" s="16"/>
      <c r="EE1227" s="16"/>
      <c r="EF1227" s="16"/>
      <c r="EG1227" s="16"/>
      <c r="EH1227" s="16"/>
      <c r="EI1227" s="16"/>
      <c r="EJ1227" s="16"/>
      <c r="EK1227" s="16"/>
      <c r="EL1227" s="16"/>
      <c r="EM1227" s="16"/>
      <c r="EN1227" s="16"/>
      <c r="EO1227" s="16"/>
      <c r="EP1227" s="16"/>
      <c r="EQ1227" s="16"/>
      <c r="ER1227" s="16"/>
      <c r="ES1227" s="16"/>
      <c r="ET1227" s="16"/>
      <c r="EU1227" s="16"/>
      <c r="EV1227" s="16"/>
      <c r="EW1227" s="16"/>
      <c r="EX1227" s="16"/>
      <c r="EY1227" s="16"/>
      <c r="EZ1227" s="16"/>
      <c r="FA1227" s="16"/>
      <c r="FB1227" s="16"/>
    </row>
    <row r="1228" spans="11:158" x14ac:dyDescent="0.35"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16"/>
      <c r="AK1228" s="16"/>
      <c r="AL1228" s="16"/>
      <c r="AM1228" s="16"/>
      <c r="AN1228" s="16"/>
      <c r="AO1228" s="16"/>
      <c r="AP1228" s="16"/>
      <c r="AQ1228" s="16"/>
      <c r="AR1228" s="16"/>
      <c r="AS1228" s="16"/>
      <c r="AT1228" s="16"/>
      <c r="AU1228" s="16"/>
      <c r="AV1228" s="16"/>
      <c r="AW1228" s="16"/>
      <c r="AX1228" s="16"/>
      <c r="AY1228" s="16"/>
      <c r="AZ1228" s="16"/>
      <c r="BA1228" s="16"/>
      <c r="BB1228" s="16"/>
      <c r="BC1228" s="16"/>
      <c r="BD1228" s="16"/>
      <c r="BE1228" s="16"/>
      <c r="BF1228" s="16"/>
      <c r="BG1228" s="16"/>
      <c r="BH1228" s="16"/>
      <c r="BI1228" s="16"/>
      <c r="BJ1228" s="16"/>
      <c r="BK1228" s="16"/>
      <c r="BL1228" s="16"/>
      <c r="BM1228" s="16"/>
      <c r="BN1228" s="16"/>
      <c r="BO1228" s="16"/>
      <c r="BP1228" s="16"/>
      <c r="BQ1228" s="16"/>
      <c r="BR1228" s="16"/>
      <c r="BS1228" s="16"/>
      <c r="BT1228" s="16"/>
      <c r="BU1228" s="16"/>
      <c r="BV1228" s="16"/>
      <c r="BW1228" s="16"/>
      <c r="BX1228" s="16"/>
      <c r="BY1228" s="16"/>
      <c r="BZ1228" s="16"/>
      <c r="CA1228" s="16"/>
      <c r="CB1228" s="16"/>
      <c r="CC1228" s="16"/>
      <c r="CD1228" s="16"/>
      <c r="CE1228" s="16"/>
      <c r="CF1228" s="16"/>
      <c r="CG1228" s="16"/>
      <c r="CH1228" s="16"/>
      <c r="CI1228" s="16"/>
      <c r="CJ1228" s="16"/>
      <c r="CK1228" s="16"/>
      <c r="CL1228" s="16"/>
      <c r="CM1228" s="16"/>
      <c r="CN1228" s="16"/>
      <c r="CO1228" s="16"/>
      <c r="CP1228" s="16"/>
      <c r="CQ1228" s="16"/>
      <c r="CR1228" s="16"/>
      <c r="CS1228" s="16"/>
      <c r="CT1228" s="16"/>
      <c r="CU1228" s="16"/>
      <c r="CV1228" s="16"/>
      <c r="CW1228" s="16"/>
      <c r="CX1228" s="16"/>
      <c r="CY1228" s="16"/>
      <c r="CZ1228" s="16"/>
      <c r="DA1228" s="16"/>
      <c r="DB1228" s="16"/>
      <c r="DC1228" s="16"/>
      <c r="DD1228" s="16"/>
      <c r="DE1228" s="16"/>
      <c r="DF1228" s="16"/>
      <c r="DG1228" s="16"/>
      <c r="DH1228" s="16"/>
      <c r="DI1228" s="16"/>
      <c r="DJ1228" s="16"/>
      <c r="DK1228" s="16"/>
      <c r="DL1228" s="16"/>
      <c r="DM1228" s="16"/>
      <c r="DN1228" s="16"/>
      <c r="DO1228" s="16"/>
      <c r="DP1228" s="16"/>
      <c r="DQ1228" s="16"/>
      <c r="DR1228" s="16"/>
      <c r="DS1228" s="16"/>
      <c r="DT1228" s="16"/>
      <c r="DU1228" s="16"/>
      <c r="DV1228" s="16"/>
      <c r="DW1228" s="16"/>
      <c r="DX1228" s="16"/>
      <c r="DY1228" s="16"/>
      <c r="DZ1228" s="16"/>
      <c r="EA1228" s="16"/>
      <c r="EB1228" s="16"/>
      <c r="EC1228" s="16"/>
      <c r="ED1228" s="16"/>
      <c r="EE1228" s="16"/>
      <c r="EF1228" s="16"/>
      <c r="EG1228" s="16"/>
      <c r="EH1228" s="16"/>
      <c r="EI1228" s="16"/>
      <c r="EJ1228" s="16"/>
      <c r="EK1228" s="16"/>
      <c r="EL1228" s="16"/>
      <c r="EM1228" s="16"/>
      <c r="EN1228" s="16"/>
      <c r="EO1228" s="16"/>
      <c r="EP1228" s="16"/>
      <c r="EQ1228" s="16"/>
      <c r="ER1228" s="16"/>
      <c r="ES1228" s="16"/>
      <c r="ET1228" s="16"/>
      <c r="EU1228" s="16"/>
      <c r="EV1228" s="16"/>
      <c r="EW1228" s="16"/>
      <c r="EX1228" s="16"/>
      <c r="EY1228" s="16"/>
      <c r="EZ1228" s="16"/>
      <c r="FA1228" s="16"/>
      <c r="FB1228" s="16"/>
    </row>
    <row r="1229" spans="11:158" x14ac:dyDescent="0.35"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6"/>
      <c r="AK1229" s="16"/>
      <c r="AL1229" s="16"/>
      <c r="AM1229" s="16"/>
      <c r="AN1229" s="16"/>
      <c r="AO1229" s="16"/>
      <c r="AP1229" s="16"/>
      <c r="AQ1229" s="16"/>
      <c r="AR1229" s="16"/>
      <c r="AS1229" s="16"/>
      <c r="AT1229" s="16"/>
      <c r="AU1229" s="16"/>
      <c r="AV1229" s="16"/>
      <c r="AW1229" s="16"/>
      <c r="AX1229" s="16"/>
      <c r="AY1229" s="16"/>
      <c r="AZ1229" s="16"/>
      <c r="BA1229" s="16"/>
      <c r="BB1229" s="16"/>
      <c r="BC1229" s="16"/>
      <c r="BD1229" s="16"/>
      <c r="BE1229" s="16"/>
      <c r="BF1229" s="16"/>
      <c r="BG1229" s="16"/>
      <c r="BH1229" s="16"/>
      <c r="BI1229" s="16"/>
      <c r="BJ1229" s="16"/>
      <c r="BK1229" s="16"/>
      <c r="BL1229" s="16"/>
      <c r="BM1229" s="16"/>
      <c r="BN1229" s="16"/>
      <c r="BO1229" s="16"/>
      <c r="BP1229" s="16"/>
      <c r="BQ1229" s="16"/>
      <c r="BR1229" s="16"/>
      <c r="BS1229" s="16"/>
      <c r="BT1229" s="16"/>
      <c r="BU1229" s="16"/>
      <c r="BV1229" s="16"/>
      <c r="BW1229" s="16"/>
      <c r="BX1229" s="16"/>
      <c r="BY1229" s="16"/>
      <c r="BZ1229" s="16"/>
      <c r="CA1229" s="16"/>
      <c r="CB1229" s="16"/>
      <c r="CC1229" s="16"/>
      <c r="CD1229" s="16"/>
      <c r="CE1229" s="16"/>
      <c r="CF1229" s="16"/>
      <c r="CG1229" s="16"/>
      <c r="CH1229" s="16"/>
      <c r="CI1229" s="16"/>
      <c r="CJ1229" s="16"/>
      <c r="CK1229" s="16"/>
      <c r="CL1229" s="16"/>
      <c r="CM1229" s="16"/>
      <c r="CN1229" s="16"/>
      <c r="CO1229" s="16"/>
      <c r="CP1229" s="16"/>
      <c r="CQ1229" s="16"/>
      <c r="CR1229" s="16"/>
      <c r="CS1229" s="16"/>
      <c r="CT1229" s="16"/>
      <c r="CU1229" s="16"/>
      <c r="CV1229" s="16"/>
      <c r="CW1229" s="16"/>
      <c r="CX1229" s="16"/>
      <c r="CY1229" s="16"/>
      <c r="CZ1229" s="16"/>
      <c r="DA1229" s="16"/>
      <c r="DB1229" s="16"/>
      <c r="DC1229" s="16"/>
      <c r="DD1229" s="16"/>
      <c r="DE1229" s="16"/>
      <c r="DF1229" s="16"/>
      <c r="DG1229" s="16"/>
      <c r="DH1229" s="16"/>
      <c r="DI1229" s="16"/>
      <c r="DJ1229" s="16"/>
      <c r="DK1229" s="16"/>
      <c r="DL1229" s="16"/>
      <c r="DM1229" s="16"/>
      <c r="DN1229" s="16"/>
      <c r="DO1229" s="16"/>
      <c r="DP1229" s="16"/>
      <c r="DQ1229" s="16"/>
      <c r="DR1229" s="16"/>
      <c r="DS1229" s="16"/>
      <c r="DT1229" s="16"/>
      <c r="DU1229" s="16"/>
      <c r="DV1229" s="16"/>
      <c r="DW1229" s="16"/>
      <c r="DX1229" s="16"/>
      <c r="DY1229" s="16"/>
      <c r="DZ1229" s="16"/>
      <c r="EA1229" s="16"/>
      <c r="EB1229" s="16"/>
      <c r="EC1229" s="16"/>
      <c r="ED1229" s="16"/>
      <c r="EE1229" s="16"/>
      <c r="EF1229" s="16"/>
      <c r="EG1229" s="16"/>
      <c r="EH1229" s="16"/>
      <c r="EI1229" s="16"/>
      <c r="EJ1229" s="16"/>
      <c r="EK1229" s="16"/>
      <c r="EL1229" s="16"/>
      <c r="EM1229" s="16"/>
      <c r="EN1229" s="16"/>
      <c r="EO1229" s="16"/>
      <c r="EP1229" s="16"/>
      <c r="EQ1229" s="16"/>
      <c r="ER1229" s="16"/>
      <c r="ES1229" s="16"/>
      <c r="ET1229" s="16"/>
      <c r="EU1229" s="16"/>
      <c r="EV1229" s="16"/>
      <c r="EW1229" s="16"/>
      <c r="EX1229" s="16"/>
      <c r="EY1229" s="16"/>
      <c r="EZ1229" s="16"/>
      <c r="FA1229" s="16"/>
      <c r="FB1229" s="16"/>
    </row>
    <row r="1230" spans="11:158" x14ac:dyDescent="0.35"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16"/>
      <c r="AK1230" s="16"/>
      <c r="AL1230" s="16"/>
      <c r="AM1230" s="16"/>
      <c r="AN1230" s="16"/>
      <c r="AO1230" s="16"/>
      <c r="AP1230" s="16"/>
      <c r="AQ1230" s="16"/>
      <c r="AR1230" s="16"/>
      <c r="AS1230" s="16"/>
      <c r="AT1230" s="16"/>
      <c r="AU1230" s="16"/>
      <c r="AV1230" s="16"/>
      <c r="AW1230" s="16"/>
      <c r="AX1230" s="16"/>
      <c r="AY1230" s="16"/>
      <c r="AZ1230" s="16"/>
      <c r="BA1230" s="16"/>
      <c r="BB1230" s="16"/>
      <c r="BC1230" s="16"/>
      <c r="BD1230" s="16"/>
      <c r="BE1230" s="16"/>
      <c r="BF1230" s="16"/>
      <c r="BG1230" s="16"/>
      <c r="BH1230" s="16"/>
      <c r="BI1230" s="16"/>
      <c r="BJ1230" s="16"/>
      <c r="BK1230" s="16"/>
      <c r="BL1230" s="16"/>
      <c r="BM1230" s="16"/>
      <c r="BN1230" s="16"/>
      <c r="BO1230" s="16"/>
      <c r="BP1230" s="16"/>
      <c r="BQ1230" s="16"/>
      <c r="BR1230" s="16"/>
      <c r="BS1230" s="16"/>
      <c r="BT1230" s="16"/>
      <c r="BU1230" s="16"/>
      <c r="BV1230" s="16"/>
      <c r="BW1230" s="16"/>
      <c r="BX1230" s="16"/>
      <c r="BY1230" s="16"/>
      <c r="BZ1230" s="16"/>
      <c r="CA1230" s="16"/>
      <c r="CB1230" s="16"/>
      <c r="CC1230" s="16"/>
      <c r="CD1230" s="16"/>
      <c r="CE1230" s="16"/>
      <c r="CF1230" s="16"/>
      <c r="CG1230" s="16"/>
      <c r="CH1230" s="16"/>
      <c r="CI1230" s="16"/>
      <c r="CJ1230" s="16"/>
      <c r="CK1230" s="16"/>
      <c r="CL1230" s="16"/>
      <c r="CM1230" s="16"/>
      <c r="CN1230" s="16"/>
      <c r="CO1230" s="16"/>
      <c r="CP1230" s="16"/>
      <c r="CQ1230" s="16"/>
      <c r="CR1230" s="16"/>
      <c r="CS1230" s="16"/>
      <c r="CT1230" s="16"/>
      <c r="CU1230" s="16"/>
      <c r="CV1230" s="16"/>
      <c r="CW1230" s="16"/>
      <c r="CX1230" s="16"/>
      <c r="CY1230" s="16"/>
      <c r="CZ1230" s="16"/>
      <c r="DA1230" s="16"/>
      <c r="DB1230" s="16"/>
      <c r="DC1230" s="16"/>
      <c r="DD1230" s="16"/>
      <c r="DE1230" s="16"/>
      <c r="DF1230" s="16"/>
      <c r="DG1230" s="16"/>
      <c r="DH1230" s="16"/>
      <c r="DI1230" s="16"/>
      <c r="DJ1230" s="16"/>
      <c r="DK1230" s="16"/>
      <c r="DL1230" s="16"/>
      <c r="DM1230" s="16"/>
      <c r="DN1230" s="16"/>
      <c r="DO1230" s="16"/>
      <c r="DP1230" s="16"/>
      <c r="DQ1230" s="16"/>
      <c r="DR1230" s="16"/>
      <c r="DS1230" s="16"/>
      <c r="DT1230" s="16"/>
      <c r="DU1230" s="16"/>
      <c r="DV1230" s="16"/>
      <c r="DW1230" s="16"/>
      <c r="DX1230" s="16"/>
      <c r="DY1230" s="16"/>
      <c r="DZ1230" s="16"/>
      <c r="EA1230" s="16"/>
      <c r="EB1230" s="16"/>
      <c r="EC1230" s="16"/>
      <c r="ED1230" s="16"/>
      <c r="EE1230" s="16"/>
      <c r="EF1230" s="16"/>
      <c r="EG1230" s="16"/>
      <c r="EH1230" s="16"/>
      <c r="EI1230" s="16"/>
      <c r="EJ1230" s="16"/>
      <c r="EK1230" s="16"/>
      <c r="EL1230" s="16"/>
      <c r="EM1230" s="16"/>
      <c r="EN1230" s="16"/>
      <c r="EO1230" s="16"/>
      <c r="EP1230" s="16"/>
      <c r="EQ1230" s="16"/>
      <c r="ER1230" s="16"/>
      <c r="ES1230" s="16"/>
      <c r="ET1230" s="16"/>
      <c r="EU1230" s="16"/>
      <c r="EV1230" s="16"/>
      <c r="EW1230" s="16"/>
      <c r="EX1230" s="16"/>
      <c r="EY1230" s="16"/>
      <c r="EZ1230" s="16"/>
      <c r="FA1230" s="16"/>
      <c r="FB1230" s="16"/>
    </row>
    <row r="1231" spans="11:158" x14ac:dyDescent="0.35"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  <c r="AB1231" s="16"/>
      <c r="AC1231" s="16"/>
      <c r="AD1231" s="16"/>
      <c r="AE1231" s="16"/>
      <c r="AF1231" s="16"/>
      <c r="AG1231" s="16"/>
      <c r="AH1231" s="16"/>
      <c r="AI1231" s="16"/>
      <c r="AJ1231" s="16"/>
      <c r="AK1231" s="16"/>
      <c r="AL1231" s="16"/>
      <c r="AM1231" s="16"/>
      <c r="AN1231" s="16"/>
      <c r="AO1231" s="16"/>
      <c r="AP1231" s="16"/>
      <c r="AQ1231" s="16"/>
      <c r="AR1231" s="16"/>
      <c r="AS1231" s="16"/>
      <c r="AT1231" s="16"/>
      <c r="AU1231" s="16"/>
      <c r="AV1231" s="16"/>
      <c r="AW1231" s="16"/>
      <c r="AX1231" s="16"/>
      <c r="AY1231" s="16"/>
      <c r="AZ1231" s="16"/>
      <c r="BA1231" s="16"/>
      <c r="BB1231" s="16"/>
      <c r="BC1231" s="16"/>
      <c r="BD1231" s="16"/>
      <c r="BE1231" s="16"/>
      <c r="BF1231" s="16"/>
      <c r="BG1231" s="16"/>
      <c r="BH1231" s="16"/>
      <c r="BI1231" s="16"/>
      <c r="BJ1231" s="16"/>
      <c r="BK1231" s="16"/>
      <c r="BL1231" s="16"/>
      <c r="BM1231" s="16"/>
      <c r="BN1231" s="16"/>
      <c r="BO1231" s="16"/>
      <c r="BP1231" s="16"/>
      <c r="BQ1231" s="16"/>
      <c r="BR1231" s="16"/>
      <c r="BS1231" s="16"/>
      <c r="BT1231" s="16"/>
      <c r="BU1231" s="16"/>
      <c r="BV1231" s="16"/>
      <c r="BW1231" s="16"/>
      <c r="BX1231" s="16"/>
      <c r="BY1231" s="16"/>
      <c r="BZ1231" s="16"/>
      <c r="CA1231" s="16"/>
      <c r="CB1231" s="16"/>
      <c r="CC1231" s="16"/>
      <c r="CD1231" s="16"/>
      <c r="CE1231" s="16"/>
      <c r="CF1231" s="16"/>
      <c r="CG1231" s="16"/>
      <c r="CH1231" s="16"/>
      <c r="CI1231" s="16"/>
      <c r="CJ1231" s="16"/>
      <c r="CK1231" s="16"/>
      <c r="CL1231" s="16"/>
      <c r="CM1231" s="16"/>
      <c r="CN1231" s="16"/>
      <c r="CO1231" s="16"/>
      <c r="CP1231" s="16"/>
      <c r="CQ1231" s="16"/>
      <c r="CR1231" s="16"/>
      <c r="CS1231" s="16"/>
      <c r="CT1231" s="16"/>
      <c r="CU1231" s="16"/>
      <c r="CV1231" s="16"/>
      <c r="CW1231" s="16"/>
      <c r="CX1231" s="16"/>
      <c r="CY1231" s="16"/>
      <c r="CZ1231" s="16"/>
      <c r="DA1231" s="16"/>
      <c r="DB1231" s="16"/>
      <c r="DC1231" s="16"/>
      <c r="DD1231" s="16"/>
      <c r="DE1231" s="16"/>
      <c r="DF1231" s="16"/>
      <c r="DG1231" s="16"/>
      <c r="DH1231" s="16"/>
      <c r="DI1231" s="16"/>
      <c r="DJ1231" s="16"/>
      <c r="DK1231" s="16"/>
      <c r="DL1231" s="16"/>
      <c r="DM1231" s="16"/>
      <c r="DN1231" s="16"/>
      <c r="DO1231" s="16"/>
      <c r="DP1231" s="16"/>
      <c r="DQ1231" s="16"/>
      <c r="DR1231" s="16"/>
      <c r="DS1231" s="16"/>
      <c r="DT1231" s="16"/>
      <c r="DU1231" s="16"/>
      <c r="DV1231" s="16"/>
      <c r="DW1231" s="16"/>
      <c r="DX1231" s="16"/>
      <c r="DY1231" s="16"/>
      <c r="DZ1231" s="16"/>
      <c r="EA1231" s="16"/>
      <c r="EB1231" s="16"/>
      <c r="EC1231" s="16"/>
      <c r="ED1231" s="16"/>
      <c r="EE1231" s="16"/>
      <c r="EF1231" s="16"/>
      <c r="EG1231" s="16"/>
      <c r="EH1231" s="16"/>
      <c r="EI1231" s="16"/>
      <c r="EJ1231" s="16"/>
      <c r="EK1231" s="16"/>
      <c r="EL1231" s="16"/>
      <c r="EM1231" s="16"/>
      <c r="EN1231" s="16"/>
      <c r="EO1231" s="16"/>
      <c r="EP1231" s="16"/>
      <c r="EQ1231" s="16"/>
      <c r="ER1231" s="16"/>
      <c r="ES1231" s="16"/>
      <c r="ET1231" s="16"/>
      <c r="EU1231" s="16"/>
      <c r="EV1231" s="16"/>
      <c r="EW1231" s="16"/>
      <c r="EX1231" s="16"/>
      <c r="EY1231" s="16"/>
      <c r="EZ1231" s="16"/>
      <c r="FA1231" s="16"/>
      <c r="FB1231" s="16"/>
    </row>
    <row r="1232" spans="11:158" x14ac:dyDescent="0.35"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16"/>
      <c r="AK1232" s="16"/>
      <c r="AL1232" s="16"/>
      <c r="AM1232" s="16"/>
      <c r="AN1232" s="16"/>
      <c r="AO1232" s="16"/>
      <c r="AP1232" s="16"/>
      <c r="AQ1232" s="16"/>
      <c r="AR1232" s="16"/>
      <c r="AS1232" s="16"/>
      <c r="AT1232" s="16"/>
      <c r="AU1232" s="16"/>
      <c r="AV1232" s="16"/>
      <c r="AW1232" s="16"/>
      <c r="AX1232" s="16"/>
      <c r="AY1232" s="16"/>
      <c r="AZ1232" s="16"/>
      <c r="BA1232" s="16"/>
      <c r="BB1232" s="16"/>
      <c r="BC1232" s="16"/>
      <c r="BD1232" s="16"/>
      <c r="BE1232" s="16"/>
      <c r="BF1232" s="16"/>
      <c r="BG1232" s="16"/>
      <c r="BH1232" s="16"/>
      <c r="BI1232" s="16"/>
      <c r="BJ1232" s="16"/>
      <c r="BK1232" s="16"/>
      <c r="BL1232" s="16"/>
      <c r="BM1232" s="16"/>
      <c r="BN1232" s="16"/>
      <c r="BO1232" s="16"/>
      <c r="BP1232" s="16"/>
      <c r="BQ1232" s="16"/>
      <c r="BR1232" s="16"/>
      <c r="BS1232" s="16"/>
      <c r="BT1232" s="16"/>
      <c r="BU1232" s="16"/>
      <c r="BV1232" s="16"/>
      <c r="BW1232" s="16"/>
      <c r="BX1232" s="16"/>
      <c r="BY1232" s="16"/>
      <c r="BZ1232" s="16"/>
      <c r="CA1232" s="16"/>
      <c r="CB1232" s="16"/>
      <c r="CC1232" s="16"/>
      <c r="CD1232" s="16"/>
      <c r="CE1232" s="16"/>
      <c r="CF1232" s="16"/>
      <c r="CG1232" s="16"/>
      <c r="CH1232" s="16"/>
      <c r="CI1232" s="16"/>
      <c r="CJ1232" s="16"/>
      <c r="CK1232" s="16"/>
      <c r="CL1232" s="16"/>
      <c r="CM1232" s="16"/>
      <c r="CN1232" s="16"/>
      <c r="CO1232" s="16"/>
      <c r="CP1232" s="16"/>
      <c r="CQ1232" s="16"/>
      <c r="CR1232" s="16"/>
      <c r="CS1232" s="16"/>
      <c r="CT1232" s="16"/>
      <c r="CU1232" s="16"/>
      <c r="CV1232" s="16"/>
      <c r="CW1232" s="16"/>
      <c r="CX1232" s="16"/>
      <c r="CY1232" s="16"/>
      <c r="CZ1232" s="16"/>
      <c r="DA1232" s="16"/>
      <c r="DB1232" s="16"/>
      <c r="DC1232" s="16"/>
      <c r="DD1232" s="16"/>
      <c r="DE1232" s="16"/>
      <c r="DF1232" s="16"/>
      <c r="DG1232" s="16"/>
      <c r="DH1232" s="16"/>
      <c r="DI1232" s="16"/>
      <c r="DJ1232" s="16"/>
      <c r="DK1232" s="16"/>
      <c r="DL1232" s="16"/>
      <c r="DM1232" s="16"/>
      <c r="DN1232" s="16"/>
      <c r="DO1232" s="16"/>
      <c r="DP1232" s="16"/>
      <c r="DQ1232" s="16"/>
      <c r="DR1232" s="16"/>
      <c r="DS1232" s="16"/>
      <c r="DT1232" s="16"/>
      <c r="DU1232" s="16"/>
      <c r="DV1232" s="16"/>
      <c r="DW1232" s="16"/>
      <c r="DX1232" s="16"/>
      <c r="DY1232" s="16"/>
      <c r="DZ1232" s="16"/>
      <c r="EA1232" s="16"/>
      <c r="EB1232" s="16"/>
      <c r="EC1232" s="16"/>
      <c r="ED1232" s="16"/>
      <c r="EE1232" s="16"/>
      <c r="EF1232" s="16"/>
      <c r="EG1232" s="16"/>
      <c r="EH1232" s="16"/>
      <c r="EI1232" s="16"/>
      <c r="EJ1232" s="16"/>
      <c r="EK1232" s="16"/>
      <c r="EL1232" s="16"/>
      <c r="EM1232" s="16"/>
      <c r="EN1232" s="16"/>
      <c r="EO1232" s="16"/>
      <c r="EP1232" s="16"/>
      <c r="EQ1232" s="16"/>
      <c r="ER1232" s="16"/>
      <c r="ES1232" s="16"/>
      <c r="ET1232" s="16"/>
      <c r="EU1232" s="16"/>
      <c r="EV1232" s="16"/>
      <c r="EW1232" s="16"/>
      <c r="EX1232" s="16"/>
      <c r="EY1232" s="16"/>
      <c r="EZ1232" s="16"/>
      <c r="FA1232" s="16"/>
      <c r="FB1232" s="16"/>
    </row>
    <row r="1233" spans="11:158" x14ac:dyDescent="0.35"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  <c r="AB1233" s="16"/>
      <c r="AC1233" s="16"/>
      <c r="AD1233" s="16"/>
      <c r="AE1233" s="16"/>
      <c r="AF1233" s="16"/>
      <c r="AG1233" s="16"/>
      <c r="AH1233" s="16"/>
      <c r="AI1233" s="16"/>
      <c r="AJ1233" s="16"/>
      <c r="AK1233" s="16"/>
      <c r="AL1233" s="16"/>
      <c r="AM1233" s="16"/>
      <c r="AN1233" s="16"/>
      <c r="AO1233" s="16"/>
      <c r="AP1233" s="16"/>
      <c r="AQ1233" s="16"/>
      <c r="AR1233" s="16"/>
      <c r="AS1233" s="16"/>
      <c r="AT1233" s="16"/>
      <c r="AU1233" s="16"/>
      <c r="AV1233" s="16"/>
      <c r="AW1233" s="16"/>
      <c r="AX1233" s="16"/>
      <c r="AY1233" s="16"/>
      <c r="AZ1233" s="16"/>
      <c r="BA1233" s="16"/>
      <c r="BB1233" s="16"/>
      <c r="BC1233" s="16"/>
      <c r="BD1233" s="16"/>
      <c r="BE1233" s="16"/>
      <c r="BF1233" s="16"/>
      <c r="BG1233" s="16"/>
      <c r="BH1233" s="16"/>
      <c r="BI1233" s="16"/>
      <c r="BJ1233" s="16"/>
      <c r="BK1233" s="16"/>
      <c r="BL1233" s="16"/>
      <c r="BM1233" s="16"/>
      <c r="BN1233" s="16"/>
      <c r="BO1233" s="16"/>
      <c r="BP1233" s="16"/>
      <c r="BQ1233" s="16"/>
      <c r="BR1233" s="16"/>
      <c r="BS1233" s="16"/>
      <c r="BT1233" s="16"/>
      <c r="BU1233" s="16"/>
      <c r="BV1233" s="16"/>
      <c r="BW1233" s="16"/>
      <c r="BX1233" s="16"/>
      <c r="BY1233" s="16"/>
      <c r="BZ1233" s="16"/>
      <c r="CA1233" s="16"/>
      <c r="CB1233" s="16"/>
      <c r="CC1233" s="16"/>
      <c r="CD1233" s="16"/>
      <c r="CE1233" s="16"/>
      <c r="CF1233" s="16"/>
      <c r="CG1233" s="16"/>
      <c r="CH1233" s="16"/>
      <c r="CI1233" s="16"/>
      <c r="CJ1233" s="16"/>
      <c r="CK1233" s="16"/>
      <c r="CL1233" s="16"/>
      <c r="CM1233" s="16"/>
      <c r="CN1233" s="16"/>
      <c r="CO1233" s="16"/>
      <c r="CP1233" s="16"/>
      <c r="CQ1233" s="16"/>
      <c r="CR1233" s="16"/>
      <c r="CS1233" s="16"/>
      <c r="CT1233" s="16"/>
      <c r="CU1233" s="16"/>
      <c r="CV1233" s="16"/>
      <c r="CW1233" s="16"/>
      <c r="CX1233" s="16"/>
      <c r="CY1233" s="16"/>
      <c r="CZ1233" s="16"/>
      <c r="DA1233" s="16"/>
      <c r="DB1233" s="16"/>
      <c r="DC1233" s="16"/>
      <c r="DD1233" s="16"/>
      <c r="DE1233" s="16"/>
      <c r="DF1233" s="16"/>
      <c r="DG1233" s="16"/>
      <c r="DH1233" s="16"/>
      <c r="DI1233" s="16"/>
      <c r="DJ1233" s="16"/>
      <c r="DK1233" s="16"/>
      <c r="DL1233" s="16"/>
      <c r="DM1233" s="16"/>
      <c r="DN1233" s="16"/>
      <c r="DO1233" s="16"/>
      <c r="DP1233" s="16"/>
      <c r="DQ1233" s="16"/>
      <c r="DR1233" s="16"/>
      <c r="DS1233" s="16"/>
      <c r="DT1233" s="16"/>
      <c r="DU1233" s="16"/>
      <c r="DV1233" s="16"/>
      <c r="DW1233" s="16"/>
      <c r="DX1233" s="16"/>
      <c r="DY1233" s="16"/>
      <c r="DZ1233" s="16"/>
      <c r="EA1233" s="16"/>
      <c r="EB1233" s="16"/>
      <c r="EC1233" s="16"/>
      <c r="ED1233" s="16"/>
      <c r="EE1233" s="16"/>
      <c r="EF1233" s="16"/>
      <c r="EG1233" s="16"/>
      <c r="EH1233" s="16"/>
      <c r="EI1233" s="16"/>
      <c r="EJ1233" s="16"/>
      <c r="EK1233" s="16"/>
      <c r="EL1233" s="16"/>
      <c r="EM1233" s="16"/>
      <c r="EN1233" s="16"/>
      <c r="EO1233" s="16"/>
      <c r="EP1233" s="16"/>
      <c r="EQ1233" s="16"/>
      <c r="ER1233" s="16"/>
      <c r="ES1233" s="16"/>
      <c r="ET1233" s="16"/>
      <c r="EU1233" s="16"/>
      <c r="EV1233" s="16"/>
      <c r="EW1233" s="16"/>
      <c r="EX1233" s="16"/>
      <c r="EY1233" s="16"/>
      <c r="EZ1233" s="16"/>
      <c r="FA1233" s="16"/>
      <c r="FB1233" s="16"/>
    </row>
    <row r="1234" spans="11:158" x14ac:dyDescent="0.35"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6"/>
      <c r="AO1234" s="16"/>
      <c r="AP1234" s="16"/>
      <c r="AQ1234" s="16"/>
      <c r="AR1234" s="16"/>
      <c r="AS1234" s="16"/>
      <c r="AT1234" s="16"/>
      <c r="AU1234" s="16"/>
      <c r="AV1234" s="16"/>
      <c r="AW1234" s="16"/>
      <c r="AX1234" s="16"/>
      <c r="AY1234" s="16"/>
      <c r="AZ1234" s="16"/>
      <c r="BA1234" s="16"/>
      <c r="BB1234" s="16"/>
      <c r="BC1234" s="16"/>
      <c r="BD1234" s="16"/>
      <c r="BE1234" s="16"/>
      <c r="BF1234" s="16"/>
      <c r="BG1234" s="16"/>
      <c r="BH1234" s="16"/>
      <c r="BI1234" s="16"/>
      <c r="BJ1234" s="16"/>
      <c r="BK1234" s="16"/>
      <c r="BL1234" s="16"/>
      <c r="BM1234" s="16"/>
      <c r="BN1234" s="16"/>
      <c r="BO1234" s="16"/>
      <c r="BP1234" s="16"/>
      <c r="BQ1234" s="16"/>
      <c r="BR1234" s="16"/>
      <c r="BS1234" s="16"/>
      <c r="BT1234" s="16"/>
      <c r="BU1234" s="16"/>
      <c r="BV1234" s="16"/>
      <c r="BW1234" s="16"/>
      <c r="BX1234" s="16"/>
      <c r="BY1234" s="16"/>
      <c r="BZ1234" s="16"/>
      <c r="CA1234" s="16"/>
      <c r="CB1234" s="16"/>
      <c r="CC1234" s="16"/>
      <c r="CD1234" s="16"/>
      <c r="CE1234" s="16"/>
      <c r="CF1234" s="16"/>
      <c r="CG1234" s="16"/>
      <c r="CH1234" s="16"/>
      <c r="CI1234" s="16"/>
      <c r="CJ1234" s="16"/>
      <c r="CK1234" s="16"/>
      <c r="CL1234" s="16"/>
      <c r="CM1234" s="16"/>
      <c r="CN1234" s="16"/>
      <c r="CO1234" s="16"/>
      <c r="CP1234" s="16"/>
      <c r="CQ1234" s="16"/>
      <c r="CR1234" s="16"/>
      <c r="CS1234" s="16"/>
      <c r="CT1234" s="16"/>
      <c r="CU1234" s="16"/>
      <c r="CV1234" s="16"/>
      <c r="CW1234" s="16"/>
      <c r="CX1234" s="16"/>
      <c r="CY1234" s="16"/>
      <c r="CZ1234" s="16"/>
      <c r="DA1234" s="16"/>
      <c r="DB1234" s="16"/>
      <c r="DC1234" s="16"/>
      <c r="DD1234" s="16"/>
      <c r="DE1234" s="16"/>
      <c r="DF1234" s="16"/>
      <c r="DG1234" s="16"/>
      <c r="DH1234" s="16"/>
      <c r="DI1234" s="16"/>
      <c r="DJ1234" s="16"/>
      <c r="DK1234" s="16"/>
      <c r="DL1234" s="16"/>
      <c r="DM1234" s="16"/>
      <c r="DN1234" s="16"/>
      <c r="DO1234" s="16"/>
      <c r="DP1234" s="16"/>
      <c r="DQ1234" s="16"/>
      <c r="DR1234" s="16"/>
      <c r="DS1234" s="16"/>
      <c r="DT1234" s="16"/>
      <c r="DU1234" s="16"/>
      <c r="DV1234" s="16"/>
      <c r="DW1234" s="16"/>
      <c r="DX1234" s="16"/>
      <c r="DY1234" s="16"/>
      <c r="DZ1234" s="16"/>
      <c r="EA1234" s="16"/>
      <c r="EB1234" s="16"/>
      <c r="EC1234" s="16"/>
      <c r="ED1234" s="16"/>
      <c r="EE1234" s="16"/>
      <c r="EF1234" s="16"/>
      <c r="EG1234" s="16"/>
      <c r="EH1234" s="16"/>
      <c r="EI1234" s="16"/>
      <c r="EJ1234" s="16"/>
      <c r="EK1234" s="16"/>
      <c r="EL1234" s="16"/>
      <c r="EM1234" s="16"/>
      <c r="EN1234" s="16"/>
      <c r="EO1234" s="16"/>
      <c r="EP1234" s="16"/>
      <c r="EQ1234" s="16"/>
      <c r="ER1234" s="16"/>
      <c r="ES1234" s="16"/>
      <c r="ET1234" s="16"/>
      <c r="EU1234" s="16"/>
      <c r="EV1234" s="16"/>
      <c r="EW1234" s="16"/>
      <c r="EX1234" s="16"/>
      <c r="EY1234" s="16"/>
      <c r="EZ1234" s="16"/>
      <c r="FA1234" s="16"/>
      <c r="FB1234" s="16"/>
    </row>
    <row r="1235" spans="11:158" x14ac:dyDescent="0.35"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6"/>
      <c r="AL1235" s="16"/>
      <c r="AM1235" s="16"/>
      <c r="AN1235" s="16"/>
      <c r="AO1235" s="16"/>
      <c r="AP1235" s="16"/>
      <c r="AQ1235" s="16"/>
      <c r="AR1235" s="16"/>
      <c r="AS1235" s="16"/>
      <c r="AT1235" s="16"/>
      <c r="AU1235" s="16"/>
      <c r="AV1235" s="16"/>
      <c r="AW1235" s="16"/>
      <c r="AX1235" s="16"/>
      <c r="AY1235" s="16"/>
      <c r="AZ1235" s="16"/>
      <c r="BA1235" s="16"/>
      <c r="BB1235" s="16"/>
      <c r="BC1235" s="16"/>
      <c r="BD1235" s="16"/>
      <c r="BE1235" s="16"/>
      <c r="BF1235" s="16"/>
      <c r="BG1235" s="16"/>
      <c r="BH1235" s="16"/>
      <c r="BI1235" s="16"/>
      <c r="BJ1235" s="16"/>
      <c r="BK1235" s="16"/>
      <c r="BL1235" s="16"/>
      <c r="BM1235" s="16"/>
      <c r="BN1235" s="16"/>
      <c r="BO1235" s="16"/>
      <c r="BP1235" s="16"/>
      <c r="BQ1235" s="16"/>
      <c r="BR1235" s="16"/>
      <c r="BS1235" s="16"/>
      <c r="BT1235" s="16"/>
      <c r="BU1235" s="16"/>
      <c r="BV1235" s="16"/>
      <c r="BW1235" s="16"/>
      <c r="BX1235" s="16"/>
      <c r="BY1235" s="16"/>
      <c r="BZ1235" s="16"/>
      <c r="CA1235" s="16"/>
      <c r="CB1235" s="16"/>
      <c r="CC1235" s="16"/>
      <c r="CD1235" s="16"/>
      <c r="CE1235" s="16"/>
      <c r="CF1235" s="16"/>
      <c r="CG1235" s="16"/>
      <c r="CH1235" s="16"/>
      <c r="CI1235" s="16"/>
      <c r="CJ1235" s="16"/>
      <c r="CK1235" s="16"/>
      <c r="CL1235" s="16"/>
      <c r="CM1235" s="16"/>
      <c r="CN1235" s="16"/>
      <c r="CO1235" s="16"/>
      <c r="CP1235" s="16"/>
      <c r="CQ1235" s="16"/>
      <c r="CR1235" s="16"/>
      <c r="CS1235" s="16"/>
      <c r="CT1235" s="16"/>
      <c r="CU1235" s="16"/>
      <c r="CV1235" s="16"/>
      <c r="CW1235" s="16"/>
      <c r="CX1235" s="16"/>
      <c r="CY1235" s="16"/>
      <c r="CZ1235" s="16"/>
      <c r="DA1235" s="16"/>
      <c r="DB1235" s="16"/>
      <c r="DC1235" s="16"/>
      <c r="DD1235" s="16"/>
      <c r="DE1235" s="16"/>
      <c r="DF1235" s="16"/>
      <c r="DG1235" s="16"/>
      <c r="DH1235" s="16"/>
      <c r="DI1235" s="16"/>
      <c r="DJ1235" s="16"/>
      <c r="DK1235" s="16"/>
      <c r="DL1235" s="16"/>
      <c r="DM1235" s="16"/>
      <c r="DN1235" s="16"/>
      <c r="DO1235" s="16"/>
      <c r="DP1235" s="16"/>
      <c r="DQ1235" s="16"/>
      <c r="DR1235" s="16"/>
      <c r="DS1235" s="16"/>
      <c r="DT1235" s="16"/>
      <c r="DU1235" s="16"/>
      <c r="DV1235" s="16"/>
      <c r="DW1235" s="16"/>
      <c r="DX1235" s="16"/>
      <c r="DY1235" s="16"/>
      <c r="DZ1235" s="16"/>
      <c r="EA1235" s="16"/>
      <c r="EB1235" s="16"/>
      <c r="EC1235" s="16"/>
      <c r="ED1235" s="16"/>
      <c r="EE1235" s="16"/>
      <c r="EF1235" s="16"/>
      <c r="EG1235" s="16"/>
      <c r="EH1235" s="16"/>
      <c r="EI1235" s="16"/>
      <c r="EJ1235" s="16"/>
      <c r="EK1235" s="16"/>
      <c r="EL1235" s="16"/>
      <c r="EM1235" s="16"/>
      <c r="EN1235" s="16"/>
      <c r="EO1235" s="16"/>
      <c r="EP1235" s="16"/>
      <c r="EQ1235" s="16"/>
      <c r="ER1235" s="16"/>
      <c r="ES1235" s="16"/>
      <c r="ET1235" s="16"/>
      <c r="EU1235" s="16"/>
      <c r="EV1235" s="16"/>
      <c r="EW1235" s="16"/>
      <c r="EX1235" s="16"/>
      <c r="EY1235" s="16"/>
      <c r="EZ1235" s="16"/>
      <c r="FA1235" s="16"/>
      <c r="FB1235" s="16"/>
    </row>
    <row r="1236" spans="11:158" x14ac:dyDescent="0.35"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6"/>
      <c r="AO1236" s="16"/>
      <c r="AP1236" s="16"/>
      <c r="AQ1236" s="16"/>
      <c r="AR1236" s="16"/>
      <c r="AS1236" s="16"/>
      <c r="AT1236" s="16"/>
      <c r="AU1236" s="16"/>
      <c r="AV1236" s="16"/>
      <c r="AW1236" s="16"/>
      <c r="AX1236" s="16"/>
      <c r="AY1236" s="16"/>
      <c r="AZ1236" s="16"/>
      <c r="BA1236" s="16"/>
      <c r="BB1236" s="16"/>
      <c r="BC1236" s="16"/>
      <c r="BD1236" s="16"/>
      <c r="BE1236" s="16"/>
      <c r="BF1236" s="16"/>
      <c r="BG1236" s="16"/>
      <c r="BH1236" s="16"/>
      <c r="BI1236" s="16"/>
      <c r="BJ1236" s="16"/>
      <c r="BK1236" s="16"/>
      <c r="BL1236" s="16"/>
      <c r="BM1236" s="16"/>
      <c r="BN1236" s="16"/>
      <c r="BO1236" s="16"/>
      <c r="BP1236" s="16"/>
      <c r="BQ1236" s="16"/>
      <c r="BR1236" s="16"/>
      <c r="BS1236" s="16"/>
      <c r="BT1236" s="16"/>
      <c r="BU1236" s="16"/>
      <c r="BV1236" s="16"/>
      <c r="BW1236" s="16"/>
      <c r="BX1236" s="16"/>
      <c r="BY1236" s="16"/>
      <c r="BZ1236" s="16"/>
      <c r="CA1236" s="16"/>
      <c r="CB1236" s="16"/>
      <c r="CC1236" s="16"/>
      <c r="CD1236" s="16"/>
      <c r="CE1236" s="16"/>
      <c r="CF1236" s="16"/>
      <c r="CG1236" s="16"/>
      <c r="CH1236" s="16"/>
      <c r="CI1236" s="16"/>
      <c r="CJ1236" s="16"/>
      <c r="CK1236" s="16"/>
      <c r="CL1236" s="16"/>
      <c r="CM1236" s="16"/>
      <c r="CN1236" s="16"/>
      <c r="CO1236" s="16"/>
      <c r="CP1236" s="16"/>
      <c r="CQ1236" s="16"/>
      <c r="CR1236" s="16"/>
      <c r="CS1236" s="16"/>
      <c r="CT1236" s="16"/>
      <c r="CU1236" s="16"/>
      <c r="CV1236" s="16"/>
      <c r="CW1236" s="16"/>
      <c r="CX1236" s="16"/>
      <c r="CY1236" s="16"/>
      <c r="CZ1236" s="16"/>
      <c r="DA1236" s="16"/>
      <c r="DB1236" s="16"/>
      <c r="DC1236" s="16"/>
      <c r="DD1236" s="16"/>
      <c r="DE1236" s="16"/>
      <c r="DF1236" s="16"/>
      <c r="DG1236" s="16"/>
      <c r="DH1236" s="16"/>
      <c r="DI1236" s="16"/>
      <c r="DJ1236" s="16"/>
      <c r="DK1236" s="16"/>
      <c r="DL1236" s="16"/>
      <c r="DM1236" s="16"/>
      <c r="DN1236" s="16"/>
      <c r="DO1236" s="16"/>
      <c r="DP1236" s="16"/>
      <c r="DQ1236" s="16"/>
      <c r="DR1236" s="16"/>
      <c r="DS1236" s="16"/>
      <c r="DT1236" s="16"/>
      <c r="DU1236" s="16"/>
      <c r="DV1236" s="16"/>
      <c r="DW1236" s="16"/>
      <c r="DX1236" s="16"/>
      <c r="DY1236" s="16"/>
      <c r="DZ1236" s="16"/>
      <c r="EA1236" s="16"/>
      <c r="EB1236" s="16"/>
      <c r="EC1236" s="16"/>
      <c r="ED1236" s="16"/>
      <c r="EE1236" s="16"/>
      <c r="EF1236" s="16"/>
      <c r="EG1236" s="16"/>
      <c r="EH1236" s="16"/>
      <c r="EI1236" s="16"/>
      <c r="EJ1236" s="16"/>
      <c r="EK1236" s="16"/>
      <c r="EL1236" s="16"/>
      <c r="EM1236" s="16"/>
      <c r="EN1236" s="16"/>
      <c r="EO1236" s="16"/>
      <c r="EP1236" s="16"/>
      <c r="EQ1236" s="16"/>
      <c r="ER1236" s="16"/>
      <c r="ES1236" s="16"/>
      <c r="ET1236" s="16"/>
      <c r="EU1236" s="16"/>
      <c r="EV1236" s="16"/>
      <c r="EW1236" s="16"/>
      <c r="EX1236" s="16"/>
      <c r="EY1236" s="16"/>
      <c r="EZ1236" s="16"/>
      <c r="FA1236" s="16"/>
      <c r="FB1236" s="16"/>
    </row>
    <row r="1237" spans="11:158" x14ac:dyDescent="0.35"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6"/>
      <c r="AL1237" s="16"/>
      <c r="AM1237" s="16"/>
      <c r="AN1237" s="16"/>
      <c r="AO1237" s="16"/>
      <c r="AP1237" s="16"/>
      <c r="AQ1237" s="16"/>
      <c r="AR1237" s="16"/>
      <c r="AS1237" s="16"/>
      <c r="AT1237" s="16"/>
      <c r="AU1237" s="16"/>
      <c r="AV1237" s="16"/>
      <c r="AW1237" s="16"/>
      <c r="AX1237" s="16"/>
      <c r="AY1237" s="16"/>
      <c r="AZ1237" s="16"/>
      <c r="BA1237" s="16"/>
      <c r="BB1237" s="16"/>
      <c r="BC1237" s="16"/>
      <c r="BD1237" s="16"/>
      <c r="BE1237" s="16"/>
      <c r="BF1237" s="16"/>
      <c r="BG1237" s="16"/>
      <c r="BH1237" s="16"/>
      <c r="BI1237" s="16"/>
      <c r="BJ1237" s="16"/>
      <c r="BK1237" s="16"/>
      <c r="BL1237" s="16"/>
      <c r="BM1237" s="16"/>
      <c r="BN1237" s="16"/>
      <c r="BO1237" s="16"/>
      <c r="BP1237" s="16"/>
      <c r="BQ1237" s="16"/>
      <c r="BR1237" s="16"/>
      <c r="BS1237" s="16"/>
      <c r="BT1237" s="16"/>
      <c r="BU1237" s="16"/>
      <c r="BV1237" s="16"/>
      <c r="BW1237" s="16"/>
      <c r="BX1237" s="16"/>
      <c r="BY1237" s="16"/>
      <c r="BZ1237" s="16"/>
      <c r="CA1237" s="16"/>
      <c r="CB1237" s="16"/>
      <c r="CC1237" s="16"/>
      <c r="CD1237" s="16"/>
      <c r="CE1237" s="16"/>
      <c r="CF1237" s="16"/>
      <c r="CG1237" s="16"/>
      <c r="CH1237" s="16"/>
      <c r="CI1237" s="16"/>
      <c r="CJ1237" s="16"/>
      <c r="CK1237" s="16"/>
      <c r="CL1237" s="16"/>
      <c r="CM1237" s="16"/>
      <c r="CN1237" s="16"/>
      <c r="CO1237" s="16"/>
      <c r="CP1237" s="16"/>
      <c r="CQ1237" s="16"/>
      <c r="CR1237" s="16"/>
      <c r="CS1237" s="16"/>
      <c r="CT1237" s="16"/>
      <c r="CU1237" s="16"/>
      <c r="CV1237" s="16"/>
      <c r="CW1237" s="16"/>
      <c r="CX1237" s="16"/>
      <c r="CY1237" s="16"/>
      <c r="CZ1237" s="16"/>
      <c r="DA1237" s="16"/>
      <c r="DB1237" s="16"/>
      <c r="DC1237" s="16"/>
      <c r="DD1237" s="16"/>
      <c r="DE1237" s="16"/>
      <c r="DF1237" s="16"/>
      <c r="DG1237" s="16"/>
      <c r="DH1237" s="16"/>
      <c r="DI1237" s="16"/>
      <c r="DJ1237" s="16"/>
      <c r="DK1237" s="16"/>
      <c r="DL1237" s="16"/>
      <c r="DM1237" s="16"/>
      <c r="DN1237" s="16"/>
      <c r="DO1237" s="16"/>
      <c r="DP1237" s="16"/>
      <c r="DQ1237" s="16"/>
      <c r="DR1237" s="16"/>
      <c r="DS1237" s="16"/>
      <c r="DT1237" s="16"/>
      <c r="DU1237" s="16"/>
      <c r="DV1237" s="16"/>
      <c r="DW1237" s="16"/>
      <c r="DX1237" s="16"/>
      <c r="DY1237" s="16"/>
      <c r="DZ1237" s="16"/>
      <c r="EA1237" s="16"/>
      <c r="EB1237" s="16"/>
      <c r="EC1237" s="16"/>
      <c r="ED1237" s="16"/>
      <c r="EE1237" s="16"/>
      <c r="EF1237" s="16"/>
      <c r="EG1237" s="16"/>
      <c r="EH1237" s="16"/>
      <c r="EI1237" s="16"/>
      <c r="EJ1237" s="16"/>
      <c r="EK1237" s="16"/>
      <c r="EL1237" s="16"/>
      <c r="EM1237" s="16"/>
      <c r="EN1237" s="16"/>
      <c r="EO1237" s="16"/>
      <c r="EP1237" s="16"/>
      <c r="EQ1237" s="16"/>
      <c r="ER1237" s="16"/>
      <c r="ES1237" s="16"/>
      <c r="ET1237" s="16"/>
      <c r="EU1237" s="16"/>
      <c r="EV1237" s="16"/>
      <c r="EW1237" s="16"/>
      <c r="EX1237" s="16"/>
      <c r="EY1237" s="16"/>
      <c r="EZ1237" s="16"/>
      <c r="FA1237" s="16"/>
      <c r="FB1237" s="16"/>
    </row>
    <row r="1238" spans="11:158" x14ac:dyDescent="0.35"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6"/>
      <c r="AO1238" s="16"/>
      <c r="AP1238" s="16"/>
      <c r="AQ1238" s="16"/>
      <c r="AR1238" s="16"/>
      <c r="AS1238" s="16"/>
      <c r="AT1238" s="16"/>
      <c r="AU1238" s="16"/>
      <c r="AV1238" s="16"/>
      <c r="AW1238" s="16"/>
      <c r="AX1238" s="16"/>
      <c r="AY1238" s="16"/>
      <c r="AZ1238" s="16"/>
      <c r="BA1238" s="16"/>
      <c r="BB1238" s="16"/>
      <c r="BC1238" s="16"/>
      <c r="BD1238" s="16"/>
      <c r="BE1238" s="16"/>
      <c r="BF1238" s="16"/>
      <c r="BG1238" s="16"/>
      <c r="BH1238" s="16"/>
      <c r="BI1238" s="16"/>
      <c r="BJ1238" s="16"/>
      <c r="BK1238" s="16"/>
      <c r="BL1238" s="16"/>
      <c r="BM1238" s="16"/>
      <c r="BN1238" s="16"/>
      <c r="BO1238" s="16"/>
      <c r="BP1238" s="16"/>
      <c r="BQ1238" s="16"/>
      <c r="BR1238" s="16"/>
      <c r="BS1238" s="16"/>
      <c r="BT1238" s="16"/>
      <c r="BU1238" s="16"/>
      <c r="BV1238" s="16"/>
      <c r="BW1238" s="16"/>
      <c r="BX1238" s="16"/>
      <c r="BY1238" s="16"/>
      <c r="BZ1238" s="16"/>
      <c r="CA1238" s="16"/>
      <c r="CB1238" s="16"/>
      <c r="CC1238" s="16"/>
      <c r="CD1238" s="16"/>
      <c r="CE1238" s="16"/>
      <c r="CF1238" s="16"/>
      <c r="CG1238" s="16"/>
      <c r="CH1238" s="16"/>
      <c r="CI1238" s="16"/>
      <c r="CJ1238" s="16"/>
      <c r="CK1238" s="16"/>
      <c r="CL1238" s="16"/>
      <c r="CM1238" s="16"/>
      <c r="CN1238" s="16"/>
      <c r="CO1238" s="16"/>
      <c r="CP1238" s="16"/>
      <c r="CQ1238" s="16"/>
      <c r="CR1238" s="16"/>
      <c r="CS1238" s="16"/>
      <c r="CT1238" s="16"/>
      <c r="CU1238" s="16"/>
      <c r="CV1238" s="16"/>
      <c r="CW1238" s="16"/>
      <c r="CX1238" s="16"/>
      <c r="CY1238" s="16"/>
      <c r="CZ1238" s="16"/>
      <c r="DA1238" s="16"/>
      <c r="DB1238" s="16"/>
      <c r="DC1238" s="16"/>
      <c r="DD1238" s="16"/>
      <c r="DE1238" s="16"/>
      <c r="DF1238" s="16"/>
      <c r="DG1238" s="16"/>
      <c r="DH1238" s="16"/>
      <c r="DI1238" s="16"/>
      <c r="DJ1238" s="16"/>
      <c r="DK1238" s="16"/>
      <c r="DL1238" s="16"/>
      <c r="DM1238" s="16"/>
      <c r="DN1238" s="16"/>
      <c r="DO1238" s="16"/>
      <c r="DP1238" s="16"/>
      <c r="DQ1238" s="16"/>
      <c r="DR1238" s="16"/>
      <c r="DS1238" s="16"/>
      <c r="DT1238" s="16"/>
      <c r="DU1238" s="16"/>
      <c r="DV1238" s="16"/>
      <c r="DW1238" s="16"/>
      <c r="DX1238" s="16"/>
      <c r="DY1238" s="16"/>
      <c r="DZ1238" s="16"/>
      <c r="EA1238" s="16"/>
      <c r="EB1238" s="16"/>
      <c r="EC1238" s="16"/>
      <c r="ED1238" s="16"/>
      <c r="EE1238" s="16"/>
      <c r="EF1238" s="16"/>
      <c r="EG1238" s="16"/>
      <c r="EH1238" s="16"/>
      <c r="EI1238" s="16"/>
      <c r="EJ1238" s="16"/>
      <c r="EK1238" s="16"/>
      <c r="EL1238" s="16"/>
      <c r="EM1238" s="16"/>
      <c r="EN1238" s="16"/>
      <c r="EO1238" s="16"/>
      <c r="EP1238" s="16"/>
      <c r="EQ1238" s="16"/>
      <c r="ER1238" s="16"/>
      <c r="ES1238" s="16"/>
      <c r="ET1238" s="16"/>
      <c r="EU1238" s="16"/>
      <c r="EV1238" s="16"/>
      <c r="EW1238" s="16"/>
      <c r="EX1238" s="16"/>
      <c r="EY1238" s="16"/>
      <c r="EZ1238" s="16"/>
      <c r="FA1238" s="16"/>
      <c r="FB1238" s="16"/>
    </row>
    <row r="1239" spans="11:158" x14ac:dyDescent="0.35"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16"/>
      <c r="AP1239" s="16"/>
      <c r="AQ1239" s="16"/>
      <c r="AR1239" s="16"/>
      <c r="AS1239" s="16"/>
      <c r="AT1239" s="16"/>
      <c r="AU1239" s="16"/>
      <c r="AV1239" s="16"/>
      <c r="AW1239" s="16"/>
      <c r="AX1239" s="16"/>
      <c r="AY1239" s="16"/>
      <c r="AZ1239" s="16"/>
      <c r="BA1239" s="16"/>
      <c r="BB1239" s="16"/>
      <c r="BC1239" s="16"/>
      <c r="BD1239" s="16"/>
      <c r="BE1239" s="16"/>
      <c r="BF1239" s="16"/>
      <c r="BG1239" s="16"/>
      <c r="BH1239" s="16"/>
      <c r="BI1239" s="16"/>
      <c r="BJ1239" s="16"/>
      <c r="BK1239" s="16"/>
      <c r="BL1239" s="16"/>
      <c r="BM1239" s="16"/>
      <c r="BN1239" s="16"/>
      <c r="BO1239" s="16"/>
      <c r="BP1239" s="16"/>
      <c r="BQ1239" s="16"/>
      <c r="BR1239" s="16"/>
      <c r="BS1239" s="16"/>
      <c r="BT1239" s="16"/>
      <c r="BU1239" s="16"/>
      <c r="BV1239" s="16"/>
      <c r="BW1239" s="16"/>
      <c r="BX1239" s="16"/>
      <c r="BY1239" s="16"/>
      <c r="BZ1239" s="16"/>
      <c r="CA1239" s="16"/>
      <c r="CB1239" s="16"/>
      <c r="CC1239" s="16"/>
      <c r="CD1239" s="16"/>
      <c r="CE1239" s="16"/>
      <c r="CF1239" s="16"/>
      <c r="CG1239" s="16"/>
      <c r="CH1239" s="16"/>
      <c r="CI1239" s="16"/>
      <c r="CJ1239" s="16"/>
      <c r="CK1239" s="16"/>
      <c r="CL1239" s="16"/>
      <c r="CM1239" s="16"/>
      <c r="CN1239" s="16"/>
      <c r="CO1239" s="16"/>
      <c r="CP1239" s="16"/>
      <c r="CQ1239" s="16"/>
      <c r="CR1239" s="16"/>
      <c r="CS1239" s="16"/>
      <c r="CT1239" s="16"/>
      <c r="CU1239" s="16"/>
      <c r="CV1239" s="16"/>
      <c r="CW1239" s="16"/>
      <c r="CX1239" s="16"/>
      <c r="CY1239" s="16"/>
      <c r="CZ1239" s="16"/>
      <c r="DA1239" s="16"/>
      <c r="DB1239" s="16"/>
      <c r="DC1239" s="16"/>
      <c r="DD1239" s="16"/>
      <c r="DE1239" s="16"/>
      <c r="DF1239" s="16"/>
      <c r="DG1239" s="16"/>
      <c r="DH1239" s="16"/>
      <c r="DI1239" s="16"/>
      <c r="DJ1239" s="16"/>
      <c r="DK1239" s="16"/>
      <c r="DL1239" s="16"/>
      <c r="DM1239" s="16"/>
      <c r="DN1239" s="16"/>
      <c r="DO1239" s="16"/>
      <c r="DP1239" s="16"/>
      <c r="DQ1239" s="16"/>
      <c r="DR1239" s="16"/>
      <c r="DS1239" s="16"/>
      <c r="DT1239" s="16"/>
      <c r="DU1239" s="16"/>
      <c r="DV1239" s="16"/>
      <c r="DW1239" s="16"/>
      <c r="DX1239" s="16"/>
      <c r="DY1239" s="16"/>
      <c r="DZ1239" s="16"/>
      <c r="EA1239" s="16"/>
      <c r="EB1239" s="16"/>
      <c r="EC1239" s="16"/>
      <c r="ED1239" s="16"/>
      <c r="EE1239" s="16"/>
      <c r="EF1239" s="16"/>
      <c r="EG1239" s="16"/>
      <c r="EH1239" s="16"/>
      <c r="EI1239" s="16"/>
      <c r="EJ1239" s="16"/>
      <c r="EK1239" s="16"/>
      <c r="EL1239" s="16"/>
      <c r="EM1239" s="16"/>
      <c r="EN1239" s="16"/>
      <c r="EO1239" s="16"/>
      <c r="EP1239" s="16"/>
      <c r="EQ1239" s="16"/>
      <c r="ER1239" s="16"/>
      <c r="ES1239" s="16"/>
      <c r="ET1239" s="16"/>
      <c r="EU1239" s="16"/>
      <c r="EV1239" s="16"/>
      <c r="EW1239" s="16"/>
      <c r="EX1239" s="16"/>
      <c r="EY1239" s="16"/>
      <c r="EZ1239" s="16"/>
      <c r="FA1239" s="16"/>
      <c r="FB1239" s="16"/>
    </row>
    <row r="1240" spans="11:158" x14ac:dyDescent="0.35"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16"/>
      <c r="AP1240" s="16"/>
      <c r="AQ1240" s="16"/>
      <c r="AR1240" s="16"/>
      <c r="AS1240" s="16"/>
      <c r="AT1240" s="16"/>
      <c r="AU1240" s="16"/>
      <c r="AV1240" s="16"/>
      <c r="AW1240" s="16"/>
      <c r="AX1240" s="16"/>
      <c r="AY1240" s="16"/>
      <c r="AZ1240" s="16"/>
      <c r="BA1240" s="16"/>
      <c r="BB1240" s="16"/>
      <c r="BC1240" s="16"/>
      <c r="BD1240" s="16"/>
      <c r="BE1240" s="16"/>
      <c r="BF1240" s="16"/>
      <c r="BG1240" s="16"/>
      <c r="BH1240" s="16"/>
      <c r="BI1240" s="16"/>
      <c r="BJ1240" s="16"/>
      <c r="BK1240" s="16"/>
      <c r="BL1240" s="16"/>
      <c r="BM1240" s="16"/>
      <c r="BN1240" s="16"/>
      <c r="BO1240" s="16"/>
      <c r="BP1240" s="16"/>
      <c r="BQ1240" s="16"/>
      <c r="BR1240" s="16"/>
      <c r="BS1240" s="16"/>
      <c r="BT1240" s="16"/>
      <c r="BU1240" s="16"/>
      <c r="BV1240" s="16"/>
      <c r="BW1240" s="16"/>
      <c r="BX1240" s="16"/>
      <c r="BY1240" s="16"/>
      <c r="BZ1240" s="16"/>
      <c r="CA1240" s="16"/>
      <c r="CB1240" s="16"/>
      <c r="CC1240" s="16"/>
      <c r="CD1240" s="16"/>
      <c r="CE1240" s="16"/>
      <c r="CF1240" s="16"/>
      <c r="CG1240" s="16"/>
      <c r="CH1240" s="16"/>
      <c r="CI1240" s="16"/>
      <c r="CJ1240" s="16"/>
      <c r="CK1240" s="16"/>
      <c r="CL1240" s="16"/>
      <c r="CM1240" s="16"/>
      <c r="CN1240" s="16"/>
      <c r="CO1240" s="16"/>
      <c r="CP1240" s="16"/>
      <c r="CQ1240" s="16"/>
      <c r="CR1240" s="16"/>
      <c r="CS1240" s="16"/>
      <c r="CT1240" s="16"/>
      <c r="CU1240" s="16"/>
      <c r="CV1240" s="16"/>
      <c r="CW1240" s="16"/>
      <c r="CX1240" s="16"/>
      <c r="CY1240" s="16"/>
      <c r="CZ1240" s="16"/>
      <c r="DA1240" s="16"/>
      <c r="DB1240" s="16"/>
      <c r="DC1240" s="16"/>
      <c r="DD1240" s="16"/>
      <c r="DE1240" s="16"/>
      <c r="DF1240" s="16"/>
      <c r="DG1240" s="16"/>
      <c r="DH1240" s="16"/>
      <c r="DI1240" s="16"/>
      <c r="DJ1240" s="16"/>
      <c r="DK1240" s="16"/>
      <c r="DL1240" s="16"/>
      <c r="DM1240" s="16"/>
      <c r="DN1240" s="16"/>
      <c r="DO1240" s="16"/>
      <c r="DP1240" s="16"/>
      <c r="DQ1240" s="16"/>
      <c r="DR1240" s="16"/>
      <c r="DS1240" s="16"/>
      <c r="DT1240" s="16"/>
      <c r="DU1240" s="16"/>
      <c r="DV1240" s="16"/>
      <c r="DW1240" s="16"/>
      <c r="DX1240" s="16"/>
      <c r="DY1240" s="16"/>
      <c r="DZ1240" s="16"/>
      <c r="EA1240" s="16"/>
      <c r="EB1240" s="16"/>
      <c r="EC1240" s="16"/>
      <c r="ED1240" s="16"/>
      <c r="EE1240" s="16"/>
      <c r="EF1240" s="16"/>
      <c r="EG1240" s="16"/>
      <c r="EH1240" s="16"/>
      <c r="EI1240" s="16"/>
      <c r="EJ1240" s="16"/>
      <c r="EK1240" s="16"/>
      <c r="EL1240" s="16"/>
      <c r="EM1240" s="16"/>
      <c r="EN1240" s="16"/>
      <c r="EO1240" s="16"/>
      <c r="EP1240" s="16"/>
      <c r="EQ1240" s="16"/>
      <c r="ER1240" s="16"/>
      <c r="ES1240" s="16"/>
      <c r="ET1240" s="16"/>
      <c r="EU1240" s="16"/>
      <c r="EV1240" s="16"/>
      <c r="EW1240" s="16"/>
      <c r="EX1240" s="16"/>
      <c r="EY1240" s="16"/>
      <c r="EZ1240" s="16"/>
      <c r="FA1240" s="16"/>
      <c r="FB1240" s="16"/>
    </row>
    <row r="1241" spans="11:158" x14ac:dyDescent="0.35"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6"/>
      <c r="AR1241" s="16"/>
      <c r="AS1241" s="16"/>
      <c r="AT1241" s="16"/>
      <c r="AU1241" s="16"/>
      <c r="AV1241" s="16"/>
      <c r="AW1241" s="16"/>
      <c r="AX1241" s="16"/>
      <c r="AY1241" s="16"/>
      <c r="AZ1241" s="16"/>
      <c r="BA1241" s="16"/>
      <c r="BB1241" s="16"/>
      <c r="BC1241" s="16"/>
      <c r="BD1241" s="16"/>
      <c r="BE1241" s="16"/>
      <c r="BF1241" s="16"/>
      <c r="BG1241" s="16"/>
      <c r="BH1241" s="16"/>
      <c r="BI1241" s="16"/>
      <c r="BJ1241" s="16"/>
      <c r="BK1241" s="16"/>
      <c r="BL1241" s="16"/>
      <c r="BM1241" s="16"/>
      <c r="BN1241" s="16"/>
      <c r="BO1241" s="16"/>
      <c r="BP1241" s="16"/>
      <c r="BQ1241" s="16"/>
      <c r="BR1241" s="16"/>
      <c r="BS1241" s="16"/>
      <c r="BT1241" s="16"/>
      <c r="BU1241" s="16"/>
      <c r="BV1241" s="16"/>
      <c r="BW1241" s="16"/>
      <c r="BX1241" s="16"/>
      <c r="BY1241" s="16"/>
      <c r="BZ1241" s="16"/>
      <c r="CA1241" s="16"/>
      <c r="CB1241" s="16"/>
      <c r="CC1241" s="16"/>
      <c r="CD1241" s="16"/>
      <c r="CE1241" s="16"/>
      <c r="CF1241" s="16"/>
      <c r="CG1241" s="16"/>
      <c r="CH1241" s="16"/>
      <c r="CI1241" s="16"/>
      <c r="CJ1241" s="16"/>
      <c r="CK1241" s="16"/>
      <c r="CL1241" s="16"/>
      <c r="CM1241" s="16"/>
      <c r="CN1241" s="16"/>
      <c r="CO1241" s="16"/>
      <c r="CP1241" s="16"/>
      <c r="CQ1241" s="16"/>
      <c r="CR1241" s="16"/>
      <c r="CS1241" s="16"/>
      <c r="CT1241" s="16"/>
      <c r="CU1241" s="16"/>
      <c r="CV1241" s="16"/>
      <c r="CW1241" s="16"/>
      <c r="CX1241" s="16"/>
      <c r="CY1241" s="16"/>
      <c r="CZ1241" s="16"/>
      <c r="DA1241" s="16"/>
      <c r="DB1241" s="16"/>
      <c r="DC1241" s="16"/>
      <c r="DD1241" s="16"/>
      <c r="DE1241" s="16"/>
      <c r="DF1241" s="16"/>
      <c r="DG1241" s="16"/>
      <c r="DH1241" s="16"/>
      <c r="DI1241" s="16"/>
      <c r="DJ1241" s="16"/>
      <c r="DK1241" s="16"/>
      <c r="DL1241" s="16"/>
      <c r="DM1241" s="16"/>
      <c r="DN1241" s="16"/>
      <c r="DO1241" s="16"/>
      <c r="DP1241" s="16"/>
      <c r="DQ1241" s="16"/>
      <c r="DR1241" s="16"/>
      <c r="DS1241" s="16"/>
      <c r="DT1241" s="16"/>
      <c r="DU1241" s="16"/>
      <c r="DV1241" s="16"/>
      <c r="DW1241" s="16"/>
      <c r="DX1241" s="16"/>
      <c r="DY1241" s="16"/>
      <c r="DZ1241" s="16"/>
      <c r="EA1241" s="16"/>
      <c r="EB1241" s="16"/>
      <c r="EC1241" s="16"/>
      <c r="ED1241" s="16"/>
      <c r="EE1241" s="16"/>
      <c r="EF1241" s="16"/>
      <c r="EG1241" s="16"/>
      <c r="EH1241" s="16"/>
      <c r="EI1241" s="16"/>
      <c r="EJ1241" s="16"/>
      <c r="EK1241" s="16"/>
      <c r="EL1241" s="16"/>
      <c r="EM1241" s="16"/>
      <c r="EN1241" s="16"/>
      <c r="EO1241" s="16"/>
      <c r="EP1241" s="16"/>
      <c r="EQ1241" s="16"/>
      <c r="ER1241" s="16"/>
      <c r="ES1241" s="16"/>
      <c r="ET1241" s="16"/>
      <c r="EU1241" s="16"/>
      <c r="EV1241" s="16"/>
      <c r="EW1241" s="16"/>
      <c r="EX1241" s="16"/>
      <c r="EY1241" s="16"/>
      <c r="EZ1241" s="16"/>
      <c r="FA1241" s="16"/>
      <c r="FB1241" s="16"/>
    </row>
    <row r="1242" spans="11:158" x14ac:dyDescent="0.35"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6"/>
      <c r="AP1242" s="16"/>
      <c r="AQ1242" s="16"/>
      <c r="AR1242" s="16"/>
      <c r="AS1242" s="16"/>
      <c r="AT1242" s="16"/>
      <c r="AU1242" s="16"/>
      <c r="AV1242" s="16"/>
      <c r="AW1242" s="16"/>
      <c r="AX1242" s="16"/>
      <c r="AY1242" s="16"/>
      <c r="AZ1242" s="16"/>
      <c r="BA1242" s="16"/>
      <c r="BB1242" s="16"/>
      <c r="BC1242" s="16"/>
      <c r="BD1242" s="16"/>
      <c r="BE1242" s="16"/>
      <c r="BF1242" s="16"/>
      <c r="BG1242" s="16"/>
      <c r="BH1242" s="16"/>
      <c r="BI1242" s="16"/>
      <c r="BJ1242" s="16"/>
      <c r="BK1242" s="16"/>
      <c r="BL1242" s="16"/>
      <c r="BM1242" s="16"/>
      <c r="BN1242" s="16"/>
      <c r="BO1242" s="16"/>
      <c r="BP1242" s="16"/>
      <c r="BQ1242" s="16"/>
      <c r="BR1242" s="16"/>
      <c r="BS1242" s="16"/>
      <c r="BT1242" s="16"/>
      <c r="BU1242" s="16"/>
      <c r="BV1242" s="16"/>
      <c r="BW1242" s="16"/>
      <c r="BX1242" s="16"/>
      <c r="BY1242" s="16"/>
      <c r="BZ1242" s="16"/>
      <c r="CA1242" s="16"/>
      <c r="CB1242" s="16"/>
      <c r="CC1242" s="16"/>
      <c r="CD1242" s="16"/>
      <c r="CE1242" s="16"/>
      <c r="CF1242" s="16"/>
      <c r="CG1242" s="16"/>
      <c r="CH1242" s="16"/>
      <c r="CI1242" s="16"/>
      <c r="CJ1242" s="16"/>
      <c r="CK1242" s="16"/>
      <c r="CL1242" s="16"/>
      <c r="CM1242" s="16"/>
      <c r="CN1242" s="16"/>
      <c r="CO1242" s="16"/>
      <c r="CP1242" s="16"/>
      <c r="CQ1242" s="16"/>
      <c r="CR1242" s="16"/>
      <c r="CS1242" s="16"/>
      <c r="CT1242" s="16"/>
      <c r="CU1242" s="16"/>
      <c r="CV1242" s="16"/>
      <c r="CW1242" s="16"/>
      <c r="CX1242" s="16"/>
      <c r="CY1242" s="16"/>
      <c r="CZ1242" s="16"/>
      <c r="DA1242" s="16"/>
      <c r="DB1242" s="16"/>
      <c r="DC1242" s="16"/>
      <c r="DD1242" s="16"/>
      <c r="DE1242" s="16"/>
      <c r="DF1242" s="16"/>
      <c r="DG1242" s="16"/>
      <c r="DH1242" s="16"/>
      <c r="DI1242" s="16"/>
      <c r="DJ1242" s="16"/>
      <c r="DK1242" s="16"/>
      <c r="DL1242" s="16"/>
      <c r="DM1242" s="16"/>
      <c r="DN1242" s="16"/>
      <c r="DO1242" s="16"/>
      <c r="DP1242" s="16"/>
      <c r="DQ1242" s="16"/>
      <c r="DR1242" s="16"/>
      <c r="DS1242" s="16"/>
      <c r="DT1242" s="16"/>
      <c r="DU1242" s="16"/>
      <c r="DV1242" s="16"/>
      <c r="DW1242" s="16"/>
      <c r="DX1242" s="16"/>
      <c r="DY1242" s="16"/>
      <c r="DZ1242" s="16"/>
      <c r="EA1242" s="16"/>
      <c r="EB1242" s="16"/>
      <c r="EC1242" s="16"/>
      <c r="ED1242" s="16"/>
      <c r="EE1242" s="16"/>
      <c r="EF1242" s="16"/>
      <c r="EG1242" s="16"/>
      <c r="EH1242" s="16"/>
      <c r="EI1242" s="16"/>
      <c r="EJ1242" s="16"/>
      <c r="EK1242" s="16"/>
      <c r="EL1242" s="16"/>
      <c r="EM1242" s="16"/>
      <c r="EN1242" s="16"/>
      <c r="EO1242" s="16"/>
      <c r="EP1242" s="16"/>
      <c r="EQ1242" s="16"/>
      <c r="ER1242" s="16"/>
      <c r="ES1242" s="16"/>
      <c r="ET1242" s="16"/>
      <c r="EU1242" s="16"/>
      <c r="EV1242" s="16"/>
      <c r="EW1242" s="16"/>
      <c r="EX1242" s="16"/>
      <c r="EY1242" s="16"/>
      <c r="EZ1242" s="16"/>
      <c r="FA1242" s="16"/>
      <c r="FB1242" s="16"/>
    </row>
    <row r="1243" spans="11:158" x14ac:dyDescent="0.35"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6"/>
      <c r="AP1243" s="16"/>
      <c r="AQ1243" s="16"/>
      <c r="AR1243" s="16"/>
      <c r="AS1243" s="16"/>
      <c r="AT1243" s="16"/>
      <c r="AU1243" s="16"/>
      <c r="AV1243" s="16"/>
      <c r="AW1243" s="16"/>
      <c r="AX1243" s="16"/>
      <c r="AY1243" s="16"/>
      <c r="AZ1243" s="16"/>
      <c r="BA1243" s="16"/>
      <c r="BB1243" s="16"/>
      <c r="BC1243" s="16"/>
      <c r="BD1243" s="16"/>
      <c r="BE1243" s="16"/>
      <c r="BF1243" s="16"/>
      <c r="BG1243" s="16"/>
      <c r="BH1243" s="16"/>
      <c r="BI1243" s="16"/>
      <c r="BJ1243" s="16"/>
      <c r="BK1243" s="16"/>
      <c r="BL1243" s="16"/>
      <c r="BM1243" s="16"/>
      <c r="BN1243" s="16"/>
      <c r="BO1243" s="16"/>
      <c r="BP1243" s="16"/>
      <c r="BQ1243" s="16"/>
      <c r="BR1243" s="16"/>
      <c r="BS1243" s="16"/>
      <c r="BT1243" s="16"/>
      <c r="BU1243" s="16"/>
      <c r="BV1243" s="16"/>
      <c r="BW1243" s="16"/>
      <c r="BX1243" s="16"/>
      <c r="BY1243" s="16"/>
      <c r="BZ1243" s="16"/>
      <c r="CA1243" s="16"/>
      <c r="CB1243" s="16"/>
      <c r="CC1243" s="16"/>
      <c r="CD1243" s="16"/>
      <c r="CE1243" s="16"/>
      <c r="CF1243" s="16"/>
      <c r="CG1243" s="16"/>
      <c r="CH1243" s="16"/>
      <c r="CI1243" s="16"/>
      <c r="CJ1243" s="16"/>
      <c r="CK1243" s="16"/>
      <c r="CL1243" s="16"/>
      <c r="CM1243" s="16"/>
      <c r="CN1243" s="16"/>
      <c r="CO1243" s="16"/>
      <c r="CP1243" s="16"/>
      <c r="CQ1243" s="16"/>
      <c r="CR1243" s="16"/>
      <c r="CS1243" s="16"/>
      <c r="CT1243" s="16"/>
      <c r="CU1243" s="16"/>
      <c r="CV1243" s="16"/>
      <c r="CW1243" s="16"/>
      <c r="CX1243" s="16"/>
      <c r="CY1243" s="16"/>
      <c r="CZ1243" s="16"/>
      <c r="DA1243" s="16"/>
      <c r="DB1243" s="16"/>
      <c r="DC1243" s="16"/>
      <c r="DD1243" s="16"/>
      <c r="DE1243" s="16"/>
      <c r="DF1243" s="16"/>
      <c r="DG1243" s="16"/>
      <c r="DH1243" s="16"/>
      <c r="DI1243" s="16"/>
      <c r="DJ1243" s="16"/>
      <c r="DK1243" s="16"/>
      <c r="DL1243" s="16"/>
      <c r="DM1243" s="16"/>
      <c r="DN1243" s="16"/>
      <c r="DO1243" s="16"/>
      <c r="DP1243" s="16"/>
      <c r="DQ1243" s="16"/>
      <c r="DR1243" s="16"/>
      <c r="DS1243" s="16"/>
      <c r="DT1243" s="16"/>
      <c r="DU1243" s="16"/>
      <c r="DV1243" s="16"/>
      <c r="DW1243" s="16"/>
      <c r="DX1243" s="16"/>
      <c r="DY1243" s="16"/>
      <c r="DZ1243" s="16"/>
      <c r="EA1243" s="16"/>
      <c r="EB1243" s="16"/>
      <c r="EC1243" s="16"/>
      <c r="ED1243" s="16"/>
      <c r="EE1243" s="16"/>
      <c r="EF1243" s="16"/>
      <c r="EG1243" s="16"/>
      <c r="EH1243" s="16"/>
      <c r="EI1243" s="16"/>
      <c r="EJ1243" s="16"/>
      <c r="EK1243" s="16"/>
      <c r="EL1243" s="16"/>
      <c r="EM1243" s="16"/>
      <c r="EN1243" s="16"/>
      <c r="EO1243" s="16"/>
      <c r="EP1243" s="16"/>
      <c r="EQ1243" s="16"/>
      <c r="ER1243" s="16"/>
      <c r="ES1243" s="16"/>
      <c r="ET1243" s="16"/>
      <c r="EU1243" s="16"/>
      <c r="EV1243" s="16"/>
      <c r="EW1243" s="16"/>
      <c r="EX1243" s="16"/>
      <c r="EY1243" s="16"/>
      <c r="EZ1243" s="16"/>
      <c r="FA1243" s="16"/>
      <c r="FB1243" s="16"/>
    </row>
    <row r="1244" spans="11:158" x14ac:dyDescent="0.35"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6"/>
      <c r="AP1244" s="16"/>
      <c r="AQ1244" s="16"/>
      <c r="AR1244" s="16"/>
      <c r="AS1244" s="16"/>
      <c r="AT1244" s="16"/>
      <c r="AU1244" s="16"/>
      <c r="AV1244" s="16"/>
      <c r="AW1244" s="16"/>
      <c r="AX1244" s="16"/>
      <c r="AY1244" s="16"/>
      <c r="AZ1244" s="16"/>
      <c r="BA1244" s="16"/>
      <c r="BB1244" s="16"/>
      <c r="BC1244" s="16"/>
      <c r="BD1244" s="16"/>
      <c r="BE1244" s="16"/>
      <c r="BF1244" s="16"/>
      <c r="BG1244" s="16"/>
      <c r="BH1244" s="16"/>
      <c r="BI1244" s="16"/>
      <c r="BJ1244" s="16"/>
      <c r="BK1244" s="16"/>
      <c r="BL1244" s="16"/>
      <c r="BM1244" s="16"/>
      <c r="BN1244" s="16"/>
      <c r="BO1244" s="16"/>
      <c r="BP1244" s="16"/>
      <c r="BQ1244" s="16"/>
      <c r="BR1244" s="16"/>
      <c r="BS1244" s="16"/>
      <c r="BT1244" s="16"/>
      <c r="BU1244" s="16"/>
      <c r="BV1244" s="16"/>
      <c r="BW1244" s="16"/>
      <c r="BX1244" s="16"/>
      <c r="BY1244" s="16"/>
      <c r="BZ1244" s="16"/>
      <c r="CA1244" s="16"/>
      <c r="CB1244" s="16"/>
      <c r="CC1244" s="16"/>
      <c r="CD1244" s="16"/>
      <c r="CE1244" s="16"/>
      <c r="CF1244" s="16"/>
      <c r="CG1244" s="16"/>
      <c r="CH1244" s="16"/>
      <c r="CI1244" s="16"/>
      <c r="CJ1244" s="16"/>
      <c r="CK1244" s="16"/>
      <c r="CL1244" s="16"/>
      <c r="CM1244" s="16"/>
      <c r="CN1244" s="16"/>
      <c r="CO1244" s="16"/>
      <c r="CP1244" s="16"/>
      <c r="CQ1244" s="16"/>
      <c r="CR1244" s="16"/>
      <c r="CS1244" s="16"/>
      <c r="CT1244" s="16"/>
      <c r="CU1244" s="16"/>
      <c r="CV1244" s="16"/>
      <c r="CW1244" s="16"/>
      <c r="CX1244" s="16"/>
      <c r="CY1244" s="16"/>
      <c r="CZ1244" s="16"/>
      <c r="DA1244" s="16"/>
      <c r="DB1244" s="16"/>
      <c r="DC1244" s="16"/>
      <c r="DD1244" s="16"/>
      <c r="DE1244" s="16"/>
      <c r="DF1244" s="16"/>
      <c r="DG1244" s="16"/>
      <c r="DH1244" s="16"/>
      <c r="DI1244" s="16"/>
      <c r="DJ1244" s="16"/>
      <c r="DK1244" s="16"/>
      <c r="DL1244" s="16"/>
      <c r="DM1244" s="16"/>
      <c r="DN1244" s="16"/>
      <c r="DO1244" s="16"/>
      <c r="DP1244" s="16"/>
      <c r="DQ1244" s="16"/>
      <c r="DR1244" s="16"/>
      <c r="DS1244" s="16"/>
      <c r="DT1244" s="16"/>
      <c r="DU1244" s="16"/>
      <c r="DV1244" s="16"/>
      <c r="DW1244" s="16"/>
      <c r="DX1244" s="16"/>
      <c r="DY1244" s="16"/>
      <c r="DZ1244" s="16"/>
      <c r="EA1244" s="16"/>
      <c r="EB1244" s="16"/>
      <c r="EC1244" s="16"/>
      <c r="ED1244" s="16"/>
      <c r="EE1244" s="16"/>
      <c r="EF1244" s="16"/>
      <c r="EG1244" s="16"/>
      <c r="EH1244" s="16"/>
      <c r="EI1244" s="16"/>
      <c r="EJ1244" s="16"/>
      <c r="EK1244" s="16"/>
      <c r="EL1244" s="16"/>
      <c r="EM1244" s="16"/>
      <c r="EN1244" s="16"/>
      <c r="EO1244" s="16"/>
      <c r="EP1244" s="16"/>
      <c r="EQ1244" s="16"/>
      <c r="ER1244" s="16"/>
      <c r="ES1244" s="16"/>
      <c r="ET1244" s="16"/>
      <c r="EU1244" s="16"/>
      <c r="EV1244" s="16"/>
      <c r="EW1244" s="16"/>
      <c r="EX1244" s="16"/>
      <c r="EY1244" s="16"/>
      <c r="EZ1244" s="16"/>
      <c r="FA1244" s="16"/>
      <c r="FB1244" s="16"/>
    </row>
    <row r="1245" spans="11:158" x14ac:dyDescent="0.35"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16"/>
      <c r="AP1245" s="16"/>
      <c r="AQ1245" s="16"/>
      <c r="AR1245" s="16"/>
      <c r="AS1245" s="16"/>
      <c r="AT1245" s="16"/>
      <c r="AU1245" s="16"/>
      <c r="AV1245" s="16"/>
      <c r="AW1245" s="16"/>
      <c r="AX1245" s="16"/>
      <c r="AY1245" s="16"/>
      <c r="AZ1245" s="16"/>
      <c r="BA1245" s="16"/>
      <c r="BB1245" s="16"/>
      <c r="BC1245" s="16"/>
      <c r="BD1245" s="16"/>
      <c r="BE1245" s="16"/>
      <c r="BF1245" s="16"/>
      <c r="BG1245" s="16"/>
      <c r="BH1245" s="16"/>
      <c r="BI1245" s="16"/>
      <c r="BJ1245" s="16"/>
      <c r="BK1245" s="16"/>
      <c r="BL1245" s="16"/>
      <c r="BM1245" s="16"/>
      <c r="BN1245" s="16"/>
      <c r="BO1245" s="16"/>
      <c r="BP1245" s="16"/>
      <c r="BQ1245" s="16"/>
      <c r="BR1245" s="16"/>
      <c r="BS1245" s="16"/>
      <c r="BT1245" s="16"/>
      <c r="BU1245" s="16"/>
      <c r="BV1245" s="16"/>
      <c r="BW1245" s="16"/>
      <c r="BX1245" s="16"/>
      <c r="BY1245" s="16"/>
      <c r="BZ1245" s="16"/>
      <c r="CA1245" s="16"/>
      <c r="CB1245" s="16"/>
      <c r="CC1245" s="16"/>
      <c r="CD1245" s="16"/>
      <c r="CE1245" s="16"/>
      <c r="CF1245" s="16"/>
      <c r="CG1245" s="16"/>
      <c r="CH1245" s="16"/>
      <c r="CI1245" s="16"/>
      <c r="CJ1245" s="16"/>
      <c r="CK1245" s="16"/>
      <c r="CL1245" s="16"/>
      <c r="CM1245" s="16"/>
      <c r="CN1245" s="16"/>
      <c r="CO1245" s="16"/>
      <c r="CP1245" s="16"/>
      <c r="CQ1245" s="16"/>
      <c r="CR1245" s="16"/>
      <c r="CS1245" s="16"/>
      <c r="CT1245" s="16"/>
      <c r="CU1245" s="16"/>
      <c r="CV1245" s="16"/>
      <c r="CW1245" s="16"/>
      <c r="CX1245" s="16"/>
      <c r="CY1245" s="16"/>
      <c r="CZ1245" s="16"/>
      <c r="DA1245" s="16"/>
      <c r="DB1245" s="16"/>
      <c r="DC1245" s="16"/>
      <c r="DD1245" s="16"/>
      <c r="DE1245" s="16"/>
      <c r="DF1245" s="16"/>
      <c r="DG1245" s="16"/>
      <c r="DH1245" s="16"/>
      <c r="DI1245" s="16"/>
      <c r="DJ1245" s="16"/>
      <c r="DK1245" s="16"/>
      <c r="DL1245" s="16"/>
      <c r="DM1245" s="16"/>
      <c r="DN1245" s="16"/>
      <c r="DO1245" s="16"/>
      <c r="DP1245" s="16"/>
      <c r="DQ1245" s="16"/>
      <c r="DR1245" s="16"/>
      <c r="DS1245" s="16"/>
      <c r="DT1245" s="16"/>
      <c r="DU1245" s="16"/>
      <c r="DV1245" s="16"/>
      <c r="DW1245" s="16"/>
      <c r="DX1245" s="16"/>
      <c r="DY1245" s="16"/>
      <c r="DZ1245" s="16"/>
      <c r="EA1245" s="16"/>
      <c r="EB1245" s="16"/>
      <c r="EC1245" s="16"/>
      <c r="ED1245" s="16"/>
      <c r="EE1245" s="16"/>
      <c r="EF1245" s="16"/>
      <c r="EG1245" s="16"/>
      <c r="EH1245" s="16"/>
      <c r="EI1245" s="16"/>
      <c r="EJ1245" s="16"/>
      <c r="EK1245" s="16"/>
      <c r="EL1245" s="16"/>
      <c r="EM1245" s="16"/>
      <c r="EN1245" s="16"/>
      <c r="EO1245" s="16"/>
      <c r="EP1245" s="16"/>
      <c r="EQ1245" s="16"/>
      <c r="ER1245" s="16"/>
      <c r="ES1245" s="16"/>
      <c r="ET1245" s="16"/>
      <c r="EU1245" s="16"/>
      <c r="EV1245" s="16"/>
      <c r="EW1245" s="16"/>
      <c r="EX1245" s="16"/>
      <c r="EY1245" s="16"/>
      <c r="EZ1245" s="16"/>
      <c r="FA1245" s="16"/>
      <c r="FB1245" s="16"/>
    </row>
    <row r="1246" spans="11:158" x14ac:dyDescent="0.35"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6"/>
      <c r="AP1246" s="16"/>
      <c r="AQ1246" s="16"/>
      <c r="AR1246" s="16"/>
      <c r="AS1246" s="16"/>
      <c r="AT1246" s="16"/>
      <c r="AU1246" s="16"/>
      <c r="AV1246" s="16"/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  <c r="BG1246" s="16"/>
      <c r="BH1246" s="16"/>
      <c r="BI1246" s="16"/>
      <c r="BJ1246" s="16"/>
      <c r="BK1246" s="16"/>
      <c r="BL1246" s="16"/>
      <c r="BM1246" s="16"/>
      <c r="BN1246" s="16"/>
      <c r="BO1246" s="16"/>
      <c r="BP1246" s="16"/>
      <c r="BQ1246" s="16"/>
      <c r="BR1246" s="16"/>
      <c r="BS1246" s="16"/>
      <c r="BT1246" s="16"/>
      <c r="BU1246" s="16"/>
      <c r="BV1246" s="16"/>
      <c r="BW1246" s="16"/>
      <c r="BX1246" s="16"/>
      <c r="BY1246" s="16"/>
      <c r="BZ1246" s="16"/>
      <c r="CA1246" s="16"/>
      <c r="CB1246" s="16"/>
      <c r="CC1246" s="16"/>
      <c r="CD1246" s="16"/>
      <c r="CE1246" s="16"/>
      <c r="CF1246" s="16"/>
      <c r="CG1246" s="16"/>
      <c r="CH1246" s="16"/>
      <c r="CI1246" s="16"/>
      <c r="CJ1246" s="16"/>
      <c r="CK1246" s="16"/>
      <c r="CL1246" s="16"/>
      <c r="CM1246" s="16"/>
      <c r="CN1246" s="16"/>
      <c r="CO1246" s="16"/>
      <c r="CP1246" s="16"/>
      <c r="CQ1246" s="16"/>
      <c r="CR1246" s="16"/>
      <c r="CS1246" s="16"/>
      <c r="CT1246" s="16"/>
      <c r="CU1246" s="16"/>
      <c r="CV1246" s="16"/>
      <c r="CW1246" s="16"/>
      <c r="CX1246" s="16"/>
      <c r="CY1246" s="16"/>
      <c r="CZ1246" s="16"/>
      <c r="DA1246" s="16"/>
      <c r="DB1246" s="16"/>
      <c r="DC1246" s="16"/>
      <c r="DD1246" s="16"/>
      <c r="DE1246" s="16"/>
      <c r="DF1246" s="16"/>
      <c r="DG1246" s="16"/>
      <c r="DH1246" s="16"/>
      <c r="DI1246" s="16"/>
      <c r="DJ1246" s="16"/>
      <c r="DK1246" s="16"/>
      <c r="DL1246" s="16"/>
      <c r="DM1246" s="16"/>
      <c r="DN1246" s="16"/>
      <c r="DO1246" s="16"/>
      <c r="DP1246" s="16"/>
      <c r="DQ1246" s="16"/>
      <c r="DR1246" s="16"/>
      <c r="DS1246" s="16"/>
      <c r="DT1246" s="16"/>
      <c r="DU1246" s="16"/>
      <c r="DV1246" s="16"/>
      <c r="DW1246" s="16"/>
      <c r="DX1246" s="16"/>
      <c r="DY1246" s="16"/>
      <c r="DZ1246" s="16"/>
      <c r="EA1246" s="16"/>
      <c r="EB1246" s="16"/>
      <c r="EC1246" s="16"/>
      <c r="ED1246" s="16"/>
      <c r="EE1246" s="16"/>
      <c r="EF1246" s="16"/>
      <c r="EG1246" s="16"/>
      <c r="EH1246" s="16"/>
      <c r="EI1246" s="16"/>
      <c r="EJ1246" s="16"/>
      <c r="EK1246" s="16"/>
      <c r="EL1246" s="16"/>
      <c r="EM1246" s="16"/>
      <c r="EN1246" s="16"/>
      <c r="EO1246" s="16"/>
      <c r="EP1246" s="16"/>
      <c r="EQ1246" s="16"/>
      <c r="ER1246" s="16"/>
      <c r="ES1246" s="16"/>
      <c r="ET1246" s="16"/>
      <c r="EU1246" s="16"/>
      <c r="EV1246" s="16"/>
      <c r="EW1246" s="16"/>
      <c r="EX1246" s="16"/>
      <c r="EY1246" s="16"/>
      <c r="EZ1246" s="16"/>
      <c r="FA1246" s="16"/>
      <c r="FB1246" s="16"/>
    </row>
    <row r="1247" spans="11:158" x14ac:dyDescent="0.35"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6"/>
      <c r="AP1247" s="16"/>
      <c r="AQ1247" s="16"/>
      <c r="AR1247" s="16"/>
      <c r="AS1247" s="16"/>
      <c r="AT1247" s="16"/>
      <c r="AU1247" s="16"/>
      <c r="AV1247" s="16"/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s="16"/>
      <c r="BG1247" s="16"/>
      <c r="BH1247" s="16"/>
      <c r="BI1247" s="16"/>
      <c r="BJ1247" s="16"/>
      <c r="BK1247" s="16"/>
      <c r="BL1247" s="16"/>
      <c r="BM1247" s="16"/>
      <c r="BN1247" s="16"/>
      <c r="BO1247" s="16"/>
      <c r="BP1247" s="16"/>
      <c r="BQ1247" s="16"/>
      <c r="BR1247" s="16"/>
      <c r="BS1247" s="16"/>
      <c r="BT1247" s="16"/>
      <c r="BU1247" s="16"/>
      <c r="BV1247" s="16"/>
      <c r="BW1247" s="16"/>
      <c r="BX1247" s="16"/>
      <c r="BY1247" s="16"/>
      <c r="BZ1247" s="16"/>
      <c r="CA1247" s="16"/>
      <c r="CB1247" s="16"/>
      <c r="CC1247" s="16"/>
      <c r="CD1247" s="16"/>
      <c r="CE1247" s="16"/>
      <c r="CF1247" s="16"/>
      <c r="CG1247" s="16"/>
      <c r="CH1247" s="16"/>
      <c r="CI1247" s="16"/>
      <c r="CJ1247" s="16"/>
      <c r="CK1247" s="16"/>
      <c r="CL1247" s="16"/>
      <c r="CM1247" s="16"/>
      <c r="CN1247" s="16"/>
      <c r="CO1247" s="16"/>
      <c r="CP1247" s="16"/>
      <c r="CQ1247" s="16"/>
      <c r="CR1247" s="16"/>
      <c r="CS1247" s="16"/>
      <c r="CT1247" s="16"/>
      <c r="CU1247" s="16"/>
      <c r="CV1247" s="16"/>
      <c r="CW1247" s="16"/>
      <c r="CX1247" s="16"/>
      <c r="CY1247" s="16"/>
      <c r="CZ1247" s="16"/>
      <c r="DA1247" s="16"/>
      <c r="DB1247" s="16"/>
      <c r="DC1247" s="16"/>
      <c r="DD1247" s="16"/>
      <c r="DE1247" s="16"/>
      <c r="DF1247" s="16"/>
      <c r="DG1247" s="16"/>
      <c r="DH1247" s="16"/>
      <c r="DI1247" s="16"/>
      <c r="DJ1247" s="16"/>
      <c r="DK1247" s="16"/>
      <c r="DL1247" s="16"/>
      <c r="DM1247" s="16"/>
      <c r="DN1247" s="16"/>
      <c r="DO1247" s="16"/>
      <c r="DP1247" s="16"/>
      <c r="DQ1247" s="16"/>
      <c r="DR1247" s="16"/>
      <c r="DS1247" s="16"/>
      <c r="DT1247" s="16"/>
      <c r="DU1247" s="16"/>
      <c r="DV1247" s="16"/>
      <c r="DW1247" s="16"/>
      <c r="DX1247" s="16"/>
      <c r="DY1247" s="16"/>
      <c r="DZ1247" s="16"/>
      <c r="EA1247" s="16"/>
      <c r="EB1247" s="16"/>
      <c r="EC1247" s="16"/>
      <c r="ED1247" s="16"/>
      <c r="EE1247" s="16"/>
      <c r="EF1247" s="16"/>
      <c r="EG1247" s="16"/>
      <c r="EH1247" s="16"/>
      <c r="EI1247" s="16"/>
      <c r="EJ1247" s="16"/>
      <c r="EK1247" s="16"/>
      <c r="EL1247" s="16"/>
      <c r="EM1247" s="16"/>
      <c r="EN1247" s="16"/>
      <c r="EO1247" s="16"/>
      <c r="EP1247" s="16"/>
      <c r="EQ1247" s="16"/>
      <c r="ER1247" s="16"/>
      <c r="ES1247" s="16"/>
      <c r="ET1247" s="16"/>
      <c r="EU1247" s="16"/>
      <c r="EV1247" s="16"/>
      <c r="EW1247" s="16"/>
      <c r="EX1247" s="16"/>
      <c r="EY1247" s="16"/>
      <c r="EZ1247" s="16"/>
      <c r="FA1247" s="16"/>
      <c r="FB1247" s="16"/>
    </row>
    <row r="1248" spans="11:158" x14ac:dyDescent="0.35"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6"/>
      <c r="AP1248" s="16"/>
      <c r="AQ1248" s="16"/>
      <c r="AR1248" s="16"/>
      <c r="AS1248" s="16"/>
      <c r="AT1248" s="16"/>
      <c r="AU1248" s="16"/>
      <c r="AV1248" s="16"/>
      <c r="AW1248" s="16"/>
      <c r="AX1248" s="16"/>
      <c r="AY1248" s="16"/>
      <c r="AZ1248" s="16"/>
      <c r="BA1248" s="16"/>
      <c r="BB1248" s="16"/>
      <c r="BC1248" s="16"/>
      <c r="BD1248" s="16"/>
      <c r="BE1248" s="16"/>
      <c r="BF1248" s="16"/>
      <c r="BG1248" s="16"/>
      <c r="BH1248" s="16"/>
      <c r="BI1248" s="16"/>
      <c r="BJ1248" s="16"/>
      <c r="BK1248" s="16"/>
      <c r="BL1248" s="16"/>
      <c r="BM1248" s="16"/>
      <c r="BN1248" s="16"/>
      <c r="BO1248" s="16"/>
      <c r="BP1248" s="16"/>
      <c r="BQ1248" s="16"/>
      <c r="BR1248" s="16"/>
      <c r="BS1248" s="16"/>
      <c r="BT1248" s="16"/>
      <c r="BU1248" s="16"/>
      <c r="BV1248" s="16"/>
      <c r="BW1248" s="16"/>
      <c r="BX1248" s="16"/>
      <c r="BY1248" s="16"/>
      <c r="BZ1248" s="16"/>
      <c r="CA1248" s="16"/>
      <c r="CB1248" s="16"/>
      <c r="CC1248" s="16"/>
      <c r="CD1248" s="16"/>
      <c r="CE1248" s="16"/>
      <c r="CF1248" s="16"/>
      <c r="CG1248" s="16"/>
      <c r="CH1248" s="16"/>
      <c r="CI1248" s="16"/>
      <c r="CJ1248" s="16"/>
      <c r="CK1248" s="16"/>
      <c r="CL1248" s="16"/>
      <c r="CM1248" s="16"/>
      <c r="CN1248" s="16"/>
      <c r="CO1248" s="16"/>
      <c r="CP1248" s="16"/>
      <c r="CQ1248" s="16"/>
      <c r="CR1248" s="16"/>
      <c r="CS1248" s="16"/>
      <c r="CT1248" s="16"/>
      <c r="CU1248" s="16"/>
      <c r="CV1248" s="16"/>
      <c r="CW1248" s="16"/>
      <c r="CX1248" s="16"/>
      <c r="CY1248" s="16"/>
      <c r="CZ1248" s="16"/>
      <c r="DA1248" s="16"/>
      <c r="DB1248" s="16"/>
      <c r="DC1248" s="16"/>
      <c r="DD1248" s="16"/>
      <c r="DE1248" s="16"/>
      <c r="DF1248" s="16"/>
      <c r="DG1248" s="16"/>
      <c r="DH1248" s="16"/>
      <c r="DI1248" s="16"/>
      <c r="DJ1248" s="16"/>
      <c r="DK1248" s="16"/>
      <c r="DL1248" s="16"/>
      <c r="DM1248" s="16"/>
      <c r="DN1248" s="16"/>
      <c r="DO1248" s="16"/>
      <c r="DP1248" s="16"/>
      <c r="DQ1248" s="16"/>
      <c r="DR1248" s="16"/>
      <c r="DS1248" s="16"/>
      <c r="DT1248" s="16"/>
      <c r="DU1248" s="16"/>
      <c r="DV1248" s="16"/>
      <c r="DW1248" s="16"/>
      <c r="DX1248" s="16"/>
      <c r="DY1248" s="16"/>
      <c r="DZ1248" s="16"/>
      <c r="EA1248" s="16"/>
      <c r="EB1248" s="16"/>
      <c r="EC1248" s="16"/>
      <c r="ED1248" s="16"/>
      <c r="EE1248" s="16"/>
      <c r="EF1248" s="16"/>
      <c r="EG1248" s="16"/>
      <c r="EH1248" s="16"/>
      <c r="EI1248" s="16"/>
      <c r="EJ1248" s="16"/>
      <c r="EK1248" s="16"/>
      <c r="EL1248" s="16"/>
      <c r="EM1248" s="16"/>
      <c r="EN1248" s="16"/>
      <c r="EO1248" s="16"/>
      <c r="EP1248" s="16"/>
      <c r="EQ1248" s="16"/>
      <c r="ER1248" s="16"/>
      <c r="ES1248" s="16"/>
      <c r="ET1248" s="16"/>
      <c r="EU1248" s="16"/>
      <c r="EV1248" s="16"/>
      <c r="EW1248" s="16"/>
      <c r="EX1248" s="16"/>
      <c r="EY1248" s="16"/>
      <c r="EZ1248" s="16"/>
      <c r="FA1248" s="16"/>
      <c r="FB1248" s="16"/>
    </row>
    <row r="1249" spans="11:158" x14ac:dyDescent="0.35"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16"/>
      <c r="AP1249" s="16"/>
      <c r="AQ1249" s="16"/>
      <c r="AR1249" s="16"/>
      <c r="AS1249" s="16"/>
      <c r="AT1249" s="16"/>
      <c r="AU1249" s="16"/>
      <c r="AV1249" s="16"/>
      <c r="AW1249" s="16"/>
      <c r="AX1249" s="16"/>
      <c r="AY1249" s="16"/>
      <c r="AZ1249" s="16"/>
      <c r="BA1249" s="16"/>
      <c r="BB1249" s="16"/>
      <c r="BC1249" s="16"/>
      <c r="BD1249" s="16"/>
      <c r="BE1249" s="16"/>
      <c r="BF1249" s="16"/>
      <c r="BG1249" s="16"/>
      <c r="BH1249" s="16"/>
      <c r="BI1249" s="16"/>
      <c r="BJ1249" s="16"/>
      <c r="BK1249" s="16"/>
      <c r="BL1249" s="16"/>
      <c r="BM1249" s="16"/>
      <c r="BN1249" s="16"/>
      <c r="BO1249" s="16"/>
      <c r="BP1249" s="16"/>
      <c r="BQ1249" s="16"/>
      <c r="BR1249" s="16"/>
      <c r="BS1249" s="16"/>
      <c r="BT1249" s="16"/>
      <c r="BU1249" s="16"/>
      <c r="BV1249" s="16"/>
      <c r="BW1249" s="16"/>
      <c r="BX1249" s="16"/>
      <c r="BY1249" s="16"/>
      <c r="BZ1249" s="16"/>
      <c r="CA1249" s="16"/>
      <c r="CB1249" s="16"/>
      <c r="CC1249" s="16"/>
      <c r="CD1249" s="16"/>
      <c r="CE1249" s="16"/>
      <c r="CF1249" s="16"/>
      <c r="CG1249" s="16"/>
      <c r="CH1249" s="16"/>
      <c r="CI1249" s="16"/>
      <c r="CJ1249" s="16"/>
      <c r="CK1249" s="16"/>
      <c r="CL1249" s="16"/>
      <c r="CM1249" s="16"/>
      <c r="CN1249" s="16"/>
      <c r="CO1249" s="16"/>
      <c r="CP1249" s="16"/>
      <c r="CQ1249" s="16"/>
      <c r="CR1249" s="16"/>
      <c r="CS1249" s="16"/>
      <c r="CT1249" s="16"/>
      <c r="CU1249" s="16"/>
      <c r="CV1249" s="16"/>
      <c r="CW1249" s="16"/>
      <c r="CX1249" s="16"/>
      <c r="CY1249" s="16"/>
      <c r="CZ1249" s="16"/>
      <c r="DA1249" s="16"/>
      <c r="DB1249" s="16"/>
      <c r="DC1249" s="16"/>
      <c r="DD1249" s="16"/>
      <c r="DE1249" s="16"/>
      <c r="DF1249" s="16"/>
      <c r="DG1249" s="16"/>
      <c r="DH1249" s="16"/>
      <c r="DI1249" s="16"/>
      <c r="DJ1249" s="16"/>
      <c r="DK1249" s="16"/>
      <c r="DL1249" s="16"/>
      <c r="DM1249" s="16"/>
      <c r="DN1249" s="16"/>
      <c r="DO1249" s="16"/>
      <c r="DP1249" s="16"/>
      <c r="DQ1249" s="16"/>
      <c r="DR1249" s="16"/>
      <c r="DS1249" s="16"/>
      <c r="DT1249" s="16"/>
      <c r="DU1249" s="16"/>
      <c r="DV1249" s="16"/>
      <c r="DW1249" s="16"/>
      <c r="DX1249" s="16"/>
      <c r="DY1249" s="16"/>
      <c r="DZ1249" s="16"/>
      <c r="EA1249" s="16"/>
      <c r="EB1249" s="16"/>
      <c r="EC1249" s="16"/>
      <c r="ED1249" s="16"/>
      <c r="EE1249" s="16"/>
      <c r="EF1249" s="16"/>
      <c r="EG1249" s="16"/>
      <c r="EH1249" s="16"/>
      <c r="EI1249" s="16"/>
      <c r="EJ1249" s="16"/>
      <c r="EK1249" s="16"/>
      <c r="EL1249" s="16"/>
      <c r="EM1249" s="16"/>
      <c r="EN1249" s="16"/>
      <c r="EO1249" s="16"/>
      <c r="EP1249" s="16"/>
      <c r="EQ1249" s="16"/>
      <c r="ER1249" s="16"/>
      <c r="ES1249" s="16"/>
      <c r="ET1249" s="16"/>
      <c r="EU1249" s="16"/>
      <c r="EV1249" s="16"/>
      <c r="EW1249" s="16"/>
      <c r="EX1249" s="16"/>
      <c r="EY1249" s="16"/>
      <c r="EZ1249" s="16"/>
      <c r="FA1249" s="16"/>
      <c r="FB1249" s="16"/>
    </row>
    <row r="1250" spans="11:158" x14ac:dyDescent="0.35"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16"/>
      <c r="AP1250" s="16"/>
      <c r="AQ1250" s="16"/>
      <c r="AR1250" s="16"/>
      <c r="AS1250" s="16"/>
      <c r="AT1250" s="16"/>
      <c r="AU1250" s="16"/>
      <c r="AV1250" s="16"/>
      <c r="AW1250" s="16"/>
      <c r="AX1250" s="16"/>
      <c r="AY1250" s="16"/>
      <c r="AZ1250" s="16"/>
      <c r="BA1250" s="16"/>
      <c r="BB1250" s="16"/>
      <c r="BC1250" s="16"/>
      <c r="BD1250" s="16"/>
      <c r="BE1250" s="16"/>
      <c r="BF1250" s="16"/>
      <c r="BG1250" s="16"/>
      <c r="BH1250" s="16"/>
      <c r="BI1250" s="16"/>
      <c r="BJ1250" s="16"/>
      <c r="BK1250" s="16"/>
      <c r="BL1250" s="16"/>
      <c r="BM1250" s="16"/>
      <c r="BN1250" s="16"/>
      <c r="BO1250" s="16"/>
      <c r="BP1250" s="16"/>
      <c r="BQ1250" s="16"/>
      <c r="BR1250" s="16"/>
      <c r="BS1250" s="16"/>
      <c r="BT1250" s="16"/>
      <c r="BU1250" s="16"/>
      <c r="BV1250" s="16"/>
      <c r="BW1250" s="16"/>
      <c r="BX1250" s="16"/>
      <c r="BY1250" s="16"/>
      <c r="BZ1250" s="16"/>
      <c r="CA1250" s="16"/>
      <c r="CB1250" s="16"/>
      <c r="CC1250" s="16"/>
      <c r="CD1250" s="16"/>
      <c r="CE1250" s="16"/>
      <c r="CF1250" s="16"/>
      <c r="CG1250" s="16"/>
      <c r="CH1250" s="16"/>
      <c r="CI1250" s="16"/>
      <c r="CJ1250" s="16"/>
      <c r="CK1250" s="16"/>
      <c r="CL1250" s="16"/>
      <c r="CM1250" s="16"/>
      <c r="CN1250" s="16"/>
      <c r="CO1250" s="16"/>
      <c r="CP1250" s="16"/>
      <c r="CQ1250" s="16"/>
      <c r="CR1250" s="16"/>
      <c r="CS1250" s="16"/>
      <c r="CT1250" s="16"/>
      <c r="CU1250" s="16"/>
      <c r="CV1250" s="16"/>
      <c r="CW1250" s="16"/>
      <c r="CX1250" s="16"/>
      <c r="CY1250" s="16"/>
      <c r="CZ1250" s="16"/>
      <c r="DA1250" s="16"/>
      <c r="DB1250" s="16"/>
      <c r="DC1250" s="16"/>
      <c r="DD1250" s="16"/>
      <c r="DE1250" s="16"/>
      <c r="DF1250" s="16"/>
      <c r="DG1250" s="16"/>
      <c r="DH1250" s="16"/>
      <c r="DI1250" s="16"/>
      <c r="DJ1250" s="16"/>
      <c r="DK1250" s="16"/>
      <c r="DL1250" s="16"/>
      <c r="DM1250" s="16"/>
      <c r="DN1250" s="16"/>
      <c r="DO1250" s="16"/>
      <c r="DP1250" s="16"/>
      <c r="DQ1250" s="16"/>
      <c r="DR1250" s="16"/>
      <c r="DS1250" s="16"/>
      <c r="DT1250" s="16"/>
      <c r="DU1250" s="16"/>
      <c r="DV1250" s="16"/>
      <c r="DW1250" s="16"/>
      <c r="DX1250" s="16"/>
      <c r="DY1250" s="16"/>
      <c r="DZ1250" s="16"/>
      <c r="EA1250" s="16"/>
      <c r="EB1250" s="16"/>
      <c r="EC1250" s="16"/>
      <c r="ED1250" s="16"/>
      <c r="EE1250" s="16"/>
      <c r="EF1250" s="16"/>
      <c r="EG1250" s="16"/>
      <c r="EH1250" s="16"/>
      <c r="EI1250" s="16"/>
      <c r="EJ1250" s="16"/>
      <c r="EK1250" s="16"/>
      <c r="EL1250" s="16"/>
      <c r="EM1250" s="16"/>
      <c r="EN1250" s="16"/>
      <c r="EO1250" s="16"/>
      <c r="EP1250" s="16"/>
      <c r="EQ1250" s="16"/>
      <c r="ER1250" s="16"/>
      <c r="ES1250" s="16"/>
      <c r="ET1250" s="16"/>
      <c r="EU1250" s="16"/>
      <c r="EV1250" s="16"/>
      <c r="EW1250" s="16"/>
      <c r="EX1250" s="16"/>
      <c r="EY1250" s="16"/>
      <c r="EZ1250" s="16"/>
      <c r="FA1250" s="16"/>
      <c r="FB1250" s="16"/>
    </row>
    <row r="1251" spans="11:158" x14ac:dyDescent="0.35"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6"/>
      <c r="AP1251" s="16"/>
      <c r="AQ1251" s="16"/>
      <c r="AR1251" s="16"/>
      <c r="AS1251" s="16"/>
      <c r="AT1251" s="16"/>
      <c r="AU1251" s="16"/>
      <c r="AV1251" s="16"/>
      <c r="AW1251" s="16"/>
      <c r="AX1251" s="16"/>
      <c r="AY1251" s="16"/>
      <c r="AZ1251" s="16"/>
      <c r="BA1251" s="16"/>
      <c r="BB1251" s="16"/>
      <c r="BC1251" s="16"/>
      <c r="BD1251" s="16"/>
      <c r="BE1251" s="16"/>
      <c r="BF1251" s="16"/>
      <c r="BG1251" s="16"/>
      <c r="BH1251" s="16"/>
      <c r="BI1251" s="16"/>
      <c r="BJ1251" s="16"/>
      <c r="BK1251" s="16"/>
      <c r="BL1251" s="16"/>
      <c r="BM1251" s="16"/>
      <c r="BN1251" s="16"/>
      <c r="BO1251" s="16"/>
      <c r="BP1251" s="16"/>
      <c r="BQ1251" s="16"/>
      <c r="BR1251" s="16"/>
      <c r="BS1251" s="16"/>
      <c r="BT1251" s="16"/>
      <c r="BU1251" s="16"/>
      <c r="BV1251" s="16"/>
      <c r="BW1251" s="16"/>
      <c r="BX1251" s="16"/>
      <c r="BY1251" s="16"/>
      <c r="BZ1251" s="16"/>
      <c r="CA1251" s="16"/>
      <c r="CB1251" s="16"/>
      <c r="CC1251" s="16"/>
      <c r="CD1251" s="16"/>
      <c r="CE1251" s="16"/>
      <c r="CF1251" s="16"/>
      <c r="CG1251" s="16"/>
      <c r="CH1251" s="16"/>
      <c r="CI1251" s="16"/>
      <c r="CJ1251" s="16"/>
      <c r="CK1251" s="16"/>
      <c r="CL1251" s="16"/>
      <c r="CM1251" s="16"/>
      <c r="CN1251" s="16"/>
      <c r="CO1251" s="16"/>
      <c r="CP1251" s="16"/>
      <c r="CQ1251" s="16"/>
      <c r="CR1251" s="16"/>
      <c r="CS1251" s="16"/>
      <c r="CT1251" s="16"/>
      <c r="CU1251" s="16"/>
      <c r="CV1251" s="16"/>
      <c r="CW1251" s="16"/>
      <c r="CX1251" s="16"/>
      <c r="CY1251" s="16"/>
      <c r="CZ1251" s="16"/>
      <c r="DA1251" s="16"/>
      <c r="DB1251" s="16"/>
      <c r="DC1251" s="16"/>
      <c r="DD1251" s="16"/>
      <c r="DE1251" s="16"/>
      <c r="DF1251" s="16"/>
      <c r="DG1251" s="16"/>
      <c r="DH1251" s="16"/>
      <c r="DI1251" s="16"/>
      <c r="DJ1251" s="16"/>
      <c r="DK1251" s="16"/>
      <c r="DL1251" s="16"/>
      <c r="DM1251" s="16"/>
      <c r="DN1251" s="16"/>
      <c r="DO1251" s="16"/>
      <c r="DP1251" s="16"/>
      <c r="DQ1251" s="16"/>
      <c r="DR1251" s="16"/>
      <c r="DS1251" s="16"/>
      <c r="DT1251" s="16"/>
      <c r="DU1251" s="16"/>
      <c r="DV1251" s="16"/>
      <c r="DW1251" s="16"/>
      <c r="DX1251" s="16"/>
      <c r="DY1251" s="16"/>
      <c r="DZ1251" s="16"/>
      <c r="EA1251" s="16"/>
      <c r="EB1251" s="16"/>
      <c r="EC1251" s="16"/>
      <c r="ED1251" s="16"/>
      <c r="EE1251" s="16"/>
      <c r="EF1251" s="16"/>
      <c r="EG1251" s="16"/>
      <c r="EH1251" s="16"/>
      <c r="EI1251" s="16"/>
      <c r="EJ1251" s="16"/>
      <c r="EK1251" s="16"/>
      <c r="EL1251" s="16"/>
      <c r="EM1251" s="16"/>
      <c r="EN1251" s="16"/>
      <c r="EO1251" s="16"/>
      <c r="EP1251" s="16"/>
      <c r="EQ1251" s="16"/>
      <c r="ER1251" s="16"/>
      <c r="ES1251" s="16"/>
      <c r="ET1251" s="16"/>
      <c r="EU1251" s="16"/>
      <c r="EV1251" s="16"/>
      <c r="EW1251" s="16"/>
      <c r="EX1251" s="16"/>
      <c r="EY1251" s="16"/>
      <c r="EZ1251" s="16"/>
      <c r="FA1251" s="16"/>
      <c r="FB1251" s="16"/>
    </row>
    <row r="1252" spans="11:158" x14ac:dyDescent="0.35"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6"/>
      <c r="AP1252" s="16"/>
      <c r="AQ1252" s="16"/>
      <c r="AR1252" s="16"/>
      <c r="AS1252" s="16"/>
      <c r="AT1252" s="16"/>
      <c r="AU1252" s="16"/>
      <c r="AV1252" s="16"/>
      <c r="AW1252" s="16"/>
      <c r="AX1252" s="16"/>
      <c r="AY1252" s="16"/>
      <c r="AZ1252" s="16"/>
      <c r="BA1252" s="16"/>
      <c r="BB1252" s="16"/>
      <c r="BC1252" s="16"/>
      <c r="BD1252" s="16"/>
      <c r="BE1252" s="16"/>
      <c r="BF1252" s="16"/>
      <c r="BG1252" s="16"/>
      <c r="BH1252" s="16"/>
      <c r="BI1252" s="16"/>
      <c r="BJ1252" s="16"/>
      <c r="BK1252" s="16"/>
      <c r="BL1252" s="16"/>
      <c r="BM1252" s="16"/>
      <c r="BN1252" s="16"/>
      <c r="BO1252" s="16"/>
      <c r="BP1252" s="16"/>
      <c r="BQ1252" s="16"/>
      <c r="BR1252" s="16"/>
      <c r="BS1252" s="16"/>
      <c r="BT1252" s="16"/>
      <c r="BU1252" s="16"/>
      <c r="BV1252" s="16"/>
      <c r="BW1252" s="16"/>
      <c r="BX1252" s="16"/>
      <c r="BY1252" s="16"/>
      <c r="BZ1252" s="16"/>
      <c r="CA1252" s="16"/>
      <c r="CB1252" s="16"/>
      <c r="CC1252" s="16"/>
      <c r="CD1252" s="16"/>
      <c r="CE1252" s="16"/>
      <c r="CF1252" s="16"/>
      <c r="CG1252" s="16"/>
      <c r="CH1252" s="16"/>
      <c r="CI1252" s="16"/>
      <c r="CJ1252" s="16"/>
      <c r="CK1252" s="16"/>
      <c r="CL1252" s="16"/>
      <c r="CM1252" s="16"/>
      <c r="CN1252" s="16"/>
      <c r="CO1252" s="16"/>
      <c r="CP1252" s="16"/>
      <c r="CQ1252" s="16"/>
      <c r="CR1252" s="16"/>
      <c r="CS1252" s="16"/>
      <c r="CT1252" s="16"/>
      <c r="CU1252" s="16"/>
      <c r="CV1252" s="16"/>
      <c r="CW1252" s="16"/>
      <c r="CX1252" s="16"/>
      <c r="CY1252" s="16"/>
      <c r="CZ1252" s="16"/>
      <c r="DA1252" s="16"/>
      <c r="DB1252" s="16"/>
      <c r="DC1252" s="16"/>
      <c r="DD1252" s="16"/>
      <c r="DE1252" s="16"/>
      <c r="DF1252" s="16"/>
      <c r="DG1252" s="16"/>
      <c r="DH1252" s="16"/>
      <c r="DI1252" s="16"/>
      <c r="DJ1252" s="16"/>
      <c r="DK1252" s="16"/>
      <c r="DL1252" s="16"/>
      <c r="DM1252" s="16"/>
      <c r="DN1252" s="16"/>
      <c r="DO1252" s="16"/>
      <c r="DP1252" s="16"/>
      <c r="DQ1252" s="16"/>
      <c r="DR1252" s="16"/>
      <c r="DS1252" s="16"/>
      <c r="DT1252" s="16"/>
      <c r="DU1252" s="16"/>
      <c r="DV1252" s="16"/>
      <c r="DW1252" s="16"/>
      <c r="DX1252" s="16"/>
      <c r="DY1252" s="16"/>
      <c r="DZ1252" s="16"/>
      <c r="EA1252" s="16"/>
      <c r="EB1252" s="16"/>
      <c r="EC1252" s="16"/>
      <c r="ED1252" s="16"/>
      <c r="EE1252" s="16"/>
      <c r="EF1252" s="16"/>
      <c r="EG1252" s="16"/>
      <c r="EH1252" s="16"/>
      <c r="EI1252" s="16"/>
      <c r="EJ1252" s="16"/>
      <c r="EK1252" s="16"/>
      <c r="EL1252" s="16"/>
      <c r="EM1252" s="16"/>
      <c r="EN1252" s="16"/>
      <c r="EO1252" s="16"/>
      <c r="EP1252" s="16"/>
      <c r="EQ1252" s="16"/>
      <c r="ER1252" s="16"/>
      <c r="ES1252" s="16"/>
      <c r="ET1252" s="16"/>
      <c r="EU1252" s="16"/>
      <c r="EV1252" s="16"/>
      <c r="EW1252" s="16"/>
      <c r="EX1252" s="16"/>
      <c r="EY1252" s="16"/>
      <c r="EZ1252" s="16"/>
      <c r="FA1252" s="16"/>
      <c r="FB1252" s="16"/>
    </row>
    <row r="1253" spans="11:158" x14ac:dyDescent="0.35"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6"/>
      <c r="BB1253" s="16"/>
      <c r="BC1253" s="16"/>
      <c r="BD1253" s="16"/>
      <c r="BE1253" s="16"/>
      <c r="BF1253" s="16"/>
      <c r="BG1253" s="16"/>
      <c r="BH1253" s="16"/>
      <c r="BI1253" s="16"/>
      <c r="BJ1253" s="16"/>
      <c r="BK1253" s="16"/>
      <c r="BL1253" s="16"/>
      <c r="BM1253" s="16"/>
      <c r="BN1253" s="16"/>
      <c r="BO1253" s="16"/>
      <c r="BP1253" s="16"/>
      <c r="BQ1253" s="16"/>
      <c r="BR1253" s="16"/>
      <c r="BS1253" s="16"/>
      <c r="BT1253" s="16"/>
      <c r="BU1253" s="16"/>
      <c r="BV1253" s="16"/>
      <c r="BW1253" s="16"/>
      <c r="BX1253" s="16"/>
      <c r="BY1253" s="16"/>
      <c r="BZ1253" s="16"/>
      <c r="CA1253" s="16"/>
      <c r="CB1253" s="16"/>
      <c r="CC1253" s="16"/>
      <c r="CD1253" s="16"/>
      <c r="CE1253" s="16"/>
      <c r="CF1253" s="16"/>
      <c r="CG1253" s="16"/>
      <c r="CH1253" s="16"/>
      <c r="CI1253" s="16"/>
      <c r="CJ1253" s="16"/>
      <c r="CK1253" s="16"/>
      <c r="CL1253" s="16"/>
      <c r="CM1253" s="16"/>
      <c r="CN1253" s="16"/>
      <c r="CO1253" s="16"/>
      <c r="CP1253" s="16"/>
      <c r="CQ1253" s="16"/>
      <c r="CR1253" s="16"/>
      <c r="CS1253" s="16"/>
      <c r="CT1253" s="16"/>
      <c r="CU1253" s="16"/>
      <c r="CV1253" s="16"/>
      <c r="CW1253" s="16"/>
      <c r="CX1253" s="16"/>
      <c r="CY1253" s="16"/>
      <c r="CZ1253" s="16"/>
      <c r="DA1253" s="16"/>
      <c r="DB1253" s="16"/>
      <c r="DC1253" s="16"/>
      <c r="DD1253" s="16"/>
      <c r="DE1253" s="16"/>
      <c r="DF1253" s="16"/>
      <c r="DG1253" s="16"/>
      <c r="DH1253" s="16"/>
      <c r="DI1253" s="16"/>
      <c r="DJ1253" s="16"/>
      <c r="DK1253" s="16"/>
      <c r="DL1253" s="16"/>
      <c r="DM1253" s="16"/>
      <c r="DN1253" s="16"/>
      <c r="DO1253" s="16"/>
      <c r="DP1253" s="16"/>
      <c r="DQ1253" s="16"/>
      <c r="DR1253" s="16"/>
      <c r="DS1253" s="16"/>
      <c r="DT1253" s="16"/>
      <c r="DU1253" s="16"/>
      <c r="DV1253" s="16"/>
      <c r="DW1253" s="16"/>
      <c r="DX1253" s="16"/>
      <c r="DY1253" s="16"/>
      <c r="DZ1253" s="16"/>
      <c r="EA1253" s="16"/>
      <c r="EB1253" s="16"/>
      <c r="EC1253" s="16"/>
      <c r="ED1253" s="16"/>
      <c r="EE1253" s="16"/>
      <c r="EF1253" s="16"/>
      <c r="EG1253" s="16"/>
      <c r="EH1253" s="16"/>
      <c r="EI1253" s="16"/>
      <c r="EJ1253" s="16"/>
      <c r="EK1253" s="16"/>
      <c r="EL1253" s="16"/>
      <c r="EM1253" s="16"/>
      <c r="EN1253" s="16"/>
      <c r="EO1253" s="16"/>
      <c r="EP1253" s="16"/>
      <c r="EQ1253" s="16"/>
      <c r="ER1253" s="16"/>
      <c r="ES1253" s="16"/>
      <c r="ET1253" s="16"/>
      <c r="EU1253" s="16"/>
      <c r="EV1253" s="16"/>
      <c r="EW1253" s="16"/>
      <c r="EX1253" s="16"/>
      <c r="EY1253" s="16"/>
      <c r="EZ1253" s="16"/>
      <c r="FA1253" s="16"/>
      <c r="FB1253" s="16"/>
    </row>
    <row r="1254" spans="11:158" x14ac:dyDescent="0.35"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6"/>
      <c r="AP1254" s="16"/>
      <c r="AQ1254" s="16"/>
      <c r="AR1254" s="16"/>
      <c r="AS1254" s="16"/>
      <c r="AT1254" s="16"/>
      <c r="AU1254" s="16"/>
      <c r="AV1254" s="16"/>
      <c r="AW1254" s="16"/>
      <c r="AX1254" s="16"/>
      <c r="AY1254" s="16"/>
      <c r="AZ1254" s="16"/>
      <c r="BA1254" s="16"/>
      <c r="BB1254" s="16"/>
      <c r="BC1254" s="16"/>
      <c r="BD1254" s="16"/>
      <c r="BE1254" s="16"/>
      <c r="BF1254" s="16"/>
      <c r="BG1254" s="16"/>
      <c r="BH1254" s="16"/>
      <c r="BI1254" s="16"/>
      <c r="BJ1254" s="16"/>
      <c r="BK1254" s="16"/>
      <c r="BL1254" s="16"/>
      <c r="BM1254" s="16"/>
      <c r="BN1254" s="16"/>
      <c r="BO1254" s="16"/>
      <c r="BP1254" s="16"/>
      <c r="BQ1254" s="16"/>
      <c r="BR1254" s="16"/>
      <c r="BS1254" s="16"/>
      <c r="BT1254" s="16"/>
      <c r="BU1254" s="16"/>
      <c r="BV1254" s="16"/>
      <c r="BW1254" s="16"/>
      <c r="BX1254" s="16"/>
      <c r="BY1254" s="16"/>
      <c r="BZ1254" s="16"/>
      <c r="CA1254" s="16"/>
      <c r="CB1254" s="16"/>
      <c r="CC1254" s="16"/>
      <c r="CD1254" s="16"/>
      <c r="CE1254" s="16"/>
      <c r="CF1254" s="16"/>
      <c r="CG1254" s="16"/>
      <c r="CH1254" s="16"/>
      <c r="CI1254" s="16"/>
      <c r="CJ1254" s="16"/>
      <c r="CK1254" s="16"/>
      <c r="CL1254" s="16"/>
      <c r="CM1254" s="16"/>
      <c r="CN1254" s="16"/>
      <c r="CO1254" s="16"/>
      <c r="CP1254" s="16"/>
      <c r="CQ1254" s="16"/>
      <c r="CR1254" s="16"/>
      <c r="CS1254" s="16"/>
      <c r="CT1254" s="16"/>
      <c r="CU1254" s="16"/>
      <c r="CV1254" s="16"/>
      <c r="CW1254" s="16"/>
      <c r="CX1254" s="16"/>
      <c r="CY1254" s="16"/>
      <c r="CZ1254" s="16"/>
      <c r="DA1254" s="16"/>
      <c r="DB1254" s="16"/>
      <c r="DC1254" s="16"/>
      <c r="DD1254" s="16"/>
      <c r="DE1254" s="16"/>
      <c r="DF1254" s="16"/>
      <c r="DG1254" s="16"/>
      <c r="DH1254" s="16"/>
      <c r="DI1254" s="16"/>
      <c r="DJ1254" s="16"/>
      <c r="DK1254" s="16"/>
      <c r="DL1254" s="16"/>
      <c r="DM1254" s="16"/>
      <c r="DN1254" s="16"/>
      <c r="DO1254" s="16"/>
      <c r="DP1254" s="16"/>
      <c r="DQ1254" s="16"/>
      <c r="DR1254" s="16"/>
      <c r="DS1254" s="16"/>
      <c r="DT1254" s="16"/>
      <c r="DU1254" s="16"/>
      <c r="DV1254" s="16"/>
      <c r="DW1254" s="16"/>
      <c r="DX1254" s="16"/>
      <c r="DY1254" s="16"/>
      <c r="DZ1254" s="16"/>
      <c r="EA1254" s="16"/>
      <c r="EB1254" s="16"/>
      <c r="EC1254" s="16"/>
      <c r="ED1254" s="16"/>
      <c r="EE1254" s="16"/>
      <c r="EF1254" s="16"/>
      <c r="EG1254" s="16"/>
      <c r="EH1254" s="16"/>
      <c r="EI1254" s="16"/>
      <c r="EJ1254" s="16"/>
      <c r="EK1254" s="16"/>
      <c r="EL1254" s="16"/>
      <c r="EM1254" s="16"/>
      <c r="EN1254" s="16"/>
      <c r="EO1254" s="16"/>
      <c r="EP1254" s="16"/>
      <c r="EQ1254" s="16"/>
      <c r="ER1254" s="16"/>
      <c r="ES1254" s="16"/>
      <c r="ET1254" s="16"/>
      <c r="EU1254" s="16"/>
      <c r="EV1254" s="16"/>
      <c r="EW1254" s="16"/>
      <c r="EX1254" s="16"/>
      <c r="EY1254" s="16"/>
      <c r="EZ1254" s="16"/>
      <c r="FA1254" s="16"/>
      <c r="FB1254" s="16"/>
    </row>
    <row r="1255" spans="11:158" x14ac:dyDescent="0.35"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16"/>
      <c r="AP1255" s="16"/>
      <c r="AQ1255" s="16"/>
      <c r="AR1255" s="16"/>
      <c r="AS1255" s="16"/>
      <c r="AT1255" s="16"/>
      <c r="AU1255" s="16"/>
      <c r="AV1255" s="16"/>
      <c r="AW1255" s="16"/>
      <c r="AX1255" s="16"/>
      <c r="AY1255" s="16"/>
      <c r="AZ1255" s="16"/>
      <c r="BA1255" s="16"/>
      <c r="BB1255" s="16"/>
      <c r="BC1255" s="16"/>
      <c r="BD1255" s="16"/>
      <c r="BE1255" s="16"/>
      <c r="BF1255" s="16"/>
      <c r="BG1255" s="16"/>
      <c r="BH1255" s="16"/>
      <c r="BI1255" s="16"/>
      <c r="BJ1255" s="16"/>
      <c r="BK1255" s="16"/>
      <c r="BL1255" s="16"/>
      <c r="BM1255" s="16"/>
      <c r="BN1255" s="16"/>
      <c r="BO1255" s="16"/>
      <c r="BP1255" s="16"/>
      <c r="BQ1255" s="16"/>
      <c r="BR1255" s="16"/>
      <c r="BS1255" s="16"/>
      <c r="BT1255" s="16"/>
      <c r="BU1255" s="16"/>
      <c r="BV1255" s="16"/>
      <c r="BW1255" s="16"/>
      <c r="BX1255" s="16"/>
      <c r="BY1255" s="16"/>
      <c r="BZ1255" s="16"/>
      <c r="CA1255" s="16"/>
      <c r="CB1255" s="16"/>
      <c r="CC1255" s="16"/>
      <c r="CD1255" s="16"/>
      <c r="CE1255" s="16"/>
      <c r="CF1255" s="16"/>
      <c r="CG1255" s="16"/>
      <c r="CH1255" s="16"/>
      <c r="CI1255" s="16"/>
      <c r="CJ1255" s="16"/>
      <c r="CK1255" s="16"/>
      <c r="CL1255" s="16"/>
      <c r="CM1255" s="16"/>
      <c r="CN1255" s="16"/>
      <c r="CO1255" s="16"/>
      <c r="CP1255" s="16"/>
      <c r="CQ1255" s="16"/>
      <c r="CR1255" s="16"/>
      <c r="CS1255" s="16"/>
      <c r="CT1255" s="16"/>
      <c r="CU1255" s="16"/>
      <c r="CV1255" s="16"/>
      <c r="CW1255" s="16"/>
      <c r="CX1255" s="16"/>
      <c r="CY1255" s="16"/>
      <c r="CZ1255" s="16"/>
      <c r="DA1255" s="16"/>
      <c r="DB1255" s="16"/>
      <c r="DC1255" s="16"/>
      <c r="DD1255" s="16"/>
      <c r="DE1255" s="16"/>
      <c r="DF1255" s="16"/>
      <c r="DG1255" s="16"/>
      <c r="DH1255" s="16"/>
      <c r="DI1255" s="16"/>
      <c r="DJ1255" s="16"/>
      <c r="DK1255" s="16"/>
      <c r="DL1255" s="16"/>
      <c r="DM1255" s="16"/>
      <c r="DN1255" s="16"/>
      <c r="DO1255" s="16"/>
      <c r="DP1255" s="16"/>
      <c r="DQ1255" s="16"/>
      <c r="DR1255" s="16"/>
      <c r="DS1255" s="16"/>
      <c r="DT1255" s="16"/>
      <c r="DU1255" s="16"/>
      <c r="DV1255" s="16"/>
      <c r="DW1255" s="16"/>
      <c r="DX1255" s="16"/>
      <c r="DY1255" s="16"/>
      <c r="DZ1255" s="16"/>
      <c r="EA1255" s="16"/>
      <c r="EB1255" s="16"/>
      <c r="EC1255" s="16"/>
      <c r="ED1255" s="16"/>
      <c r="EE1255" s="16"/>
      <c r="EF1255" s="16"/>
      <c r="EG1255" s="16"/>
      <c r="EH1255" s="16"/>
      <c r="EI1255" s="16"/>
      <c r="EJ1255" s="16"/>
      <c r="EK1255" s="16"/>
      <c r="EL1255" s="16"/>
      <c r="EM1255" s="16"/>
      <c r="EN1255" s="16"/>
      <c r="EO1255" s="16"/>
      <c r="EP1255" s="16"/>
      <c r="EQ1255" s="16"/>
      <c r="ER1255" s="16"/>
      <c r="ES1255" s="16"/>
      <c r="ET1255" s="16"/>
      <c r="EU1255" s="16"/>
      <c r="EV1255" s="16"/>
      <c r="EW1255" s="16"/>
      <c r="EX1255" s="16"/>
      <c r="EY1255" s="16"/>
      <c r="EZ1255" s="16"/>
      <c r="FA1255" s="16"/>
      <c r="FB1255" s="16"/>
    </row>
    <row r="1256" spans="11:158" x14ac:dyDescent="0.35"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6"/>
      <c r="AP1256" s="16"/>
      <c r="AQ1256" s="16"/>
      <c r="AR1256" s="16"/>
      <c r="AS1256" s="16"/>
      <c r="AT1256" s="16"/>
      <c r="AU1256" s="16"/>
      <c r="AV1256" s="16"/>
      <c r="AW1256" s="16"/>
      <c r="AX1256" s="16"/>
      <c r="AY1256" s="16"/>
      <c r="AZ1256" s="16"/>
      <c r="BA1256" s="16"/>
      <c r="BB1256" s="16"/>
      <c r="BC1256" s="16"/>
      <c r="BD1256" s="16"/>
      <c r="BE1256" s="16"/>
      <c r="BF1256" s="16"/>
      <c r="BG1256" s="16"/>
      <c r="BH1256" s="16"/>
      <c r="BI1256" s="16"/>
      <c r="BJ1256" s="16"/>
      <c r="BK1256" s="16"/>
      <c r="BL1256" s="16"/>
      <c r="BM1256" s="16"/>
      <c r="BN1256" s="16"/>
      <c r="BO1256" s="16"/>
      <c r="BP1256" s="16"/>
      <c r="BQ1256" s="16"/>
      <c r="BR1256" s="16"/>
      <c r="BS1256" s="16"/>
      <c r="BT1256" s="16"/>
      <c r="BU1256" s="16"/>
      <c r="BV1256" s="16"/>
      <c r="BW1256" s="16"/>
      <c r="BX1256" s="16"/>
      <c r="BY1256" s="16"/>
      <c r="BZ1256" s="16"/>
      <c r="CA1256" s="16"/>
      <c r="CB1256" s="16"/>
      <c r="CC1256" s="16"/>
      <c r="CD1256" s="16"/>
      <c r="CE1256" s="16"/>
      <c r="CF1256" s="16"/>
      <c r="CG1256" s="16"/>
      <c r="CH1256" s="16"/>
      <c r="CI1256" s="16"/>
      <c r="CJ1256" s="16"/>
      <c r="CK1256" s="16"/>
      <c r="CL1256" s="16"/>
      <c r="CM1256" s="16"/>
      <c r="CN1256" s="16"/>
      <c r="CO1256" s="16"/>
      <c r="CP1256" s="16"/>
      <c r="CQ1256" s="16"/>
      <c r="CR1256" s="16"/>
      <c r="CS1256" s="16"/>
      <c r="CT1256" s="16"/>
      <c r="CU1256" s="16"/>
      <c r="CV1256" s="16"/>
      <c r="CW1256" s="16"/>
      <c r="CX1256" s="16"/>
      <c r="CY1256" s="16"/>
      <c r="CZ1256" s="16"/>
      <c r="DA1256" s="16"/>
      <c r="DB1256" s="16"/>
      <c r="DC1256" s="16"/>
      <c r="DD1256" s="16"/>
      <c r="DE1256" s="16"/>
      <c r="DF1256" s="16"/>
      <c r="DG1256" s="16"/>
      <c r="DH1256" s="16"/>
      <c r="DI1256" s="16"/>
      <c r="DJ1256" s="16"/>
      <c r="DK1256" s="16"/>
      <c r="DL1256" s="16"/>
      <c r="DM1256" s="16"/>
      <c r="DN1256" s="16"/>
      <c r="DO1256" s="16"/>
      <c r="DP1256" s="16"/>
      <c r="DQ1256" s="16"/>
      <c r="DR1256" s="16"/>
      <c r="DS1256" s="16"/>
      <c r="DT1256" s="16"/>
      <c r="DU1256" s="16"/>
      <c r="DV1256" s="16"/>
      <c r="DW1256" s="16"/>
      <c r="DX1256" s="16"/>
      <c r="DY1256" s="16"/>
      <c r="DZ1256" s="16"/>
      <c r="EA1256" s="16"/>
      <c r="EB1256" s="16"/>
      <c r="EC1256" s="16"/>
      <c r="ED1256" s="16"/>
      <c r="EE1256" s="16"/>
      <c r="EF1256" s="16"/>
      <c r="EG1256" s="16"/>
      <c r="EH1256" s="16"/>
      <c r="EI1256" s="16"/>
      <c r="EJ1256" s="16"/>
      <c r="EK1256" s="16"/>
      <c r="EL1256" s="16"/>
      <c r="EM1256" s="16"/>
      <c r="EN1256" s="16"/>
      <c r="EO1256" s="16"/>
      <c r="EP1256" s="16"/>
      <c r="EQ1256" s="16"/>
      <c r="ER1256" s="16"/>
      <c r="ES1256" s="16"/>
      <c r="ET1256" s="16"/>
      <c r="EU1256" s="16"/>
      <c r="EV1256" s="16"/>
      <c r="EW1256" s="16"/>
      <c r="EX1256" s="16"/>
      <c r="EY1256" s="16"/>
      <c r="EZ1256" s="16"/>
      <c r="FA1256" s="16"/>
      <c r="FB1256" s="16"/>
    </row>
    <row r="1257" spans="11:158" x14ac:dyDescent="0.35"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6"/>
      <c r="AP1257" s="16"/>
      <c r="AQ1257" s="16"/>
      <c r="AR1257" s="16"/>
      <c r="AS1257" s="16"/>
      <c r="AT1257" s="16"/>
      <c r="AU1257" s="16"/>
      <c r="AV1257" s="16"/>
      <c r="AW1257" s="16"/>
      <c r="AX1257" s="16"/>
      <c r="AY1257" s="16"/>
      <c r="AZ1257" s="16"/>
      <c r="BA1257" s="16"/>
      <c r="BB1257" s="16"/>
      <c r="BC1257" s="16"/>
      <c r="BD1257" s="16"/>
      <c r="BE1257" s="16"/>
      <c r="BF1257" s="16"/>
      <c r="BG1257" s="16"/>
      <c r="BH1257" s="16"/>
      <c r="BI1257" s="16"/>
      <c r="BJ1257" s="16"/>
      <c r="BK1257" s="16"/>
      <c r="BL1257" s="16"/>
      <c r="BM1257" s="16"/>
      <c r="BN1257" s="16"/>
      <c r="BO1257" s="16"/>
      <c r="BP1257" s="16"/>
      <c r="BQ1257" s="16"/>
      <c r="BR1257" s="16"/>
      <c r="BS1257" s="16"/>
      <c r="BT1257" s="16"/>
      <c r="BU1257" s="16"/>
      <c r="BV1257" s="16"/>
      <c r="BW1257" s="16"/>
      <c r="BX1257" s="16"/>
      <c r="BY1257" s="16"/>
      <c r="BZ1257" s="16"/>
      <c r="CA1257" s="16"/>
      <c r="CB1257" s="16"/>
      <c r="CC1257" s="16"/>
      <c r="CD1257" s="16"/>
      <c r="CE1257" s="16"/>
      <c r="CF1257" s="16"/>
      <c r="CG1257" s="16"/>
      <c r="CH1257" s="16"/>
      <c r="CI1257" s="16"/>
      <c r="CJ1257" s="16"/>
      <c r="CK1257" s="16"/>
      <c r="CL1257" s="16"/>
      <c r="CM1257" s="16"/>
      <c r="CN1257" s="16"/>
      <c r="CO1257" s="16"/>
      <c r="CP1257" s="16"/>
      <c r="CQ1257" s="16"/>
      <c r="CR1257" s="16"/>
      <c r="CS1257" s="16"/>
      <c r="CT1257" s="16"/>
      <c r="CU1257" s="16"/>
      <c r="CV1257" s="16"/>
      <c r="CW1257" s="16"/>
      <c r="CX1257" s="16"/>
      <c r="CY1257" s="16"/>
      <c r="CZ1257" s="16"/>
      <c r="DA1257" s="16"/>
      <c r="DB1257" s="16"/>
      <c r="DC1257" s="16"/>
      <c r="DD1257" s="16"/>
      <c r="DE1257" s="16"/>
      <c r="DF1257" s="16"/>
      <c r="DG1257" s="16"/>
      <c r="DH1257" s="16"/>
      <c r="DI1257" s="16"/>
      <c r="DJ1257" s="16"/>
      <c r="DK1257" s="16"/>
      <c r="DL1257" s="16"/>
      <c r="DM1257" s="16"/>
      <c r="DN1257" s="16"/>
      <c r="DO1257" s="16"/>
      <c r="DP1257" s="16"/>
      <c r="DQ1257" s="16"/>
      <c r="DR1257" s="16"/>
      <c r="DS1257" s="16"/>
      <c r="DT1257" s="16"/>
      <c r="DU1257" s="16"/>
      <c r="DV1257" s="16"/>
      <c r="DW1257" s="16"/>
      <c r="DX1257" s="16"/>
      <c r="DY1257" s="16"/>
      <c r="DZ1257" s="16"/>
      <c r="EA1257" s="16"/>
      <c r="EB1257" s="16"/>
      <c r="EC1257" s="16"/>
      <c r="ED1257" s="16"/>
      <c r="EE1257" s="16"/>
      <c r="EF1257" s="16"/>
      <c r="EG1257" s="16"/>
      <c r="EH1257" s="16"/>
      <c r="EI1257" s="16"/>
      <c r="EJ1257" s="16"/>
      <c r="EK1257" s="16"/>
      <c r="EL1257" s="16"/>
      <c r="EM1257" s="16"/>
      <c r="EN1257" s="16"/>
      <c r="EO1257" s="16"/>
      <c r="EP1257" s="16"/>
      <c r="EQ1257" s="16"/>
      <c r="ER1257" s="16"/>
      <c r="ES1257" s="16"/>
      <c r="ET1257" s="16"/>
      <c r="EU1257" s="16"/>
      <c r="EV1257" s="16"/>
      <c r="EW1257" s="16"/>
      <c r="EX1257" s="16"/>
      <c r="EY1257" s="16"/>
      <c r="EZ1257" s="16"/>
      <c r="FA1257" s="16"/>
      <c r="FB1257" s="16"/>
    </row>
    <row r="1258" spans="11:158" x14ac:dyDescent="0.35"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6"/>
      <c r="AP1258" s="16"/>
      <c r="AQ1258" s="16"/>
      <c r="AR1258" s="16"/>
      <c r="AS1258" s="16"/>
      <c r="AT1258" s="16"/>
      <c r="AU1258" s="16"/>
      <c r="AV1258" s="16"/>
      <c r="AW1258" s="16"/>
      <c r="AX1258" s="16"/>
      <c r="AY1258" s="16"/>
      <c r="AZ1258" s="16"/>
      <c r="BA1258" s="16"/>
      <c r="BB1258" s="16"/>
      <c r="BC1258" s="16"/>
      <c r="BD1258" s="16"/>
      <c r="BE1258" s="16"/>
      <c r="BF1258" s="16"/>
      <c r="BG1258" s="16"/>
      <c r="BH1258" s="16"/>
      <c r="BI1258" s="16"/>
      <c r="BJ1258" s="16"/>
      <c r="BK1258" s="16"/>
      <c r="BL1258" s="16"/>
      <c r="BM1258" s="16"/>
      <c r="BN1258" s="16"/>
      <c r="BO1258" s="16"/>
      <c r="BP1258" s="16"/>
      <c r="BQ1258" s="16"/>
      <c r="BR1258" s="16"/>
      <c r="BS1258" s="16"/>
      <c r="BT1258" s="16"/>
      <c r="BU1258" s="16"/>
      <c r="BV1258" s="16"/>
      <c r="BW1258" s="16"/>
      <c r="BX1258" s="16"/>
      <c r="BY1258" s="16"/>
      <c r="BZ1258" s="16"/>
      <c r="CA1258" s="16"/>
      <c r="CB1258" s="16"/>
      <c r="CC1258" s="16"/>
      <c r="CD1258" s="16"/>
      <c r="CE1258" s="16"/>
      <c r="CF1258" s="16"/>
      <c r="CG1258" s="16"/>
      <c r="CH1258" s="16"/>
      <c r="CI1258" s="16"/>
      <c r="CJ1258" s="16"/>
      <c r="CK1258" s="16"/>
      <c r="CL1258" s="16"/>
      <c r="CM1258" s="16"/>
      <c r="CN1258" s="16"/>
      <c r="CO1258" s="16"/>
      <c r="CP1258" s="16"/>
      <c r="CQ1258" s="16"/>
      <c r="CR1258" s="16"/>
      <c r="CS1258" s="16"/>
      <c r="CT1258" s="16"/>
      <c r="CU1258" s="16"/>
      <c r="CV1258" s="16"/>
      <c r="CW1258" s="16"/>
      <c r="CX1258" s="16"/>
      <c r="CY1258" s="16"/>
      <c r="CZ1258" s="16"/>
      <c r="DA1258" s="16"/>
      <c r="DB1258" s="16"/>
      <c r="DC1258" s="16"/>
      <c r="DD1258" s="16"/>
      <c r="DE1258" s="16"/>
      <c r="DF1258" s="16"/>
      <c r="DG1258" s="16"/>
      <c r="DH1258" s="16"/>
      <c r="DI1258" s="16"/>
      <c r="DJ1258" s="16"/>
      <c r="DK1258" s="16"/>
      <c r="DL1258" s="16"/>
      <c r="DM1258" s="16"/>
      <c r="DN1258" s="16"/>
      <c r="DO1258" s="16"/>
      <c r="DP1258" s="16"/>
      <c r="DQ1258" s="16"/>
      <c r="DR1258" s="16"/>
      <c r="DS1258" s="16"/>
      <c r="DT1258" s="16"/>
      <c r="DU1258" s="16"/>
      <c r="DV1258" s="16"/>
      <c r="DW1258" s="16"/>
      <c r="DX1258" s="16"/>
      <c r="DY1258" s="16"/>
      <c r="DZ1258" s="16"/>
      <c r="EA1258" s="16"/>
      <c r="EB1258" s="16"/>
      <c r="EC1258" s="16"/>
      <c r="ED1258" s="16"/>
      <c r="EE1258" s="16"/>
      <c r="EF1258" s="16"/>
      <c r="EG1258" s="16"/>
      <c r="EH1258" s="16"/>
      <c r="EI1258" s="16"/>
      <c r="EJ1258" s="16"/>
      <c r="EK1258" s="16"/>
      <c r="EL1258" s="16"/>
      <c r="EM1258" s="16"/>
      <c r="EN1258" s="16"/>
      <c r="EO1258" s="16"/>
      <c r="EP1258" s="16"/>
      <c r="EQ1258" s="16"/>
      <c r="ER1258" s="16"/>
      <c r="ES1258" s="16"/>
      <c r="ET1258" s="16"/>
      <c r="EU1258" s="16"/>
      <c r="EV1258" s="16"/>
      <c r="EW1258" s="16"/>
      <c r="EX1258" s="16"/>
      <c r="EY1258" s="16"/>
      <c r="EZ1258" s="16"/>
      <c r="FA1258" s="16"/>
      <c r="FB1258" s="16"/>
    </row>
    <row r="1259" spans="11:158" x14ac:dyDescent="0.35"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6"/>
      <c r="AT1259" s="16"/>
      <c r="AU1259" s="16"/>
      <c r="AV1259" s="16"/>
      <c r="AW1259" s="16"/>
      <c r="AX1259" s="16"/>
      <c r="AY1259" s="16"/>
      <c r="AZ1259" s="16"/>
      <c r="BA1259" s="16"/>
      <c r="BB1259" s="16"/>
      <c r="BC1259" s="16"/>
      <c r="BD1259" s="16"/>
      <c r="BE1259" s="16"/>
      <c r="BF1259" s="16"/>
      <c r="BG1259" s="16"/>
      <c r="BH1259" s="16"/>
      <c r="BI1259" s="16"/>
      <c r="BJ1259" s="16"/>
      <c r="BK1259" s="16"/>
      <c r="BL1259" s="16"/>
      <c r="BM1259" s="16"/>
      <c r="BN1259" s="16"/>
      <c r="BO1259" s="16"/>
      <c r="BP1259" s="16"/>
      <c r="BQ1259" s="16"/>
      <c r="BR1259" s="16"/>
      <c r="BS1259" s="16"/>
      <c r="BT1259" s="16"/>
      <c r="BU1259" s="16"/>
      <c r="BV1259" s="16"/>
      <c r="BW1259" s="16"/>
      <c r="BX1259" s="16"/>
      <c r="BY1259" s="16"/>
      <c r="BZ1259" s="16"/>
      <c r="CA1259" s="16"/>
      <c r="CB1259" s="16"/>
      <c r="CC1259" s="16"/>
      <c r="CD1259" s="16"/>
      <c r="CE1259" s="16"/>
      <c r="CF1259" s="16"/>
      <c r="CG1259" s="16"/>
      <c r="CH1259" s="16"/>
      <c r="CI1259" s="16"/>
      <c r="CJ1259" s="16"/>
      <c r="CK1259" s="16"/>
      <c r="CL1259" s="16"/>
      <c r="CM1259" s="16"/>
      <c r="CN1259" s="16"/>
      <c r="CO1259" s="16"/>
      <c r="CP1259" s="16"/>
      <c r="CQ1259" s="16"/>
      <c r="CR1259" s="16"/>
      <c r="CS1259" s="16"/>
      <c r="CT1259" s="16"/>
      <c r="CU1259" s="16"/>
      <c r="CV1259" s="16"/>
      <c r="CW1259" s="16"/>
      <c r="CX1259" s="16"/>
      <c r="CY1259" s="16"/>
      <c r="CZ1259" s="16"/>
      <c r="DA1259" s="16"/>
      <c r="DB1259" s="16"/>
      <c r="DC1259" s="16"/>
      <c r="DD1259" s="16"/>
      <c r="DE1259" s="16"/>
      <c r="DF1259" s="16"/>
      <c r="DG1259" s="16"/>
      <c r="DH1259" s="16"/>
      <c r="DI1259" s="16"/>
      <c r="DJ1259" s="16"/>
      <c r="DK1259" s="16"/>
      <c r="DL1259" s="16"/>
      <c r="DM1259" s="16"/>
      <c r="DN1259" s="16"/>
      <c r="DO1259" s="16"/>
      <c r="DP1259" s="16"/>
      <c r="DQ1259" s="16"/>
      <c r="DR1259" s="16"/>
      <c r="DS1259" s="16"/>
      <c r="DT1259" s="16"/>
      <c r="DU1259" s="16"/>
      <c r="DV1259" s="16"/>
      <c r="DW1259" s="16"/>
      <c r="DX1259" s="16"/>
      <c r="DY1259" s="16"/>
      <c r="DZ1259" s="16"/>
      <c r="EA1259" s="16"/>
      <c r="EB1259" s="16"/>
      <c r="EC1259" s="16"/>
      <c r="ED1259" s="16"/>
      <c r="EE1259" s="16"/>
      <c r="EF1259" s="16"/>
      <c r="EG1259" s="16"/>
      <c r="EH1259" s="16"/>
      <c r="EI1259" s="16"/>
      <c r="EJ1259" s="16"/>
      <c r="EK1259" s="16"/>
      <c r="EL1259" s="16"/>
      <c r="EM1259" s="16"/>
      <c r="EN1259" s="16"/>
      <c r="EO1259" s="16"/>
      <c r="EP1259" s="16"/>
      <c r="EQ1259" s="16"/>
      <c r="ER1259" s="16"/>
      <c r="ES1259" s="16"/>
      <c r="ET1259" s="16"/>
      <c r="EU1259" s="16"/>
      <c r="EV1259" s="16"/>
      <c r="EW1259" s="16"/>
      <c r="EX1259" s="16"/>
      <c r="EY1259" s="16"/>
      <c r="EZ1259" s="16"/>
      <c r="FA1259" s="16"/>
      <c r="FB1259" s="16"/>
    </row>
    <row r="1260" spans="11:158" x14ac:dyDescent="0.35"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6"/>
      <c r="AP1260" s="16"/>
      <c r="AQ1260" s="16"/>
      <c r="AR1260" s="16"/>
      <c r="AS1260" s="16"/>
      <c r="AT1260" s="16"/>
      <c r="AU1260" s="16"/>
      <c r="AV1260" s="16"/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  <c r="BI1260" s="16"/>
      <c r="BJ1260" s="16"/>
      <c r="BK1260" s="16"/>
      <c r="BL1260" s="16"/>
      <c r="BM1260" s="16"/>
      <c r="BN1260" s="16"/>
      <c r="BO1260" s="16"/>
      <c r="BP1260" s="16"/>
      <c r="BQ1260" s="16"/>
      <c r="BR1260" s="16"/>
      <c r="BS1260" s="16"/>
      <c r="BT1260" s="16"/>
      <c r="BU1260" s="16"/>
      <c r="BV1260" s="16"/>
      <c r="BW1260" s="16"/>
      <c r="BX1260" s="16"/>
      <c r="BY1260" s="16"/>
      <c r="BZ1260" s="16"/>
      <c r="CA1260" s="16"/>
      <c r="CB1260" s="16"/>
      <c r="CC1260" s="16"/>
      <c r="CD1260" s="16"/>
      <c r="CE1260" s="16"/>
      <c r="CF1260" s="16"/>
      <c r="CG1260" s="16"/>
      <c r="CH1260" s="16"/>
      <c r="CI1260" s="16"/>
      <c r="CJ1260" s="16"/>
      <c r="CK1260" s="16"/>
      <c r="CL1260" s="16"/>
      <c r="CM1260" s="16"/>
      <c r="CN1260" s="16"/>
      <c r="CO1260" s="16"/>
      <c r="CP1260" s="16"/>
      <c r="CQ1260" s="16"/>
      <c r="CR1260" s="16"/>
      <c r="CS1260" s="16"/>
      <c r="CT1260" s="16"/>
      <c r="CU1260" s="16"/>
      <c r="CV1260" s="16"/>
      <c r="CW1260" s="16"/>
      <c r="CX1260" s="16"/>
      <c r="CY1260" s="16"/>
      <c r="CZ1260" s="16"/>
      <c r="DA1260" s="16"/>
      <c r="DB1260" s="16"/>
      <c r="DC1260" s="16"/>
      <c r="DD1260" s="16"/>
      <c r="DE1260" s="16"/>
      <c r="DF1260" s="16"/>
      <c r="DG1260" s="16"/>
      <c r="DH1260" s="16"/>
      <c r="DI1260" s="16"/>
      <c r="DJ1260" s="16"/>
      <c r="DK1260" s="16"/>
      <c r="DL1260" s="16"/>
      <c r="DM1260" s="16"/>
      <c r="DN1260" s="16"/>
      <c r="DO1260" s="16"/>
      <c r="DP1260" s="16"/>
      <c r="DQ1260" s="16"/>
      <c r="DR1260" s="16"/>
      <c r="DS1260" s="16"/>
      <c r="DT1260" s="16"/>
      <c r="DU1260" s="16"/>
      <c r="DV1260" s="16"/>
      <c r="DW1260" s="16"/>
      <c r="DX1260" s="16"/>
      <c r="DY1260" s="16"/>
      <c r="DZ1260" s="16"/>
      <c r="EA1260" s="16"/>
      <c r="EB1260" s="16"/>
      <c r="EC1260" s="16"/>
      <c r="ED1260" s="16"/>
      <c r="EE1260" s="16"/>
      <c r="EF1260" s="16"/>
      <c r="EG1260" s="16"/>
      <c r="EH1260" s="16"/>
      <c r="EI1260" s="16"/>
      <c r="EJ1260" s="16"/>
      <c r="EK1260" s="16"/>
      <c r="EL1260" s="16"/>
      <c r="EM1260" s="16"/>
      <c r="EN1260" s="16"/>
      <c r="EO1260" s="16"/>
      <c r="EP1260" s="16"/>
      <c r="EQ1260" s="16"/>
      <c r="ER1260" s="16"/>
      <c r="ES1260" s="16"/>
      <c r="ET1260" s="16"/>
      <c r="EU1260" s="16"/>
      <c r="EV1260" s="16"/>
      <c r="EW1260" s="16"/>
      <c r="EX1260" s="16"/>
      <c r="EY1260" s="16"/>
      <c r="EZ1260" s="16"/>
      <c r="FA1260" s="16"/>
      <c r="FB1260" s="16"/>
    </row>
    <row r="1261" spans="11:158" x14ac:dyDescent="0.35"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6"/>
      <c r="AP1261" s="16"/>
      <c r="AQ1261" s="16"/>
      <c r="AR1261" s="16"/>
      <c r="AS1261" s="16"/>
      <c r="AT1261" s="16"/>
      <c r="AU1261" s="16"/>
      <c r="AV1261" s="16"/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s="16"/>
      <c r="BG1261" s="16"/>
      <c r="BH1261" s="16"/>
      <c r="BI1261" s="16"/>
      <c r="BJ1261" s="16"/>
      <c r="BK1261" s="16"/>
      <c r="BL1261" s="16"/>
      <c r="BM1261" s="16"/>
      <c r="BN1261" s="16"/>
      <c r="BO1261" s="16"/>
      <c r="BP1261" s="16"/>
      <c r="BQ1261" s="16"/>
      <c r="BR1261" s="16"/>
      <c r="BS1261" s="16"/>
      <c r="BT1261" s="16"/>
      <c r="BU1261" s="16"/>
      <c r="BV1261" s="16"/>
      <c r="BW1261" s="16"/>
      <c r="BX1261" s="16"/>
      <c r="BY1261" s="16"/>
      <c r="BZ1261" s="16"/>
      <c r="CA1261" s="16"/>
      <c r="CB1261" s="16"/>
      <c r="CC1261" s="16"/>
      <c r="CD1261" s="16"/>
      <c r="CE1261" s="16"/>
      <c r="CF1261" s="16"/>
      <c r="CG1261" s="16"/>
      <c r="CH1261" s="16"/>
      <c r="CI1261" s="16"/>
      <c r="CJ1261" s="16"/>
      <c r="CK1261" s="16"/>
      <c r="CL1261" s="16"/>
      <c r="CM1261" s="16"/>
      <c r="CN1261" s="16"/>
      <c r="CO1261" s="16"/>
      <c r="CP1261" s="16"/>
      <c r="CQ1261" s="16"/>
      <c r="CR1261" s="16"/>
      <c r="CS1261" s="16"/>
      <c r="CT1261" s="16"/>
      <c r="CU1261" s="16"/>
      <c r="CV1261" s="16"/>
      <c r="CW1261" s="16"/>
      <c r="CX1261" s="16"/>
      <c r="CY1261" s="16"/>
      <c r="CZ1261" s="16"/>
      <c r="DA1261" s="16"/>
      <c r="DB1261" s="16"/>
      <c r="DC1261" s="16"/>
      <c r="DD1261" s="16"/>
      <c r="DE1261" s="16"/>
      <c r="DF1261" s="16"/>
      <c r="DG1261" s="16"/>
      <c r="DH1261" s="16"/>
      <c r="DI1261" s="16"/>
      <c r="DJ1261" s="16"/>
      <c r="DK1261" s="16"/>
      <c r="DL1261" s="16"/>
      <c r="DM1261" s="16"/>
      <c r="DN1261" s="16"/>
      <c r="DO1261" s="16"/>
      <c r="DP1261" s="16"/>
      <c r="DQ1261" s="16"/>
      <c r="DR1261" s="16"/>
      <c r="DS1261" s="16"/>
      <c r="DT1261" s="16"/>
      <c r="DU1261" s="16"/>
      <c r="DV1261" s="16"/>
      <c r="DW1261" s="16"/>
      <c r="DX1261" s="16"/>
      <c r="DY1261" s="16"/>
      <c r="DZ1261" s="16"/>
      <c r="EA1261" s="16"/>
      <c r="EB1261" s="16"/>
      <c r="EC1261" s="16"/>
      <c r="ED1261" s="16"/>
      <c r="EE1261" s="16"/>
      <c r="EF1261" s="16"/>
      <c r="EG1261" s="16"/>
      <c r="EH1261" s="16"/>
      <c r="EI1261" s="16"/>
      <c r="EJ1261" s="16"/>
      <c r="EK1261" s="16"/>
      <c r="EL1261" s="16"/>
      <c r="EM1261" s="16"/>
      <c r="EN1261" s="16"/>
      <c r="EO1261" s="16"/>
      <c r="EP1261" s="16"/>
      <c r="EQ1261" s="16"/>
      <c r="ER1261" s="16"/>
      <c r="ES1261" s="16"/>
      <c r="ET1261" s="16"/>
      <c r="EU1261" s="16"/>
      <c r="EV1261" s="16"/>
      <c r="EW1261" s="16"/>
      <c r="EX1261" s="16"/>
      <c r="EY1261" s="16"/>
      <c r="EZ1261" s="16"/>
      <c r="FA1261" s="16"/>
      <c r="FB1261" s="16"/>
    </row>
    <row r="1262" spans="11:158" x14ac:dyDescent="0.35"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6"/>
      <c r="AP1262" s="16"/>
      <c r="AQ1262" s="16"/>
      <c r="AR1262" s="16"/>
      <c r="AS1262" s="16"/>
      <c r="AT1262" s="16"/>
      <c r="AU1262" s="16"/>
      <c r="AV1262" s="16"/>
      <c r="AW1262" s="16"/>
      <c r="AX1262" s="16"/>
      <c r="AY1262" s="16"/>
      <c r="AZ1262" s="16"/>
      <c r="BA1262" s="16"/>
      <c r="BB1262" s="16"/>
      <c r="BC1262" s="16"/>
      <c r="BD1262" s="16"/>
      <c r="BE1262" s="16"/>
      <c r="BF1262" s="16"/>
      <c r="BG1262" s="16"/>
      <c r="BH1262" s="16"/>
      <c r="BI1262" s="16"/>
      <c r="BJ1262" s="16"/>
      <c r="BK1262" s="16"/>
      <c r="BL1262" s="16"/>
      <c r="BM1262" s="16"/>
      <c r="BN1262" s="16"/>
      <c r="BO1262" s="16"/>
      <c r="BP1262" s="16"/>
      <c r="BQ1262" s="16"/>
      <c r="BR1262" s="16"/>
      <c r="BS1262" s="16"/>
      <c r="BT1262" s="16"/>
      <c r="BU1262" s="16"/>
      <c r="BV1262" s="16"/>
      <c r="BW1262" s="16"/>
      <c r="BX1262" s="16"/>
      <c r="BY1262" s="16"/>
      <c r="BZ1262" s="16"/>
      <c r="CA1262" s="16"/>
      <c r="CB1262" s="16"/>
      <c r="CC1262" s="16"/>
      <c r="CD1262" s="16"/>
      <c r="CE1262" s="16"/>
      <c r="CF1262" s="16"/>
      <c r="CG1262" s="16"/>
      <c r="CH1262" s="16"/>
      <c r="CI1262" s="16"/>
      <c r="CJ1262" s="16"/>
      <c r="CK1262" s="16"/>
      <c r="CL1262" s="16"/>
      <c r="CM1262" s="16"/>
      <c r="CN1262" s="16"/>
      <c r="CO1262" s="16"/>
      <c r="CP1262" s="16"/>
      <c r="CQ1262" s="16"/>
      <c r="CR1262" s="16"/>
      <c r="CS1262" s="16"/>
      <c r="CT1262" s="16"/>
      <c r="CU1262" s="16"/>
      <c r="CV1262" s="16"/>
      <c r="CW1262" s="16"/>
      <c r="CX1262" s="16"/>
      <c r="CY1262" s="16"/>
      <c r="CZ1262" s="16"/>
      <c r="DA1262" s="16"/>
      <c r="DB1262" s="16"/>
      <c r="DC1262" s="16"/>
      <c r="DD1262" s="16"/>
      <c r="DE1262" s="16"/>
      <c r="DF1262" s="16"/>
      <c r="DG1262" s="16"/>
      <c r="DH1262" s="16"/>
      <c r="DI1262" s="16"/>
      <c r="DJ1262" s="16"/>
      <c r="DK1262" s="16"/>
      <c r="DL1262" s="16"/>
      <c r="DM1262" s="16"/>
      <c r="DN1262" s="16"/>
      <c r="DO1262" s="16"/>
      <c r="DP1262" s="16"/>
      <c r="DQ1262" s="16"/>
      <c r="DR1262" s="16"/>
      <c r="DS1262" s="16"/>
      <c r="DT1262" s="16"/>
      <c r="DU1262" s="16"/>
      <c r="DV1262" s="16"/>
      <c r="DW1262" s="16"/>
      <c r="DX1262" s="16"/>
      <c r="DY1262" s="16"/>
      <c r="DZ1262" s="16"/>
      <c r="EA1262" s="16"/>
      <c r="EB1262" s="16"/>
      <c r="EC1262" s="16"/>
      <c r="ED1262" s="16"/>
      <c r="EE1262" s="16"/>
      <c r="EF1262" s="16"/>
      <c r="EG1262" s="16"/>
      <c r="EH1262" s="16"/>
      <c r="EI1262" s="16"/>
      <c r="EJ1262" s="16"/>
      <c r="EK1262" s="16"/>
      <c r="EL1262" s="16"/>
      <c r="EM1262" s="16"/>
      <c r="EN1262" s="16"/>
      <c r="EO1262" s="16"/>
      <c r="EP1262" s="16"/>
      <c r="EQ1262" s="16"/>
      <c r="ER1262" s="16"/>
      <c r="ES1262" s="16"/>
      <c r="ET1262" s="16"/>
      <c r="EU1262" s="16"/>
      <c r="EV1262" s="16"/>
      <c r="EW1262" s="16"/>
      <c r="EX1262" s="16"/>
      <c r="EY1262" s="16"/>
      <c r="EZ1262" s="16"/>
      <c r="FA1262" s="16"/>
      <c r="FB1262" s="16"/>
    </row>
    <row r="1263" spans="11:158" x14ac:dyDescent="0.35"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6"/>
      <c r="AP1263" s="16"/>
      <c r="AQ1263" s="16"/>
      <c r="AR1263" s="16"/>
      <c r="AS1263" s="16"/>
      <c r="AT1263" s="16"/>
      <c r="AU1263" s="16"/>
      <c r="AV1263" s="16"/>
      <c r="AW1263" s="16"/>
      <c r="AX1263" s="16"/>
      <c r="AY1263" s="16"/>
      <c r="AZ1263" s="16"/>
      <c r="BA1263" s="16"/>
      <c r="BB1263" s="16"/>
      <c r="BC1263" s="16"/>
      <c r="BD1263" s="16"/>
      <c r="BE1263" s="16"/>
      <c r="BF1263" s="16"/>
      <c r="BG1263" s="16"/>
      <c r="BH1263" s="16"/>
      <c r="BI1263" s="16"/>
      <c r="BJ1263" s="16"/>
      <c r="BK1263" s="16"/>
      <c r="BL1263" s="16"/>
      <c r="BM1263" s="16"/>
      <c r="BN1263" s="16"/>
      <c r="BO1263" s="16"/>
      <c r="BP1263" s="16"/>
      <c r="BQ1263" s="16"/>
      <c r="BR1263" s="16"/>
      <c r="BS1263" s="16"/>
      <c r="BT1263" s="16"/>
      <c r="BU1263" s="16"/>
      <c r="BV1263" s="16"/>
      <c r="BW1263" s="16"/>
      <c r="BX1263" s="16"/>
      <c r="BY1263" s="16"/>
      <c r="BZ1263" s="16"/>
      <c r="CA1263" s="16"/>
      <c r="CB1263" s="16"/>
      <c r="CC1263" s="16"/>
      <c r="CD1263" s="16"/>
      <c r="CE1263" s="16"/>
      <c r="CF1263" s="16"/>
      <c r="CG1263" s="16"/>
      <c r="CH1263" s="16"/>
      <c r="CI1263" s="16"/>
      <c r="CJ1263" s="16"/>
      <c r="CK1263" s="16"/>
      <c r="CL1263" s="16"/>
      <c r="CM1263" s="16"/>
      <c r="CN1263" s="16"/>
      <c r="CO1263" s="16"/>
      <c r="CP1263" s="16"/>
      <c r="CQ1263" s="16"/>
      <c r="CR1263" s="16"/>
      <c r="CS1263" s="16"/>
      <c r="CT1263" s="16"/>
      <c r="CU1263" s="16"/>
      <c r="CV1263" s="16"/>
      <c r="CW1263" s="16"/>
      <c r="CX1263" s="16"/>
      <c r="CY1263" s="16"/>
      <c r="CZ1263" s="16"/>
      <c r="DA1263" s="16"/>
      <c r="DB1263" s="16"/>
      <c r="DC1263" s="16"/>
      <c r="DD1263" s="16"/>
      <c r="DE1263" s="16"/>
      <c r="DF1263" s="16"/>
      <c r="DG1263" s="16"/>
      <c r="DH1263" s="16"/>
      <c r="DI1263" s="16"/>
      <c r="DJ1263" s="16"/>
      <c r="DK1263" s="16"/>
      <c r="DL1263" s="16"/>
      <c r="DM1263" s="16"/>
      <c r="DN1263" s="16"/>
      <c r="DO1263" s="16"/>
      <c r="DP1263" s="16"/>
      <c r="DQ1263" s="16"/>
      <c r="DR1263" s="16"/>
      <c r="DS1263" s="16"/>
      <c r="DT1263" s="16"/>
      <c r="DU1263" s="16"/>
      <c r="DV1263" s="16"/>
      <c r="DW1263" s="16"/>
      <c r="DX1263" s="16"/>
      <c r="DY1263" s="16"/>
      <c r="DZ1263" s="16"/>
      <c r="EA1263" s="16"/>
      <c r="EB1263" s="16"/>
      <c r="EC1263" s="16"/>
      <c r="ED1263" s="16"/>
      <c r="EE1263" s="16"/>
      <c r="EF1263" s="16"/>
      <c r="EG1263" s="16"/>
      <c r="EH1263" s="16"/>
      <c r="EI1263" s="16"/>
      <c r="EJ1263" s="16"/>
      <c r="EK1263" s="16"/>
      <c r="EL1263" s="16"/>
      <c r="EM1263" s="16"/>
      <c r="EN1263" s="16"/>
      <c r="EO1263" s="16"/>
      <c r="EP1263" s="16"/>
      <c r="EQ1263" s="16"/>
      <c r="ER1263" s="16"/>
      <c r="ES1263" s="16"/>
      <c r="ET1263" s="16"/>
      <c r="EU1263" s="16"/>
      <c r="EV1263" s="16"/>
      <c r="EW1263" s="16"/>
      <c r="EX1263" s="16"/>
      <c r="EY1263" s="16"/>
      <c r="EZ1263" s="16"/>
      <c r="FA1263" s="16"/>
      <c r="FB1263" s="16"/>
    </row>
    <row r="1264" spans="11:158" x14ac:dyDescent="0.35"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6"/>
      <c r="AP1264" s="16"/>
      <c r="AQ1264" s="16"/>
      <c r="AR1264" s="16"/>
      <c r="AS1264" s="16"/>
      <c r="AT1264" s="16"/>
      <c r="AU1264" s="16"/>
      <c r="AV1264" s="16"/>
      <c r="AW1264" s="16"/>
      <c r="AX1264" s="16"/>
      <c r="AY1264" s="16"/>
      <c r="AZ1264" s="16"/>
      <c r="BA1264" s="16"/>
      <c r="BB1264" s="16"/>
      <c r="BC1264" s="16"/>
      <c r="BD1264" s="16"/>
      <c r="BE1264" s="16"/>
      <c r="BF1264" s="16"/>
      <c r="BG1264" s="16"/>
      <c r="BH1264" s="16"/>
      <c r="BI1264" s="16"/>
      <c r="BJ1264" s="16"/>
      <c r="BK1264" s="16"/>
      <c r="BL1264" s="16"/>
      <c r="BM1264" s="16"/>
      <c r="BN1264" s="16"/>
      <c r="BO1264" s="16"/>
      <c r="BP1264" s="16"/>
      <c r="BQ1264" s="16"/>
      <c r="BR1264" s="16"/>
      <c r="BS1264" s="16"/>
      <c r="BT1264" s="16"/>
      <c r="BU1264" s="16"/>
      <c r="BV1264" s="16"/>
      <c r="BW1264" s="16"/>
      <c r="BX1264" s="16"/>
      <c r="BY1264" s="16"/>
      <c r="BZ1264" s="16"/>
      <c r="CA1264" s="16"/>
      <c r="CB1264" s="16"/>
      <c r="CC1264" s="16"/>
      <c r="CD1264" s="16"/>
      <c r="CE1264" s="16"/>
      <c r="CF1264" s="16"/>
      <c r="CG1264" s="16"/>
      <c r="CH1264" s="16"/>
      <c r="CI1264" s="16"/>
      <c r="CJ1264" s="16"/>
      <c r="CK1264" s="16"/>
      <c r="CL1264" s="16"/>
      <c r="CM1264" s="16"/>
      <c r="CN1264" s="16"/>
      <c r="CO1264" s="16"/>
      <c r="CP1264" s="16"/>
      <c r="CQ1264" s="16"/>
      <c r="CR1264" s="16"/>
      <c r="CS1264" s="16"/>
      <c r="CT1264" s="16"/>
      <c r="CU1264" s="16"/>
      <c r="CV1264" s="16"/>
      <c r="CW1264" s="16"/>
      <c r="CX1264" s="16"/>
      <c r="CY1264" s="16"/>
      <c r="CZ1264" s="16"/>
      <c r="DA1264" s="16"/>
      <c r="DB1264" s="16"/>
      <c r="DC1264" s="16"/>
      <c r="DD1264" s="16"/>
      <c r="DE1264" s="16"/>
      <c r="DF1264" s="16"/>
      <c r="DG1264" s="16"/>
      <c r="DH1264" s="16"/>
      <c r="DI1264" s="16"/>
      <c r="DJ1264" s="16"/>
      <c r="DK1264" s="16"/>
      <c r="DL1264" s="16"/>
      <c r="DM1264" s="16"/>
      <c r="DN1264" s="16"/>
      <c r="DO1264" s="16"/>
      <c r="DP1264" s="16"/>
      <c r="DQ1264" s="16"/>
      <c r="DR1264" s="16"/>
      <c r="DS1264" s="16"/>
      <c r="DT1264" s="16"/>
      <c r="DU1264" s="16"/>
      <c r="DV1264" s="16"/>
      <c r="DW1264" s="16"/>
      <c r="DX1264" s="16"/>
      <c r="DY1264" s="16"/>
      <c r="DZ1264" s="16"/>
      <c r="EA1264" s="16"/>
      <c r="EB1264" s="16"/>
      <c r="EC1264" s="16"/>
      <c r="ED1264" s="16"/>
      <c r="EE1264" s="16"/>
      <c r="EF1264" s="16"/>
      <c r="EG1264" s="16"/>
      <c r="EH1264" s="16"/>
      <c r="EI1264" s="16"/>
      <c r="EJ1264" s="16"/>
      <c r="EK1264" s="16"/>
      <c r="EL1264" s="16"/>
      <c r="EM1264" s="16"/>
      <c r="EN1264" s="16"/>
      <c r="EO1264" s="16"/>
      <c r="EP1264" s="16"/>
      <c r="EQ1264" s="16"/>
      <c r="ER1264" s="16"/>
      <c r="ES1264" s="16"/>
      <c r="ET1264" s="16"/>
      <c r="EU1264" s="16"/>
      <c r="EV1264" s="16"/>
      <c r="EW1264" s="16"/>
      <c r="EX1264" s="16"/>
      <c r="EY1264" s="16"/>
      <c r="EZ1264" s="16"/>
      <c r="FA1264" s="16"/>
      <c r="FB1264" s="16"/>
    </row>
    <row r="1265" spans="11:158" x14ac:dyDescent="0.35"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16"/>
      <c r="AP1265" s="16"/>
      <c r="AQ1265" s="16"/>
      <c r="AR1265" s="16"/>
      <c r="AS1265" s="16"/>
      <c r="AT1265" s="16"/>
      <c r="AU1265" s="16"/>
      <c r="AV1265" s="16"/>
      <c r="AW1265" s="16"/>
      <c r="AX1265" s="16"/>
      <c r="AY1265" s="16"/>
      <c r="AZ1265" s="16"/>
      <c r="BA1265" s="16"/>
      <c r="BB1265" s="16"/>
      <c r="BC1265" s="16"/>
      <c r="BD1265" s="16"/>
      <c r="BE1265" s="16"/>
      <c r="BF1265" s="16"/>
      <c r="BG1265" s="16"/>
      <c r="BH1265" s="16"/>
      <c r="BI1265" s="16"/>
      <c r="BJ1265" s="16"/>
      <c r="BK1265" s="16"/>
      <c r="BL1265" s="16"/>
      <c r="BM1265" s="16"/>
      <c r="BN1265" s="16"/>
      <c r="BO1265" s="16"/>
      <c r="BP1265" s="16"/>
      <c r="BQ1265" s="16"/>
      <c r="BR1265" s="16"/>
      <c r="BS1265" s="16"/>
      <c r="BT1265" s="16"/>
      <c r="BU1265" s="16"/>
      <c r="BV1265" s="16"/>
      <c r="BW1265" s="16"/>
      <c r="BX1265" s="16"/>
      <c r="BY1265" s="16"/>
      <c r="BZ1265" s="16"/>
      <c r="CA1265" s="16"/>
      <c r="CB1265" s="16"/>
      <c r="CC1265" s="16"/>
      <c r="CD1265" s="16"/>
      <c r="CE1265" s="16"/>
      <c r="CF1265" s="16"/>
      <c r="CG1265" s="16"/>
      <c r="CH1265" s="16"/>
      <c r="CI1265" s="16"/>
      <c r="CJ1265" s="16"/>
      <c r="CK1265" s="16"/>
      <c r="CL1265" s="16"/>
      <c r="CM1265" s="16"/>
      <c r="CN1265" s="16"/>
      <c r="CO1265" s="16"/>
      <c r="CP1265" s="16"/>
      <c r="CQ1265" s="16"/>
      <c r="CR1265" s="16"/>
      <c r="CS1265" s="16"/>
      <c r="CT1265" s="16"/>
      <c r="CU1265" s="16"/>
      <c r="CV1265" s="16"/>
      <c r="CW1265" s="16"/>
      <c r="CX1265" s="16"/>
      <c r="CY1265" s="16"/>
      <c r="CZ1265" s="16"/>
      <c r="DA1265" s="16"/>
      <c r="DB1265" s="16"/>
      <c r="DC1265" s="16"/>
      <c r="DD1265" s="16"/>
      <c r="DE1265" s="16"/>
      <c r="DF1265" s="16"/>
      <c r="DG1265" s="16"/>
      <c r="DH1265" s="16"/>
      <c r="DI1265" s="16"/>
      <c r="DJ1265" s="16"/>
      <c r="DK1265" s="16"/>
      <c r="DL1265" s="16"/>
      <c r="DM1265" s="16"/>
      <c r="DN1265" s="16"/>
      <c r="DO1265" s="16"/>
      <c r="DP1265" s="16"/>
      <c r="DQ1265" s="16"/>
      <c r="DR1265" s="16"/>
      <c r="DS1265" s="16"/>
      <c r="DT1265" s="16"/>
      <c r="DU1265" s="16"/>
      <c r="DV1265" s="16"/>
      <c r="DW1265" s="16"/>
      <c r="DX1265" s="16"/>
      <c r="DY1265" s="16"/>
      <c r="DZ1265" s="16"/>
      <c r="EA1265" s="16"/>
      <c r="EB1265" s="16"/>
      <c r="EC1265" s="16"/>
      <c r="ED1265" s="16"/>
      <c r="EE1265" s="16"/>
      <c r="EF1265" s="16"/>
      <c r="EG1265" s="16"/>
      <c r="EH1265" s="16"/>
      <c r="EI1265" s="16"/>
      <c r="EJ1265" s="16"/>
      <c r="EK1265" s="16"/>
      <c r="EL1265" s="16"/>
      <c r="EM1265" s="16"/>
      <c r="EN1265" s="16"/>
      <c r="EO1265" s="16"/>
      <c r="EP1265" s="16"/>
      <c r="EQ1265" s="16"/>
      <c r="ER1265" s="16"/>
      <c r="ES1265" s="16"/>
      <c r="ET1265" s="16"/>
      <c r="EU1265" s="16"/>
      <c r="EV1265" s="16"/>
      <c r="EW1265" s="16"/>
      <c r="EX1265" s="16"/>
      <c r="EY1265" s="16"/>
      <c r="EZ1265" s="16"/>
      <c r="FA1265" s="16"/>
      <c r="FB1265" s="16"/>
    </row>
    <row r="1266" spans="11:158" x14ac:dyDescent="0.35"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6"/>
      <c r="AP1266" s="16"/>
      <c r="AQ1266" s="16"/>
      <c r="AR1266" s="16"/>
      <c r="AS1266" s="16"/>
      <c r="AT1266" s="16"/>
      <c r="AU1266" s="16"/>
      <c r="AV1266" s="16"/>
      <c r="AW1266" s="16"/>
      <c r="AX1266" s="16"/>
      <c r="AY1266" s="16"/>
      <c r="AZ1266" s="16"/>
      <c r="BA1266" s="16"/>
      <c r="BB1266" s="16"/>
      <c r="BC1266" s="16"/>
      <c r="BD1266" s="16"/>
      <c r="BE1266" s="16"/>
      <c r="BF1266" s="16"/>
      <c r="BG1266" s="16"/>
      <c r="BH1266" s="16"/>
      <c r="BI1266" s="16"/>
      <c r="BJ1266" s="16"/>
      <c r="BK1266" s="16"/>
      <c r="BL1266" s="16"/>
      <c r="BM1266" s="16"/>
      <c r="BN1266" s="16"/>
      <c r="BO1266" s="16"/>
      <c r="BP1266" s="16"/>
      <c r="BQ1266" s="16"/>
      <c r="BR1266" s="16"/>
      <c r="BS1266" s="16"/>
      <c r="BT1266" s="16"/>
      <c r="BU1266" s="16"/>
      <c r="BV1266" s="16"/>
      <c r="BW1266" s="16"/>
      <c r="BX1266" s="16"/>
      <c r="BY1266" s="16"/>
      <c r="BZ1266" s="16"/>
      <c r="CA1266" s="16"/>
      <c r="CB1266" s="16"/>
      <c r="CC1266" s="16"/>
      <c r="CD1266" s="16"/>
      <c r="CE1266" s="16"/>
      <c r="CF1266" s="16"/>
      <c r="CG1266" s="16"/>
      <c r="CH1266" s="16"/>
      <c r="CI1266" s="16"/>
      <c r="CJ1266" s="16"/>
      <c r="CK1266" s="16"/>
      <c r="CL1266" s="16"/>
      <c r="CM1266" s="16"/>
      <c r="CN1266" s="16"/>
      <c r="CO1266" s="16"/>
      <c r="CP1266" s="16"/>
      <c r="CQ1266" s="16"/>
      <c r="CR1266" s="16"/>
      <c r="CS1266" s="16"/>
      <c r="CT1266" s="16"/>
      <c r="CU1266" s="16"/>
      <c r="CV1266" s="16"/>
      <c r="CW1266" s="16"/>
      <c r="CX1266" s="16"/>
      <c r="CY1266" s="16"/>
      <c r="CZ1266" s="16"/>
      <c r="DA1266" s="16"/>
      <c r="DB1266" s="16"/>
      <c r="DC1266" s="16"/>
      <c r="DD1266" s="16"/>
      <c r="DE1266" s="16"/>
      <c r="DF1266" s="16"/>
      <c r="DG1266" s="16"/>
      <c r="DH1266" s="16"/>
      <c r="DI1266" s="16"/>
      <c r="DJ1266" s="16"/>
      <c r="DK1266" s="16"/>
      <c r="DL1266" s="16"/>
      <c r="DM1266" s="16"/>
      <c r="DN1266" s="16"/>
      <c r="DO1266" s="16"/>
      <c r="DP1266" s="16"/>
      <c r="DQ1266" s="16"/>
      <c r="DR1266" s="16"/>
      <c r="DS1266" s="16"/>
      <c r="DT1266" s="16"/>
      <c r="DU1266" s="16"/>
      <c r="DV1266" s="16"/>
      <c r="DW1266" s="16"/>
      <c r="DX1266" s="16"/>
      <c r="DY1266" s="16"/>
      <c r="DZ1266" s="16"/>
      <c r="EA1266" s="16"/>
      <c r="EB1266" s="16"/>
      <c r="EC1266" s="16"/>
      <c r="ED1266" s="16"/>
      <c r="EE1266" s="16"/>
      <c r="EF1266" s="16"/>
      <c r="EG1266" s="16"/>
      <c r="EH1266" s="16"/>
      <c r="EI1266" s="16"/>
      <c r="EJ1266" s="16"/>
      <c r="EK1266" s="16"/>
      <c r="EL1266" s="16"/>
      <c r="EM1266" s="16"/>
      <c r="EN1266" s="16"/>
      <c r="EO1266" s="16"/>
      <c r="EP1266" s="16"/>
      <c r="EQ1266" s="16"/>
      <c r="ER1266" s="16"/>
      <c r="ES1266" s="16"/>
      <c r="ET1266" s="16"/>
      <c r="EU1266" s="16"/>
      <c r="EV1266" s="16"/>
      <c r="EW1266" s="16"/>
      <c r="EX1266" s="16"/>
      <c r="EY1266" s="16"/>
      <c r="EZ1266" s="16"/>
      <c r="FA1266" s="16"/>
      <c r="FB1266" s="16"/>
    </row>
    <row r="1267" spans="11:158" x14ac:dyDescent="0.35"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6"/>
      <c r="AP1267" s="16"/>
      <c r="AQ1267" s="16"/>
      <c r="AR1267" s="16"/>
      <c r="AS1267" s="16"/>
      <c r="AT1267" s="16"/>
      <c r="AU1267" s="16"/>
      <c r="AV1267" s="16"/>
      <c r="AW1267" s="16"/>
      <c r="AX1267" s="16"/>
      <c r="AY1267" s="16"/>
      <c r="AZ1267" s="16"/>
      <c r="BA1267" s="16"/>
      <c r="BB1267" s="16"/>
      <c r="BC1267" s="16"/>
      <c r="BD1267" s="16"/>
      <c r="BE1267" s="16"/>
      <c r="BF1267" s="16"/>
      <c r="BG1267" s="16"/>
      <c r="BH1267" s="16"/>
      <c r="BI1267" s="16"/>
      <c r="BJ1267" s="16"/>
      <c r="BK1267" s="16"/>
      <c r="BL1267" s="16"/>
      <c r="BM1267" s="16"/>
      <c r="BN1267" s="16"/>
      <c r="BO1267" s="16"/>
      <c r="BP1267" s="16"/>
      <c r="BQ1267" s="16"/>
      <c r="BR1267" s="16"/>
      <c r="BS1267" s="16"/>
      <c r="BT1267" s="16"/>
      <c r="BU1267" s="16"/>
      <c r="BV1267" s="16"/>
      <c r="BW1267" s="16"/>
      <c r="BX1267" s="16"/>
      <c r="BY1267" s="16"/>
      <c r="BZ1267" s="16"/>
      <c r="CA1267" s="16"/>
      <c r="CB1267" s="16"/>
      <c r="CC1267" s="16"/>
      <c r="CD1267" s="16"/>
      <c r="CE1267" s="16"/>
      <c r="CF1267" s="16"/>
      <c r="CG1267" s="16"/>
      <c r="CH1267" s="16"/>
      <c r="CI1267" s="16"/>
      <c r="CJ1267" s="16"/>
      <c r="CK1267" s="16"/>
      <c r="CL1267" s="16"/>
      <c r="CM1267" s="16"/>
      <c r="CN1267" s="16"/>
      <c r="CO1267" s="16"/>
      <c r="CP1267" s="16"/>
      <c r="CQ1267" s="16"/>
      <c r="CR1267" s="16"/>
      <c r="CS1267" s="16"/>
      <c r="CT1267" s="16"/>
      <c r="CU1267" s="16"/>
      <c r="CV1267" s="16"/>
      <c r="CW1267" s="16"/>
      <c r="CX1267" s="16"/>
      <c r="CY1267" s="16"/>
      <c r="CZ1267" s="16"/>
      <c r="DA1267" s="16"/>
      <c r="DB1267" s="16"/>
      <c r="DC1267" s="16"/>
      <c r="DD1267" s="16"/>
      <c r="DE1267" s="16"/>
      <c r="DF1267" s="16"/>
      <c r="DG1267" s="16"/>
      <c r="DH1267" s="16"/>
      <c r="DI1267" s="16"/>
      <c r="DJ1267" s="16"/>
      <c r="DK1267" s="16"/>
      <c r="DL1267" s="16"/>
      <c r="DM1267" s="16"/>
      <c r="DN1267" s="16"/>
      <c r="DO1267" s="16"/>
      <c r="DP1267" s="16"/>
      <c r="DQ1267" s="16"/>
      <c r="DR1267" s="16"/>
      <c r="DS1267" s="16"/>
      <c r="DT1267" s="16"/>
      <c r="DU1267" s="16"/>
      <c r="DV1267" s="16"/>
      <c r="DW1267" s="16"/>
      <c r="DX1267" s="16"/>
      <c r="DY1267" s="16"/>
      <c r="DZ1267" s="16"/>
      <c r="EA1267" s="16"/>
      <c r="EB1267" s="16"/>
      <c r="EC1267" s="16"/>
      <c r="ED1267" s="16"/>
      <c r="EE1267" s="16"/>
      <c r="EF1267" s="16"/>
      <c r="EG1267" s="16"/>
      <c r="EH1267" s="16"/>
      <c r="EI1267" s="16"/>
      <c r="EJ1267" s="16"/>
      <c r="EK1267" s="16"/>
      <c r="EL1267" s="16"/>
      <c r="EM1267" s="16"/>
      <c r="EN1267" s="16"/>
      <c r="EO1267" s="16"/>
      <c r="EP1267" s="16"/>
      <c r="EQ1267" s="16"/>
      <c r="ER1267" s="16"/>
      <c r="ES1267" s="16"/>
      <c r="ET1267" s="16"/>
      <c r="EU1267" s="16"/>
      <c r="EV1267" s="16"/>
      <c r="EW1267" s="16"/>
      <c r="EX1267" s="16"/>
      <c r="EY1267" s="16"/>
      <c r="EZ1267" s="16"/>
      <c r="FA1267" s="16"/>
      <c r="FB1267" s="16"/>
    </row>
    <row r="1268" spans="11:158" x14ac:dyDescent="0.35"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6"/>
      <c r="AP1268" s="16"/>
      <c r="AQ1268" s="16"/>
      <c r="AR1268" s="16"/>
      <c r="AS1268" s="16"/>
      <c r="AT1268" s="16"/>
      <c r="AU1268" s="16"/>
      <c r="AV1268" s="16"/>
      <c r="AW1268" s="16"/>
      <c r="AX1268" s="16"/>
      <c r="AY1268" s="16"/>
      <c r="AZ1268" s="16"/>
      <c r="BA1268" s="16"/>
      <c r="BB1268" s="16"/>
      <c r="BC1268" s="16"/>
      <c r="BD1268" s="16"/>
      <c r="BE1268" s="16"/>
      <c r="BF1268" s="16"/>
      <c r="BG1268" s="16"/>
      <c r="BH1268" s="16"/>
      <c r="BI1268" s="16"/>
      <c r="BJ1268" s="16"/>
      <c r="BK1268" s="16"/>
      <c r="BL1268" s="16"/>
      <c r="BM1268" s="16"/>
      <c r="BN1268" s="16"/>
      <c r="BO1268" s="16"/>
      <c r="BP1268" s="16"/>
      <c r="BQ1268" s="16"/>
      <c r="BR1268" s="16"/>
      <c r="BS1268" s="16"/>
      <c r="BT1268" s="16"/>
      <c r="BU1268" s="16"/>
      <c r="BV1268" s="16"/>
      <c r="BW1268" s="16"/>
      <c r="BX1268" s="16"/>
      <c r="BY1268" s="16"/>
      <c r="BZ1268" s="16"/>
      <c r="CA1268" s="16"/>
      <c r="CB1268" s="16"/>
      <c r="CC1268" s="16"/>
      <c r="CD1268" s="16"/>
      <c r="CE1268" s="16"/>
      <c r="CF1268" s="16"/>
      <c r="CG1268" s="16"/>
      <c r="CH1268" s="16"/>
      <c r="CI1268" s="16"/>
      <c r="CJ1268" s="16"/>
      <c r="CK1268" s="16"/>
      <c r="CL1268" s="16"/>
      <c r="CM1268" s="16"/>
      <c r="CN1268" s="16"/>
      <c r="CO1268" s="16"/>
      <c r="CP1268" s="16"/>
      <c r="CQ1268" s="16"/>
      <c r="CR1268" s="16"/>
      <c r="CS1268" s="16"/>
      <c r="CT1268" s="16"/>
      <c r="CU1268" s="16"/>
      <c r="CV1268" s="16"/>
      <c r="CW1268" s="16"/>
      <c r="CX1268" s="16"/>
      <c r="CY1268" s="16"/>
      <c r="CZ1268" s="16"/>
      <c r="DA1268" s="16"/>
      <c r="DB1268" s="16"/>
      <c r="DC1268" s="16"/>
      <c r="DD1268" s="16"/>
      <c r="DE1268" s="16"/>
      <c r="DF1268" s="16"/>
      <c r="DG1268" s="16"/>
      <c r="DH1268" s="16"/>
      <c r="DI1268" s="16"/>
      <c r="DJ1268" s="16"/>
      <c r="DK1268" s="16"/>
      <c r="DL1268" s="16"/>
      <c r="DM1268" s="16"/>
      <c r="DN1268" s="16"/>
      <c r="DO1268" s="16"/>
      <c r="DP1268" s="16"/>
      <c r="DQ1268" s="16"/>
      <c r="DR1268" s="16"/>
      <c r="DS1268" s="16"/>
      <c r="DT1268" s="16"/>
      <c r="DU1268" s="16"/>
      <c r="DV1268" s="16"/>
      <c r="DW1268" s="16"/>
      <c r="DX1268" s="16"/>
      <c r="DY1268" s="16"/>
      <c r="DZ1268" s="16"/>
      <c r="EA1268" s="16"/>
      <c r="EB1268" s="16"/>
      <c r="EC1268" s="16"/>
      <c r="ED1268" s="16"/>
      <c r="EE1268" s="16"/>
      <c r="EF1268" s="16"/>
      <c r="EG1268" s="16"/>
      <c r="EH1268" s="16"/>
      <c r="EI1268" s="16"/>
      <c r="EJ1268" s="16"/>
      <c r="EK1268" s="16"/>
      <c r="EL1268" s="16"/>
      <c r="EM1268" s="16"/>
      <c r="EN1268" s="16"/>
      <c r="EO1268" s="16"/>
      <c r="EP1268" s="16"/>
      <c r="EQ1268" s="16"/>
      <c r="ER1268" s="16"/>
      <c r="ES1268" s="16"/>
      <c r="ET1268" s="16"/>
      <c r="EU1268" s="16"/>
      <c r="EV1268" s="16"/>
      <c r="EW1268" s="16"/>
      <c r="EX1268" s="16"/>
      <c r="EY1268" s="16"/>
      <c r="EZ1268" s="16"/>
      <c r="FA1268" s="16"/>
      <c r="FB1268" s="16"/>
    </row>
    <row r="1269" spans="11:158" x14ac:dyDescent="0.35"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6"/>
      <c r="AP1269" s="16"/>
      <c r="AQ1269" s="16"/>
      <c r="AR1269" s="16"/>
      <c r="AS1269" s="16"/>
      <c r="AT1269" s="16"/>
      <c r="AU1269" s="16"/>
      <c r="AV1269" s="16"/>
      <c r="AW1269" s="16"/>
      <c r="AX1269" s="16"/>
      <c r="AY1269" s="16"/>
      <c r="AZ1269" s="16"/>
      <c r="BA1269" s="16"/>
      <c r="BB1269" s="16"/>
      <c r="BC1269" s="16"/>
      <c r="BD1269" s="16"/>
      <c r="BE1269" s="16"/>
      <c r="BF1269" s="16"/>
      <c r="BG1269" s="16"/>
      <c r="BH1269" s="16"/>
      <c r="BI1269" s="16"/>
      <c r="BJ1269" s="16"/>
      <c r="BK1269" s="16"/>
      <c r="BL1269" s="16"/>
      <c r="BM1269" s="16"/>
      <c r="BN1269" s="16"/>
      <c r="BO1269" s="16"/>
      <c r="BP1269" s="16"/>
      <c r="BQ1269" s="16"/>
      <c r="BR1269" s="16"/>
      <c r="BS1269" s="16"/>
      <c r="BT1269" s="16"/>
      <c r="BU1269" s="16"/>
      <c r="BV1269" s="16"/>
      <c r="BW1269" s="16"/>
      <c r="BX1269" s="16"/>
      <c r="BY1269" s="16"/>
      <c r="BZ1269" s="16"/>
      <c r="CA1269" s="16"/>
      <c r="CB1269" s="16"/>
      <c r="CC1269" s="16"/>
      <c r="CD1269" s="16"/>
      <c r="CE1269" s="16"/>
      <c r="CF1269" s="16"/>
      <c r="CG1269" s="16"/>
      <c r="CH1269" s="16"/>
      <c r="CI1269" s="16"/>
      <c r="CJ1269" s="16"/>
      <c r="CK1269" s="16"/>
      <c r="CL1269" s="16"/>
      <c r="CM1269" s="16"/>
      <c r="CN1269" s="16"/>
      <c r="CO1269" s="16"/>
      <c r="CP1269" s="16"/>
      <c r="CQ1269" s="16"/>
      <c r="CR1269" s="16"/>
      <c r="CS1269" s="16"/>
      <c r="CT1269" s="16"/>
      <c r="CU1269" s="16"/>
      <c r="CV1269" s="16"/>
      <c r="CW1269" s="16"/>
      <c r="CX1269" s="16"/>
      <c r="CY1269" s="16"/>
      <c r="CZ1269" s="16"/>
      <c r="DA1269" s="16"/>
      <c r="DB1269" s="16"/>
      <c r="DC1269" s="16"/>
      <c r="DD1269" s="16"/>
      <c r="DE1269" s="16"/>
      <c r="DF1269" s="16"/>
      <c r="DG1269" s="16"/>
      <c r="DH1269" s="16"/>
      <c r="DI1269" s="16"/>
      <c r="DJ1269" s="16"/>
      <c r="DK1269" s="16"/>
      <c r="DL1269" s="16"/>
      <c r="DM1269" s="16"/>
      <c r="DN1269" s="16"/>
      <c r="DO1269" s="16"/>
      <c r="DP1269" s="16"/>
      <c r="DQ1269" s="16"/>
      <c r="DR1269" s="16"/>
      <c r="DS1269" s="16"/>
      <c r="DT1269" s="16"/>
      <c r="DU1269" s="16"/>
      <c r="DV1269" s="16"/>
      <c r="DW1269" s="16"/>
      <c r="DX1269" s="16"/>
      <c r="DY1269" s="16"/>
      <c r="DZ1269" s="16"/>
      <c r="EA1269" s="16"/>
      <c r="EB1269" s="16"/>
      <c r="EC1269" s="16"/>
      <c r="ED1269" s="16"/>
      <c r="EE1269" s="16"/>
      <c r="EF1269" s="16"/>
      <c r="EG1269" s="16"/>
      <c r="EH1269" s="16"/>
      <c r="EI1269" s="16"/>
      <c r="EJ1269" s="16"/>
      <c r="EK1269" s="16"/>
      <c r="EL1269" s="16"/>
      <c r="EM1269" s="16"/>
      <c r="EN1269" s="16"/>
      <c r="EO1269" s="16"/>
      <c r="EP1269" s="16"/>
      <c r="EQ1269" s="16"/>
      <c r="ER1269" s="16"/>
      <c r="ES1269" s="16"/>
      <c r="ET1269" s="16"/>
      <c r="EU1269" s="16"/>
      <c r="EV1269" s="16"/>
      <c r="EW1269" s="16"/>
      <c r="EX1269" s="16"/>
      <c r="EY1269" s="16"/>
      <c r="EZ1269" s="16"/>
      <c r="FA1269" s="16"/>
      <c r="FB1269" s="16"/>
    </row>
    <row r="1270" spans="11:158" x14ac:dyDescent="0.35"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6"/>
      <c r="AP1270" s="16"/>
      <c r="AQ1270" s="16"/>
      <c r="AR1270" s="16"/>
      <c r="AS1270" s="16"/>
      <c r="AT1270" s="16"/>
      <c r="AU1270" s="16"/>
      <c r="AV1270" s="16"/>
      <c r="AW1270" s="16"/>
      <c r="AX1270" s="16"/>
      <c r="AY1270" s="16"/>
      <c r="AZ1270" s="16"/>
      <c r="BA1270" s="16"/>
      <c r="BB1270" s="16"/>
      <c r="BC1270" s="16"/>
      <c r="BD1270" s="16"/>
      <c r="BE1270" s="16"/>
      <c r="BF1270" s="16"/>
      <c r="BG1270" s="16"/>
      <c r="BH1270" s="16"/>
      <c r="BI1270" s="16"/>
      <c r="BJ1270" s="16"/>
      <c r="BK1270" s="16"/>
      <c r="BL1270" s="16"/>
      <c r="BM1270" s="16"/>
      <c r="BN1270" s="16"/>
      <c r="BO1270" s="16"/>
      <c r="BP1270" s="16"/>
      <c r="BQ1270" s="16"/>
      <c r="BR1270" s="16"/>
      <c r="BS1270" s="16"/>
      <c r="BT1270" s="16"/>
      <c r="BU1270" s="16"/>
      <c r="BV1270" s="16"/>
      <c r="BW1270" s="16"/>
      <c r="BX1270" s="16"/>
      <c r="BY1270" s="16"/>
      <c r="BZ1270" s="16"/>
      <c r="CA1270" s="16"/>
      <c r="CB1270" s="16"/>
      <c r="CC1270" s="16"/>
      <c r="CD1270" s="16"/>
      <c r="CE1270" s="16"/>
      <c r="CF1270" s="16"/>
      <c r="CG1270" s="16"/>
      <c r="CH1270" s="16"/>
      <c r="CI1270" s="16"/>
      <c r="CJ1270" s="16"/>
      <c r="CK1270" s="16"/>
      <c r="CL1270" s="16"/>
      <c r="CM1270" s="16"/>
      <c r="CN1270" s="16"/>
      <c r="CO1270" s="16"/>
      <c r="CP1270" s="16"/>
      <c r="CQ1270" s="16"/>
      <c r="CR1270" s="16"/>
      <c r="CS1270" s="16"/>
      <c r="CT1270" s="16"/>
      <c r="CU1270" s="16"/>
      <c r="CV1270" s="16"/>
      <c r="CW1270" s="16"/>
      <c r="CX1270" s="16"/>
      <c r="CY1270" s="16"/>
      <c r="CZ1270" s="16"/>
      <c r="DA1270" s="16"/>
      <c r="DB1270" s="16"/>
      <c r="DC1270" s="16"/>
      <c r="DD1270" s="16"/>
      <c r="DE1270" s="16"/>
      <c r="DF1270" s="16"/>
      <c r="DG1270" s="16"/>
      <c r="DH1270" s="16"/>
      <c r="DI1270" s="16"/>
      <c r="DJ1270" s="16"/>
      <c r="DK1270" s="16"/>
      <c r="DL1270" s="16"/>
      <c r="DM1270" s="16"/>
      <c r="DN1270" s="16"/>
      <c r="DO1270" s="16"/>
      <c r="DP1270" s="16"/>
      <c r="DQ1270" s="16"/>
      <c r="DR1270" s="16"/>
      <c r="DS1270" s="16"/>
      <c r="DT1270" s="16"/>
      <c r="DU1270" s="16"/>
      <c r="DV1270" s="16"/>
      <c r="DW1270" s="16"/>
      <c r="DX1270" s="16"/>
      <c r="DY1270" s="16"/>
      <c r="DZ1270" s="16"/>
      <c r="EA1270" s="16"/>
      <c r="EB1270" s="16"/>
      <c r="EC1270" s="16"/>
      <c r="ED1270" s="16"/>
      <c r="EE1270" s="16"/>
      <c r="EF1270" s="16"/>
      <c r="EG1270" s="16"/>
      <c r="EH1270" s="16"/>
      <c r="EI1270" s="16"/>
      <c r="EJ1270" s="16"/>
      <c r="EK1270" s="16"/>
      <c r="EL1270" s="16"/>
      <c r="EM1270" s="16"/>
      <c r="EN1270" s="16"/>
      <c r="EO1270" s="16"/>
      <c r="EP1270" s="16"/>
      <c r="EQ1270" s="16"/>
      <c r="ER1270" s="16"/>
      <c r="ES1270" s="16"/>
      <c r="ET1270" s="16"/>
      <c r="EU1270" s="16"/>
      <c r="EV1270" s="16"/>
      <c r="EW1270" s="16"/>
      <c r="EX1270" s="16"/>
      <c r="EY1270" s="16"/>
      <c r="EZ1270" s="16"/>
      <c r="FA1270" s="16"/>
      <c r="FB1270" s="16"/>
    </row>
    <row r="1271" spans="11:158" x14ac:dyDescent="0.35"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6"/>
      <c r="AP1271" s="16"/>
      <c r="AQ1271" s="16"/>
      <c r="AR1271" s="16"/>
      <c r="AS1271" s="16"/>
      <c r="AT1271" s="16"/>
      <c r="AU1271" s="16"/>
      <c r="AV1271" s="16"/>
      <c r="AW1271" s="16"/>
      <c r="AX1271" s="16"/>
      <c r="AY1271" s="16"/>
      <c r="AZ1271" s="16"/>
      <c r="BA1271" s="16"/>
      <c r="BB1271" s="16"/>
      <c r="BC1271" s="16"/>
      <c r="BD1271" s="16"/>
      <c r="BE1271" s="16"/>
      <c r="BF1271" s="16"/>
      <c r="BG1271" s="16"/>
      <c r="BH1271" s="16"/>
      <c r="BI1271" s="16"/>
      <c r="BJ1271" s="16"/>
      <c r="BK1271" s="16"/>
      <c r="BL1271" s="16"/>
      <c r="BM1271" s="16"/>
      <c r="BN1271" s="16"/>
      <c r="BO1271" s="16"/>
      <c r="BP1271" s="16"/>
      <c r="BQ1271" s="16"/>
      <c r="BR1271" s="16"/>
      <c r="BS1271" s="16"/>
      <c r="BT1271" s="16"/>
      <c r="BU1271" s="16"/>
      <c r="BV1271" s="16"/>
      <c r="BW1271" s="16"/>
      <c r="BX1271" s="16"/>
      <c r="BY1271" s="16"/>
      <c r="BZ1271" s="16"/>
      <c r="CA1271" s="16"/>
      <c r="CB1271" s="16"/>
      <c r="CC1271" s="16"/>
      <c r="CD1271" s="16"/>
      <c r="CE1271" s="16"/>
      <c r="CF1271" s="16"/>
      <c r="CG1271" s="16"/>
      <c r="CH1271" s="16"/>
      <c r="CI1271" s="16"/>
      <c r="CJ1271" s="16"/>
      <c r="CK1271" s="16"/>
      <c r="CL1271" s="16"/>
      <c r="CM1271" s="16"/>
      <c r="CN1271" s="16"/>
      <c r="CO1271" s="16"/>
      <c r="CP1271" s="16"/>
      <c r="CQ1271" s="16"/>
      <c r="CR1271" s="16"/>
      <c r="CS1271" s="16"/>
      <c r="CT1271" s="16"/>
      <c r="CU1271" s="16"/>
      <c r="CV1271" s="16"/>
      <c r="CW1271" s="16"/>
      <c r="CX1271" s="16"/>
      <c r="CY1271" s="16"/>
      <c r="CZ1271" s="16"/>
      <c r="DA1271" s="16"/>
      <c r="DB1271" s="16"/>
      <c r="DC1271" s="16"/>
      <c r="DD1271" s="16"/>
      <c r="DE1271" s="16"/>
      <c r="DF1271" s="16"/>
      <c r="DG1271" s="16"/>
      <c r="DH1271" s="16"/>
      <c r="DI1271" s="16"/>
      <c r="DJ1271" s="16"/>
      <c r="DK1271" s="16"/>
      <c r="DL1271" s="16"/>
      <c r="DM1271" s="16"/>
      <c r="DN1271" s="16"/>
      <c r="DO1271" s="16"/>
      <c r="DP1271" s="16"/>
      <c r="DQ1271" s="16"/>
      <c r="DR1271" s="16"/>
      <c r="DS1271" s="16"/>
      <c r="DT1271" s="16"/>
      <c r="DU1271" s="16"/>
      <c r="DV1271" s="16"/>
      <c r="DW1271" s="16"/>
      <c r="DX1271" s="16"/>
      <c r="DY1271" s="16"/>
      <c r="DZ1271" s="16"/>
      <c r="EA1271" s="16"/>
      <c r="EB1271" s="16"/>
      <c r="EC1271" s="16"/>
      <c r="ED1271" s="16"/>
      <c r="EE1271" s="16"/>
      <c r="EF1271" s="16"/>
      <c r="EG1271" s="16"/>
      <c r="EH1271" s="16"/>
      <c r="EI1271" s="16"/>
      <c r="EJ1271" s="16"/>
      <c r="EK1271" s="16"/>
      <c r="EL1271" s="16"/>
      <c r="EM1271" s="16"/>
      <c r="EN1271" s="16"/>
      <c r="EO1271" s="16"/>
      <c r="EP1271" s="16"/>
      <c r="EQ1271" s="16"/>
      <c r="ER1271" s="16"/>
      <c r="ES1271" s="16"/>
      <c r="ET1271" s="16"/>
      <c r="EU1271" s="16"/>
      <c r="EV1271" s="16"/>
      <c r="EW1271" s="16"/>
      <c r="EX1271" s="16"/>
      <c r="EY1271" s="16"/>
      <c r="EZ1271" s="16"/>
      <c r="FA1271" s="16"/>
      <c r="FB1271" s="16"/>
    </row>
    <row r="1272" spans="11:158" x14ac:dyDescent="0.35"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6"/>
      <c r="AP1272" s="16"/>
      <c r="AQ1272" s="16"/>
      <c r="AR1272" s="16"/>
      <c r="AS1272" s="16"/>
      <c r="AT1272" s="16"/>
      <c r="AU1272" s="16"/>
      <c r="AV1272" s="16"/>
      <c r="AW1272" s="16"/>
      <c r="AX1272" s="16"/>
      <c r="AY1272" s="16"/>
      <c r="AZ1272" s="16"/>
      <c r="BA1272" s="16"/>
      <c r="BB1272" s="16"/>
      <c r="BC1272" s="16"/>
      <c r="BD1272" s="16"/>
      <c r="BE1272" s="16"/>
      <c r="BF1272" s="16"/>
      <c r="BG1272" s="16"/>
      <c r="BH1272" s="16"/>
      <c r="BI1272" s="16"/>
      <c r="BJ1272" s="16"/>
      <c r="BK1272" s="16"/>
      <c r="BL1272" s="16"/>
      <c r="BM1272" s="16"/>
      <c r="BN1272" s="16"/>
      <c r="BO1272" s="16"/>
      <c r="BP1272" s="16"/>
      <c r="BQ1272" s="16"/>
      <c r="BR1272" s="16"/>
      <c r="BS1272" s="16"/>
      <c r="BT1272" s="16"/>
      <c r="BU1272" s="16"/>
      <c r="BV1272" s="16"/>
      <c r="BW1272" s="16"/>
      <c r="BX1272" s="16"/>
      <c r="BY1272" s="16"/>
      <c r="BZ1272" s="16"/>
      <c r="CA1272" s="16"/>
      <c r="CB1272" s="16"/>
      <c r="CC1272" s="16"/>
      <c r="CD1272" s="16"/>
      <c r="CE1272" s="16"/>
      <c r="CF1272" s="16"/>
      <c r="CG1272" s="16"/>
      <c r="CH1272" s="16"/>
      <c r="CI1272" s="16"/>
      <c r="CJ1272" s="16"/>
      <c r="CK1272" s="16"/>
      <c r="CL1272" s="16"/>
      <c r="CM1272" s="16"/>
      <c r="CN1272" s="16"/>
      <c r="CO1272" s="16"/>
      <c r="CP1272" s="16"/>
      <c r="CQ1272" s="16"/>
      <c r="CR1272" s="16"/>
      <c r="CS1272" s="16"/>
      <c r="CT1272" s="16"/>
      <c r="CU1272" s="16"/>
      <c r="CV1272" s="16"/>
      <c r="CW1272" s="16"/>
      <c r="CX1272" s="16"/>
      <c r="CY1272" s="16"/>
      <c r="CZ1272" s="16"/>
      <c r="DA1272" s="16"/>
      <c r="DB1272" s="16"/>
      <c r="DC1272" s="16"/>
      <c r="DD1272" s="16"/>
      <c r="DE1272" s="16"/>
      <c r="DF1272" s="16"/>
      <c r="DG1272" s="16"/>
      <c r="DH1272" s="16"/>
      <c r="DI1272" s="16"/>
      <c r="DJ1272" s="16"/>
      <c r="DK1272" s="16"/>
      <c r="DL1272" s="16"/>
      <c r="DM1272" s="16"/>
      <c r="DN1272" s="16"/>
      <c r="DO1272" s="16"/>
      <c r="DP1272" s="16"/>
      <c r="DQ1272" s="16"/>
      <c r="DR1272" s="16"/>
      <c r="DS1272" s="16"/>
      <c r="DT1272" s="16"/>
      <c r="DU1272" s="16"/>
      <c r="DV1272" s="16"/>
      <c r="DW1272" s="16"/>
      <c r="DX1272" s="16"/>
      <c r="DY1272" s="16"/>
      <c r="DZ1272" s="16"/>
      <c r="EA1272" s="16"/>
      <c r="EB1272" s="16"/>
      <c r="EC1272" s="16"/>
      <c r="ED1272" s="16"/>
      <c r="EE1272" s="16"/>
      <c r="EF1272" s="16"/>
      <c r="EG1272" s="16"/>
      <c r="EH1272" s="16"/>
      <c r="EI1272" s="16"/>
      <c r="EJ1272" s="16"/>
      <c r="EK1272" s="16"/>
      <c r="EL1272" s="16"/>
      <c r="EM1272" s="16"/>
      <c r="EN1272" s="16"/>
      <c r="EO1272" s="16"/>
      <c r="EP1272" s="16"/>
      <c r="EQ1272" s="16"/>
      <c r="ER1272" s="16"/>
      <c r="ES1272" s="16"/>
      <c r="ET1272" s="16"/>
      <c r="EU1272" s="16"/>
      <c r="EV1272" s="16"/>
      <c r="EW1272" s="16"/>
      <c r="EX1272" s="16"/>
      <c r="EY1272" s="16"/>
      <c r="EZ1272" s="16"/>
      <c r="FA1272" s="16"/>
      <c r="FB1272" s="16"/>
    </row>
    <row r="1273" spans="11:158" x14ac:dyDescent="0.35"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6"/>
      <c r="AP1273" s="16"/>
      <c r="AQ1273" s="16"/>
      <c r="AR1273" s="16"/>
      <c r="AS1273" s="16"/>
      <c r="AT1273" s="16"/>
      <c r="AU1273" s="16"/>
      <c r="AV1273" s="16"/>
      <c r="AW1273" s="16"/>
      <c r="AX1273" s="16"/>
      <c r="AY1273" s="16"/>
      <c r="AZ1273" s="16"/>
      <c r="BA1273" s="16"/>
      <c r="BB1273" s="16"/>
      <c r="BC1273" s="16"/>
      <c r="BD1273" s="16"/>
      <c r="BE1273" s="16"/>
      <c r="BF1273" s="16"/>
      <c r="BG1273" s="16"/>
      <c r="BH1273" s="16"/>
      <c r="BI1273" s="16"/>
      <c r="BJ1273" s="16"/>
      <c r="BK1273" s="16"/>
      <c r="BL1273" s="16"/>
      <c r="BM1273" s="16"/>
      <c r="BN1273" s="16"/>
      <c r="BO1273" s="16"/>
      <c r="BP1273" s="16"/>
      <c r="BQ1273" s="16"/>
      <c r="BR1273" s="16"/>
      <c r="BS1273" s="16"/>
      <c r="BT1273" s="16"/>
      <c r="BU1273" s="16"/>
      <c r="BV1273" s="16"/>
      <c r="BW1273" s="16"/>
      <c r="BX1273" s="16"/>
      <c r="BY1273" s="16"/>
      <c r="BZ1273" s="16"/>
      <c r="CA1273" s="16"/>
      <c r="CB1273" s="16"/>
      <c r="CC1273" s="16"/>
      <c r="CD1273" s="16"/>
      <c r="CE1273" s="16"/>
      <c r="CF1273" s="16"/>
      <c r="CG1273" s="16"/>
      <c r="CH1273" s="16"/>
      <c r="CI1273" s="16"/>
      <c r="CJ1273" s="16"/>
      <c r="CK1273" s="16"/>
      <c r="CL1273" s="16"/>
      <c r="CM1273" s="16"/>
      <c r="CN1273" s="16"/>
      <c r="CO1273" s="16"/>
      <c r="CP1273" s="16"/>
      <c r="CQ1273" s="16"/>
      <c r="CR1273" s="16"/>
      <c r="CS1273" s="16"/>
      <c r="CT1273" s="16"/>
      <c r="CU1273" s="16"/>
      <c r="CV1273" s="16"/>
      <c r="CW1273" s="16"/>
      <c r="CX1273" s="16"/>
      <c r="CY1273" s="16"/>
      <c r="CZ1273" s="16"/>
      <c r="DA1273" s="16"/>
      <c r="DB1273" s="16"/>
      <c r="DC1273" s="16"/>
      <c r="DD1273" s="16"/>
      <c r="DE1273" s="16"/>
      <c r="DF1273" s="16"/>
      <c r="DG1273" s="16"/>
      <c r="DH1273" s="16"/>
      <c r="DI1273" s="16"/>
      <c r="DJ1273" s="16"/>
      <c r="DK1273" s="16"/>
      <c r="DL1273" s="16"/>
      <c r="DM1273" s="16"/>
      <c r="DN1273" s="16"/>
      <c r="DO1273" s="16"/>
      <c r="DP1273" s="16"/>
      <c r="DQ1273" s="16"/>
      <c r="DR1273" s="16"/>
      <c r="DS1273" s="16"/>
      <c r="DT1273" s="16"/>
      <c r="DU1273" s="16"/>
      <c r="DV1273" s="16"/>
      <c r="DW1273" s="16"/>
      <c r="DX1273" s="16"/>
      <c r="DY1273" s="16"/>
      <c r="DZ1273" s="16"/>
      <c r="EA1273" s="16"/>
      <c r="EB1273" s="16"/>
      <c r="EC1273" s="16"/>
      <c r="ED1273" s="16"/>
      <c r="EE1273" s="16"/>
      <c r="EF1273" s="16"/>
      <c r="EG1273" s="16"/>
      <c r="EH1273" s="16"/>
      <c r="EI1273" s="16"/>
      <c r="EJ1273" s="16"/>
      <c r="EK1273" s="16"/>
      <c r="EL1273" s="16"/>
      <c r="EM1273" s="16"/>
      <c r="EN1273" s="16"/>
      <c r="EO1273" s="16"/>
      <c r="EP1273" s="16"/>
      <c r="EQ1273" s="16"/>
      <c r="ER1273" s="16"/>
      <c r="ES1273" s="16"/>
      <c r="ET1273" s="16"/>
      <c r="EU1273" s="16"/>
      <c r="EV1273" s="16"/>
      <c r="EW1273" s="16"/>
      <c r="EX1273" s="16"/>
      <c r="EY1273" s="16"/>
      <c r="EZ1273" s="16"/>
      <c r="FA1273" s="16"/>
      <c r="FB1273" s="16"/>
    </row>
    <row r="1274" spans="11:158" x14ac:dyDescent="0.35"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6"/>
      <c r="AP1274" s="16"/>
      <c r="AQ1274" s="16"/>
      <c r="AR1274" s="16"/>
      <c r="AS1274" s="16"/>
      <c r="AT1274" s="16"/>
      <c r="AU1274" s="16"/>
      <c r="AV1274" s="16"/>
      <c r="AW1274" s="16"/>
      <c r="AX1274" s="16"/>
      <c r="AY1274" s="16"/>
      <c r="AZ1274" s="16"/>
      <c r="BA1274" s="16"/>
      <c r="BB1274" s="16"/>
      <c r="BC1274" s="16"/>
      <c r="BD1274" s="16"/>
      <c r="BE1274" s="16"/>
      <c r="BF1274" s="16"/>
      <c r="BG1274" s="16"/>
      <c r="BH1274" s="16"/>
      <c r="BI1274" s="16"/>
      <c r="BJ1274" s="16"/>
      <c r="BK1274" s="16"/>
      <c r="BL1274" s="16"/>
      <c r="BM1274" s="16"/>
      <c r="BN1274" s="16"/>
      <c r="BO1274" s="16"/>
      <c r="BP1274" s="16"/>
      <c r="BQ1274" s="16"/>
      <c r="BR1274" s="16"/>
      <c r="BS1274" s="16"/>
      <c r="BT1274" s="16"/>
      <c r="BU1274" s="16"/>
      <c r="BV1274" s="16"/>
      <c r="BW1274" s="16"/>
      <c r="BX1274" s="16"/>
      <c r="BY1274" s="16"/>
      <c r="BZ1274" s="16"/>
      <c r="CA1274" s="16"/>
      <c r="CB1274" s="16"/>
      <c r="CC1274" s="16"/>
      <c r="CD1274" s="16"/>
      <c r="CE1274" s="16"/>
      <c r="CF1274" s="16"/>
      <c r="CG1274" s="16"/>
      <c r="CH1274" s="16"/>
      <c r="CI1274" s="16"/>
      <c r="CJ1274" s="16"/>
      <c r="CK1274" s="16"/>
      <c r="CL1274" s="16"/>
      <c r="CM1274" s="16"/>
      <c r="CN1274" s="16"/>
      <c r="CO1274" s="16"/>
      <c r="CP1274" s="16"/>
      <c r="CQ1274" s="16"/>
      <c r="CR1274" s="16"/>
      <c r="CS1274" s="16"/>
      <c r="CT1274" s="16"/>
      <c r="CU1274" s="16"/>
      <c r="CV1274" s="16"/>
      <c r="CW1274" s="16"/>
      <c r="CX1274" s="16"/>
      <c r="CY1274" s="16"/>
      <c r="CZ1274" s="16"/>
      <c r="DA1274" s="16"/>
      <c r="DB1274" s="16"/>
      <c r="DC1274" s="16"/>
      <c r="DD1274" s="16"/>
      <c r="DE1274" s="16"/>
      <c r="DF1274" s="16"/>
      <c r="DG1274" s="16"/>
      <c r="DH1274" s="16"/>
      <c r="DI1274" s="16"/>
      <c r="DJ1274" s="16"/>
      <c r="DK1274" s="16"/>
      <c r="DL1274" s="16"/>
      <c r="DM1274" s="16"/>
      <c r="DN1274" s="16"/>
      <c r="DO1274" s="16"/>
      <c r="DP1274" s="16"/>
      <c r="DQ1274" s="16"/>
      <c r="DR1274" s="16"/>
      <c r="DS1274" s="16"/>
      <c r="DT1274" s="16"/>
      <c r="DU1274" s="16"/>
      <c r="DV1274" s="16"/>
      <c r="DW1274" s="16"/>
      <c r="DX1274" s="16"/>
      <c r="DY1274" s="16"/>
      <c r="DZ1274" s="16"/>
      <c r="EA1274" s="16"/>
      <c r="EB1274" s="16"/>
      <c r="EC1274" s="16"/>
      <c r="ED1274" s="16"/>
      <c r="EE1274" s="16"/>
      <c r="EF1274" s="16"/>
      <c r="EG1274" s="16"/>
      <c r="EH1274" s="16"/>
      <c r="EI1274" s="16"/>
      <c r="EJ1274" s="16"/>
      <c r="EK1274" s="16"/>
      <c r="EL1274" s="16"/>
      <c r="EM1274" s="16"/>
      <c r="EN1274" s="16"/>
      <c r="EO1274" s="16"/>
      <c r="EP1274" s="16"/>
      <c r="EQ1274" s="16"/>
      <c r="ER1274" s="16"/>
      <c r="ES1274" s="16"/>
      <c r="ET1274" s="16"/>
      <c r="EU1274" s="16"/>
      <c r="EV1274" s="16"/>
      <c r="EW1274" s="16"/>
      <c r="EX1274" s="16"/>
      <c r="EY1274" s="16"/>
      <c r="EZ1274" s="16"/>
      <c r="FA1274" s="16"/>
      <c r="FB1274" s="16"/>
    </row>
    <row r="1275" spans="11:158" x14ac:dyDescent="0.35"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6"/>
      <c r="AP1275" s="16"/>
      <c r="AQ1275" s="16"/>
      <c r="AR1275" s="16"/>
      <c r="AS1275" s="16"/>
      <c r="AT1275" s="16"/>
      <c r="AU1275" s="16"/>
      <c r="AV1275" s="16"/>
      <c r="AW1275" s="16"/>
      <c r="AX1275" s="16"/>
      <c r="AY1275" s="16"/>
      <c r="AZ1275" s="16"/>
      <c r="BA1275" s="16"/>
      <c r="BB1275" s="16"/>
      <c r="BC1275" s="16"/>
      <c r="BD1275" s="16"/>
      <c r="BE1275" s="16"/>
      <c r="BF1275" s="16"/>
      <c r="BG1275" s="16"/>
      <c r="BH1275" s="16"/>
      <c r="BI1275" s="16"/>
      <c r="BJ1275" s="16"/>
      <c r="BK1275" s="16"/>
      <c r="BL1275" s="16"/>
      <c r="BM1275" s="16"/>
      <c r="BN1275" s="16"/>
      <c r="BO1275" s="16"/>
      <c r="BP1275" s="16"/>
      <c r="BQ1275" s="16"/>
      <c r="BR1275" s="16"/>
      <c r="BS1275" s="16"/>
      <c r="BT1275" s="16"/>
      <c r="BU1275" s="16"/>
      <c r="BV1275" s="16"/>
      <c r="BW1275" s="16"/>
      <c r="BX1275" s="16"/>
      <c r="BY1275" s="16"/>
      <c r="BZ1275" s="16"/>
      <c r="CA1275" s="16"/>
      <c r="CB1275" s="16"/>
      <c r="CC1275" s="16"/>
      <c r="CD1275" s="16"/>
      <c r="CE1275" s="16"/>
      <c r="CF1275" s="16"/>
      <c r="CG1275" s="16"/>
      <c r="CH1275" s="16"/>
      <c r="CI1275" s="16"/>
      <c r="CJ1275" s="16"/>
      <c r="CK1275" s="16"/>
      <c r="CL1275" s="16"/>
      <c r="CM1275" s="16"/>
      <c r="CN1275" s="16"/>
      <c r="CO1275" s="16"/>
      <c r="CP1275" s="16"/>
      <c r="CQ1275" s="16"/>
      <c r="CR1275" s="16"/>
      <c r="CS1275" s="16"/>
      <c r="CT1275" s="16"/>
      <c r="CU1275" s="16"/>
      <c r="CV1275" s="16"/>
      <c r="CW1275" s="16"/>
      <c r="CX1275" s="16"/>
      <c r="CY1275" s="16"/>
      <c r="CZ1275" s="16"/>
      <c r="DA1275" s="16"/>
      <c r="DB1275" s="16"/>
      <c r="DC1275" s="16"/>
      <c r="DD1275" s="16"/>
      <c r="DE1275" s="16"/>
      <c r="DF1275" s="16"/>
      <c r="DG1275" s="16"/>
      <c r="DH1275" s="16"/>
      <c r="DI1275" s="16"/>
      <c r="DJ1275" s="16"/>
      <c r="DK1275" s="16"/>
      <c r="DL1275" s="16"/>
      <c r="DM1275" s="16"/>
      <c r="DN1275" s="16"/>
      <c r="DO1275" s="16"/>
      <c r="DP1275" s="16"/>
      <c r="DQ1275" s="16"/>
      <c r="DR1275" s="16"/>
      <c r="DS1275" s="16"/>
      <c r="DT1275" s="16"/>
      <c r="DU1275" s="16"/>
      <c r="DV1275" s="16"/>
      <c r="DW1275" s="16"/>
      <c r="DX1275" s="16"/>
      <c r="DY1275" s="16"/>
      <c r="DZ1275" s="16"/>
      <c r="EA1275" s="16"/>
      <c r="EB1275" s="16"/>
      <c r="EC1275" s="16"/>
      <c r="ED1275" s="16"/>
      <c r="EE1275" s="16"/>
      <c r="EF1275" s="16"/>
      <c r="EG1275" s="16"/>
      <c r="EH1275" s="16"/>
      <c r="EI1275" s="16"/>
      <c r="EJ1275" s="16"/>
      <c r="EK1275" s="16"/>
      <c r="EL1275" s="16"/>
      <c r="EM1275" s="16"/>
      <c r="EN1275" s="16"/>
      <c r="EO1275" s="16"/>
      <c r="EP1275" s="16"/>
      <c r="EQ1275" s="16"/>
      <c r="ER1275" s="16"/>
      <c r="ES1275" s="16"/>
      <c r="ET1275" s="16"/>
      <c r="EU1275" s="16"/>
      <c r="EV1275" s="16"/>
      <c r="EW1275" s="16"/>
      <c r="EX1275" s="16"/>
      <c r="EY1275" s="16"/>
      <c r="EZ1275" s="16"/>
      <c r="FA1275" s="16"/>
      <c r="FB1275" s="16"/>
    </row>
    <row r="1276" spans="11:158" x14ac:dyDescent="0.35"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6"/>
      <c r="AP1276" s="16"/>
      <c r="AQ1276" s="16"/>
      <c r="AR1276" s="16"/>
      <c r="AS1276" s="16"/>
      <c r="AT1276" s="16"/>
      <c r="AU1276" s="16"/>
      <c r="AV1276" s="16"/>
      <c r="AW1276" s="16"/>
      <c r="AX1276" s="16"/>
      <c r="AY1276" s="16"/>
      <c r="AZ1276" s="16"/>
      <c r="BA1276" s="16"/>
      <c r="BB1276" s="16"/>
      <c r="BC1276" s="16"/>
      <c r="BD1276" s="16"/>
      <c r="BE1276" s="16"/>
      <c r="BF1276" s="16"/>
      <c r="BG1276" s="16"/>
      <c r="BH1276" s="16"/>
      <c r="BI1276" s="16"/>
      <c r="BJ1276" s="16"/>
      <c r="BK1276" s="16"/>
      <c r="BL1276" s="16"/>
      <c r="BM1276" s="16"/>
      <c r="BN1276" s="16"/>
      <c r="BO1276" s="16"/>
      <c r="BP1276" s="16"/>
      <c r="BQ1276" s="16"/>
      <c r="BR1276" s="16"/>
      <c r="BS1276" s="16"/>
      <c r="BT1276" s="16"/>
      <c r="BU1276" s="16"/>
      <c r="BV1276" s="16"/>
      <c r="BW1276" s="16"/>
      <c r="BX1276" s="16"/>
      <c r="BY1276" s="16"/>
      <c r="BZ1276" s="16"/>
      <c r="CA1276" s="16"/>
      <c r="CB1276" s="16"/>
      <c r="CC1276" s="16"/>
      <c r="CD1276" s="16"/>
      <c r="CE1276" s="16"/>
      <c r="CF1276" s="16"/>
      <c r="CG1276" s="16"/>
      <c r="CH1276" s="16"/>
      <c r="CI1276" s="16"/>
      <c r="CJ1276" s="16"/>
      <c r="CK1276" s="16"/>
      <c r="CL1276" s="16"/>
      <c r="CM1276" s="16"/>
      <c r="CN1276" s="16"/>
      <c r="CO1276" s="16"/>
      <c r="CP1276" s="16"/>
      <c r="CQ1276" s="16"/>
      <c r="CR1276" s="16"/>
      <c r="CS1276" s="16"/>
      <c r="CT1276" s="16"/>
      <c r="CU1276" s="16"/>
      <c r="CV1276" s="16"/>
      <c r="CW1276" s="16"/>
      <c r="CX1276" s="16"/>
      <c r="CY1276" s="16"/>
      <c r="CZ1276" s="16"/>
      <c r="DA1276" s="16"/>
      <c r="DB1276" s="16"/>
      <c r="DC1276" s="16"/>
      <c r="DD1276" s="16"/>
      <c r="DE1276" s="16"/>
      <c r="DF1276" s="16"/>
      <c r="DG1276" s="16"/>
      <c r="DH1276" s="16"/>
      <c r="DI1276" s="16"/>
      <c r="DJ1276" s="16"/>
      <c r="DK1276" s="16"/>
      <c r="DL1276" s="16"/>
      <c r="DM1276" s="16"/>
      <c r="DN1276" s="16"/>
      <c r="DO1276" s="16"/>
      <c r="DP1276" s="16"/>
      <c r="DQ1276" s="16"/>
      <c r="DR1276" s="16"/>
      <c r="DS1276" s="16"/>
      <c r="DT1276" s="16"/>
      <c r="DU1276" s="16"/>
      <c r="DV1276" s="16"/>
      <c r="DW1276" s="16"/>
      <c r="DX1276" s="16"/>
      <c r="DY1276" s="16"/>
      <c r="DZ1276" s="16"/>
      <c r="EA1276" s="16"/>
      <c r="EB1276" s="16"/>
      <c r="EC1276" s="16"/>
      <c r="ED1276" s="16"/>
      <c r="EE1276" s="16"/>
      <c r="EF1276" s="16"/>
      <c r="EG1276" s="16"/>
      <c r="EH1276" s="16"/>
      <c r="EI1276" s="16"/>
      <c r="EJ1276" s="16"/>
      <c r="EK1276" s="16"/>
      <c r="EL1276" s="16"/>
      <c r="EM1276" s="16"/>
      <c r="EN1276" s="16"/>
      <c r="EO1276" s="16"/>
      <c r="EP1276" s="16"/>
      <c r="EQ1276" s="16"/>
      <c r="ER1276" s="16"/>
      <c r="ES1276" s="16"/>
      <c r="ET1276" s="16"/>
      <c r="EU1276" s="16"/>
      <c r="EV1276" s="16"/>
      <c r="EW1276" s="16"/>
      <c r="EX1276" s="16"/>
      <c r="EY1276" s="16"/>
      <c r="EZ1276" s="16"/>
      <c r="FA1276" s="16"/>
      <c r="FB1276" s="16"/>
    </row>
    <row r="1277" spans="11:158" x14ac:dyDescent="0.35"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6"/>
      <c r="AT1277" s="16"/>
      <c r="AU1277" s="16"/>
      <c r="AV1277" s="16"/>
      <c r="AW1277" s="16"/>
      <c r="AX1277" s="16"/>
      <c r="AY1277" s="16"/>
      <c r="AZ1277" s="16"/>
      <c r="BA1277" s="16"/>
      <c r="BB1277" s="16"/>
      <c r="BC1277" s="16"/>
      <c r="BD1277" s="16"/>
      <c r="BE1277" s="16"/>
      <c r="BF1277" s="16"/>
      <c r="BG1277" s="16"/>
      <c r="BH1277" s="16"/>
      <c r="BI1277" s="16"/>
      <c r="BJ1277" s="16"/>
      <c r="BK1277" s="16"/>
      <c r="BL1277" s="16"/>
      <c r="BM1277" s="16"/>
      <c r="BN1277" s="16"/>
      <c r="BO1277" s="16"/>
      <c r="BP1277" s="16"/>
      <c r="BQ1277" s="16"/>
      <c r="BR1277" s="16"/>
      <c r="BS1277" s="16"/>
      <c r="BT1277" s="16"/>
      <c r="BU1277" s="16"/>
      <c r="BV1277" s="16"/>
      <c r="BW1277" s="16"/>
      <c r="BX1277" s="16"/>
      <c r="BY1277" s="16"/>
      <c r="BZ1277" s="16"/>
      <c r="CA1277" s="16"/>
      <c r="CB1277" s="16"/>
      <c r="CC1277" s="16"/>
      <c r="CD1277" s="16"/>
      <c r="CE1277" s="16"/>
      <c r="CF1277" s="16"/>
      <c r="CG1277" s="16"/>
      <c r="CH1277" s="16"/>
      <c r="CI1277" s="16"/>
      <c r="CJ1277" s="16"/>
      <c r="CK1277" s="16"/>
      <c r="CL1277" s="16"/>
      <c r="CM1277" s="16"/>
      <c r="CN1277" s="16"/>
      <c r="CO1277" s="16"/>
      <c r="CP1277" s="16"/>
      <c r="CQ1277" s="16"/>
      <c r="CR1277" s="16"/>
      <c r="CS1277" s="16"/>
      <c r="CT1277" s="16"/>
      <c r="CU1277" s="16"/>
      <c r="CV1277" s="16"/>
      <c r="CW1277" s="16"/>
      <c r="CX1277" s="16"/>
      <c r="CY1277" s="16"/>
      <c r="CZ1277" s="16"/>
      <c r="DA1277" s="16"/>
      <c r="DB1277" s="16"/>
      <c r="DC1277" s="16"/>
      <c r="DD1277" s="16"/>
      <c r="DE1277" s="16"/>
      <c r="DF1277" s="16"/>
      <c r="DG1277" s="16"/>
      <c r="DH1277" s="16"/>
      <c r="DI1277" s="16"/>
      <c r="DJ1277" s="16"/>
      <c r="DK1277" s="16"/>
      <c r="DL1277" s="16"/>
      <c r="DM1277" s="16"/>
      <c r="DN1277" s="16"/>
      <c r="DO1277" s="16"/>
      <c r="DP1277" s="16"/>
      <c r="DQ1277" s="16"/>
      <c r="DR1277" s="16"/>
      <c r="DS1277" s="16"/>
      <c r="DT1277" s="16"/>
      <c r="DU1277" s="16"/>
      <c r="DV1277" s="16"/>
      <c r="DW1277" s="16"/>
      <c r="DX1277" s="16"/>
      <c r="DY1277" s="16"/>
      <c r="DZ1277" s="16"/>
      <c r="EA1277" s="16"/>
      <c r="EB1277" s="16"/>
      <c r="EC1277" s="16"/>
      <c r="ED1277" s="16"/>
      <c r="EE1277" s="16"/>
      <c r="EF1277" s="16"/>
      <c r="EG1277" s="16"/>
      <c r="EH1277" s="16"/>
      <c r="EI1277" s="16"/>
      <c r="EJ1277" s="16"/>
      <c r="EK1277" s="16"/>
      <c r="EL1277" s="16"/>
      <c r="EM1277" s="16"/>
      <c r="EN1277" s="16"/>
      <c r="EO1277" s="16"/>
      <c r="EP1277" s="16"/>
      <c r="EQ1277" s="16"/>
      <c r="ER1277" s="16"/>
      <c r="ES1277" s="16"/>
      <c r="ET1277" s="16"/>
      <c r="EU1277" s="16"/>
      <c r="EV1277" s="16"/>
      <c r="EW1277" s="16"/>
      <c r="EX1277" s="16"/>
      <c r="EY1277" s="16"/>
      <c r="EZ1277" s="16"/>
      <c r="FA1277" s="16"/>
      <c r="FB1277" s="16"/>
    </row>
    <row r="1278" spans="11:158" x14ac:dyDescent="0.35"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6"/>
      <c r="AP1278" s="16"/>
      <c r="AQ1278" s="16"/>
      <c r="AR1278" s="16"/>
      <c r="AS1278" s="16"/>
      <c r="AT1278" s="16"/>
      <c r="AU1278" s="16"/>
      <c r="AV1278" s="16"/>
      <c r="AW1278" s="16"/>
      <c r="AX1278" s="16"/>
      <c r="AY1278" s="16"/>
      <c r="AZ1278" s="16"/>
      <c r="BA1278" s="16"/>
      <c r="BB1278" s="16"/>
      <c r="BC1278" s="16"/>
      <c r="BD1278" s="16"/>
      <c r="BE1278" s="16"/>
      <c r="BF1278" s="16"/>
      <c r="BG1278" s="16"/>
      <c r="BH1278" s="16"/>
      <c r="BI1278" s="16"/>
      <c r="BJ1278" s="16"/>
      <c r="BK1278" s="16"/>
      <c r="BL1278" s="16"/>
      <c r="BM1278" s="16"/>
      <c r="BN1278" s="16"/>
      <c r="BO1278" s="16"/>
      <c r="BP1278" s="16"/>
      <c r="BQ1278" s="16"/>
      <c r="BR1278" s="16"/>
      <c r="BS1278" s="16"/>
      <c r="BT1278" s="16"/>
      <c r="BU1278" s="16"/>
      <c r="BV1278" s="16"/>
      <c r="BW1278" s="16"/>
      <c r="BX1278" s="16"/>
      <c r="BY1278" s="16"/>
      <c r="BZ1278" s="16"/>
      <c r="CA1278" s="16"/>
      <c r="CB1278" s="16"/>
      <c r="CC1278" s="16"/>
      <c r="CD1278" s="16"/>
      <c r="CE1278" s="16"/>
      <c r="CF1278" s="16"/>
      <c r="CG1278" s="16"/>
      <c r="CH1278" s="16"/>
      <c r="CI1278" s="16"/>
      <c r="CJ1278" s="16"/>
      <c r="CK1278" s="16"/>
      <c r="CL1278" s="16"/>
      <c r="CM1278" s="16"/>
      <c r="CN1278" s="16"/>
      <c r="CO1278" s="16"/>
      <c r="CP1278" s="16"/>
      <c r="CQ1278" s="16"/>
      <c r="CR1278" s="16"/>
      <c r="CS1278" s="16"/>
      <c r="CT1278" s="16"/>
      <c r="CU1278" s="16"/>
      <c r="CV1278" s="16"/>
      <c r="CW1278" s="16"/>
      <c r="CX1278" s="16"/>
      <c r="CY1278" s="16"/>
      <c r="CZ1278" s="16"/>
      <c r="DA1278" s="16"/>
      <c r="DB1278" s="16"/>
      <c r="DC1278" s="16"/>
      <c r="DD1278" s="16"/>
      <c r="DE1278" s="16"/>
      <c r="DF1278" s="16"/>
      <c r="DG1278" s="16"/>
      <c r="DH1278" s="16"/>
      <c r="DI1278" s="16"/>
      <c r="DJ1278" s="16"/>
      <c r="DK1278" s="16"/>
      <c r="DL1278" s="16"/>
      <c r="DM1278" s="16"/>
      <c r="DN1278" s="16"/>
      <c r="DO1278" s="16"/>
      <c r="DP1278" s="16"/>
      <c r="DQ1278" s="16"/>
      <c r="DR1278" s="16"/>
      <c r="DS1278" s="16"/>
      <c r="DT1278" s="16"/>
      <c r="DU1278" s="16"/>
      <c r="DV1278" s="16"/>
      <c r="DW1278" s="16"/>
      <c r="DX1278" s="16"/>
      <c r="DY1278" s="16"/>
      <c r="DZ1278" s="16"/>
      <c r="EA1278" s="16"/>
      <c r="EB1278" s="16"/>
      <c r="EC1278" s="16"/>
      <c r="ED1278" s="16"/>
      <c r="EE1278" s="16"/>
      <c r="EF1278" s="16"/>
      <c r="EG1278" s="16"/>
      <c r="EH1278" s="16"/>
      <c r="EI1278" s="16"/>
      <c r="EJ1278" s="16"/>
      <c r="EK1278" s="16"/>
      <c r="EL1278" s="16"/>
      <c r="EM1278" s="16"/>
      <c r="EN1278" s="16"/>
      <c r="EO1278" s="16"/>
      <c r="EP1278" s="16"/>
      <c r="EQ1278" s="16"/>
      <c r="ER1278" s="16"/>
      <c r="ES1278" s="16"/>
      <c r="ET1278" s="16"/>
      <c r="EU1278" s="16"/>
      <c r="EV1278" s="16"/>
      <c r="EW1278" s="16"/>
      <c r="EX1278" s="16"/>
      <c r="EY1278" s="16"/>
      <c r="EZ1278" s="16"/>
      <c r="FA1278" s="16"/>
      <c r="FB1278" s="16"/>
    </row>
    <row r="1279" spans="11:158" x14ac:dyDescent="0.35"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6"/>
      <c r="AP1279" s="16"/>
      <c r="AQ1279" s="16"/>
      <c r="AR1279" s="16"/>
      <c r="AS1279" s="16"/>
      <c r="AT1279" s="16"/>
      <c r="AU1279" s="16"/>
      <c r="AV1279" s="16"/>
      <c r="AW1279" s="16"/>
      <c r="AX1279" s="16"/>
      <c r="AY1279" s="16"/>
      <c r="AZ1279" s="16"/>
      <c r="BA1279" s="16"/>
      <c r="BB1279" s="16"/>
      <c r="BC1279" s="16"/>
      <c r="BD1279" s="16"/>
      <c r="BE1279" s="16"/>
      <c r="BF1279" s="16"/>
      <c r="BG1279" s="16"/>
      <c r="BH1279" s="16"/>
      <c r="BI1279" s="16"/>
      <c r="BJ1279" s="16"/>
      <c r="BK1279" s="16"/>
      <c r="BL1279" s="16"/>
      <c r="BM1279" s="16"/>
      <c r="BN1279" s="16"/>
      <c r="BO1279" s="16"/>
      <c r="BP1279" s="16"/>
      <c r="BQ1279" s="16"/>
      <c r="BR1279" s="16"/>
      <c r="BS1279" s="16"/>
      <c r="BT1279" s="16"/>
      <c r="BU1279" s="16"/>
      <c r="BV1279" s="16"/>
      <c r="BW1279" s="16"/>
      <c r="BX1279" s="16"/>
      <c r="BY1279" s="16"/>
      <c r="BZ1279" s="16"/>
      <c r="CA1279" s="16"/>
      <c r="CB1279" s="16"/>
      <c r="CC1279" s="16"/>
      <c r="CD1279" s="16"/>
      <c r="CE1279" s="16"/>
      <c r="CF1279" s="16"/>
      <c r="CG1279" s="16"/>
      <c r="CH1279" s="16"/>
      <c r="CI1279" s="16"/>
      <c r="CJ1279" s="16"/>
      <c r="CK1279" s="16"/>
      <c r="CL1279" s="16"/>
      <c r="CM1279" s="16"/>
      <c r="CN1279" s="16"/>
      <c r="CO1279" s="16"/>
      <c r="CP1279" s="16"/>
      <c r="CQ1279" s="16"/>
      <c r="CR1279" s="16"/>
      <c r="CS1279" s="16"/>
      <c r="CT1279" s="16"/>
      <c r="CU1279" s="16"/>
      <c r="CV1279" s="16"/>
      <c r="CW1279" s="16"/>
      <c r="CX1279" s="16"/>
      <c r="CY1279" s="16"/>
      <c r="CZ1279" s="16"/>
      <c r="DA1279" s="16"/>
      <c r="DB1279" s="16"/>
      <c r="DC1279" s="16"/>
      <c r="DD1279" s="16"/>
      <c r="DE1279" s="16"/>
      <c r="DF1279" s="16"/>
      <c r="DG1279" s="16"/>
      <c r="DH1279" s="16"/>
      <c r="DI1279" s="16"/>
      <c r="DJ1279" s="16"/>
      <c r="DK1279" s="16"/>
      <c r="DL1279" s="16"/>
      <c r="DM1279" s="16"/>
      <c r="DN1279" s="16"/>
      <c r="DO1279" s="16"/>
      <c r="DP1279" s="16"/>
      <c r="DQ1279" s="16"/>
      <c r="DR1279" s="16"/>
      <c r="DS1279" s="16"/>
      <c r="DT1279" s="16"/>
      <c r="DU1279" s="16"/>
      <c r="DV1279" s="16"/>
      <c r="DW1279" s="16"/>
      <c r="DX1279" s="16"/>
      <c r="DY1279" s="16"/>
      <c r="DZ1279" s="16"/>
      <c r="EA1279" s="16"/>
      <c r="EB1279" s="16"/>
      <c r="EC1279" s="16"/>
      <c r="ED1279" s="16"/>
      <c r="EE1279" s="16"/>
      <c r="EF1279" s="16"/>
      <c r="EG1279" s="16"/>
      <c r="EH1279" s="16"/>
      <c r="EI1279" s="16"/>
      <c r="EJ1279" s="16"/>
      <c r="EK1279" s="16"/>
      <c r="EL1279" s="16"/>
      <c r="EM1279" s="16"/>
      <c r="EN1279" s="16"/>
      <c r="EO1279" s="16"/>
      <c r="EP1279" s="16"/>
      <c r="EQ1279" s="16"/>
      <c r="ER1279" s="16"/>
      <c r="ES1279" s="16"/>
      <c r="ET1279" s="16"/>
      <c r="EU1279" s="16"/>
      <c r="EV1279" s="16"/>
      <c r="EW1279" s="16"/>
      <c r="EX1279" s="16"/>
      <c r="EY1279" s="16"/>
      <c r="EZ1279" s="16"/>
      <c r="FA1279" s="16"/>
      <c r="FB1279" s="16"/>
    </row>
    <row r="1280" spans="11:158" x14ac:dyDescent="0.35"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6"/>
      <c r="AP1280" s="16"/>
      <c r="AQ1280" s="16"/>
      <c r="AR1280" s="16"/>
      <c r="AS1280" s="16"/>
      <c r="AT1280" s="16"/>
      <c r="AU1280" s="16"/>
      <c r="AV1280" s="16"/>
      <c r="AW1280" s="16"/>
      <c r="AX1280" s="16"/>
      <c r="AY1280" s="16"/>
      <c r="AZ1280" s="16"/>
      <c r="BA1280" s="16"/>
      <c r="BB1280" s="16"/>
      <c r="BC1280" s="16"/>
      <c r="BD1280" s="16"/>
      <c r="BE1280" s="16"/>
      <c r="BF1280" s="16"/>
      <c r="BG1280" s="16"/>
      <c r="BH1280" s="16"/>
      <c r="BI1280" s="16"/>
      <c r="BJ1280" s="16"/>
      <c r="BK1280" s="16"/>
      <c r="BL1280" s="16"/>
      <c r="BM1280" s="16"/>
      <c r="BN1280" s="16"/>
      <c r="BO1280" s="16"/>
      <c r="BP1280" s="16"/>
      <c r="BQ1280" s="16"/>
      <c r="BR1280" s="16"/>
      <c r="BS1280" s="16"/>
      <c r="BT1280" s="16"/>
      <c r="BU1280" s="16"/>
      <c r="BV1280" s="16"/>
      <c r="BW1280" s="16"/>
      <c r="BX1280" s="16"/>
      <c r="BY1280" s="16"/>
      <c r="BZ1280" s="16"/>
      <c r="CA1280" s="16"/>
      <c r="CB1280" s="16"/>
      <c r="CC1280" s="16"/>
      <c r="CD1280" s="16"/>
      <c r="CE1280" s="16"/>
      <c r="CF1280" s="16"/>
      <c r="CG1280" s="16"/>
      <c r="CH1280" s="16"/>
      <c r="CI1280" s="16"/>
      <c r="CJ1280" s="16"/>
      <c r="CK1280" s="16"/>
      <c r="CL1280" s="16"/>
      <c r="CM1280" s="16"/>
      <c r="CN1280" s="16"/>
      <c r="CO1280" s="16"/>
      <c r="CP1280" s="16"/>
      <c r="CQ1280" s="16"/>
      <c r="CR1280" s="16"/>
      <c r="CS1280" s="16"/>
      <c r="CT1280" s="16"/>
      <c r="CU1280" s="16"/>
      <c r="CV1280" s="16"/>
      <c r="CW1280" s="16"/>
      <c r="CX1280" s="16"/>
      <c r="CY1280" s="16"/>
      <c r="CZ1280" s="16"/>
      <c r="DA1280" s="16"/>
      <c r="DB1280" s="16"/>
      <c r="DC1280" s="16"/>
      <c r="DD1280" s="16"/>
      <c r="DE1280" s="16"/>
      <c r="DF1280" s="16"/>
      <c r="DG1280" s="16"/>
      <c r="DH1280" s="16"/>
      <c r="DI1280" s="16"/>
      <c r="DJ1280" s="16"/>
      <c r="DK1280" s="16"/>
      <c r="DL1280" s="16"/>
      <c r="DM1280" s="16"/>
      <c r="DN1280" s="16"/>
      <c r="DO1280" s="16"/>
      <c r="DP1280" s="16"/>
      <c r="DQ1280" s="16"/>
      <c r="DR1280" s="16"/>
      <c r="DS1280" s="16"/>
      <c r="DT1280" s="16"/>
      <c r="DU1280" s="16"/>
      <c r="DV1280" s="16"/>
      <c r="DW1280" s="16"/>
      <c r="DX1280" s="16"/>
      <c r="DY1280" s="16"/>
      <c r="DZ1280" s="16"/>
      <c r="EA1280" s="16"/>
      <c r="EB1280" s="16"/>
      <c r="EC1280" s="16"/>
      <c r="ED1280" s="16"/>
      <c r="EE1280" s="16"/>
      <c r="EF1280" s="16"/>
      <c r="EG1280" s="16"/>
      <c r="EH1280" s="16"/>
      <c r="EI1280" s="16"/>
      <c r="EJ1280" s="16"/>
      <c r="EK1280" s="16"/>
      <c r="EL1280" s="16"/>
      <c r="EM1280" s="16"/>
      <c r="EN1280" s="16"/>
      <c r="EO1280" s="16"/>
      <c r="EP1280" s="16"/>
      <c r="EQ1280" s="16"/>
      <c r="ER1280" s="16"/>
      <c r="ES1280" s="16"/>
      <c r="ET1280" s="16"/>
      <c r="EU1280" s="16"/>
      <c r="EV1280" s="16"/>
      <c r="EW1280" s="16"/>
      <c r="EX1280" s="16"/>
      <c r="EY1280" s="16"/>
      <c r="EZ1280" s="16"/>
      <c r="FA1280" s="16"/>
      <c r="FB1280" s="16"/>
    </row>
    <row r="1281" spans="11:158" x14ac:dyDescent="0.35"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6"/>
      <c r="AP1281" s="16"/>
      <c r="AQ1281" s="16"/>
      <c r="AR1281" s="16"/>
      <c r="AS1281" s="16"/>
      <c r="AT1281" s="16"/>
      <c r="AU1281" s="16"/>
      <c r="AV1281" s="16"/>
      <c r="AW1281" s="16"/>
      <c r="AX1281" s="16"/>
      <c r="AY1281" s="16"/>
      <c r="AZ1281" s="16"/>
      <c r="BA1281" s="16"/>
      <c r="BB1281" s="16"/>
      <c r="BC1281" s="16"/>
      <c r="BD1281" s="16"/>
      <c r="BE1281" s="16"/>
      <c r="BF1281" s="16"/>
      <c r="BG1281" s="16"/>
      <c r="BH1281" s="16"/>
      <c r="BI1281" s="16"/>
      <c r="BJ1281" s="16"/>
      <c r="BK1281" s="16"/>
      <c r="BL1281" s="16"/>
      <c r="BM1281" s="16"/>
      <c r="BN1281" s="16"/>
      <c r="BO1281" s="16"/>
      <c r="BP1281" s="16"/>
      <c r="BQ1281" s="16"/>
      <c r="BR1281" s="16"/>
      <c r="BS1281" s="16"/>
      <c r="BT1281" s="16"/>
      <c r="BU1281" s="16"/>
      <c r="BV1281" s="16"/>
      <c r="BW1281" s="16"/>
      <c r="BX1281" s="16"/>
      <c r="BY1281" s="16"/>
      <c r="BZ1281" s="16"/>
      <c r="CA1281" s="16"/>
      <c r="CB1281" s="16"/>
      <c r="CC1281" s="16"/>
      <c r="CD1281" s="16"/>
      <c r="CE1281" s="16"/>
      <c r="CF1281" s="16"/>
      <c r="CG1281" s="16"/>
      <c r="CH1281" s="16"/>
      <c r="CI1281" s="16"/>
      <c r="CJ1281" s="16"/>
      <c r="CK1281" s="16"/>
      <c r="CL1281" s="16"/>
      <c r="CM1281" s="16"/>
      <c r="CN1281" s="16"/>
      <c r="CO1281" s="16"/>
      <c r="CP1281" s="16"/>
      <c r="CQ1281" s="16"/>
      <c r="CR1281" s="16"/>
      <c r="CS1281" s="16"/>
      <c r="CT1281" s="16"/>
      <c r="CU1281" s="16"/>
      <c r="CV1281" s="16"/>
      <c r="CW1281" s="16"/>
      <c r="CX1281" s="16"/>
      <c r="CY1281" s="16"/>
      <c r="CZ1281" s="16"/>
      <c r="DA1281" s="16"/>
      <c r="DB1281" s="16"/>
      <c r="DC1281" s="16"/>
      <c r="DD1281" s="16"/>
      <c r="DE1281" s="16"/>
      <c r="DF1281" s="16"/>
      <c r="DG1281" s="16"/>
      <c r="DH1281" s="16"/>
      <c r="DI1281" s="16"/>
      <c r="DJ1281" s="16"/>
      <c r="DK1281" s="16"/>
      <c r="DL1281" s="16"/>
      <c r="DM1281" s="16"/>
      <c r="DN1281" s="16"/>
      <c r="DO1281" s="16"/>
      <c r="DP1281" s="16"/>
      <c r="DQ1281" s="16"/>
      <c r="DR1281" s="16"/>
      <c r="DS1281" s="16"/>
      <c r="DT1281" s="16"/>
      <c r="DU1281" s="16"/>
      <c r="DV1281" s="16"/>
      <c r="DW1281" s="16"/>
      <c r="DX1281" s="16"/>
      <c r="DY1281" s="16"/>
      <c r="DZ1281" s="16"/>
      <c r="EA1281" s="16"/>
      <c r="EB1281" s="16"/>
      <c r="EC1281" s="16"/>
      <c r="ED1281" s="16"/>
      <c r="EE1281" s="16"/>
      <c r="EF1281" s="16"/>
      <c r="EG1281" s="16"/>
      <c r="EH1281" s="16"/>
      <c r="EI1281" s="16"/>
      <c r="EJ1281" s="16"/>
      <c r="EK1281" s="16"/>
      <c r="EL1281" s="16"/>
      <c r="EM1281" s="16"/>
      <c r="EN1281" s="16"/>
      <c r="EO1281" s="16"/>
      <c r="EP1281" s="16"/>
      <c r="EQ1281" s="16"/>
      <c r="ER1281" s="16"/>
      <c r="ES1281" s="16"/>
      <c r="ET1281" s="16"/>
      <c r="EU1281" s="16"/>
      <c r="EV1281" s="16"/>
      <c r="EW1281" s="16"/>
      <c r="EX1281" s="16"/>
      <c r="EY1281" s="16"/>
      <c r="EZ1281" s="16"/>
      <c r="FA1281" s="16"/>
      <c r="FB1281" s="16"/>
    </row>
    <row r="1282" spans="11:158" x14ac:dyDescent="0.35"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6"/>
      <c r="AP1282" s="16"/>
      <c r="AQ1282" s="16"/>
      <c r="AR1282" s="16"/>
      <c r="AS1282" s="16"/>
      <c r="AT1282" s="16"/>
      <c r="AU1282" s="16"/>
      <c r="AV1282" s="16"/>
      <c r="AW1282" s="16"/>
      <c r="AX1282" s="16"/>
      <c r="AY1282" s="16"/>
      <c r="AZ1282" s="16"/>
      <c r="BA1282" s="16"/>
      <c r="BB1282" s="16"/>
      <c r="BC1282" s="16"/>
      <c r="BD1282" s="16"/>
      <c r="BE1282" s="16"/>
      <c r="BF1282" s="16"/>
      <c r="BG1282" s="16"/>
      <c r="BH1282" s="16"/>
      <c r="BI1282" s="16"/>
      <c r="BJ1282" s="16"/>
      <c r="BK1282" s="16"/>
      <c r="BL1282" s="16"/>
      <c r="BM1282" s="16"/>
      <c r="BN1282" s="16"/>
      <c r="BO1282" s="16"/>
      <c r="BP1282" s="16"/>
      <c r="BQ1282" s="16"/>
      <c r="BR1282" s="16"/>
      <c r="BS1282" s="16"/>
      <c r="BT1282" s="16"/>
      <c r="BU1282" s="16"/>
      <c r="BV1282" s="16"/>
      <c r="BW1282" s="16"/>
      <c r="BX1282" s="16"/>
      <c r="BY1282" s="16"/>
      <c r="BZ1282" s="16"/>
      <c r="CA1282" s="16"/>
      <c r="CB1282" s="16"/>
      <c r="CC1282" s="16"/>
      <c r="CD1282" s="16"/>
      <c r="CE1282" s="16"/>
      <c r="CF1282" s="16"/>
      <c r="CG1282" s="16"/>
      <c r="CH1282" s="16"/>
      <c r="CI1282" s="16"/>
      <c r="CJ1282" s="16"/>
      <c r="CK1282" s="16"/>
      <c r="CL1282" s="16"/>
      <c r="CM1282" s="16"/>
      <c r="CN1282" s="16"/>
      <c r="CO1282" s="16"/>
      <c r="CP1282" s="16"/>
      <c r="CQ1282" s="16"/>
      <c r="CR1282" s="16"/>
      <c r="CS1282" s="16"/>
      <c r="CT1282" s="16"/>
      <c r="CU1282" s="16"/>
      <c r="CV1282" s="16"/>
      <c r="CW1282" s="16"/>
      <c r="CX1282" s="16"/>
      <c r="CY1282" s="16"/>
      <c r="CZ1282" s="16"/>
      <c r="DA1282" s="16"/>
      <c r="DB1282" s="16"/>
      <c r="DC1282" s="16"/>
      <c r="DD1282" s="16"/>
      <c r="DE1282" s="16"/>
      <c r="DF1282" s="16"/>
      <c r="DG1282" s="16"/>
      <c r="DH1282" s="16"/>
      <c r="DI1282" s="16"/>
      <c r="DJ1282" s="16"/>
      <c r="DK1282" s="16"/>
      <c r="DL1282" s="16"/>
      <c r="DM1282" s="16"/>
      <c r="DN1282" s="16"/>
      <c r="DO1282" s="16"/>
      <c r="DP1282" s="16"/>
      <c r="DQ1282" s="16"/>
      <c r="DR1282" s="16"/>
      <c r="DS1282" s="16"/>
      <c r="DT1282" s="16"/>
      <c r="DU1282" s="16"/>
      <c r="DV1282" s="16"/>
      <c r="DW1282" s="16"/>
      <c r="DX1282" s="16"/>
      <c r="DY1282" s="16"/>
      <c r="DZ1282" s="16"/>
      <c r="EA1282" s="16"/>
      <c r="EB1282" s="16"/>
      <c r="EC1282" s="16"/>
      <c r="ED1282" s="16"/>
      <c r="EE1282" s="16"/>
      <c r="EF1282" s="16"/>
      <c r="EG1282" s="16"/>
      <c r="EH1282" s="16"/>
      <c r="EI1282" s="16"/>
      <c r="EJ1282" s="16"/>
      <c r="EK1282" s="16"/>
      <c r="EL1282" s="16"/>
      <c r="EM1282" s="16"/>
      <c r="EN1282" s="16"/>
      <c r="EO1282" s="16"/>
      <c r="EP1282" s="16"/>
      <c r="EQ1282" s="16"/>
      <c r="ER1282" s="16"/>
      <c r="ES1282" s="16"/>
      <c r="ET1282" s="16"/>
      <c r="EU1282" s="16"/>
      <c r="EV1282" s="16"/>
      <c r="EW1282" s="16"/>
      <c r="EX1282" s="16"/>
      <c r="EY1282" s="16"/>
      <c r="EZ1282" s="16"/>
      <c r="FA1282" s="16"/>
      <c r="FB1282" s="16"/>
    </row>
    <row r="1283" spans="11:158" x14ac:dyDescent="0.35"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6"/>
      <c r="AP1283" s="16"/>
      <c r="AQ1283" s="16"/>
      <c r="AR1283" s="16"/>
      <c r="AS1283" s="16"/>
      <c r="AT1283" s="16"/>
      <c r="AU1283" s="16"/>
      <c r="AV1283" s="16"/>
      <c r="AW1283" s="16"/>
      <c r="AX1283" s="16"/>
      <c r="AY1283" s="16"/>
      <c r="AZ1283" s="16"/>
      <c r="BA1283" s="16"/>
      <c r="BB1283" s="16"/>
      <c r="BC1283" s="16"/>
      <c r="BD1283" s="16"/>
      <c r="BE1283" s="16"/>
      <c r="BF1283" s="16"/>
      <c r="BG1283" s="16"/>
      <c r="BH1283" s="16"/>
      <c r="BI1283" s="16"/>
      <c r="BJ1283" s="16"/>
      <c r="BK1283" s="16"/>
      <c r="BL1283" s="16"/>
      <c r="BM1283" s="16"/>
      <c r="BN1283" s="16"/>
      <c r="BO1283" s="16"/>
      <c r="BP1283" s="16"/>
      <c r="BQ1283" s="16"/>
      <c r="BR1283" s="16"/>
      <c r="BS1283" s="16"/>
      <c r="BT1283" s="16"/>
      <c r="BU1283" s="16"/>
      <c r="BV1283" s="16"/>
      <c r="BW1283" s="16"/>
      <c r="BX1283" s="16"/>
      <c r="BY1283" s="16"/>
      <c r="BZ1283" s="16"/>
      <c r="CA1283" s="16"/>
      <c r="CB1283" s="16"/>
      <c r="CC1283" s="16"/>
      <c r="CD1283" s="16"/>
      <c r="CE1283" s="16"/>
      <c r="CF1283" s="16"/>
      <c r="CG1283" s="16"/>
      <c r="CH1283" s="16"/>
      <c r="CI1283" s="16"/>
      <c r="CJ1283" s="16"/>
      <c r="CK1283" s="16"/>
      <c r="CL1283" s="16"/>
      <c r="CM1283" s="16"/>
      <c r="CN1283" s="16"/>
      <c r="CO1283" s="16"/>
      <c r="CP1283" s="16"/>
      <c r="CQ1283" s="16"/>
      <c r="CR1283" s="16"/>
      <c r="CS1283" s="16"/>
      <c r="CT1283" s="16"/>
      <c r="CU1283" s="16"/>
      <c r="CV1283" s="16"/>
      <c r="CW1283" s="16"/>
      <c r="CX1283" s="16"/>
      <c r="CY1283" s="16"/>
      <c r="CZ1283" s="16"/>
      <c r="DA1283" s="16"/>
      <c r="DB1283" s="16"/>
      <c r="DC1283" s="16"/>
      <c r="DD1283" s="16"/>
      <c r="DE1283" s="16"/>
      <c r="DF1283" s="16"/>
      <c r="DG1283" s="16"/>
      <c r="DH1283" s="16"/>
      <c r="DI1283" s="16"/>
      <c r="DJ1283" s="16"/>
      <c r="DK1283" s="16"/>
      <c r="DL1283" s="16"/>
      <c r="DM1283" s="16"/>
      <c r="DN1283" s="16"/>
      <c r="DO1283" s="16"/>
      <c r="DP1283" s="16"/>
      <c r="DQ1283" s="16"/>
      <c r="DR1283" s="16"/>
      <c r="DS1283" s="16"/>
      <c r="DT1283" s="16"/>
      <c r="DU1283" s="16"/>
      <c r="DV1283" s="16"/>
      <c r="DW1283" s="16"/>
      <c r="DX1283" s="16"/>
      <c r="DY1283" s="16"/>
      <c r="DZ1283" s="16"/>
      <c r="EA1283" s="16"/>
      <c r="EB1283" s="16"/>
      <c r="EC1283" s="16"/>
      <c r="ED1283" s="16"/>
      <c r="EE1283" s="16"/>
      <c r="EF1283" s="16"/>
      <c r="EG1283" s="16"/>
      <c r="EH1283" s="16"/>
      <c r="EI1283" s="16"/>
      <c r="EJ1283" s="16"/>
      <c r="EK1283" s="16"/>
      <c r="EL1283" s="16"/>
      <c r="EM1283" s="16"/>
      <c r="EN1283" s="16"/>
      <c r="EO1283" s="16"/>
      <c r="EP1283" s="16"/>
      <c r="EQ1283" s="16"/>
      <c r="ER1283" s="16"/>
      <c r="ES1283" s="16"/>
      <c r="ET1283" s="16"/>
      <c r="EU1283" s="16"/>
      <c r="EV1283" s="16"/>
      <c r="EW1283" s="16"/>
      <c r="EX1283" s="16"/>
      <c r="EY1283" s="16"/>
      <c r="EZ1283" s="16"/>
      <c r="FA1283" s="16"/>
      <c r="FB1283" s="16"/>
    </row>
    <row r="1284" spans="11:158" x14ac:dyDescent="0.35"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6"/>
      <c r="AP1284" s="16"/>
      <c r="AQ1284" s="16"/>
      <c r="AR1284" s="16"/>
      <c r="AS1284" s="16"/>
      <c r="AT1284" s="16"/>
      <c r="AU1284" s="16"/>
      <c r="AV1284" s="16"/>
      <c r="AW1284" s="16"/>
      <c r="AX1284" s="16"/>
      <c r="AY1284" s="16"/>
      <c r="AZ1284" s="16"/>
      <c r="BA1284" s="16"/>
      <c r="BB1284" s="16"/>
      <c r="BC1284" s="16"/>
      <c r="BD1284" s="16"/>
      <c r="BE1284" s="16"/>
      <c r="BF1284" s="16"/>
      <c r="BG1284" s="16"/>
      <c r="BH1284" s="16"/>
      <c r="BI1284" s="16"/>
      <c r="BJ1284" s="16"/>
      <c r="BK1284" s="16"/>
      <c r="BL1284" s="16"/>
      <c r="BM1284" s="16"/>
      <c r="BN1284" s="16"/>
      <c r="BO1284" s="16"/>
      <c r="BP1284" s="16"/>
      <c r="BQ1284" s="16"/>
      <c r="BR1284" s="16"/>
      <c r="BS1284" s="16"/>
      <c r="BT1284" s="16"/>
      <c r="BU1284" s="16"/>
      <c r="BV1284" s="16"/>
      <c r="BW1284" s="16"/>
      <c r="BX1284" s="16"/>
      <c r="BY1284" s="16"/>
      <c r="BZ1284" s="16"/>
      <c r="CA1284" s="16"/>
      <c r="CB1284" s="16"/>
      <c r="CC1284" s="16"/>
      <c r="CD1284" s="16"/>
      <c r="CE1284" s="16"/>
      <c r="CF1284" s="16"/>
      <c r="CG1284" s="16"/>
      <c r="CH1284" s="16"/>
      <c r="CI1284" s="16"/>
      <c r="CJ1284" s="16"/>
      <c r="CK1284" s="16"/>
      <c r="CL1284" s="16"/>
      <c r="CM1284" s="16"/>
      <c r="CN1284" s="16"/>
      <c r="CO1284" s="16"/>
      <c r="CP1284" s="16"/>
      <c r="CQ1284" s="16"/>
      <c r="CR1284" s="16"/>
      <c r="CS1284" s="16"/>
      <c r="CT1284" s="16"/>
      <c r="CU1284" s="16"/>
      <c r="CV1284" s="16"/>
      <c r="CW1284" s="16"/>
      <c r="CX1284" s="16"/>
      <c r="CY1284" s="16"/>
      <c r="CZ1284" s="16"/>
      <c r="DA1284" s="16"/>
      <c r="DB1284" s="16"/>
      <c r="DC1284" s="16"/>
      <c r="DD1284" s="16"/>
      <c r="DE1284" s="16"/>
      <c r="DF1284" s="16"/>
      <c r="DG1284" s="16"/>
      <c r="DH1284" s="16"/>
      <c r="DI1284" s="16"/>
      <c r="DJ1284" s="16"/>
      <c r="DK1284" s="16"/>
      <c r="DL1284" s="16"/>
      <c r="DM1284" s="16"/>
      <c r="DN1284" s="16"/>
      <c r="DO1284" s="16"/>
      <c r="DP1284" s="16"/>
      <c r="DQ1284" s="16"/>
      <c r="DR1284" s="16"/>
      <c r="DS1284" s="16"/>
      <c r="DT1284" s="16"/>
      <c r="DU1284" s="16"/>
      <c r="DV1284" s="16"/>
      <c r="DW1284" s="16"/>
      <c r="DX1284" s="16"/>
      <c r="DY1284" s="16"/>
      <c r="DZ1284" s="16"/>
      <c r="EA1284" s="16"/>
      <c r="EB1284" s="16"/>
      <c r="EC1284" s="16"/>
      <c r="ED1284" s="16"/>
      <c r="EE1284" s="16"/>
      <c r="EF1284" s="16"/>
      <c r="EG1284" s="16"/>
      <c r="EH1284" s="16"/>
      <c r="EI1284" s="16"/>
      <c r="EJ1284" s="16"/>
      <c r="EK1284" s="16"/>
      <c r="EL1284" s="16"/>
      <c r="EM1284" s="16"/>
      <c r="EN1284" s="16"/>
      <c r="EO1284" s="16"/>
      <c r="EP1284" s="16"/>
      <c r="EQ1284" s="16"/>
      <c r="ER1284" s="16"/>
      <c r="ES1284" s="16"/>
      <c r="ET1284" s="16"/>
      <c r="EU1284" s="16"/>
      <c r="EV1284" s="16"/>
      <c r="EW1284" s="16"/>
      <c r="EX1284" s="16"/>
      <c r="EY1284" s="16"/>
      <c r="EZ1284" s="16"/>
      <c r="FA1284" s="16"/>
      <c r="FB1284" s="16"/>
    </row>
    <row r="1285" spans="11:158" x14ac:dyDescent="0.35"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6"/>
      <c r="AP1285" s="16"/>
      <c r="AQ1285" s="16"/>
      <c r="AR1285" s="16"/>
      <c r="AS1285" s="16"/>
      <c r="AT1285" s="16"/>
      <c r="AU1285" s="16"/>
      <c r="AV1285" s="16"/>
      <c r="AW1285" s="16"/>
      <c r="AX1285" s="16"/>
      <c r="AY1285" s="16"/>
      <c r="AZ1285" s="16"/>
      <c r="BA1285" s="16"/>
      <c r="BB1285" s="16"/>
      <c r="BC1285" s="16"/>
      <c r="BD1285" s="16"/>
      <c r="BE1285" s="16"/>
      <c r="BF1285" s="16"/>
      <c r="BG1285" s="16"/>
      <c r="BH1285" s="16"/>
      <c r="BI1285" s="16"/>
      <c r="BJ1285" s="16"/>
      <c r="BK1285" s="16"/>
      <c r="BL1285" s="16"/>
      <c r="BM1285" s="16"/>
      <c r="BN1285" s="16"/>
      <c r="BO1285" s="16"/>
      <c r="BP1285" s="16"/>
      <c r="BQ1285" s="16"/>
      <c r="BR1285" s="16"/>
      <c r="BS1285" s="16"/>
      <c r="BT1285" s="16"/>
      <c r="BU1285" s="16"/>
      <c r="BV1285" s="16"/>
      <c r="BW1285" s="16"/>
      <c r="BX1285" s="16"/>
      <c r="BY1285" s="16"/>
      <c r="BZ1285" s="16"/>
      <c r="CA1285" s="16"/>
      <c r="CB1285" s="16"/>
      <c r="CC1285" s="16"/>
      <c r="CD1285" s="16"/>
      <c r="CE1285" s="16"/>
      <c r="CF1285" s="16"/>
      <c r="CG1285" s="16"/>
      <c r="CH1285" s="16"/>
      <c r="CI1285" s="16"/>
      <c r="CJ1285" s="16"/>
      <c r="CK1285" s="16"/>
      <c r="CL1285" s="16"/>
      <c r="CM1285" s="16"/>
      <c r="CN1285" s="16"/>
      <c r="CO1285" s="16"/>
      <c r="CP1285" s="16"/>
      <c r="CQ1285" s="16"/>
      <c r="CR1285" s="16"/>
      <c r="CS1285" s="16"/>
      <c r="CT1285" s="16"/>
      <c r="CU1285" s="16"/>
      <c r="CV1285" s="16"/>
      <c r="CW1285" s="16"/>
      <c r="CX1285" s="16"/>
      <c r="CY1285" s="16"/>
      <c r="CZ1285" s="16"/>
      <c r="DA1285" s="16"/>
      <c r="DB1285" s="16"/>
      <c r="DC1285" s="16"/>
      <c r="DD1285" s="16"/>
      <c r="DE1285" s="16"/>
      <c r="DF1285" s="16"/>
      <c r="DG1285" s="16"/>
      <c r="DH1285" s="16"/>
      <c r="DI1285" s="16"/>
      <c r="DJ1285" s="16"/>
      <c r="DK1285" s="16"/>
      <c r="DL1285" s="16"/>
      <c r="DM1285" s="16"/>
      <c r="DN1285" s="16"/>
      <c r="DO1285" s="16"/>
      <c r="DP1285" s="16"/>
      <c r="DQ1285" s="16"/>
      <c r="DR1285" s="16"/>
      <c r="DS1285" s="16"/>
      <c r="DT1285" s="16"/>
      <c r="DU1285" s="16"/>
      <c r="DV1285" s="16"/>
      <c r="DW1285" s="16"/>
      <c r="DX1285" s="16"/>
      <c r="DY1285" s="16"/>
      <c r="DZ1285" s="16"/>
      <c r="EA1285" s="16"/>
      <c r="EB1285" s="16"/>
      <c r="EC1285" s="16"/>
      <c r="ED1285" s="16"/>
      <c r="EE1285" s="16"/>
      <c r="EF1285" s="16"/>
      <c r="EG1285" s="16"/>
      <c r="EH1285" s="16"/>
      <c r="EI1285" s="16"/>
      <c r="EJ1285" s="16"/>
      <c r="EK1285" s="16"/>
      <c r="EL1285" s="16"/>
      <c r="EM1285" s="16"/>
      <c r="EN1285" s="16"/>
      <c r="EO1285" s="16"/>
      <c r="EP1285" s="16"/>
      <c r="EQ1285" s="16"/>
      <c r="ER1285" s="16"/>
      <c r="ES1285" s="16"/>
      <c r="ET1285" s="16"/>
      <c r="EU1285" s="16"/>
      <c r="EV1285" s="16"/>
      <c r="EW1285" s="16"/>
      <c r="EX1285" s="16"/>
      <c r="EY1285" s="16"/>
      <c r="EZ1285" s="16"/>
      <c r="FA1285" s="16"/>
      <c r="FB1285" s="16"/>
    </row>
    <row r="1286" spans="11:158" x14ac:dyDescent="0.35"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6"/>
      <c r="AP1286" s="16"/>
      <c r="AQ1286" s="16"/>
      <c r="AR1286" s="16"/>
      <c r="AS1286" s="16"/>
      <c r="AT1286" s="16"/>
      <c r="AU1286" s="16"/>
      <c r="AV1286" s="16"/>
      <c r="AW1286" s="16"/>
      <c r="AX1286" s="16"/>
      <c r="AY1286" s="16"/>
      <c r="AZ1286" s="16"/>
      <c r="BA1286" s="16"/>
      <c r="BB1286" s="16"/>
      <c r="BC1286" s="16"/>
      <c r="BD1286" s="16"/>
      <c r="BE1286" s="16"/>
      <c r="BF1286" s="16"/>
      <c r="BG1286" s="16"/>
      <c r="BH1286" s="16"/>
      <c r="BI1286" s="16"/>
      <c r="BJ1286" s="16"/>
      <c r="BK1286" s="16"/>
      <c r="BL1286" s="16"/>
      <c r="BM1286" s="16"/>
      <c r="BN1286" s="16"/>
      <c r="BO1286" s="16"/>
      <c r="BP1286" s="16"/>
      <c r="BQ1286" s="16"/>
      <c r="BR1286" s="16"/>
      <c r="BS1286" s="16"/>
      <c r="BT1286" s="16"/>
      <c r="BU1286" s="16"/>
      <c r="BV1286" s="16"/>
      <c r="BW1286" s="16"/>
      <c r="BX1286" s="16"/>
      <c r="BY1286" s="16"/>
      <c r="BZ1286" s="16"/>
      <c r="CA1286" s="16"/>
      <c r="CB1286" s="16"/>
      <c r="CC1286" s="16"/>
      <c r="CD1286" s="16"/>
      <c r="CE1286" s="16"/>
      <c r="CF1286" s="16"/>
      <c r="CG1286" s="16"/>
      <c r="CH1286" s="16"/>
      <c r="CI1286" s="16"/>
      <c r="CJ1286" s="16"/>
      <c r="CK1286" s="16"/>
      <c r="CL1286" s="16"/>
      <c r="CM1286" s="16"/>
      <c r="CN1286" s="16"/>
      <c r="CO1286" s="16"/>
      <c r="CP1286" s="16"/>
      <c r="CQ1286" s="16"/>
      <c r="CR1286" s="16"/>
      <c r="CS1286" s="16"/>
      <c r="CT1286" s="16"/>
      <c r="CU1286" s="16"/>
      <c r="CV1286" s="16"/>
      <c r="CW1286" s="16"/>
      <c r="CX1286" s="16"/>
      <c r="CY1286" s="16"/>
      <c r="CZ1286" s="16"/>
      <c r="DA1286" s="16"/>
      <c r="DB1286" s="16"/>
      <c r="DC1286" s="16"/>
      <c r="DD1286" s="16"/>
      <c r="DE1286" s="16"/>
      <c r="DF1286" s="16"/>
      <c r="DG1286" s="16"/>
      <c r="DH1286" s="16"/>
      <c r="DI1286" s="16"/>
      <c r="DJ1286" s="16"/>
      <c r="DK1286" s="16"/>
      <c r="DL1286" s="16"/>
      <c r="DM1286" s="16"/>
      <c r="DN1286" s="16"/>
      <c r="DO1286" s="16"/>
      <c r="DP1286" s="16"/>
      <c r="DQ1286" s="16"/>
      <c r="DR1286" s="16"/>
      <c r="DS1286" s="16"/>
      <c r="DT1286" s="16"/>
      <c r="DU1286" s="16"/>
      <c r="DV1286" s="16"/>
      <c r="DW1286" s="16"/>
      <c r="DX1286" s="16"/>
      <c r="DY1286" s="16"/>
      <c r="DZ1286" s="16"/>
      <c r="EA1286" s="16"/>
      <c r="EB1286" s="16"/>
      <c r="EC1286" s="16"/>
      <c r="ED1286" s="16"/>
      <c r="EE1286" s="16"/>
      <c r="EF1286" s="16"/>
      <c r="EG1286" s="16"/>
      <c r="EH1286" s="16"/>
      <c r="EI1286" s="16"/>
      <c r="EJ1286" s="16"/>
      <c r="EK1286" s="16"/>
      <c r="EL1286" s="16"/>
      <c r="EM1286" s="16"/>
      <c r="EN1286" s="16"/>
      <c r="EO1286" s="16"/>
      <c r="EP1286" s="16"/>
      <c r="EQ1286" s="16"/>
      <c r="ER1286" s="16"/>
      <c r="ES1286" s="16"/>
      <c r="ET1286" s="16"/>
      <c r="EU1286" s="16"/>
      <c r="EV1286" s="16"/>
      <c r="EW1286" s="16"/>
      <c r="EX1286" s="16"/>
      <c r="EY1286" s="16"/>
      <c r="EZ1286" s="16"/>
      <c r="FA1286" s="16"/>
      <c r="FB1286" s="16"/>
    </row>
    <row r="1287" spans="11:158" x14ac:dyDescent="0.35"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6"/>
      <c r="AP1287" s="16"/>
      <c r="AQ1287" s="16"/>
      <c r="AR1287" s="16"/>
      <c r="AS1287" s="16"/>
      <c r="AT1287" s="16"/>
      <c r="AU1287" s="16"/>
      <c r="AV1287" s="16"/>
      <c r="AW1287" s="16"/>
      <c r="AX1287" s="16"/>
      <c r="AY1287" s="16"/>
      <c r="AZ1287" s="16"/>
      <c r="BA1287" s="16"/>
      <c r="BB1287" s="16"/>
      <c r="BC1287" s="16"/>
      <c r="BD1287" s="16"/>
      <c r="BE1287" s="16"/>
      <c r="BF1287" s="16"/>
      <c r="BG1287" s="16"/>
      <c r="BH1287" s="16"/>
      <c r="BI1287" s="16"/>
      <c r="BJ1287" s="16"/>
      <c r="BK1287" s="16"/>
      <c r="BL1287" s="16"/>
      <c r="BM1287" s="16"/>
      <c r="BN1287" s="16"/>
      <c r="BO1287" s="16"/>
      <c r="BP1287" s="16"/>
      <c r="BQ1287" s="16"/>
      <c r="BR1287" s="16"/>
      <c r="BS1287" s="16"/>
      <c r="BT1287" s="16"/>
      <c r="BU1287" s="16"/>
      <c r="BV1287" s="16"/>
      <c r="BW1287" s="16"/>
      <c r="BX1287" s="16"/>
      <c r="BY1287" s="16"/>
      <c r="BZ1287" s="16"/>
      <c r="CA1287" s="16"/>
      <c r="CB1287" s="16"/>
      <c r="CC1287" s="16"/>
      <c r="CD1287" s="16"/>
      <c r="CE1287" s="16"/>
      <c r="CF1287" s="16"/>
      <c r="CG1287" s="16"/>
      <c r="CH1287" s="16"/>
      <c r="CI1287" s="16"/>
      <c r="CJ1287" s="16"/>
      <c r="CK1287" s="16"/>
      <c r="CL1287" s="16"/>
      <c r="CM1287" s="16"/>
      <c r="CN1287" s="16"/>
      <c r="CO1287" s="16"/>
      <c r="CP1287" s="16"/>
      <c r="CQ1287" s="16"/>
      <c r="CR1287" s="16"/>
      <c r="CS1287" s="16"/>
      <c r="CT1287" s="16"/>
      <c r="CU1287" s="16"/>
      <c r="CV1287" s="16"/>
      <c r="CW1287" s="16"/>
      <c r="CX1287" s="16"/>
      <c r="CY1287" s="16"/>
      <c r="CZ1287" s="16"/>
      <c r="DA1287" s="16"/>
      <c r="DB1287" s="16"/>
      <c r="DC1287" s="16"/>
      <c r="DD1287" s="16"/>
      <c r="DE1287" s="16"/>
      <c r="DF1287" s="16"/>
      <c r="DG1287" s="16"/>
      <c r="DH1287" s="16"/>
      <c r="DI1287" s="16"/>
      <c r="DJ1287" s="16"/>
      <c r="DK1287" s="16"/>
      <c r="DL1287" s="16"/>
      <c r="DM1287" s="16"/>
      <c r="DN1287" s="16"/>
      <c r="DO1287" s="16"/>
      <c r="DP1287" s="16"/>
      <c r="DQ1287" s="16"/>
      <c r="DR1287" s="16"/>
      <c r="DS1287" s="16"/>
      <c r="DT1287" s="16"/>
      <c r="DU1287" s="16"/>
      <c r="DV1287" s="16"/>
      <c r="DW1287" s="16"/>
      <c r="DX1287" s="16"/>
      <c r="DY1287" s="16"/>
      <c r="DZ1287" s="16"/>
      <c r="EA1287" s="16"/>
      <c r="EB1287" s="16"/>
      <c r="EC1287" s="16"/>
      <c r="ED1287" s="16"/>
      <c r="EE1287" s="16"/>
      <c r="EF1287" s="16"/>
      <c r="EG1287" s="16"/>
      <c r="EH1287" s="16"/>
      <c r="EI1287" s="16"/>
      <c r="EJ1287" s="16"/>
      <c r="EK1287" s="16"/>
      <c r="EL1287" s="16"/>
      <c r="EM1287" s="16"/>
      <c r="EN1287" s="16"/>
      <c r="EO1287" s="16"/>
      <c r="EP1287" s="16"/>
      <c r="EQ1287" s="16"/>
      <c r="ER1287" s="16"/>
      <c r="ES1287" s="16"/>
      <c r="ET1287" s="16"/>
      <c r="EU1287" s="16"/>
      <c r="EV1287" s="16"/>
      <c r="EW1287" s="16"/>
      <c r="EX1287" s="16"/>
      <c r="EY1287" s="16"/>
      <c r="EZ1287" s="16"/>
      <c r="FA1287" s="16"/>
      <c r="FB1287" s="16"/>
    </row>
    <row r="1288" spans="11:158" x14ac:dyDescent="0.35"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16"/>
      <c r="AP1288" s="16"/>
      <c r="AQ1288" s="16"/>
      <c r="AR1288" s="16"/>
      <c r="AS1288" s="16"/>
      <c r="AT1288" s="16"/>
      <c r="AU1288" s="16"/>
      <c r="AV1288" s="16"/>
      <c r="AW1288" s="16"/>
      <c r="AX1288" s="16"/>
      <c r="AY1288" s="16"/>
      <c r="AZ1288" s="16"/>
      <c r="BA1288" s="16"/>
      <c r="BB1288" s="16"/>
      <c r="BC1288" s="16"/>
      <c r="BD1288" s="16"/>
      <c r="BE1288" s="16"/>
      <c r="BF1288" s="16"/>
      <c r="BG1288" s="16"/>
      <c r="BH1288" s="16"/>
      <c r="BI1288" s="16"/>
      <c r="BJ1288" s="16"/>
      <c r="BK1288" s="16"/>
      <c r="BL1288" s="16"/>
      <c r="BM1288" s="16"/>
      <c r="BN1288" s="16"/>
      <c r="BO1288" s="16"/>
      <c r="BP1288" s="16"/>
      <c r="BQ1288" s="16"/>
      <c r="BR1288" s="16"/>
      <c r="BS1288" s="16"/>
      <c r="BT1288" s="16"/>
      <c r="BU1288" s="16"/>
      <c r="BV1288" s="16"/>
      <c r="BW1288" s="16"/>
      <c r="BX1288" s="16"/>
      <c r="BY1288" s="16"/>
      <c r="BZ1288" s="16"/>
      <c r="CA1288" s="16"/>
      <c r="CB1288" s="16"/>
      <c r="CC1288" s="16"/>
      <c r="CD1288" s="16"/>
      <c r="CE1288" s="16"/>
      <c r="CF1288" s="16"/>
      <c r="CG1288" s="16"/>
      <c r="CH1288" s="16"/>
      <c r="CI1288" s="16"/>
      <c r="CJ1288" s="16"/>
      <c r="CK1288" s="16"/>
      <c r="CL1288" s="16"/>
      <c r="CM1288" s="16"/>
      <c r="CN1288" s="16"/>
      <c r="CO1288" s="16"/>
      <c r="CP1288" s="16"/>
      <c r="CQ1288" s="16"/>
      <c r="CR1288" s="16"/>
      <c r="CS1288" s="16"/>
      <c r="CT1288" s="16"/>
      <c r="CU1288" s="16"/>
      <c r="CV1288" s="16"/>
      <c r="CW1288" s="16"/>
      <c r="CX1288" s="16"/>
      <c r="CY1288" s="16"/>
      <c r="CZ1288" s="16"/>
      <c r="DA1288" s="16"/>
      <c r="DB1288" s="16"/>
      <c r="DC1288" s="16"/>
      <c r="DD1288" s="16"/>
      <c r="DE1288" s="16"/>
      <c r="DF1288" s="16"/>
      <c r="DG1288" s="16"/>
      <c r="DH1288" s="16"/>
      <c r="DI1288" s="16"/>
      <c r="DJ1288" s="16"/>
      <c r="DK1288" s="16"/>
      <c r="DL1288" s="16"/>
      <c r="DM1288" s="16"/>
      <c r="DN1288" s="16"/>
      <c r="DO1288" s="16"/>
      <c r="DP1288" s="16"/>
      <c r="DQ1288" s="16"/>
      <c r="DR1288" s="16"/>
      <c r="DS1288" s="16"/>
      <c r="DT1288" s="16"/>
      <c r="DU1288" s="16"/>
      <c r="DV1288" s="16"/>
      <c r="DW1288" s="16"/>
      <c r="DX1288" s="16"/>
      <c r="DY1288" s="16"/>
      <c r="DZ1288" s="16"/>
      <c r="EA1288" s="16"/>
      <c r="EB1288" s="16"/>
      <c r="EC1288" s="16"/>
      <c r="ED1288" s="16"/>
      <c r="EE1288" s="16"/>
      <c r="EF1288" s="16"/>
      <c r="EG1288" s="16"/>
      <c r="EH1288" s="16"/>
      <c r="EI1288" s="16"/>
      <c r="EJ1288" s="16"/>
      <c r="EK1288" s="16"/>
      <c r="EL1288" s="16"/>
      <c r="EM1288" s="16"/>
      <c r="EN1288" s="16"/>
      <c r="EO1288" s="16"/>
      <c r="EP1288" s="16"/>
      <c r="EQ1288" s="16"/>
      <c r="ER1288" s="16"/>
      <c r="ES1288" s="16"/>
      <c r="ET1288" s="16"/>
      <c r="EU1288" s="16"/>
      <c r="EV1288" s="16"/>
      <c r="EW1288" s="16"/>
      <c r="EX1288" s="16"/>
      <c r="EY1288" s="16"/>
      <c r="EZ1288" s="16"/>
      <c r="FA1288" s="16"/>
      <c r="FB1288" s="16"/>
    </row>
    <row r="1289" spans="11:158" x14ac:dyDescent="0.35"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16"/>
      <c r="AP1289" s="16"/>
      <c r="AQ1289" s="16"/>
      <c r="AR1289" s="16"/>
      <c r="AS1289" s="16"/>
      <c r="AT1289" s="16"/>
      <c r="AU1289" s="16"/>
      <c r="AV1289" s="16"/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s="16"/>
      <c r="BG1289" s="16"/>
      <c r="BH1289" s="16"/>
      <c r="BI1289" s="16"/>
      <c r="BJ1289" s="16"/>
      <c r="BK1289" s="16"/>
      <c r="BL1289" s="16"/>
      <c r="BM1289" s="16"/>
      <c r="BN1289" s="16"/>
      <c r="BO1289" s="16"/>
      <c r="BP1289" s="16"/>
      <c r="BQ1289" s="16"/>
      <c r="BR1289" s="16"/>
      <c r="BS1289" s="16"/>
      <c r="BT1289" s="16"/>
      <c r="BU1289" s="16"/>
      <c r="BV1289" s="16"/>
      <c r="BW1289" s="16"/>
      <c r="BX1289" s="16"/>
      <c r="BY1289" s="16"/>
      <c r="BZ1289" s="16"/>
      <c r="CA1289" s="16"/>
      <c r="CB1289" s="16"/>
      <c r="CC1289" s="16"/>
      <c r="CD1289" s="16"/>
      <c r="CE1289" s="16"/>
      <c r="CF1289" s="16"/>
      <c r="CG1289" s="16"/>
      <c r="CH1289" s="16"/>
      <c r="CI1289" s="16"/>
      <c r="CJ1289" s="16"/>
      <c r="CK1289" s="16"/>
      <c r="CL1289" s="16"/>
      <c r="CM1289" s="16"/>
      <c r="CN1289" s="16"/>
      <c r="CO1289" s="16"/>
      <c r="CP1289" s="16"/>
      <c r="CQ1289" s="16"/>
      <c r="CR1289" s="16"/>
      <c r="CS1289" s="16"/>
      <c r="CT1289" s="16"/>
      <c r="CU1289" s="16"/>
      <c r="CV1289" s="16"/>
      <c r="CW1289" s="16"/>
      <c r="CX1289" s="16"/>
      <c r="CY1289" s="16"/>
      <c r="CZ1289" s="16"/>
      <c r="DA1289" s="16"/>
      <c r="DB1289" s="16"/>
      <c r="DC1289" s="16"/>
      <c r="DD1289" s="16"/>
      <c r="DE1289" s="16"/>
      <c r="DF1289" s="16"/>
      <c r="DG1289" s="16"/>
      <c r="DH1289" s="16"/>
      <c r="DI1289" s="16"/>
      <c r="DJ1289" s="16"/>
      <c r="DK1289" s="16"/>
      <c r="DL1289" s="16"/>
      <c r="DM1289" s="16"/>
      <c r="DN1289" s="16"/>
      <c r="DO1289" s="16"/>
      <c r="DP1289" s="16"/>
      <c r="DQ1289" s="16"/>
      <c r="DR1289" s="16"/>
      <c r="DS1289" s="16"/>
      <c r="DT1289" s="16"/>
      <c r="DU1289" s="16"/>
      <c r="DV1289" s="16"/>
      <c r="DW1289" s="16"/>
      <c r="DX1289" s="16"/>
      <c r="DY1289" s="16"/>
      <c r="DZ1289" s="16"/>
      <c r="EA1289" s="16"/>
      <c r="EB1289" s="16"/>
      <c r="EC1289" s="16"/>
      <c r="ED1289" s="16"/>
      <c r="EE1289" s="16"/>
      <c r="EF1289" s="16"/>
      <c r="EG1289" s="16"/>
      <c r="EH1289" s="16"/>
      <c r="EI1289" s="16"/>
      <c r="EJ1289" s="16"/>
      <c r="EK1289" s="16"/>
      <c r="EL1289" s="16"/>
      <c r="EM1289" s="16"/>
      <c r="EN1289" s="16"/>
      <c r="EO1289" s="16"/>
      <c r="EP1289" s="16"/>
      <c r="EQ1289" s="16"/>
      <c r="ER1289" s="16"/>
      <c r="ES1289" s="16"/>
      <c r="ET1289" s="16"/>
      <c r="EU1289" s="16"/>
      <c r="EV1289" s="16"/>
      <c r="EW1289" s="16"/>
      <c r="EX1289" s="16"/>
      <c r="EY1289" s="16"/>
      <c r="EZ1289" s="16"/>
      <c r="FA1289" s="16"/>
      <c r="FB1289" s="16"/>
    </row>
    <row r="1290" spans="11:158" x14ac:dyDescent="0.35"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16"/>
      <c r="AP1290" s="16"/>
      <c r="AQ1290" s="16"/>
      <c r="AR1290" s="16"/>
      <c r="AS1290" s="16"/>
      <c r="AT1290" s="16"/>
      <c r="AU1290" s="16"/>
      <c r="AV1290" s="16"/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  <c r="BG1290" s="16"/>
      <c r="BH1290" s="16"/>
      <c r="BI1290" s="16"/>
      <c r="BJ1290" s="16"/>
      <c r="BK1290" s="16"/>
      <c r="BL1290" s="16"/>
      <c r="BM1290" s="16"/>
      <c r="BN1290" s="16"/>
      <c r="BO1290" s="16"/>
      <c r="BP1290" s="16"/>
      <c r="BQ1290" s="16"/>
      <c r="BR1290" s="16"/>
      <c r="BS1290" s="16"/>
      <c r="BT1290" s="16"/>
      <c r="BU1290" s="16"/>
      <c r="BV1290" s="16"/>
      <c r="BW1290" s="16"/>
      <c r="BX1290" s="16"/>
      <c r="BY1290" s="16"/>
      <c r="BZ1290" s="16"/>
      <c r="CA1290" s="16"/>
      <c r="CB1290" s="16"/>
      <c r="CC1290" s="16"/>
      <c r="CD1290" s="16"/>
      <c r="CE1290" s="16"/>
      <c r="CF1290" s="16"/>
      <c r="CG1290" s="16"/>
      <c r="CH1290" s="16"/>
      <c r="CI1290" s="16"/>
      <c r="CJ1290" s="16"/>
      <c r="CK1290" s="16"/>
      <c r="CL1290" s="16"/>
      <c r="CM1290" s="16"/>
      <c r="CN1290" s="16"/>
      <c r="CO1290" s="16"/>
      <c r="CP1290" s="16"/>
      <c r="CQ1290" s="16"/>
      <c r="CR1290" s="16"/>
      <c r="CS1290" s="16"/>
      <c r="CT1290" s="16"/>
      <c r="CU1290" s="16"/>
      <c r="CV1290" s="16"/>
      <c r="CW1290" s="16"/>
      <c r="CX1290" s="16"/>
      <c r="CY1290" s="16"/>
      <c r="CZ1290" s="16"/>
      <c r="DA1290" s="16"/>
      <c r="DB1290" s="16"/>
      <c r="DC1290" s="16"/>
      <c r="DD1290" s="16"/>
      <c r="DE1290" s="16"/>
      <c r="DF1290" s="16"/>
      <c r="DG1290" s="16"/>
      <c r="DH1290" s="16"/>
      <c r="DI1290" s="16"/>
      <c r="DJ1290" s="16"/>
      <c r="DK1290" s="16"/>
      <c r="DL1290" s="16"/>
      <c r="DM1290" s="16"/>
      <c r="DN1290" s="16"/>
      <c r="DO1290" s="16"/>
      <c r="DP1290" s="16"/>
      <c r="DQ1290" s="16"/>
      <c r="DR1290" s="16"/>
      <c r="DS1290" s="16"/>
      <c r="DT1290" s="16"/>
      <c r="DU1290" s="16"/>
      <c r="DV1290" s="16"/>
      <c r="DW1290" s="16"/>
      <c r="DX1290" s="16"/>
      <c r="DY1290" s="16"/>
      <c r="DZ1290" s="16"/>
      <c r="EA1290" s="16"/>
      <c r="EB1290" s="16"/>
      <c r="EC1290" s="16"/>
      <c r="ED1290" s="16"/>
      <c r="EE1290" s="16"/>
      <c r="EF1290" s="16"/>
      <c r="EG1290" s="16"/>
      <c r="EH1290" s="16"/>
      <c r="EI1290" s="16"/>
      <c r="EJ1290" s="16"/>
      <c r="EK1290" s="16"/>
      <c r="EL1290" s="16"/>
      <c r="EM1290" s="16"/>
      <c r="EN1290" s="16"/>
      <c r="EO1290" s="16"/>
      <c r="EP1290" s="16"/>
      <c r="EQ1290" s="16"/>
      <c r="ER1290" s="16"/>
      <c r="ES1290" s="16"/>
      <c r="ET1290" s="16"/>
      <c r="EU1290" s="16"/>
      <c r="EV1290" s="16"/>
      <c r="EW1290" s="16"/>
      <c r="EX1290" s="16"/>
      <c r="EY1290" s="16"/>
      <c r="EZ1290" s="16"/>
      <c r="FA1290" s="16"/>
      <c r="FB1290" s="16"/>
    </row>
    <row r="1291" spans="11:158" x14ac:dyDescent="0.35"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16"/>
      <c r="AP1291" s="16"/>
      <c r="AQ1291" s="16"/>
      <c r="AR1291" s="16"/>
      <c r="AS1291" s="16"/>
      <c r="AT1291" s="16"/>
      <c r="AU1291" s="16"/>
      <c r="AV1291" s="16"/>
      <c r="AW1291" s="16"/>
      <c r="AX1291" s="16"/>
      <c r="AY1291" s="16"/>
      <c r="AZ1291" s="16"/>
      <c r="BA1291" s="16"/>
      <c r="BB1291" s="16"/>
      <c r="BC1291" s="16"/>
      <c r="BD1291" s="16"/>
      <c r="BE1291" s="16"/>
      <c r="BF1291" s="16"/>
      <c r="BG1291" s="16"/>
      <c r="BH1291" s="16"/>
      <c r="BI1291" s="16"/>
      <c r="BJ1291" s="16"/>
      <c r="BK1291" s="16"/>
      <c r="BL1291" s="16"/>
      <c r="BM1291" s="16"/>
      <c r="BN1291" s="16"/>
      <c r="BO1291" s="16"/>
      <c r="BP1291" s="16"/>
      <c r="BQ1291" s="16"/>
      <c r="BR1291" s="16"/>
      <c r="BS1291" s="16"/>
      <c r="BT1291" s="16"/>
      <c r="BU1291" s="16"/>
      <c r="BV1291" s="16"/>
      <c r="BW1291" s="16"/>
      <c r="BX1291" s="16"/>
      <c r="BY1291" s="16"/>
      <c r="BZ1291" s="16"/>
      <c r="CA1291" s="16"/>
      <c r="CB1291" s="16"/>
      <c r="CC1291" s="16"/>
      <c r="CD1291" s="16"/>
      <c r="CE1291" s="16"/>
      <c r="CF1291" s="16"/>
      <c r="CG1291" s="16"/>
      <c r="CH1291" s="16"/>
      <c r="CI1291" s="16"/>
      <c r="CJ1291" s="16"/>
      <c r="CK1291" s="16"/>
      <c r="CL1291" s="16"/>
      <c r="CM1291" s="16"/>
      <c r="CN1291" s="16"/>
      <c r="CO1291" s="16"/>
      <c r="CP1291" s="16"/>
      <c r="CQ1291" s="16"/>
      <c r="CR1291" s="16"/>
      <c r="CS1291" s="16"/>
      <c r="CT1291" s="16"/>
      <c r="CU1291" s="16"/>
      <c r="CV1291" s="16"/>
      <c r="CW1291" s="16"/>
      <c r="CX1291" s="16"/>
      <c r="CY1291" s="16"/>
      <c r="CZ1291" s="16"/>
      <c r="DA1291" s="16"/>
      <c r="DB1291" s="16"/>
      <c r="DC1291" s="16"/>
      <c r="DD1291" s="16"/>
      <c r="DE1291" s="16"/>
      <c r="DF1291" s="16"/>
      <c r="DG1291" s="16"/>
      <c r="DH1291" s="16"/>
      <c r="DI1291" s="16"/>
      <c r="DJ1291" s="16"/>
      <c r="DK1291" s="16"/>
      <c r="DL1291" s="16"/>
      <c r="DM1291" s="16"/>
      <c r="DN1291" s="16"/>
      <c r="DO1291" s="16"/>
      <c r="DP1291" s="16"/>
      <c r="DQ1291" s="16"/>
      <c r="DR1291" s="16"/>
      <c r="DS1291" s="16"/>
      <c r="DT1291" s="16"/>
      <c r="DU1291" s="16"/>
      <c r="DV1291" s="16"/>
      <c r="DW1291" s="16"/>
      <c r="DX1291" s="16"/>
      <c r="DY1291" s="16"/>
      <c r="DZ1291" s="16"/>
      <c r="EA1291" s="16"/>
      <c r="EB1291" s="16"/>
      <c r="EC1291" s="16"/>
      <c r="ED1291" s="16"/>
      <c r="EE1291" s="16"/>
      <c r="EF1291" s="16"/>
      <c r="EG1291" s="16"/>
      <c r="EH1291" s="16"/>
      <c r="EI1291" s="16"/>
      <c r="EJ1291" s="16"/>
      <c r="EK1291" s="16"/>
      <c r="EL1291" s="16"/>
      <c r="EM1291" s="16"/>
      <c r="EN1291" s="16"/>
      <c r="EO1291" s="16"/>
      <c r="EP1291" s="16"/>
      <c r="EQ1291" s="16"/>
      <c r="ER1291" s="16"/>
      <c r="ES1291" s="16"/>
      <c r="ET1291" s="16"/>
      <c r="EU1291" s="16"/>
      <c r="EV1291" s="16"/>
      <c r="EW1291" s="16"/>
      <c r="EX1291" s="16"/>
      <c r="EY1291" s="16"/>
      <c r="EZ1291" s="16"/>
      <c r="FA1291" s="16"/>
      <c r="FB1291" s="16"/>
    </row>
    <row r="1292" spans="11:158" x14ac:dyDescent="0.35"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16"/>
      <c r="AP1292" s="16"/>
      <c r="AQ1292" s="16"/>
      <c r="AR1292" s="16"/>
      <c r="AS1292" s="16"/>
      <c r="AT1292" s="16"/>
      <c r="AU1292" s="16"/>
      <c r="AV1292" s="16"/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  <c r="BG1292" s="16"/>
      <c r="BH1292" s="16"/>
      <c r="BI1292" s="16"/>
      <c r="BJ1292" s="16"/>
      <c r="BK1292" s="16"/>
      <c r="BL1292" s="16"/>
      <c r="BM1292" s="16"/>
      <c r="BN1292" s="16"/>
      <c r="BO1292" s="16"/>
      <c r="BP1292" s="16"/>
      <c r="BQ1292" s="16"/>
      <c r="BR1292" s="16"/>
      <c r="BS1292" s="16"/>
      <c r="BT1292" s="16"/>
      <c r="BU1292" s="16"/>
      <c r="BV1292" s="16"/>
      <c r="BW1292" s="16"/>
      <c r="BX1292" s="16"/>
      <c r="BY1292" s="16"/>
      <c r="BZ1292" s="16"/>
      <c r="CA1292" s="16"/>
      <c r="CB1292" s="16"/>
      <c r="CC1292" s="16"/>
      <c r="CD1292" s="16"/>
      <c r="CE1292" s="16"/>
      <c r="CF1292" s="16"/>
      <c r="CG1292" s="16"/>
      <c r="CH1292" s="16"/>
      <c r="CI1292" s="16"/>
      <c r="CJ1292" s="16"/>
      <c r="CK1292" s="16"/>
      <c r="CL1292" s="16"/>
      <c r="CM1292" s="16"/>
      <c r="CN1292" s="16"/>
      <c r="CO1292" s="16"/>
      <c r="CP1292" s="16"/>
      <c r="CQ1292" s="16"/>
      <c r="CR1292" s="16"/>
      <c r="CS1292" s="16"/>
      <c r="CT1292" s="16"/>
      <c r="CU1292" s="16"/>
      <c r="CV1292" s="16"/>
      <c r="CW1292" s="16"/>
      <c r="CX1292" s="16"/>
      <c r="CY1292" s="16"/>
      <c r="CZ1292" s="16"/>
      <c r="DA1292" s="16"/>
      <c r="DB1292" s="16"/>
      <c r="DC1292" s="16"/>
      <c r="DD1292" s="16"/>
      <c r="DE1292" s="16"/>
      <c r="DF1292" s="16"/>
      <c r="DG1292" s="16"/>
      <c r="DH1292" s="16"/>
      <c r="DI1292" s="16"/>
      <c r="DJ1292" s="16"/>
      <c r="DK1292" s="16"/>
      <c r="DL1292" s="16"/>
      <c r="DM1292" s="16"/>
      <c r="DN1292" s="16"/>
      <c r="DO1292" s="16"/>
      <c r="DP1292" s="16"/>
      <c r="DQ1292" s="16"/>
      <c r="DR1292" s="16"/>
      <c r="DS1292" s="16"/>
      <c r="DT1292" s="16"/>
      <c r="DU1292" s="16"/>
      <c r="DV1292" s="16"/>
      <c r="DW1292" s="16"/>
      <c r="DX1292" s="16"/>
      <c r="DY1292" s="16"/>
      <c r="DZ1292" s="16"/>
      <c r="EA1292" s="16"/>
      <c r="EB1292" s="16"/>
      <c r="EC1292" s="16"/>
      <c r="ED1292" s="16"/>
      <c r="EE1292" s="16"/>
      <c r="EF1292" s="16"/>
      <c r="EG1292" s="16"/>
      <c r="EH1292" s="16"/>
      <c r="EI1292" s="16"/>
      <c r="EJ1292" s="16"/>
      <c r="EK1292" s="16"/>
      <c r="EL1292" s="16"/>
      <c r="EM1292" s="16"/>
      <c r="EN1292" s="16"/>
      <c r="EO1292" s="16"/>
      <c r="EP1292" s="16"/>
      <c r="EQ1292" s="16"/>
      <c r="ER1292" s="16"/>
      <c r="ES1292" s="16"/>
      <c r="ET1292" s="16"/>
      <c r="EU1292" s="16"/>
      <c r="EV1292" s="16"/>
      <c r="EW1292" s="16"/>
      <c r="EX1292" s="16"/>
      <c r="EY1292" s="16"/>
      <c r="EZ1292" s="16"/>
      <c r="FA1292" s="16"/>
      <c r="FB1292" s="16"/>
    </row>
    <row r="1293" spans="11:158" x14ac:dyDescent="0.35"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16"/>
      <c r="AP1293" s="16"/>
      <c r="AQ1293" s="16"/>
      <c r="AR1293" s="16"/>
      <c r="AS1293" s="16"/>
      <c r="AT1293" s="16"/>
      <c r="AU1293" s="16"/>
      <c r="AV1293" s="16"/>
      <c r="AW1293" s="16"/>
      <c r="AX1293" s="16"/>
      <c r="AY1293" s="16"/>
      <c r="AZ1293" s="16"/>
      <c r="BA1293" s="16"/>
      <c r="BB1293" s="16"/>
      <c r="BC1293" s="16"/>
      <c r="BD1293" s="16"/>
      <c r="BE1293" s="16"/>
      <c r="BF1293" s="16"/>
      <c r="BG1293" s="16"/>
      <c r="BH1293" s="16"/>
      <c r="BI1293" s="16"/>
      <c r="BJ1293" s="16"/>
      <c r="BK1293" s="16"/>
      <c r="BL1293" s="16"/>
      <c r="BM1293" s="16"/>
      <c r="BN1293" s="16"/>
      <c r="BO1293" s="16"/>
      <c r="BP1293" s="16"/>
      <c r="BQ1293" s="16"/>
      <c r="BR1293" s="16"/>
      <c r="BS1293" s="16"/>
      <c r="BT1293" s="16"/>
      <c r="BU1293" s="16"/>
      <c r="BV1293" s="16"/>
      <c r="BW1293" s="16"/>
      <c r="BX1293" s="16"/>
      <c r="BY1293" s="16"/>
      <c r="BZ1293" s="16"/>
      <c r="CA1293" s="16"/>
      <c r="CB1293" s="16"/>
      <c r="CC1293" s="16"/>
      <c r="CD1293" s="16"/>
      <c r="CE1293" s="16"/>
      <c r="CF1293" s="16"/>
      <c r="CG1293" s="16"/>
      <c r="CH1293" s="16"/>
      <c r="CI1293" s="16"/>
      <c r="CJ1293" s="16"/>
      <c r="CK1293" s="16"/>
      <c r="CL1293" s="16"/>
      <c r="CM1293" s="16"/>
      <c r="CN1293" s="16"/>
      <c r="CO1293" s="16"/>
      <c r="CP1293" s="16"/>
      <c r="CQ1293" s="16"/>
      <c r="CR1293" s="16"/>
      <c r="CS1293" s="16"/>
      <c r="CT1293" s="16"/>
      <c r="CU1293" s="16"/>
      <c r="CV1293" s="16"/>
      <c r="CW1293" s="16"/>
      <c r="CX1293" s="16"/>
      <c r="CY1293" s="16"/>
      <c r="CZ1293" s="16"/>
      <c r="DA1293" s="16"/>
      <c r="DB1293" s="16"/>
      <c r="DC1293" s="16"/>
      <c r="DD1293" s="16"/>
      <c r="DE1293" s="16"/>
      <c r="DF1293" s="16"/>
      <c r="DG1293" s="16"/>
      <c r="DH1293" s="16"/>
      <c r="DI1293" s="16"/>
      <c r="DJ1293" s="16"/>
      <c r="DK1293" s="16"/>
      <c r="DL1293" s="16"/>
      <c r="DM1293" s="16"/>
      <c r="DN1293" s="16"/>
      <c r="DO1293" s="16"/>
      <c r="DP1293" s="16"/>
      <c r="DQ1293" s="16"/>
      <c r="DR1293" s="16"/>
      <c r="DS1293" s="16"/>
      <c r="DT1293" s="16"/>
      <c r="DU1293" s="16"/>
      <c r="DV1293" s="16"/>
      <c r="DW1293" s="16"/>
      <c r="DX1293" s="16"/>
      <c r="DY1293" s="16"/>
      <c r="DZ1293" s="16"/>
      <c r="EA1293" s="16"/>
      <c r="EB1293" s="16"/>
      <c r="EC1293" s="16"/>
      <c r="ED1293" s="16"/>
      <c r="EE1293" s="16"/>
      <c r="EF1293" s="16"/>
      <c r="EG1293" s="16"/>
      <c r="EH1293" s="16"/>
      <c r="EI1293" s="16"/>
      <c r="EJ1293" s="16"/>
      <c r="EK1293" s="16"/>
      <c r="EL1293" s="16"/>
      <c r="EM1293" s="16"/>
      <c r="EN1293" s="16"/>
      <c r="EO1293" s="16"/>
      <c r="EP1293" s="16"/>
      <c r="EQ1293" s="16"/>
      <c r="ER1293" s="16"/>
      <c r="ES1293" s="16"/>
      <c r="ET1293" s="16"/>
      <c r="EU1293" s="16"/>
      <c r="EV1293" s="16"/>
      <c r="EW1293" s="16"/>
      <c r="EX1293" s="16"/>
      <c r="EY1293" s="16"/>
      <c r="EZ1293" s="16"/>
      <c r="FA1293" s="16"/>
      <c r="FB1293" s="16"/>
    </row>
    <row r="1294" spans="11:158" x14ac:dyDescent="0.35"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16"/>
      <c r="AP1294" s="16"/>
      <c r="AQ1294" s="16"/>
      <c r="AR1294" s="16"/>
      <c r="AS1294" s="16"/>
      <c r="AT1294" s="16"/>
      <c r="AU1294" s="16"/>
      <c r="AV1294" s="16"/>
      <c r="AW1294" s="16"/>
      <c r="AX1294" s="16"/>
      <c r="AY1294" s="16"/>
      <c r="AZ1294" s="16"/>
      <c r="BA1294" s="16"/>
      <c r="BB1294" s="16"/>
      <c r="BC1294" s="16"/>
      <c r="BD1294" s="16"/>
      <c r="BE1294" s="16"/>
      <c r="BF1294" s="16"/>
      <c r="BG1294" s="16"/>
      <c r="BH1294" s="16"/>
      <c r="BI1294" s="16"/>
      <c r="BJ1294" s="16"/>
      <c r="BK1294" s="16"/>
      <c r="BL1294" s="16"/>
      <c r="BM1294" s="16"/>
      <c r="BN1294" s="16"/>
      <c r="BO1294" s="16"/>
      <c r="BP1294" s="16"/>
      <c r="BQ1294" s="16"/>
      <c r="BR1294" s="16"/>
      <c r="BS1294" s="16"/>
      <c r="BT1294" s="16"/>
      <c r="BU1294" s="16"/>
      <c r="BV1294" s="16"/>
      <c r="BW1294" s="16"/>
      <c r="BX1294" s="16"/>
      <c r="BY1294" s="16"/>
      <c r="BZ1294" s="16"/>
      <c r="CA1294" s="16"/>
      <c r="CB1294" s="16"/>
      <c r="CC1294" s="16"/>
      <c r="CD1294" s="16"/>
      <c r="CE1294" s="16"/>
      <c r="CF1294" s="16"/>
      <c r="CG1294" s="16"/>
      <c r="CH1294" s="16"/>
      <c r="CI1294" s="16"/>
      <c r="CJ1294" s="16"/>
      <c r="CK1294" s="16"/>
      <c r="CL1294" s="16"/>
      <c r="CM1294" s="16"/>
      <c r="CN1294" s="16"/>
      <c r="CO1294" s="16"/>
      <c r="CP1294" s="16"/>
      <c r="CQ1294" s="16"/>
      <c r="CR1294" s="16"/>
      <c r="CS1294" s="16"/>
      <c r="CT1294" s="16"/>
      <c r="CU1294" s="16"/>
      <c r="CV1294" s="16"/>
      <c r="CW1294" s="16"/>
      <c r="CX1294" s="16"/>
      <c r="CY1294" s="16"/>
      <c r="CZ1294" s="16"/>
      <c r="DA1294" s="16"/>
      <c r="DB1294" s="16"/>
      <c r="DC1294" s="16"/>
      <c r="DD1294" s="16"/>
      <c r="DE1294" s="16"/>
      <c r="DF1294" s="16"/>
      <c r="DG1294" s="16"/>
      <c r="DH1294" s="16"/>
      <c r="DI1294" s="16"/>
      <c r="DJ1294" s="16"/>
      <c r="DK1294" s="16"/>
      <c r="DL1294" s="16"/>
      <c r="DM1294" s="16"/>
      <c r="DN1294" s="16"/>
      <c r="DO1294" s="16"/>
      <c r="DP1294" s="16"/>
      <c r="DQ1294" s="16"/>
      <c r="DR1294" s="16"/>
      <c r="DS1294" s="16"/>
      <c r="DT1294" s="16"/>
      <c r="DU1294" s="16"/>
      <c r="DV1294" s="16"/>
      <c r="DW1294" s="16"/>
      <c r="DX1294" s="16"/>
      <c r="DY1294" s="16"/>
      <c r="DZ1294" s="16"/>
      <c r="EA1294" s="16"/>
      <c r="EB1294" s="16"/>
      <c r="EC1294" s="16"/>
      <c r="ED1294" s="16"/>
      <c r="EE1294" s="16"/>
      <c r="EF1294" s="16"/>
      <c r="EG1294" s="16"/>
      <c r="EH1294" s="16"/>
      <c r="EI1294" s="16"/>
      <c r="EJ1294" s="16"/>
      <c r="EK1294" s="16"/>
      <c r="EL1294" s="16"/>
      <c r="EM1294" s="16"/>
      <c r="EN1294" s="16"/>
      <c r="EO1294" s="16"/>
      <c r="EP1294" s="16"/>
      <c r="EQ1294" s="16"/>
      <c r="ER1294" s="16"/>
      <c r="ES1294" s="16"/>
      <c r="ET1294" s="16"/>
      <c r="EU1294" s="16"/>
      <c r="EV1294" s="16"/>
      <c r="EW1294" s="16"/>
      <c r="EX1294" s="16"/>
      <c r="EY1294" s="16"/>
      <c r="EZ1294" s="16"/>
      <c r="FA1294" s="16"/>
      <c r="FB1294" s="16"/>
    </row>
    <row r="1295" spans="11:158" x14ac:dyDescent="0.35"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6"/>
      <c r="BB1295" s="16"/>
      <c r="BC1295" s="16"/>
      <c r="BD1295" s="16"/>
      <c r="BE1295" s="16"/>
      <c r="BF1295" s="16"/>
      <c r="BG1295" s="16"/>
      <c r="BH1295" s="16"/>
      <c r="BI1295" s="16"/>
      <c r="BJ1295" s="16"/>
      <c r="BK1295" s="16"/>
      <c r="BL1295" s="16"/>
      <c r="BM1295" s="16"/>
      <c r="BN1295" s="16"/>
      <c r="BO1295" s="16"/>
      <c r="BP1295" s="16"/>
      <c r="BQ1295" s="16"/>
      <c r="BR1295" s="16"/>
      <c r="BS1295" s="16"/>
      <c r="BT1295" s="16"/>
      <c r="BU1295" s="16"/>
      <c r="BV1295" s="16"/>
      <c r="BW1295" s="16"/>
      <c r="BX1295" s="16"/>
      <c r="BY1295" s="16"/>
      <c r="BZ1295" s="16"/>
      <c r="CA1295" s="16"/>
      <c r="CB1295" s="16"/>
      <c r="CC1295" s="16"/>
      <c r="CD1295" s="16"/>
      <c r="CE1295" s="16"/>
      <c r="CF1295" s="16"/>
      <c r="CG1295" s="16"/>
      <c r="CH1295" s="16"/>
      <c r="CI1295" s="16"/>
      <c r="CJ1295" s="16"/>
      <c r="CK1295" s="16"/>
      <c r="CL1295" s="16"/>
      <c r="CM1295" s="16"/>
      <c r="CN1295" s="16"/>
      <c r="CO1295" s="16"/>
      <c r="CP1295" s="16"/>
      <c r="CQ1295" s="16"/>
      <c r="CR1295" s="16"/>
      <c r="CS1295" s="16"/>
      <c r="CT1295" s="16"/>
      <c r="CU1295" s="16"/>
      <c r="CV1295" s="16"/>
      <c r="CW1295" s="16"/>
      <c r="CX1295" s="16"/>
      <c r="CY1295" s="16"/>
      <c r="CZ1295" s="16"/>
      <c r="DA1295" s="16"/>
      <c r="DB1295" s="16"/>
      <c r="DC1295" s="16"/>
      <c r="DD1295" s="16"/>
      <c r="DE1295" s="16"/>
      <c r="DF1295" s="16"/>
      <c r="DG1295" s="16"/>
      <c r="DH1295" s="16"/>
      <c r="DI1295" s="16"/>
      <c r="DJ1295" s="16"/>
      <c r="DK1295" s="16"/>
      <c r="DL1295" s="16"/>
      <c r="DM1295" s="16"/>
      <c r="DN1295" s="16"/>
      <c r="DO1295" s="16"/>
      <c r="DP1295" s="16"/>
      <c r="DQ1295" s="16"/>
      <c r="DR1295" s="16"/>
      <c r="DS1295" s="16"/>
      <c r="DT1295" s="16"/>
      <c r="DU1295" s="16"/>
      <c r="DV1295" s="16"/>
      <c r="DW1295" s="16"/>
      <c r="DX1295" s="16"/>
      <c r="DY1295" s="16"/>
      <c r="DZ1295" s="16"/>
      <c r="EA1295" s="16"/>
      <c r="EB1295" s="16"/>
      <c r="EC1295" s="16"/>
      <c r="ED1295" s="16"/>
      <c r="EE1295" s="16"/>
      <c r="EF1295" s="16"/>
      <c r="EG1295" s="16"/>
      <c r="EH1295" s="16"/>
      <c r="EI1295" s="16"/>
      <c r="EJ1295" s="16"/>
      <c r="EK1295" s="16"/>
      <c r="EL1295" s="16"/>
      <c r="EM1295" s="16"/>
      <c r="EN1295" s="16"/>
      <c r="EO1295" s="16"/>
      <c r="EP1295" s="16"/>
      <c r="EQ1295" s="16"/>
      <c r="ER1295" s="16"/>
      <c r="ES1295" s="16"/>
      <c r="ET1295" s="16"/>
      <c r="EU1295" s="16"/>
      <c r="EV1295" s="16"/>
      <c r="EW1295" s="16"/>
      <c r="EX1295" s="16"/>
      <c r="EY1295" s="16"/>
      <c r="EZ1295" s="16"/>
      <c r="FA1295" s="16"/>
      <c r="FB1295" s="16"/>
    </row>
    <row r="1296" spans="11:158" x14ac:dyDescent="0.35"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16"/>
      <c r="AP1296" s="16"/>
      <c r="AQ1296" s="16"/>
      <c r="AR1296" s="16"/>
      <c r="AS1296" s="16"/>
      <c r="AT1296" s="16"/>
      <c r="AU1296" s="16"/>
      <c r="AV1296" s="16"/>
      <c r="AW1296" s="16"/>
      <c r="AX1296" s="16"/>
      <c r="AY1296" s="16"/>
      <c r="AZ1296" s="16"/>
      <c r="BA1296" s="16"/>
      <c r="BB1296" s="16"/>
      <c r="BC1296" s="16"/>
      <c r="BD1296" s="16"/>
      <c r="BE1296" s="16"/>
      <c r="BF1296" s="16"/>
      <c r="BG1296" s="16"/>
      <c r="BH1296" s="16"/>
      <c r="BI1296" s="16"/>
      <c r="BJ1296" s="16"/>
      <c r="BK1296" s="16"/>
      <c r="BL1296" s="16"/>
      <c r="BM1296" s="16"/>
      <c r="BN1296" s="16"/>
      <c r="BO1296" s="16"/>
      <c r="BP1296" s="16"/>
      <c r="BQ1296" s="16"/>
      <c r="BR1296" s="16"/>
      <c r="BS1296" s="16"/>
      <c r="BT1296" s="16"/>
      <c r="BU1296" s="16"/>
      <c r="BV1296" s="16"/>
      <c r="BW1296" s="16"/>
      <c r="BX1296" s="16"/>
      <c r="BY1296" s="16"/>
      <c r="BZ1296" s="16"/>
      <c r="CA1296" s="16"/>
      <c r="CB1296" s="16"/>
      <c r="CC1296" s="16"/>
      <c r="CD1296" s="16"/>
      <c r="CE1296" s="16"/>
      <c r="CF1296" s="16"/>
      <c r="CG1296" s="16"/>
      <c r="CH1296" s="16"/>
      <c r="CI1296" s="16"/>
      <c r="CJ1296" s="16"/>
      <c r="CK1296" s="16"/>
      <c r="CL1296" s="16"/>
      <c r="CM1296" s="16"/>
      <c r="CN1296" s="16"/>
      <c r="CO1296" s="16"/>
      <c r="CP1296" s="16"/>
      <c r="CQ1296" s="16"/>
      <c r="CR1296" s="16"/>
      <c r="CS1296" s="16"/>
      <c r="CT1296" s="16"/>
      <c r="CU1296" s="16"/>
      <c r="CV1296" s="16"/>
      <c r="CW1296" s="16"/>
      <c r="CX1296" s="16"/>
      <c r="CY1296" s="16"/>
      <c r="CZ1296" s="16"/>
      <c r="DA1296" s="16"/>
      <c r="DB1296" s="16"/>
      <c r="DC1296" s="16"/>
      <c r="DD1296" s="16"/>
      <c r="DE1296" s="16"/>
      <c r="DF1296" s="16"/>
      <c r="DG1296" s="16"/>
      <c r="DH1296" s="16"/>
      <c r="DI1296" s="16"/>
      <c r="DJ1296" s="16"/>
      <c r="DK1296" s="16"/>
      <c r="DL1296" s="16"/>
      <c r="DM1296" s="16"/>
      <c r="DN1296" s="16"/>
      <c r="DO1296" s="16"/>
      <c r="DP1296" s="16"/>
      <c r="DQ1296" s="16"/>
      <c r="DR1296" s="16"/>
      <c r="DS1296" s="16"/>
      <c r="DT1296" s="16"/>
      <c r="DU1296" s="16"/>
      <c r="DV1296" s="16"/>
      <c r="DW1296" s="16"/>
      <c r="DX1296" s="16"/>
      <c r="DY1296" s="16"/>
      <c r="DZ1296" s="16"/>
      <c r="EA1296" s="16"/>
      <c r="EB1296" s="16"/>
      <c r="EC1296" s="16"/>
      <c r="ED1296" s="16"/>
      <c r="EE1296" s="16"/>
      <c r="EF1296" s="16"/>
      <c r="EG1296" s="16"/>
      <c r="EH1296" s="16"/>
      <c r="EI1296" s="16"/>
      <c r="EJ1296" s="16"/>
      <c r="EK1296" s="16"/>
      <c r="EL1296" s="16"/>
      <c r="EM1296" s="16"/>
      <c r="EN1296" s="16"/>
      <c r="EO1296" s="16"/>
      <c r="EP1296" s="16"/>
      <c r="EQ1296" s="16"/>
      <c r="ER1296" s="16"/>
      <c r="ES1296" s="16"/>
      <c r="ET1296" s="16"/>
      <c r="EU1296" s="16"/>
      <c r="EV1296" s="16"/>
      <c r="EW1296" s="16"/>
      <c r="EX1296" s="16"/>
      <c r="EY1296" s="16"/>
      <c r="EZ1296" s="16"/>
      <c r="FA1296" s="16"/>
      <c r="FB1296" s="16"/>
    </row>
    <row r="1297" spans="11:158" x14ac:dyDescent="0.35"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16"/>
      <c r="AP1297" s="16"/>
      <c r="AQ1297" s="16"/>
      <c r="AR1297" s="16"/>
      <c r="AS1297" s="16"/>
      <c r="AT1297" s="16"/>
      <c r="AU1297" s="16"/>
      <c r="AV1297" s="16"/>
      <c r="AW1297" s="16"/>
      <c r="AX1297" s="16"/>
      <c r="AY1297" s="16"/>
      <c r="AZ1297" s="16"/>
      <c r="BA1297" s="16"/>
      <c r="BB1297" s="16"/>
      <c r="BC1297" s="16"/>
      <c r="BD1297" s="16"/>
      <c r="BE1297" s="16"/>
      <c r="BF1297" s="16"/>
      <c r="BG1297" s="16"/>
      <c r="BH1297" s="16"/>
      <c r="BI1297" s="16"/>
      <c r="BJ1297" s="16"/>
      <c r="BK1297" s="16"/>
      <c r="BL1297" s="16"/>
      <c r="BM1297" s="16"/>
      <c r="BN1297" s="16"/>
      <c r="BO1297" s="16"/>
      <c r="BP1297" s="16"/>
      <c r="BQ1297" s="16"/>
      <c r="BR1297" s="16"/>
      <c r="BS1297" s="16"/>
      <c r="BT1297" s="16"/>
      <c r="BU1297" s="16"/>
      <c r="BV1297" s="16"/>
      <c r="BW1297" s="16"/>
      <c r="BX1297" s="16"/>
      <c r="BY1297" s="16"/>
      <c r="BZ1297" s="16"/>
      <c r="CA1297" s="16"/>
      <c r="CB1297" s="16"/>
      <c r="CC1297" s="16"/>
      <c r="CD1297" s="16"/>
      <c r="CE1297" s="16"/>
      <c r="CF1297" s="16"/>
      <c r="CG1297" s="16"/>
      <c r="CH1297" s="16"/>
      <c r="CI1297" s="16"/>
      <c r="CJ1297" s="16"/>
      <c r="CK1297" s="16"/>
      <c r="CL1297" s="16"/>
      <c r="CM1297" s="16"/>
      <c r="CN1297" s="16"/>
      <c r="CO1297" s="16"/>
      <c r="CP1297" s="16"/>
      <c r="CQ1297" s="16"/>
      <c r="CR1297" s="16"/>
      <c r="CS1297" s="16"/>
      <c r="CT1297" s="16"/>
      <c r="CU1297" s="16"/>
      <c r="CV1297" s="16"/>
      <c r="CW1297" s="16"/>
      <c r="CX1297" s="16"/>
      <c r="CY1297" s="16"/>
      <c r="CZ1297" s="16"/>
      <c r="DA1297" s="16"/>
      <c r="DB1297" s="16"/>
      <c r="DC1297" s="16"/>
      <c r="DD1297" s="16"/>
      <c r="DE1297" s="16"/>
      <c r="DF1297" s="16"/>
      <c r="DG1297" s="16"/>
      <c r="DH1297" s="16"/>
      <c r="DI1297" s="16"/>
      <c r="DJ1297" s="16"/>
      <c r="DK1297" s="16"/>
      <c r="DL1297" s="16"/>
      <c r="DM1297" s="16"/>
      <c r="DN1297" s="16"/>
      <c r="DO1297" s="16"/>
      <c r="DP1297" s="16"/>
      <c r="DQ1297" s="16"/>
      <c r="DR1297" s="16"/>
      <c r="DS1297" s="16"/>
      <c r="DT1297" s="16"/>
      <c r="DU1297" s="16"/>
      <c r="DV1297" s="16"/>
      <c r="DW1297" s="16"/>
      <c r="DX1297" s="16"/>
      <c r="DY1297" s="16"/>
      <c r="DZ1297" s="16"/>
      <c r="EA1297" s="16"/>
      <c r="EB1297" s="16"/>
      <c r="EC1297" s="16"/>
      <c r="ED1297" s="16"/>
      <c r="EE1297" s="16"/>
      <c r="EF1297" s="16"/>
      <c r="EG1297" s="16"/>
      <c r="EH1297" s="16"/>
      <c r="EI1297" s="16"/>
      <c r="EJ1297" s="16"/>
      <c r="EK1297" s="16"/>
      <c r="EL1297" s="16"/>
      <c r="EM1297" s="16"/>
      <c r="EN1297" s="16"/>
      <c r="EO1297" s="16"/>
      <c r="EP1297" s="16"/>
      <c r="EQ1297" s="16"/>
      <c r="ER1297" s="16"/>
      <c r="ES1297" s="16"/>
      <c r="ET1297" s="16"/>
      <c r="EU1297" s="16"/>
      <c r="EV1297" s="16"/>
      <c r="EW1297" s="16"/>
      <c r="EX1297" s="16"/>
      <c r="EY1297" s="16"/>
      <c r="EZ1297" s="16"/>
      <c r="FA1297" s="16"/>
      <c r="FB1297" s="16"/>
    </row>
    <row r="1298" spans="11:158" x14ac:dyDescent="0.35"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16"/>
      <c r="AP1298" s="16"/>
      <c r="AQ1298" s="16"/>
      <c r="AR1298" s="16"/>
      <c r="AS1298" s="16"/>
      <c r="AT1298" s="16"/>
      <c r="AU1298" s="16"/>
      <c r="AV1298" s="16"/>
      <c r="AW1298" s="16"/>
      <c r="AX1298" s="16"/>
      <c r="AY1298" s="16"/>
      <c r="AZ1298" s="16"/>
      <c r="BA1298" s="16"/>
      <c r="BB1298" s="16"/>
      <c r="BC1298" s="16"/>
      <c r="BD1298" s="16"/>
      <c r="BE1298" s="16"/>
      <c r="BF1298" s="16"/>
      <c r="BG1298" s="16"/>
      <c r="BH1298" s="16"/>
      <c r="BI1298" s="16"/>
      <c r="BJ1298" s="16"/>
      <c r="BK1298" s="16"/>
      <c r="BL1298" s="16"/>
      <c r="BM1298" s="16"/>
      <c r="BN1298" s="16"/>
      <c r="BO1298" s="16"/>
      <c r="BP1298" s="16"/>
      <c r="BQ1298" s="16"/>
      <c r="BR1298" s="16"/>
      <c r="BS1298" s="16"/>
      <c r="BT1298" s="16"/>
      <c r="BU1298" s="16"/>
      <c r="BV1298" s="16"/>
      <c r="BW1298" s="16"/>
      <c r="BX1298" s="16"/>
      <c r="BY1298" s="16"/>
      <c r="BZ1298" s="16"/>
      <c r="CA1298" s="16"/>
      <c r="CB1298" s="16"/>
      <c r="CC1298" s="16"/>
      <c r="CD1298" s="16"/>
      <c r="CE1298" s="16"/>
      <c r="CF1298" s="16"/>
      <c r="CG1298" s="16"/>
      <c r="CH1298" s="16"/>
      <c r="CI1298" s="16"/>
      <c r="CJ1298" s="16"/>
      <c r="CK1298" s="16"/>
      <c r="CL1298" s="16"/>
      <c r="CM1298" s="16"/>
      <c r="CN1298" s="16"/>
      <c r="CO1298" s="16"/>
      <c r="CP1298" s="16"/>
      <c r="CQ1298" s="16"/>
      <c r="CR1298" s="16"/>
      <c r="CS1298" s="16"/>
      <c r="CT1298" s="16"/>
      <c r="CU1298" s="16"/>
      <c r="CV1298" s="16"/>
      <c r="CW1298" s="16"/>
      <c r="CX1298" s="16"/>
      <c r="CY1298" s="16"/>
      <c r="CZ1298" s="16"/>
      <c r="DA1298" s="16"/>
      <c r="DB1298" s="16"/>
      <c r="DC1298" s="16"/>
      <c r="DD1298" s="16"/>
      <c r="DE1298" s="16"/>
      <c r="DF1298" s="16"/>
      <c r="DG1298" s="16"/>
      <c r="DH1298" s="16"/>
      <c r="DI1298" s="16"/>
      <c r="DJ1298" s="16"/>
      <c r="DK1298" s="16"/>
      <c r="DL1298" s="16"/>
      <c r="DM1298" s="16"/>
      <c r="DN1298" s="16"/>
      <c r="DO1298" s="16"/>
      <c r="DP1298" s="16"/>
      <c r="DQ1298" s="16"/>
      <c r="DR1298" s="16"/>
      <c r="DS1298" s="16"/>
      <c r="DT1298" s="16"/>
      <c r="DU1298" s="16"/>
      <c r="DV1298" s="16"/>
      <c r="DW1298" s="16"/>
      <c r="DX1298" s="16"/>
      <c r="DY1298" s="16"/>
      <c r="DZ1298" s="16"/>
      <c r="EA1298" s="16"/>
      <c r="EB1298" s="16"/>
      <c r="EC1298" s="16"/>
      <c r="ED1298" s="16"/>
      <c r="EE1298" s="16"/>
      <c r="EF1298" s="16"/>
      <c r="EG1298" s="16"/>
      <c r="EH1298" s="16"/>
      <c r="EI1298" s="16"/>
      <c r="EJ1298" s="16"/>
      <c r="EK1298" s="16"/>
      <c r="EL1298" s="16"/>
      <c r="EM1298" s="16"/>
      <c r="EN1298" s="16"/>
      <c r="EO1298" s="16"/>
      <c r="EP1298" s="16"/>
      <c r="EQ1298" s="16"/>
      <c r="ER1298" s="16"/>
      <c r="ES1298" s="16"/>
      <c r="ET1298" s="16"/>
      <c r="EU1298" s="16"/>
      <c r="EV1298" s="16"/>
      <c r="EW1298" s="16"/>
      <c r="EX1298" s="16"/>
      <c r="EY1298" s="16"/>
      <c r="EZ1298" s="16"/>
      <c r="FA1298" s="16"/>
      <c r="FB1298" s="16"/>
    </row>
    <row r="1299" spans="11:158" x14ac:dyDescent="0.35"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16"/>
      <c r="AP1299" s="16"/>
      <c r="AQ1299" s="16"/>
      <c r="AR1299" s="16"/>
      <c r="AS1299" s="16"/>
      <c r="AT1299" s="16"/>
      <c r="AU1299" s="16"/>
      <c r="AV1299" s="16"/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  <c r="BG1299" s="16"/>
      <c r="BH1299" s="16"/>
      <c r="BI1299" s="16"/>
      <c r="BJ1299" s="16"/>
      <c r="BK1299" s="16"/>
      <c r="BL1299" s="16"/>
      <c r="BM1299" s="16"/>
      <c r="BN1299" s="16"/>
      <c r="BO1299" s="16"/>
      <c r="BP1299" s="16"/>
      <c r="BQ1299" s="16"/>
      <c r="BR1299" s="16"/>
      <c r="BS1299" s="16"/>
      <c r="BT1299" s="16"/>
      <c r="BU1299" s="16"/>
      <c r="BV1299" s="16"/>
      <c r="BW1299" s="16"/>
      <c r="BX1299" s="16"/>
      <c r="BY1299" s="16"/>
      <c r="BZ1299" s="16"/>
      <c r="CA1299" s="16"/>
      <c r="CB1299" s="16"/>
      <c r="CC1299" s="16"/>
      <c r="CD1299" s="16"/>
      <c r="CE1299" s="16"/>
      <c r="CF1299" s="16"/>
      <c r="CG1299" s="16"/>
      <c r="CH1299" s="16"/>
      <c r="CI1299" s="16"/>
      <c r="CJ1299" s="16"/>
      <c r="CK1299" s="16"/>
      <c r="CL1299" s="16"/>
      <c r="CM1299" s="16"/>
      <c r="CN1299" s="16"/>
      <c r="CO1299" s="16"/>
      <c r="CP1299" s="16"/>
      <c r="CQ1299" s="16"/>
      <c r="CR1299" s="16"/>
      <c r="CS1299" s="16"/>
      <c r="CT1299" s="16"/>
      <c r="CU1299" s="16"/>
      <c r="CV1299" s="16"/>
      <c r="CW1299" s="16"/>
      <c r="CX1299" s="16"/>
      <c r="CY1299" s="16"/>
      <c r="CZ1299" s="16"/>
      <c r="DA1299" s="16"/>
      <c r="DB1299" s="16"/>
      <c r="DC1299" s="16"/>
      <c r="DD1299" s="16"/>
      <c r="DE1299" s="16"/>
      <c r="DF1299" s="16"/>
      <c r="DG1299" s="16"/>
      <c r="DH1299" s="16"/>
      <c r="DI1299" s="16"/>
      <c r="DJ1299" s="16"/>
      <c r="DK1299" s="16"/>
      <c r="DL1299" s="16"/>
      <c r="DM1299" s="16"/>
      <c r="DN1299" s="16"/>
      <c r="DO1299" s="16"/>
      <c r="DP1299" s="16"/>
      <c r="DQ1299" s="16"/>
      <c r="DR1299" s="16"/>
      <c r="DS1299" s="16"/>
      <c r="DT1299" s="16"/>
      <c r="DU1299" s="16"/>
      <c r="DV1299" s="16"/>
      <c r="DW1299" s="16"/>
      <c r="DX1299" s="16"/>
      <c r="DY1299" s="16"/>
      <c r="DZ1299" s="16"/>
      <c r="EA1299" s="16"/>
      <c r="EB1299" s="16"/>
      <c r="EC1299" s="16"/>
      <c r="ED1299" s="16"/>
      <c r="EE1299" s="16"/>
      <c r="EF1299" s="16"/>
      <c r="EG1299" s="16"/>
      <c r="EH1299" s="16"/>
      <c r="EI1299" s="16"/>
      <c r="EJ1299" s="16"/>
      <c r="EK1299" s="16"/>
      <c r="EL1299" s="16"/>
      <c r="EM1299" s="16"/>
      <c r="EN1299" s="16"/>
      <c r="EO1299" s="16"/>
      <c r="EP1299" s="16"/>
      <c r="EQ1299" s="16"/>
      <c r="ER1299" s="16"/>
      <c r="ES1299" s="16"/>
      <c r="ET1299" s="16"/>
      <c r="EU1299" s="16"/>
      <c r="EV1299" s="16"/>
      <c r="EW1299" s="16"/>
      <c r="EX1299" s="16"/>
      <c r="EY1299" s="16"/>
      <c r="EZ1299" s="16"/>
      <c r="FA1299" s="16"/>
      <c r="FB1299" s="16"/>
    </row>
    <row r="1300" spans="11:158" x14ac:dyDescent="0.35"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16"/>
      <c r="AP1300" s="16"/>
      <c r="AQ1300" s="16"/>
      <c r="AR1300" s="16"/>
      <c r="AS1300" s="16"/>
      <c r="AT1300" s="16"/>
      <c r="AU1300" s="16"/>
      <c r="AV1300" s="16"/>
      <c r="AW1300" s="16"/>
      <c r="AX1300" s="16"/>
      <c r="AY1300" s="16"/>
      <c r="AZ1300" s="16"/>
      <c r="BA1300" s="16"/>
      <c r="BB1300" s="16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  <c r="BN1300" s="16"/>
      <c r="BO1300" s="16"/>
      <c r="BP1300" s="16"/>
      <c r="BQ1300" s="16"/>
      <c r="BR1300" s="16"/>
      <c r="BS1300" s="16"/>
      <c r="BT1300" s="16"/>
      <c r="BU1300" s="16"/>
      <c r="BV1300" s="16"/>
      <c r="BW1300" s="16"/>
      <c r="BX1300" s="16"/>
      <c r="BY1300" s="16"/>
      <c r="BZ1300" s="16"/>
      <c r="CA1300" s="16"/>
      <c r="CB1300" s="16"/>
      <c r="CC1300" s="16"/>
      <c r="CD1300" s="16"/>
      <c r="CE1300" s="16"/>
      <c r="CF1300" s="16"/>
      <c r="CG1300" s="16"/>
      <c r="CH1300" s="16"/>
      <c r="CI1300" s="16"/>
      <c r="CJ1300" s="16"/>
      <c r="CK1300" s="16"/>
      <c r="CL1300" s="16"/>
      <c r="CM1300" s="16"/>
      <c r="CN1300" s="16"/>
      <c r="CO1300" s="16"/>
      <c r="CP1300" s="16"/>
      <c r="CQ1300" s="16"/>
      <c r="CR1300" s="16"/>
      <c r="CS1300" s="16"/>
      <c r="CT1300" s="16"/>
      <c r="CU1300" s="16"/>
      <c r="CV1300" s="16"/>
      <c r="CW1300" s="16"/>
      <c r="CX1300" s="16"/>
      <c r="CY1300" s="16"/>
      <c r="CZ1300" s="16"/>
      <c r="DA1300" s="16"/>
      <c r="DB1300" s="16"/>
      <c r="DC1300" s="16"/>
      <c r="DD1300" s="16"/>
      <c r="DE1300" s="16"/>
      <c r="DF1300" s="16"/>
      <c r="DG1300" s="16"/>
      <c r="DH1300" s="16"/>
      <c r="DI1300" s="16"/>
      <c r="DJ1300" s="16"/>
      <c r="DK1300" s="16"/>
      <c r="DL1300" s="16"/>
      <c r="DM1300" s="16"/>
      <c r="DN1300" s="16"/>
      <c r="DO1300" s="16"/>
      <c r="DP1300" s="16"/>
      <c r="DQ1300" s="16"/>
      <c r="DR1300" s="16"/>
      <c r="DS1300" s="16"/>
      <c r="DT1300" s="16"/>
      <c r="DU1300" s="16"/>
      <c r="DV1300" s="16"/>
      <c r="DW1300" s="16"/>
      <c r="DX1300" s="16"/>
      <c r="DY1300" s="16"/>
      <c r="DZ1300" s="16"/>
      <c r="EA1300" s="16"/>
      <c r="EB1300" s="16"/>
      <c r="EC1300" s="16"/>
      <c r="ED1300" s="16"/>
      <c r="EE1300" s="16"/>
      <c r="EF1300" s="16"/>
      <c r="EG1300" s="16"/>
      <c r="EH1300" s="16"/>
      <c r="EI1300" s="16"/>
      <c r="EJ1300" s="16"/>
      <c r="EK1300" s="16"/>
      <c r="EL1300" s="16"/>
      <c r="EM1300" s="16"/>
      <c r="EN1300" s="16"/>
      <c r="EO1300" s="16"/>
      <c r="EP1300" s="16"/>
      <c r="EQ1300" s="16"/>
      <c r="ER1300" s="16"/>
      <c r="ES1300" s="16"/>
      <c r="ET1300" s="16"/>
      <c r="EU1300" s="16"/>
      <c r="EV1300" s="16"/>
      <c r="EW1300" s="16"/>
      <c r="EX1300" s="16"/>
      <c r="EY1300" s="16"/>
      <c r="EZ1300" s="16"/>
      <c r="FA1300" s="16"/>
      <c r="FB1300" s="16"/>
    </row>
    <row r="1301" spans="11:158" x14ac:dyDescent="0.35"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16"/>
      <c r="AP1301" s="16"/>
      <c r="AQ1301" s="16"/>
      <c r="AR1301" s="16"/>
      <c r="AS1301" s="16"/>
      <c r="AT1301" s="16"/>
      <c r="AU1301" s="16"/>
      <c r="AV1301" s="16"/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  <c r="BG1301" s="16"/>
      <c r="BH1301" s="16"/>
      <c r="BI1301" s="16"/>
      <c r="BJ1301" s="16"/>
      <c r="BK1301" s="16"/>
      <c r="BL1301" s="16"/>
      <c r="BM1301" s="16"/>
      <c r="BN1301" s="16"/>
      <c r="BO1301" s="16"/>
      <c r="BP1301" s="16"/>
      <c r="BQ1301" s="16"/>
      <c r="BR1301" s="16"/>
      <c r="BS1301" s="16"/>
      <c r="BT1301" s="16"/>
      <c r="BU1301" s="16"/>
      <c r="BV1301" s="16"/>
      <c r="BW1301" s="16"/>
      <c r="BX1301" s="16"/>
      <c r="BY1301" s="16"/>
      <c r="BZ1301" s="16"/>
      <c r="CA1301" s="16"/>
      <c r="CB1301" s="16"/>
      <c r="CC1301" s="16"/>
      <c r="CD1301" s="16"/>
      <c r="CE1301" s="16"/>
      <c r="CF1301" s="16"/>
      <c r="CG1301" s="16"/>
      <c r="CH1301" s="16"/>
      <c r="CI1301" s="16"/>
      <c r="CJ1301" s="16"/>
      <c r="CK1301" s="16"/>
      <c r="CL1301" s="16"/>
      <c r="CM1301" s="16"/>
      <c r="CN1301" s="16"/>
      <c r="CO1301" s="16"/>
      <c r="CP1301" s="16"/>
      <c r="CQ1301" s="16"/>
      <c r="CR1301" s="16"/>
      <c r="CS1301" s="16"/>
      <c r="CT1301" s="16"/>
      <c r="CU1301" s="16"/>
      <c r="CV1301" s="16"/>
      <c r="CW1301" s="16"/>
      <c r="CX1301" s="16"/>
      <c r="CY1301" s="16"/>
      <c r="CZ1301" s="16"/>
      <c r="DA1301" s="16"/>
      <c r="DB1301" s="16"/>
      <c r="DC1301" s="16"/>
      <c r="DD1301" s="16"/>
      <c r="DE1301" s="16"/>
      <c r="DF1301" s="16"/>
      <c r="DG1301" s="16"/>
      <c r="DH1301" s="16"/>
      <c r="DI1301" s="16"/>
      <c r="DJ1301" s="16"/>
      <c r="DK1301" s="16"/>
      <c r="DL1301" s="16"/>
      <c r="DM1301" s="16"/>
      <c r="DN1301" s="16"/>
      <c r="DO1301" s="16"/>
      <c r="DP1301" s="16"/>
      <c r="DQ1301" s="16"/>
      <c r="DR1301" s="16"/>
      <c r="DS1301" s="16"/>
      <c r="DT1301" s="16"/>
      <c r="DU1301" s="16"/>
      <c r="DV1301" s="16"/>
      <c r="DW1301" s="16"/>
      <c r="DX1301" s="16"/>
      <c r="DY1301" s="16"/>
      <c r="DZ1301" s="16"/>
      <c r="EA1301" s="16"/>
      <c r="EB1301" s="16"/>
      <c r="EC1301" s="16"/>
      <c r="ED1301" s="16"/>
      <c r="EE1301" s="16"/>
      <c r="EF1301" s="16"/>
      <c r="EG1301" s="16"/>
      <c r="EH1301" s="16"/>
      <c r="EI1301" s="16"/>
      <c r="EJ1301" s="16"/>
      <c r="EK1301" s="16"/>
      <c r="EL1301" s="16"/>
      <c r="EM1301" s="16"/>
      <c r="EN1301" s="16"/>
      <c r="EO1301" s="16"/>
      <c r="EP1301" s="16"/>
      <c r="EQ1301" s="16"/>
      <c r="ER1301" s="16"/>
      <c r="ES1301" s="16"/>
      <c r="ET1301" s="16"/>
      <c r="EU1301" s="16"/>
      <c r="EV1301" s="16"/>
      <c r="EW1301" s="16"/>
      <c r="EX1301" s="16"/>
      <c r="EY1301" s="16"/>
      <c r="EZ1301" s="16"/>
      <c r="FA1301" s="16"/>
      <c r="FB1301" s="16"/>
    </row>
    <row r="1302" spans="11:158" x14ac:dyDescent="0.35"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16"/>
      <c r="AP1302" s="16"/>
      <c r="AQ1302" s="16"/>
      <c r="AR1302" s="16"/>
      <c r="AS1302" s="16"/>
      <c r="AT1302" s="16"/>
      <c r="AU1302" s="16"/>
      <c r="AV1302" s="16"/>
      <c r="AW1302" s="16"/>
      <c r="AX1302" s="16"/>
      <c r="AY1302" s="16"/>
      <c r="AZ1302" s="16"/>
      <c r="BA1302" s="16"/>
      <c r="BB1302" s="16"/>
      <c r="BC1302" s="16"/>
      <c r="BD1302" s="16"/>
      <c r="BE1302" s="16"/>
      <c r="BF1302" s="16"/>
      <c r="BG1302" s="16"/>
      <c r="BH1302" s="16"/>
      <c r="BI1302" s="16"/>
      <c r="BJ1302" s="16"/>
      <c r="BK1302" s="16"/>
      <c r="BL1302" s="16"/>
      <c r="BM1302" s="16"/>
      <c r="BN1302" s="16"/>
      <c r="BO1302" s="16"/>
      <c r="BP1302" s="16"/>
      <c r="BQ1302" s="16"/>
      <c r="BR1302" s="16"/>
      <c r="BS1302" s="16"/>
      <c r="BT1302" s="16"/>
      <c r="BU1302" s="16"/>
      <c r="BV1302" s="16"/>
      <c r="BW1302" s="16"/>
      <c r="BX1302" s="16"/>
      <c r="BY1302" s="16"/>
      <c r="BZ1302" s="16"/>
      <c r="CA1302" s="16"/>
      <c r="CB1302" s="16"/>
      <c r="CC1302" s="16"/>
      <c r="CD1302" s="16"/>
      <c r="CE1302" s="16"/>
      <c r="CF1302" s="16"/>
      <c r="CG1302" s="16"/>
      <c r="CH1302" s="16"/>
      <c r="CI1302" s="16"/>
      <c r="CJ1302" s="16"/>
      <c r="CK1302" s="16"/>
      <c r="CL1302" s="16"/>
      <c r="CM1302" s="16"/>
      <c r="CN1302" s="16"/>
      <c r="CO1302" s="16"/>
      <c r="CP1302" s="16"/>
      <c r="CQ1302" s="16"/>
      <c r="CR1302" s="16"/>
      <c r="CS1302" s="16"/>
      <c r="CT1302" s="16"/>
      <c r="CU1302" s="16"/>
      <c r="CV1302" s="16"/>
      <c r="CW1302" s="16"/>
      <c r="CX1302" s="16"/>
      <c r="CY1302" s="16"/>
      <c r="CZ1302" s="16"/>
      <c r="DA1302" s="16"/>
      <c r="DB1302" s="16"/>
      <c r="DC1302" s="16"/>
      <c r="DD1302" s="16"/>
      <c r="DE1302" s="16"/>
      <c r="DF1302" s="16"/>
      <c r="DG1302" s="16"/>
      <c r="DH1302" s="16"/>
      <c r="DI1302" s="16"/>
      <c r="DJ1302" s="16"/>
      <c r="DK1302" s="16"/>
      <c r="DL1302" s="16"/>
      <c r="DM1302" s="16"/>
      <c r="DN1302" s="16"/>
      <c r="DO1302" s="16"/>
      <c r="DP1302" s="16"/>
      <c r="DQ1302" s="16"/>
      <c r="DR1302" s="16"/>
      <c r="DS1302" s="16"/>
      <c r="DT1302" s="16"/>
      <c r="DU1302" s="16"/>
      <c r="DV1302" s="16"/>
      <c r="DW1302" s="16"/>
      <c r="DX1302" s="16"/>
      <c r="DY1302" s="16"/>
      <c r="DZ1302" s="16"/>
      <c r="EA1302" s="16"/>
      <c r="EB1302" s="16"/>
      <c r="EC1302" s="16"/>
      <c r="ED1302" s="16"/>
      <c r="EE1302" s="16"/>
      <c r="EF1302" s="16"/>
      <c r="EG1302" s="16"/>
      <c r="EH1302" s="16"/>
      <c r="EI1302" s="16"/>
      <c r="EJ1302" s="16"/>
      <c r="EK1302" s="16"/>
      <c r="EL1302" s="16"/>
      <c r="EM1302" s="16"/>
      <c r="EN1302" s="16"/>
      <c r="EO1302" s="16"/>
      <c r="EP1302" s="16"/>
      <c r="EQ1302" s="16"/>
      <c r="ER1302" s="16"/>
      <c r="ES1302" s="16"/>
      <c r="ET1302" s="16"/>
      <c r="EU1302" s="16"/>
      <c r="EV1302" s="16"/>
      <c r="EW1302" s="16"/>
      <c r="EX1302" s="16"/>
      <c r="EY1302" s="16"/>
      <c r="EZ1302" s="16"/>
      <c r="FA1302" s="16"/>
      <c r="FB1302" s="16"/>
    </row>
    <row r="1303" spans="11:158" x14ac:dyDescent="0.35"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16"/>
      <c r="AP1303" s="16"/>
      <c r="AQ1303" s="16"/>
      <c r="AR1303" s="16"/>
      <c r="AS1303" s="16"/>
      <c r="AT1303" s="16"/>
      <c r="AU1303" s="16"/>
      <c r="AV1303" s="16"/>
      <c r="AW1303" s="16"/>
      <c r="AX1303" s="16"/>
      <c r="AY1303" s="16"/>
      <c r="AZ1303" s="16"/>
      <c r="BA1303" s="16"/>
      <c r="BB1303" s="16"/>
      <c r="BC1303" s="16"/>
      <c r="BD1303" s="16"/>
      <c r="BE1303" s="16"/>
      <c r="BF1303" s="16"/>
      <c r="BG1303" s="16"/>
      <c r="BH1303" s="16"/>
      <c r="BI1303" s="16"/>
      <c r="BJ1303" s="16"/>
      <c r="BK1303" s="16"/>
      <c r="BL1303" s="16"/>
      <c r="BM1303" s="16"/>
      <c r="BN1303" s="16"/>
      <c r="BO1303" s="16"/>
      <c r="BP1303" s="16"/>
      <c r="BQ1303" s="16"/>
      <c r="BR1303" s="16"/>
      <c r="BS1303" s="16"/>
      <c r="BT1303" s="16"/>
      <c r="BU1303" s="16"/>
      <c r="BV1303" s="16"/>
      <c r="BW1303" s="16"/>
      <c r="BX1303" s="16"/>
      <c r="BY1303" s="16"/>
      <c r="BZ1303" s="16"/>
      <c r="CA1303" s="16"/>
      <c r="CB1303" s="16"/>
      <c r="CC1303" s="16"/>
      <c r="CD1303" s="16"/>
      <c r="CE1303" s="16"/>
      <c r="CF1303" s="16"/>
      <c r="CG1303" s="16"/>
      <c r="CH1303" s="16"/>
      <c r="CI1303" s="16"/>
      <c r="CJ1303" s="16"/>
      <c r="CK1303" s="16"/>
      <c r="CL1303" s="16"/>
      <c r="CM1303" s="16"/>
      <c r="CN1303" s="16"/>
      <c r="CO1303" s="16"/>
      <c r="CP1303" s="16"/>
      <c r="CQ1303" s="16"/>
      <c r="CR1303" s="16"/>
      <c r="CS1303" s="16"/>
      <c r="CT1303" s="16"/>
      <c r="CU1303" s="16"/>
      <c r="CV1303" s="16"/>
      <c r="CW1303" s="16"/>
      <c r="CX1303" s="16"/>
      <c r="CY1303" s="16"/>
      <c r="CZ1303" s="16"/>
      <c r="DA1303" s="16"/>
      <c r="DB1303" s="16"/>
      <c r="DC1303" s="16"/>
      <c r="DD1303" s="16"/>
      <c r="DE1303" s="16"/>
      <c r="DF1303" s="16"/>
      <c r="DG1303" s="16"/>
      <c r="DH1303" s="16"/>
      <c r="DI1303" s="16"/>
      <c r="DJ1303" s="16"/>
      <c r="DK1303" s="16"/>
      <c r="DL1303" s="16"/>
      <c r="DM1303" s="16"/>
      <c r="DN1303" s="16"/>
      <c r="DO1303" s="16"/>
      <c r="DP1303" s="16"/>
      <c r="DQ1303" s="16"/>
      <c r="DR1303" s="16"/>
      <c r="DS1303" s="16"/>
      <c r="DT1303" s="16"/>
      <c r="DU1303" s="16"/>
      <c r="DV1303" s="16"/>
      <c r="DW1303" s="16"/>
      <c r="DX1303" s="16"/>
      <c r="DY1303" s="16"/>
      <c r="DZ1303" s="16"/>
      <c r="EA1303" s="16"/>
      <c r="EB1303" s="16"/>
      <c r="EC1303" s="16"/>
      <c r="ED1303" s="16"/>
      <c r="EE1303" s="16"/>
      <c r="EF1303" s="16"/>
      <c r="EG1303" s="16"/>
      <c r="EH1303" s="16"/>
      <c r="EI1303" s="16"/>
      <c r="EJ1303" s="16"/>
      <c r="EK1303" s="16"/>
      <c r="EL1303" s="16"/>
      <c r="EM1303" s="16"/>
      <c r="EN1303" s="16"/>
      <c r="EO1303" s="16"/>
      <c r="EP1303" s="16"/>
      <c r="EQ1303" s="16"/>
      <c r="ER1303" s="16"/>
      <c r="ES1303" s="16"/>
      <c r="ET1303" s="16"/>
      <c r="EU1303" s="16"/>
      <c r="EV1303" s="16"/>
      <c r="EW1303" s="16"/>
      <c r="EX1303" s="16"/>
      <c r="EY1303" s="16"/>
      <c r="EZ1303" s="16"/>
      <c r="FA1303" s="16"/>
      <c r="FB1303" s="16"/>
    </row>
    <row r="1304" spans="11:158" x14ac:dyDescent="0.35"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16"/>
      <c r="AP1304" s="16"/>
      <c r="AQ1304" s="16"/>
      <c r="AR1304" s="16"/>
      <c r="AS1304" s="16"/>
      <c r="AT1304" s="16"/>
      <c r="AU1304" s="16"/>
      <c r="AV1304" s="16"/>
      <c r="AW1304" s="16"/>
      <c r="AX1304" s="16"/>
      <c r="AY1304" s="16"/>
      <c r="AZ1304" s="16"/>
      <c r="BA1304" s="16"/>
      <c r="BB1304" s="16"/>
      <c r="BC1304" s="16"/>
      <c r="BD1304" s="16"/>
      <c r="BE1304" s="16"/>
      <c r="BF1304" s="16"/>
      <c r="BG1304" s="16"/>
      <c r="BH1304" s="16"/>
      <c r="BI1304" s="16"/>
      <c r="BJ1304" s="16"/>
      <c r="BK1304" s="16"/>
      <c r="BL1304" s="16"/>
      <c r="BM1304" s="16"/>
      <c r="BN1304" s="16"/>
      <c r="BO1304" s="16"/>
      <c r="BP1304" s="16"/>
      <c r="BQ1304" s="16"/>
      <c r="BR1304" s="16"/>
      <c r="BS1304" s="16"/>
      <c r="BT1304" s="16"/>
      <c r="BU1304" s="16"/>
      <c r="BV1304" s="16"/>
      <c r="BW1304" s="16"/>
      <c r="BX1304" s="16"/>
      <c r="BY1304" s="16"/>
      <c r="BZ1304" s="16"/>
      <c r="CA1304" s="16"/>
      <c r="CB1304" s="16"/>
      <c r="CC1304" s="16"/>
      <c r="CD1304" s="16"/>
      <c r="CE1304" s="16"/>
      <c r="CF1304" s="16"/>
      <c r="CG1304" s="16"/>
      <c r="CH1304" s="16"/>
      <c r="CI1304" s="16"/>
      <c r="CJ1304" s="16"/>
      <c r="CK1304" s="16"/>
      <c r="CL1304" s="16"/>
      <c r="CM1304" s="16"/>
      <c r="CN1304" s="16"/>
      <c r="CO1304" s="16"/>
      <c r="CP1304" s="16"/>
      <c r="CQ1304" s="16"/>
      <c r="CR1304" s="16"/>
      <c r="CS1304" s="16"/>
      <c r="CT1304" s="16"/>
      <c r="CU1304" s="16"/>
      <c r="CV1304" s="16"/>
      <c r="CW1304" s="16"/>
      <c r="CX1304" s="16"/>
      <c r="CY1304" s="16"/>
      <c r="CZ1304" s="16"/>
      <c r="DA1304" s="16"/>
      <c r="DB1304" s="16"/>
      <c r="DC1304" s="16"/>
      <c r="DD1304" s="16"/>
      <c r="DE1304" s="16"/>
      <c r="DF1304" s="16"/>
      <c r="DG1304" s="16"/>
      <c r="DH1304" s="16"/>
      <c r="DI1304" s="16"/>
      <c r="DJ1304" s="16"/>
      <c r="DK1304" s="16"/>
      <c r="DL1304" s="16"/>
      <c r="DM1304" s="16"/>
      <c r="DN1304" s="16"/>
      <c r="DO1304" s="16"/>
      <c r="DP1304" s="16"/>
      <c r="DQ1304" s="16"/>
      <c r="DR1304" s="16"/>
      <c r="DS1304" s="16"/>
      <c r="DT1304" s="16"/>
      <c r="DU1304" s="16"/>
      <c r="DV1304" s="16"/>
      <c r="DW1304" s="16"/>
      <c r="DX1304" s="16"/>
      <c r="DY1304" s="16"/>
      <c r="DZ1304" s="16"/>
      <c r="EA1304" s="16"/>
      <c r="EB1304" s="16"/>
      <c r="EC1304" s="16"/>
      <c r="ED1304" s="16"/>
      <c r="EE1304" s="16"/>
      <c r="EF1304" s="16"/>
      <c r="EG1304" s="16"/>
      <c r="EH1304" s="16"/>
      <c r="EI1304" s="16"/>
      <c r="EJ1304" s="16"/>
      <c r="EK1304" s="16"/>
      <c r="EL1304" s="16"/>
      <c r="EM1304" s="16"/>
      <c r="EN1304" s="16"/>
      <c r="EO1304" s="16"/>
      <c r="EP1304" s="16"/>
      <c r="EQ1304" s="16"/>
      <c r="ER1304" s="16"/>
      <c r="ES1304" s="16"/>
      <c r="ET1304" s="16"/>
      <c r="EU1304" s="16"/>
      <c r="EV1304" s="16"/>
      <c r="EW1304" s="16"/>
      <c r="EX1304" s="16"/>
      <c r="EY1304" s="16"/>
      <c r="EZ1304" s="16"/>
      <c r="FA1304" s="16"/>
      <c r="FB1304" s="16"/>
    </row>
    <row r="1305" spans="11:158" x14ac:dyDescent="0.35"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16"/>
      <c r="AP1305" s="16"/>
      <c r="AQ1305" s="16"/>
      <c r="AR1305" s="16"/>
      <c r="AS1305" s="16"/>
      <c r="AT1305" s="16"/>
      <c r="AU1305" s="16"/>
      <c r="AV1305" s="16"/>
      <c r="AW1305" s="16"/>
      <c r="AX1305" s="16"/>
      <c r="AY1305" s="16"/>
      <c r="AZ1305" s="16"/>
      <c r="BA1305" s="16"/>
      <c r="BB1305" s="16"/>
      <c r="BC1305" s="16"/>
      <c r="BD1305" s="16"/>
      <c r="BE1305" s="16"/>
      <c r="BF1305" s="16"/>
      <c r="BG1305" s="16"/>
      <c r="BH1305" s="16"/>
      <c r="BI1305" s="16"/>
      <c r="BJ1305" s="16"/>
      <c r="BK1305" s="16"/>
      <c r="BL1305" s="16"/>
      <c r="BM1305" s="16"/>
      <c r="BN1305" s="16"/>
      <c r="BO1305" s="16"/>
      <c r="BP1305" s="16"/>
      <c r="BQ1305" s="16"/>
      <c r="BR1305" s="16"/>
      <c r="BS1305" s="16"/>
      <c r="BT1305" s="16"/>
      <c r="BU1305" s="16"/>
      <c r="BV1305" s="16"/>
      <c r="BW1305" s="16"/>
      <c r="BX1305" s="16"/>
      <c r="BY1305" s="16"/>
      <c r="BZ1305" s="16"/>
      <c r="CA1305" s="16"/>
      <c r="CB1305" s="16"/>
      <c r="CC1305" s="16"/>
      <c r="CD1305" s="16"/>
      <c r="CE1305" s="16"/>
      <c r="CF1305" s="16"/>
      <c r="CG1305" s="16"/>
      <c r="CH1305" s="16"/>
      <c r="CI1305" s="16"/>
      <c r="CJ1305" s="16"/>
      <c r="CK1305" s="16"/>
      <c r="CL1305" s="16"/>
      <c r="CM1305" s="16"/>
      <c r="CN1305" s="16"/>
      <c r="CO1305" s="16"/>
      <c r="CP1305" s="16"/>
      <c r="CQ1305" s="16"/>
      <c r="CR1305" s="16"/>
      <c r="CS1305" s="16"/>
      <c r="CT1305" s="16"/>
      <c r="CU1305" s="16"/>
      <c r="CV1305" s="16"/>
      <c r="CW1305" s="16"/>
      <c r="CX1305" s="16"/>
      <c r="CY1305" s="16"/>
      <c r="CZ1305" s="16"/>
      <c r="DA1305" s="16"/>
      <c r="DB1305" s="16"/>
      <c r="DC1305" s="16"/>
      <c r="DD1305" s="16"/>
      <c r="DE1305" s="16"/>
      <c r="DF1305" s="16"/>
      <c r="DG1305" s="16"/>
      <c r="DH1305" s="16"/>
      <c r="DI1305" s="16"/>
      <c r="DJ1305" s="16"/>
      <c r="DK1305" s="16"/>
      <c r="DL1305" s="16"/>
      <c r="DM1305" s="16"/>
      <c r="DN1305" s="16"/>
      <c r="DO1305" s="16"/>
      <c r="DP1305" s="16"/>
      <c r="DQ1305" s="16"/>
      <c r="DR1305" s="16"/>
      <c r="DS1305" s="16"/>
      <c r="DT1305" s="16"/>
      <c r="DU1305" s="16"/>
      <c r="DV1305" s="16"/>
      <c r="DW1305" s="16"/>
      <c r="DX1305" s="16"/>
      <c r="DY1305" s="16"/>
      <c r="DZ1305" s="16"/>
      <c r="EA1305" s="16"/>
      <c r="EB1305" s="16"/>
      <c r="EC1305" s="16"/>
      <c r="ED1305" s="16"/>
      <c r="EE1305" s="16"/>
      <c r="EF1305" s="16"/>
      <c r="EG1305" s="16"/>
      <c r="EH1305" s="16"/>
      <c r="EI1305" s="16"/>
      <c r="EJ1305" s="16"/>
      <c r="EK1305" s="16"/>
      <c r="EL1305" s="16"/>
      <c r="EM1305" s="16"/>
      <c r="EN1305" s="16"/>
      <c r="EO1305" s="16"/>
      <c r="EP1305" s="16"/>
      <c r="EQ1305" s="16"/>
      <c r="ER1305" s="16"/>
      <c r="ES1305" s="16"/>
      <c r="ET1305" s="16"/>
      <c r="EU1305" s="16"/>
      <c r="EV1305" s="16"/>
      <c r="EW1305" s="16"/>
      <c r="EX1305" s="16"/>
      <c r="EY1305" s="16"/>
      <c r="EZ1305" s="16"/>
      <c r="FA1305" s="16"/>
      <c r="FB1305" s="16"/>
    </row>
    <row r="1306" spans="11:158" x14ac:dyDescent="0.35"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16"/>
      <c r="AP1306" s="16"/>
      <c r="AQ1306" s="16"/>
      <c r="AR1306" s="16"/>
      <c r="AS1306" s="16"/>
      <c r="AT1306" s="16"/>
      <c r="AU1306" s="16"/>
      <c r="AV1306" s="16"/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  <c r="BG1306" s="16"/>
      <c r="BH1306" s="16"/>
      <c r="BI1306" s="16"/>
      <c r="BJ1306" s="16"/>
      <c r="BK1306" s="16"/>
      <c r="BL1306" s="16"/>
      <c r="BM1306" s="16"/>
      <c r="BN1306" s="16"/>
      <c r="BO1306" s="16"/>
      <c r="BP1306" s="16"/>
      <c r="BQ1306" s="16"/>
      <c r="BR1306" s="16"/>
      <c r="BS1306" s="16"/>
      <c r="BT1306" s="16"/>
      <c r="BU1306" s="16"/>
      <c r="BV1306" s="16"/>
      <c r="BW1306" s="16"/>
      <c r="BX1306" s="16"/>
      <c r="BY1306" s="16"/>
      <c r="BZ1306" s="16"/>
      <c r="CA1306" s="16"/>
      <c r="CB1306" s="16"/>
      <c r="CC1306" s="16"/>
      <c r="CD1306" s="16"/>
      <c r="CE1306" s="16"/>
      <c r="CF1306" s="16"/>
      <c r="CG1306" s="16"/>
      <c r="CH1306" s="16"/>
      <c r="CI1306" s="16"/>
      <c r="CJ1306" s="16"/>
      <c r="CK1306" s="16"/>
      <c r="CL1306" s="16"/>
      <c r="CM1306" s="16"/>
      <c r="CN1306" s="16"/>
      <c r="CO1306" s="16"/>
      <c r="CP1306" s="16"/>
      <c r="CQ1306" s="16"/>
      <c r="CR1306" s="16"/>
      <c r="CS1306" s="16"/>
      <c r="CT1306" s="16"/>
      <c r="CU1306" s="16"/>
      <c r="CV1306" s="16"/>
      <c r="CW1306" s="16"/>
      <c r="CX1306" s="16"/>
      <c r="CY1306" s="16"/>
      <c r="CZ1306" s="16"/>
      <c r="DA1306" s="16"/>
      <c r="DB1306" s="16"/>
      <c r="DC1306" s="16"/>
      <c r="DD1306" s="16"/>
      <c r="DE1306" s="16"/>
      <c r="DF1306" s="16"/>
      <c r="DG1306" s="16"/>
      <c r="DH1306" s="16"/>
      <c r="DI1306" s="16"/>
      <c r="DJ1306" s="16"/>
      <c r="DK1306" s="16"/>
      <c r="DL1306" s="16"/>
      <c r="DM1306" s="16"/>
      <c r="DN1306" s="16"/>
      <c r="DO1306" s="16"/>
      <c r="DP1306" s="16"/>
      <c r="DQ1306" s="16"/>
      <c r="DR1306" s="16"/>
      <c r="DS1306" s="16"/>
      <c r="DT1306" s="16"/>
      <c r="DU1306" s="16"/>
      <c r="DV1306" s="16"/>
      <c r="DW1306" s="16"/>
      <c r="DX1306" s="16"/>
      <c r="DY1306" s="16"/>
      <c r="DZ1306" s="16"/>
      <c r="EA1306" s="16"/>
      <c r="EB1306" s="16"/>
      <c r="EC1306" s="16"/>
      <c r="ED1306" s="16"/>
      <c r="EE1306" s="16"/>
      <c r="EF1306" s="16"/>
      <c r="EG1306" s="16"/>
      <c r="EH1306" s="16"/>
      <c r="EI1306" s="16"/>
      <c r="EJ1306" s="16"/>
      <c r="EK1306" s="16"/>
      <c r="EL1306" s="16"/>
      <c r="EM1306" s="16"/>
      <c r="EN1306" s="16"/>
      <c r="EO1306" s="16"/>
      <c r="EP1306" s="16"/>
      <c r="EQ1306" s="16"/>
      <c r="ER1306" s="16"/>
      <c r="ES1306" s="16"/>
      <c r="ET1306" s="16"/>
      <c r="EU1306" s="16"/>
      <c r="EV1306" s="16"/>
      <c r="EW1306" s="16"/>
      <c r="EX1306" s="16"/>
      <c r="EY1306" s="16"/>
      <c r="EZ1306" s="16"/>
      <c r="FA1306" s="16"/>
      <c r="FB1306" s="16"/>
    </row>
    <row r="1307" spans="11:158" x14ac:dyDescent="0.35"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16"/>
      <c r="AP1307" s="16"/>
      <c r="AQ1307" s="16"/>
      <c r="AR1307" s="16"/>
      <c r="AS1307" s="16"/>
      <c r="AT1307" s="16"/>
      <c r="AU1307" s="16"/>
      <c r="AV1307" s="16"/>
      <c r="AW1307" s="16"/>
      <c r="AX1307" s="16"/>
      <c r="AY1307" s="16"/>
      <c r="AZ1307" s="16"/>
      <c r="BA1307" s="16"/>
      <c r="BB1307" s="16"/>
      <c r="BC1307" s="16"/>
      <c r="BD1307" s="16"/>
      <c r="BE1307" s="16"/>
      <c r="BF1307" s="16"/>
      <c r="BG1307" s="16"/>
      <c r="BH1307" s="16"/>
      <c r="BI1307" s="16"/>
      <c r="BJ1307" s="16"/>
      <c r="BK1307" s="16"/>
      <c r="BL1307" s="16"/>
      <c r="BM1307" s="16"/>
      <c r="BN1307" s="16"/>
      <c r="BO1307" s="16"/>
      <c r="BP1307" s="16"/>
      <c r="BQ1307" s="16"/>
      <c r="BR1307" s="16"/>
      <c r="BS1307" s="16"/>
      <c r="BT1307" s="16"/>
      <c r="BU1307" s="16"/>
      <c r="BV1307" s="16"/>
      <c r="BW1307" s="16"/>
      <c r="BX1307" s="16"/>
      <c r="BY1307" s="16"/>
      <c r="BZ1307" s="16"/>
      <c r="CA1307" s="16"/>
      <c r="CB1307" s="16"/>
      <c r="CC1307" s="16"/>
      <c r="CD1307" s="16"/>
      <c r="CE1307" s="16"/>
      <c r="CF1307" s="16"/>
      <c r="CG1307" s="16"/>
      <c r="CH1307" s="16"/>
      <c r="CI1307" s="16"/>
      <c r="CJ1307" s="16"/>
      <c r="CK1307" s="16"/>
      <c r="CL1307" s="16"/>
      <c r="CM1307" s="16"/>
      <c r="CN1307" s="16"/>
      <c r="CO1307" s="16"/>
      <c r="CP1307" s="16"/>
      <c r="CQ1307" s="16"/>
      <c r="CR1307" s="16"/>
      <c r="CS1307" s="16"/>
      <c r="CT1307" s="16"/>
      <c r="CU1307" s="16"/>
      <c r="CV1307" s="16"/>
      <c r="CW1307" s="16"/>
      <c r="CX1307" s="16"/>
      <c r="CY1307" s="16"/>
      <c r="CZ1307" s="16"/>
      <c r="DA1307" s="16"/>
      <c r="DB1307" s="16"/>
      <c r="DC1307" s="16"/>
      <c r="DD1307" s="16"/>
      <c r="DE1307" s="16"/>
      <c r="DF1307" s="16"/>
      <c r="DG1307" s="16"/>
      <c r="DH1307" s="16"/>
      <c r="DI1307" s="16"/>
      <c r="DJ1307" s="16"/>
      <c r="DK1307" s="16"/>
      <c r="DL1307" s="16"/>
      <c r="DM1307" s="16"/>
      <c r="DN1307" s="16"/>
      <c r="DO1307" s="16"/>
      <c r="DP1307" s="16"/>
      <c r="DQ1307" s="16"/>
      <c r="DR1307" s="16"/>
      <c r="DS1307" s="16"/>
      <c r="DT1307" s="16"/>
      <c r="DU1307" s="16"/>
      <c r="DV1307" s="16"/>
      <c r="DW1307" s="16"/>
      <c r="DX1307" s="16"/>
      <c r="DY1307" s="16"/>
      <c r="DZ1307" s="16"/>
      <c r="EA1307" s="16"/>
      <c r="EB1307" s="16"/>
      <c r="EC1307" s="16"/>
      <c r="ED1307" s="16"/>
      <c r="EE1307" s="16"/>
      <c r="EF1307" s="16"/>
      <c r="EG1307" s="16"/>
      <c r="EH1307" s="16"/>
      <c r="EI1307" s="16"/>
      <c r="EJ1307" s="16"/>
      <c r="EK1307" s="16"/>
      <c r="EL1307" s="16"/>
      <c r="EM1307" s="16"/>
      <c r="EN1307" s="16"/>
      <c r="EO1307" s="16"/>
      <c r="EP1307" s="16"/>
      <c r="EQ1307" s="16"/>
      <c r="ER1307" s="16"/>
      <c r="ES1307" s="16"/>
      <c r="ET1307" s="16"/>
      <c r="EU1307" s="16"/>
      <c r="EV1307" s="16"/>
      <c r="EW1307" s="16"/>
      <c r="EX1307" s="16"/>
      <c r="EY1307" s="16"/>
      <c r="EZ1307" s="16"/>
      <c r="FA1307" s="16"/>
      <c r="FB1307" s="16"/>
    </row>
    <row r="1308" spans="11:158" x14ac:dyDescent="0.35"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16"/>
      <c r="AP1308" s="16"/>
      <c r="AQ1308" s="16"/>
      <c r="AR1308" s="16"/>
      <c r="AS1308" s="16"/>
      <c r="AT1308" s="16"/>
      <c r="AU1308" s="16"/>
      <c r="AV1308" s="16"/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s="16"/>
      <c r="BG1308" s="16"/>
      <c r="BH1308" s="16"/>
      <c r="BI1308" s="16"/>
      <c r="BJ1308" s="16"/>
      <c r="BK1308" s="16"/>
      <c r="BL1308" s="16"/>
      <c r="BM1308" s="16"/>
      <c r="BN1308" s="16"/>
      <c r="BO1308" s="16"/>
      <c r="BP1308" s="16"/>
      <c r="BQ1308" s="16"/>
      <c r="BR1308" s="16"/>
      <c r="BS1308" s="16"/>
      <c r="BT1308" s="16"/>
      <c r="BU1308" s="16"/>
      <c r="BV1308" s="16"/>
      <c r="BW1308" s="16"/>
      <c r="BX1308" s="16"/>
      <c r="BY1308" s="16"/>
      <c r="BZ1308" s="16"/>
      <c r="CA1308" s="16"/>
      <c r="CB1308" s="16"/>
      <c r="CC1308" s="16"/>
      <c r="CD1308" s="16"/>
      <c r="CE1308" s="16"/>
      <c r="CF1308" s="16"/>
      <c r="CG1308" s="16"/>
      <c r="CH1308" s="16"/>
      <c r="CI1308" s="16"/>
      <c r="CJ1308" s="16"/>
      <c r="CK1308" s="16"/>
      <c r="CL1308" s="16"/>
      <c r="CM1308" s="16"/>
      <c r="CN1308" s="16"/>
      <c r="CO1308" s="16"/>
      <c r="CP1308" s="16"/>
      <c r="CQ1308" s="16"/>
      <c r="CR1308" s="16"/>
      <c r="CS1308" s="16"/>
      <c r="CT1308" s="16"/>
      <c r="CU1308" s="16"/>
      <c r="CV1308" s="16"/>
      <c r="CW1308" s="16"/>
      <c r="CX1308" s="16"/>
      <c r="CY1308" s="16"/>
      <c r="CZ1308" s="16"/>
      <c r="DA1308" s="16"/>
      <c r="DB1308" s="16"/>
      <c r="DC1308" s="16"/>
      <c r="DD1308" s="16"/>
      <c r="DE1308" s="16"/>
      <c r="DF1308" s="16"/>
      <c r="DG1308" s="16"/>
      <c r="DH1308" s="16"/>
      <c r="DI1308" s="16"/>
      <c r="DJ1308" s="16"/>
      <c r="DK1308" s="16"/>
      <c r="DL1308" s="16"/>
      <c r="DM1308" s="16"/>
      <c r="DN1308" s="16"/>
      <c r="DO1308" s="16"/>
      <c r="DP1308" s="16"/>
      <c r="DQ1308" s="16"/>
      <c r="DR1308" s="16"/>
      <c r="DS1308" s="16"/>
      <c r="DT1308" s="16"/>
      <c r="DU1308" s="16"/>
      <c r="DV1308" s="16"/>
      <c r="DW1308" s="16"/>
      <c r="DX1308" s="16"/>
      <c r="DY1308" s="16"/>
      <c r="DZ1308" s="16"/>
      <c r="EA1308" s="16"/>
      <c r="EB1308" s="16"/>
      <c r="EC1308" s="16"/>
      <c r="ED1308" s="16"/>
      <c r="EE1308" s="16"/>
      <c r="EF1308" s="16"/>
      <c r="EG1308" s="16"/>
      <c r="EH1308" s="16"/>
      <c r="EI1308" s="16"/>
      <c r="EJ1308" s="16"/>
      <c r="EK1308" s="16"/>
      <c r="EL1308" s="16"/>
      <c r="EM1308" s="16"/>
      <c r="EN1308" s="16"/>
      <c r="EO1308" s="16"/>
      <c r="EP1308" s="16"/>
      <c r="EQ1308" s="16"/>
      <c r="ER1308" s="16"/>
      <c r="ES1308" s="16"/>
      <c r="ET1308" s="16"/>
      <c r="EU1308" s="16"/>
      <c r="EV1308" s="16"/>
      <c r="EW1308" s="16"/>
      <c r="EX1308" s="16"/>
      <c r="EY1308" s="16"/>
      <c r="EZ1308" s="16"/>
      <c r="FA1308" s="16"/>
      <c r="FB1308" s="16"/>
    </row>
    <row r="1309" spans="11:158" x14ac:dyDescent="0.35"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16"/>
      <c r="AP1309" s="16"/>
      <c r="AQ1309" s="16"/>
      <c r="AR1309" s="16"/>
      <c r="AS1309" s="16"/>
      <c r="AT1309" s="16"/>
      <c r="AU1309" s="16"/>
      <c r="AV1309" s="16"/>
      <c r="AW1309" s="16"/>
      <c r="AX1309" s="16"/>
      <c r="AY1309" s="16"/>
      <c r="AZ1309" s="16"/>
      <c r="BA1309" s="16"/>
      <c r="BB1309" s="16"/>
      <c r="BC1309" s="16"/>
      <c r="BD1309" s="16"/>
      <c r="BE1309" s="16"/>
      <c r="BF1309" s="16"/>
      <c r="BG1309" s="16"/>
      <c r="BH1309" s="16"/>
      <c r="BI1309" s="16"/>
      <c r="BJ1309" s="16"/>
      <c r="BK1309" s="16"/>
      <c r="BL1309" s="16"/>
      <c r="BM1309" s="16"/>
      <c r="BN1309" s="16"/>
      <c r="BO1309" s="16"/>
      <c r="BP1309" s="16"/>
      <c r="BQ1309" s="16"/>
      <c r="BR1309" s="16"/>
      <c r="BS1309" s="16"/>
      <c r="BT1309" s="16"/>
      <c r="BU1309" s="16"/>
      <c r="BV1309" s="16"/>
      <c r="BW1309" s="16"/>
      <c r="BX1309" s="16"/>
      <c r="BY1309" s="16"/>
      <c r="BZ1309" s="16"/>
      <c r="CA1309" s="16"/>
      <c r="CB1309" s="16"/>
      <c r="CC1309" s="16"/>
      <c r="CD1309" s="16"/>
      <c r="CE1309" s="16"/>
      <c r="CF1309" s="16"/>
      <c r="CG1309" s="16"/>
      <c r="CH1309" s="16"/>
      <c r="CI1309" s="16"/>
      <c r="CJ1309" s="16"/>
      <c r="CK1309" s="16"/>
      <c r="CL1309" s="16"/>
      <c r="CM1309" s="16"/>
      <c r="CN1309" s="16"/>
      <c r="CO1309" s="16"/>
      <c r="CP1309" s="16"/>
      <c r="CQ1309" s="16"/>
      <c r="CR1309" s="16"/>
      <c r="CS1309" s="16"/>
      <c r="CT1309" s="16"/>
      <c r="CU1309" s="16"/>
      <c r="CV1309" s="16"/>
      <c r="CW1309" s="16"/>
      <c r="CX1309" s="16"/>
      <c r="CY1309" s="16"/>
      <c r="CZ1309" s="16"/>
      <c r="DA1309" s="16"/>
      <c r="DB1309" s="16"/>
      <c r="DC1309" s="16"/>
      <c r="DD1309" s="16"/>
      <c r="DE1309" s="16"/>
      <c r="DF1309" s="16"/>
      <c r="DG1309" s="16"/>
      <c r="DH1309" s="16"/>
      <c r="DI1309" s="16"/>
      <c r="DJ1309" s="16"/>
      <c r="DK1309" s="16"/>
      <c r="DL1309" s="16"/>
      <c r="DM1309" s="16"/>
      <c r="DN1309" s="16"/>
      <c r="DO1309" s="16"/>
      <c r="DP1309" s="16"/>
      <c r="DQ1309" s="16"/>
      <c r="DR1309" s="16"/>
      <c r="DS1309" s="16"/>
      <c r="DT1309" s="16"/>
      <c r="DU1309" s="16"/>
      <c r="DV1309" s="16"/>
      <c r="DW1309" s="16"/>
      <c r="DX1309" s="16"/>
      <c r="DY1309" s="16"/>
      <c r="DZ1309" s="16"/>
      <c r="EA1309" s="16"/>
      <c r="EB1309" s="16"/>
      <c r="EC1309" s="16"/>
      <c r="ED1309" s="16"/>
      <c r="EE1309" s="16"/>
      <c r="EF1309" s="16"/>
      <c r="EG1309" s="16"/>
      <c r="EH1309" s="16"/>
      <c r="EI1309" s="16"/>
      <c r="EJ1309" s="16"/>
      <c r="EK1309" s="16"/>
      <c r="EL1309" s="16"/>
      <c r="EM1309" s="16"/>
      <c r="EN1309" s="16"/>
      <c r="EO1309" s="16"/>
      <c r="EP1309" s="16"/>
      <c r="EQ1309" s="16"/>
      <c r="ER1309" s="16"/>
      <c r="ES1309" s="16"/>
      <c r="ET1309" s="16"/>
      <c r="EU1309" s="16"/>
      <c r="EV1309" s="16"/>
      <c r="EW1309" s="16"/>
      <c r="EX1309" s="16"/>
      <c r="EY1309" s="16"/>
      <c r="EZ1309" s="16"/>
      <c r="FA1309" s="16"/>
      <c r="FB1309" s="16"/>
    </row>
    <row r="1310" spans="11:158" x14ac:dyDescent="0.35"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16"/>
      <c r="AP1310" s="16"/>
      <c r="AQ1310" s="16"/>
      <c r="AR1310" s="16"/>
      <c r="AS1310" s="16"/>
      <c r="AT1310" s="16"/>
      <c r="AU1310" s="16"/>
      <c r="AV1310" s="16"/>
      <c r="AW1310" s="16"/>
      <c r="AX1310" s="16"/>
      <c r="AY1310" s="16"/>
      <c r="AZ1310" s="16"/>
      <c r="BA1310" s="16"/>
      <c r="BB1310" s="16"/>
      <c r="BC1310" s="16"/>
      <c r="BD1310" s="16"/>
      <c r="BE1310" s="16"/>
      <c r="BF1310" s="16"/>
      <c r="BG1310" s="16"/>
      <c r="BH1310" s="16"/>
      <c r="BI1310" s="16"/>
      <c r="BJ1310" s="16"/>
      <c r="BK1310" s="16"/>
      <c r="BL1310" s="16"/>
      <c r="BM1310" s="16"/>
      <c r="BN1310" s="16"/>
      <c r="BO1310" s="16"/>
      <c r="BP1310" s="16"/>
      <c r="BQ1310" s="16"/>
      <c r="BR1310" s="16"/>
      <c r="BS1310" s="16"/>
      <c r="BT1310" s="16"/>
      <c r="BU1310" s="16"/>
      <c r="BV1310" s="16"/>
      <c r="BW1310" s="16"/>
      <c r="BX1310" s="16"/>
      <c r="BY1310" s="16"/>
      <c r="BZ1310" s="16"/>
      <c r="CA1310" s="16"/>
      <c r="CB1310" s="16"/>
      <c r="CC1310" s="16"/>
      <c r="CD1310" s="16"/>
      <c r="CE1310" s="16"/>
      <c r="CF1310" s="16"/>
      <c r="CG1310" s="16"/>
      <c r="CH1310" s="16"/>
      <c r="CI1310" s="16"/>
      <c r="CJ1310" s="16"/>
      <c r="CK1310" s="16"/>
      <c r="CL1310" s="16"/>
      <c r="CM1310" s="16"/>
      <c r="CN1310" s="16"/>
      <c r="CO1310" s="16"/>
      <c r="CP1310" s="16"/>
      <c r="CQ1310" s="16"/>
      <c r="CR1310" s="16"/>
      <c r="CS1310" s="16"/>
      <c r="CT1310" s="16"/>
      <c r="CU1310" s="16"/>
      <c r="CV1310" s="16"/>
      <c r="CW1310" s="16"/>
      <c r="CX1310" s="16"/>
      <c r="CY1310" s="16"/>
      <c r="CZ1310" s="16"/>
      <c r="DA1310" s="16"/>
      <c r="DB1310" s="16"/>
      <c r="DC1310" s="16"/>
      <c r="DD1310" s="16"/>
      <c r="DE1310" s="16"/>
      <c r="DF1310" s="16"/>
      <c r="DG1310" s="16"/>
      <c r="DH1310" s="16"/>
      <c r="DI1310" s="16"/>
      <c r="DJ1310" s="16"/>
      <c r="DK1310" s="16"/>
      <c r="DL1310" s="16"/>
      <c r="DM1310" s="16"/>
      <c r="DN1310" s="16"/>
      <c r="DO1310" s="16"/>
      <c r="DP1310" s="16"/>
      <c r="DQ1310" s="16"/>
      <c r="DR1310" s="16"/>
      <c r="DS1310" s="16"/>
      <c r="DT1310" s="16"/>
      <c r="DU1310" s="16"/>
      <c r="DV1310" s="16"/>
      <c r="DW1310" s="16"/>
      <c r="DX1310" s="16"/>
      <c r="DY1310" s="16"/>
      <c r="DZ1310" s="16"/>
      <c r="EA1310" s="16"/>
      <c r="EB1310" s="16"/>
      <c r="EC1310" s="16"/>
      <c r="ED1310" s="16"/>
      <c r="EE1310" s="16"/>
      <c r="EF1310" s="16"/>
      <c r="EG1310" s="16"/>
      <c r="EH1310" s="16"/>
      <c r="EI1310" s="16"/>
      <c r="EJ1310" s="16"/>
      <c r="EK1310" s="16"/>
      <c r="EL1310" s="16"/>
      <c r="EM1310" s="16"/>
      <c r="EN1310" s="16"/>
      <c r="EO1310" s="16"/>
      <c r="EP1310" s="16"/>
      <c r="EQ1310" s="16"/>
      <c r="ER1310" s="16"/>
      <c r="ES1310" s="16"/>
      <c r="ET1310" s="16"/>
      <c r="EU1310" s="16"/>
      <c r="EV1310" s="16"/>
      <c r="EW1310" s="16"/>
      <c r="EX1310" s="16"/>
      <c r="EY1310" s="16"/>
      <c r="EZ1310" s="16"/>
      <c r="FA1310" s="16"/>
      <c r="FB1310" s="16"/>
    </row>
    <row r="1311" spans="11:158" x14ac:dyDescent="0.35"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16"/>
      <c r="AP1311" s="16"/>
      <c r="AQ1311" s="16"/>
      <c r="AR1311" s="16"/>
      <c r="AS1311" s="16"/>
      <c r="AT1311" s="16"/>
      <c r="AU1311" s="16"/>
      <c r="AV1311" s="16"/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s="16"/>
      <c r="BG1311" s="16"/>
      <c r="BH1311" s="16"/>
      <c r="BI1311" s="16"/>
      <c r="BJ1311" s="16"/>
      <c r="BK1311" s="16"/>
      <c r="BL1311" s="16"/>
      <c r="BM1311" s="16"/>
      <c r="BN1311" s="16"/>
      <c r="BO1311" s="16"/>
      <c r="BP1311" s="16"/>
      <c r="BQ1311" s="16"/>
      <c r="BR1311" s="16"/>
      <c r="BS1311" s="16"/>
      <c r="BT1311" s="16"/>
      <c r="BU1311" s="16"/>
      <c r="BV1311" s="16"/>
      <c r="BW1311" s="16"/>
      <c r="BX1311" s="16"/>
      <c r="BY1311" s="16"/>
      <c r="BZ1311" s="16"/>
      <c r="CA1311" s="16"/>
      <c r="CB1311" s="16"/>
      <c r="CC1311" s="16"/>
      <c r="CD1311" s="16"/>
      <c r="CE1311" s="16"/>
      <c r="CF1311" s="16"/>
      <c r="CG1311" s="16"/>
      <c r="CH1311" s="16"/>
      <c r="CI1311" s="16"/>
      <c r="CJ1311" s="16"/>
      <c r="CK1311" s="16"/>
      <c r="CL1311" s="16"/>
      <c r="CM1311" s="16"/>
      <c r="CN1311" s="16"/>
      <c r="CO1311" s="16"/>
      <c r="CP1311" s="16"/>
      <c r="CQ1311" s="16"/>
      <c r="CR1311" s="16"/>
      <c r="CS1311" s="16"/>
      <c r="CT1311" s="16"/>
      <c r="CU1311" s="16"/>
      <c r="CV1311" s="16"/>
      <c r="CW1311" s="16"/>
      <c r="CX1311" s="16"/>
      <c r="CY1311" s="16"/>
      <c r="CZ1311" s="16"/>
      <c r="DA1311" s="16"/>
      <c r="DB1311" s="16"/>
      <c r="DC1311" s="16"/>
      <c r="DD1311" s="16"/>
      <c r="DE1311" s="16"/>
      <c r="DF1311" s="16"/>
      <c r="DG1311" s="16"/>
      <c r="DH1311" s="16"/>
      <c r="DI1311" s="16"/>
      <c r="DJ1311" s="16"/>
      <c r="DK1311" s="16"/>
      <c r="DL1311" s="16"/>
      <c r="DM1311" s="16"/>
      <c r="DN1311" s="16"/>
      <c r="DO1311" s="16"/>
      <c r="DP1311" s="16"/>
      <c r="DQ1311" s="16"/>
      <c r="DR1311" s="16"/>
      <c r="DS1311" s="16"/>
      <c r="DT1311" s="16"/>
      <c r="DU1311" s="16"/>
      <c r="DV1311" s="16"/>
      <c r="DW1311" s="16"/>
      <c r="DX1311" s="16"/>
      <c r="DY1311" s="16"/>
      <c r="DZ1311" s="16"/>
      <c r="EA1311" s="16"/>
      <c r="EB1311" s="16"/>
      <c r="EC1311" s="16"/>
      <c r="ED1311" s="16"/>
      <c r="EE1311" s="16"/>
      <c r="EF1311" s="16"/>
      <c r="EG1311" s="16"/>
      <c r="EH1311" s="16"/>
      <c r="EI1311" s="16"/>
      <c r="EJ1311" s="16"/>
      <c r="EK1311" s="16"/>
      <c r="EL1311" s="16"/>
      <c r="EM1311" s="16"/>
      <c r="EN1311" s="16"/>
      <c r="EO1311" s="16"/>
      <c r="EP1311" s="16"/>
      <c r="EQ1311" s="16"/>
      <c r="ER1311" s="16"/>
      <c r="ES1311" s="16"/>
      <c r="ET1311" s="16"/>
      <c r="EU1311" s="16"/>
      <c r="EV1311" s="16"/>
      <c r="EW1311" s="16"/>
      <c r="EX1311" s="16"/>
      <c r="EY1311" s="16"/>
      <c r="EZ1311" s="16"/>
      <c r="FA1311" s="16"/>
      <c r="FB1311" s="16"/>
    </row>
    <row r="1312" spans="11:158" x14ac:dyDescent="0.35"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16"/>
      <c r="AP1312" s="16"/>
      <c r="AQ1312" s="16"/>
      <c r="AR1312" s="16"/>
      <c r="AS1312" s="16"/>
      <c r="AT1312" s="16"/>
      <c r="AU1312" s="16"/>
      <c r="AV1312" s="16"/>
      <c r="AW1312" s="16"/>
      <c r="AX1312" s="16"/>
      <c r="AY1312" s="16"/>
      <c r="AZ1312" s="16"/>
      <c r="BA1312" s="16"/>
      <c r="BB1312" s="16"/>
      <c r="BC1312" s="16"/>
      <c r="BD1312" s="16"/>
      <c r="BE1312" s="16"/>
      <c r="BF1312" s="16"/>
      <c r="BG1312" s="16"/>
      <c r="BH1312" s="16"/>
      <c r="BI1312" s="16"/>
      <c r="BJ1312" s="16"/>
      <c r="BK1312" s="16"/>
      <c r="BL1312" s="16"/>
      <c r="BM1312" s="16"/>
      <c r="BN1312" s="16"/>
      <c r="BO1312" s="16"/>
      <c r="BP1312" s="16"/>
      <c r="BQ1312" s="16"/>
      <c r="BR1312" s="16"/>
      <c r="BS1312" s="16"/>
      <c r="BT1312" s="16"/>
      <c r="BU1312" s="16"/>
      <c r="BV1312" s="16"/>
      <c r="BW1312" s="16"/>
      <c r="BX1312" s="16"/>
      <c r="BY1312" s="16"/>
      <c r="BZ1312" s="16"/>
      <c r="CA1312" s="16"/>
      <c r="CB1312" s="16"/>
      <c r="CC1312" s="16"/>
      <c r="CD1312" s="16"/>
      <c r="CE1312" s="16"/>
      <c r="CF1312" s="16"/>
      <c r="CG1312" s="16"/>
      <c r="CH1312" s="16"/>
      <c r="CI1312" s="16"/>
      <c r="CJ1312" s="16"/>
      <c r="CK1312" s="16"/>
      <c r="CL1312" s="16"/>
      <c r="CM1312" s="16"/>
      <c r="CN1312" s="16"/>
      <c r="CO1312" s="16"/>
      <c r="CP1312" s="16"/>
      <c r="CQ1312" s="16"/>
      <c r="CR1312" s="16"/>
      <c r="CS1312" s="16"/>
      <c r="CT1312" s="16"/>
      <c r="CU1312" s="16"/>
      <c r="CV1312" s="16"/>
      <c r="CW1312" s="16"/>
      <c r="CX1312" s="16"/>
      <c r="CY1312" s="16"/>
      <c r="CZ1312" s="16"/>
      <c r="DA1312" s="16"/>
      <c r="DB1312" s="16"/>
      <c r="DC1312" s="16"/>
      <c r="DD1312" s="16"/>
      <c r="DE1312" s="16"/>
      <c r="DF1312" s="16"/>
      <c r="DG1312" s="16"/>
      <c r="DH1312" s="16"/>
      <c r="DI1312" s="16"/>
      <c r="DJ1312" s="16"/>
      <c r="DK1312" s="16"/>
      <c r="DL1312" s="16"/>
      <c r="DM1312" s="16"/>
      <c r="DN1312" s="16"/>
      <c r="DO1312" s="16"/>
      <c r="DP1312" s="16"/>
      <c r="DQ1312" s="16"/>
      <c r="DR1312" s="16"/>
      <c r="DS1312" s="16"/>
      <c r="DT1312" s="16"/>
      <c r="DU1312" s="16"/>
      <c r="DV1312" s="16"/>
      <c r="DW1312" s="16"/>
      <c r="DX1312" s="16"/>
      <c r="DY1312" s="16"/>
      <c r="DZ1312" s="16"/>
      <c r="EA1312" s="16"/>
      <c r="EB1312" s="16"/>
      <c r="EC1312" s="16"/>
      <c r="ED1312" s="16"/>
      <c r="EE1312" s="16"/>
      <c r="EF1312" s="16"/>
      <c r="EG1312" s="16"/>
      <c r="EH1312" s="16"/>
      <c r="EI1312" s="16"/>
      <c r="EJ1312" s="16"/>
      <c r="EK1312" s="16"/>
      <c r="EL1312" s="16"/>
      <c r="EM1312" s="16"/>
      <c r="EN1312" s="16"/>
      <c r="EO1312" s="16"/>
      <c r="EP1312" s="16"/>
      <c r="EQ1312" s="16"/>
      <c r="ER1312" s="16"/>
      <c r="ES1312" s="16"/>
      <c r="ET1312" s="16"/>
      <c r="EU1312" s="16"/>
      <c r="EV1312" s="16"/>
      <c r="EW1312" s="16"/>
      <c r="EX1312" s="16"/>
      <c r="EY1312" s="16"/>
      <c r="EZ1312" s="16"/>
      <c r="FA1312" s="16"/>
      <c r="FB1312" s="16"/>
    </row>
    <row r="1313" spans="11:158" x14ac:dyDescent="0.35"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6"/>
      <c r="AT1313" s="16"/>
      <c r="AU1313" s="16"/>
      <c r="AV1313" s="16"/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s="16"/>
      <c r="BG1313" s="16"/>
      <c r="BH1313" s="16"/>
      <c r="BI1313" s="16"/>
      <c r="BJ1313" s="16"/>
      <c r="BK1313" s="16"/>
      <c r="BL1313" s="16"/>
      <c r="BM1313" s="16"/>
      <c r="BN1313" s="16"/>
      <c r="BO1313" s="16"/>
      <c r="BP1313" s="16"/>
      <c r="BQ1313" s="16"/>
      <c r="BR1313" s="16"/>
      <c r="BS1313" s="16"/>
      <c r="BT1313" s="16"/>
      <c r="BU1313" s="16"/>
      <c r="BV1313" s="16"/>
      <c r="BW1313" s="16"/>
      <c r="BX1313" s="16"/>
      <c r="BY1313" s="16"/>
      <c r="BZ1313" s="16"/>
      <c r="CA1313" s="16"/>
      <c r="CB1313" s="16"/>
      <c r="CC1313" s="16"/>
      <c r="CD1313" s="16"/>
      <c r="CE1313" s="16"/>
      <c r="CF1313" s="16"/>
      <c r="CG1313" s="16"/>
      <c r="CH1313" s="16"/>
      <c r="CI1313" s="16"/>
      <c r="CJ1313" s="16"/>
      <c r="CK1313" s="16"/>
      <c r="CL1313" s="16"/>
      <c r="CM1313" s="16"/>
      <c r="CN1313" s="16"/>
      <c r="CO1313" s="16"/>
      <c r="CP1313" s="16"/>
      <c r="CQ1313" s="16"/>
      <c r="CR1313" s="16"/>
      <c r="CS1313" s="16"/>
      <c r="CT1313" s="16"/>
      <c r="CU1313" s="16"/>
      <c r="CV1313" s="16"/>
      <c r="CW1313" s="16"/>
      <c r="CX1313" s="16"/>
      <c r="CY1313" s="16"/>
      <c r="CZ1313" s="16"/>
      <c r="DA1313" s="16"/>
      <c r="DB1313" s="16"/>
      <c r="DC1313" s="16"/>
      <c r="DD1313" s="16"/>
      <c r="DE1313" s="16"/>
      <c r="DF1313" s="16"/>
      <c r="DG1313" s="16"/>
      <c r="DH1313" s="16"/>
      <c r="DI1313" s="16"/>
      <c r="DJ1313" s="16"/>
      <c r="DK1313" s="16"/>
      <c r="DL1313" s="16"/>
      <c r="DM1313" s="16"/>
      <c r="DN1313" s="16"/>
      <c r="DO1313" s="16"/>
      <c r="DP1313" s="16"/>
      <c r="DQ1313" s="16"/>
      <c r="DR1313" s="16"/>
      <c r="DS1313" s="16"/>
      <c r="DT1313" s="16"/>
      <c r="DU1313" s="16"/>
      <c r="DV1313" s="16"/>
      <c r="DW1313" s="16"/>
      <c r="DX1313" s="16"/>
      <c r="DY1313" s="16"/>
      <c r="DZ1313" s="16"/>
      <c r="EA1313" s="16"/>
      <c r="EB1313" s="16"/>
      <c r="EC1313" s="16"/>
      <c r="ED1313" s="16"/>
      <c r="EE1313" s="16"/>
      <c r="EF1313" s="16"/>
      <c r="EG1313" s="16"/>
      <c r="EH1313" s="16"/>
      <c r="EI1313" s="16"/>
      <c r="EJ1313" s="16"/>
      <c r="EK1313" s="16"/>
      <c r="EL1313" s="16"/>
      <c r="EM1313" s="16"/>
      <c r="EN1313" s="16"/>
      <c r="EO1313" s="16"/>
      <c r="EP1313" s="16"/>
      <c r="EQ1313" s="16"/>
      <c r="ER1313" s="16"/>
      <c r="ES1313" s="16"/>
      <c r="ET1313" s="16"/>
      <c r="EU1313" s="16"/>
      <c r="EV1313" s="16"/>
      <c r="EW1313" s="16"/>
      <c r="EX1313" s="16"/>
      <c r="EY1313" s="16"/>
      <c r="EZ1313" s="16"/>
      <c r="FA1313" s="16"/>
      <c r="FB1313" s="16"/>
    </row>
    <row r="1314" spans="11:158" x14ac:dyDescent="0.35"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16"/>
      <c r="AP1314" s="16"/>
      <c r="AQ1314" s="16"/>
      <c r="AR1314" s="16"/>
      <c r="AS1314" s="16"/>
      <c r="AT1314" s="16"/>
      <c r="AU1314" s="16"/>
      <c r="AV1314" s="16"/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  <c r="BG1314" s="16"/>
      <c r="BH1314" s="16"/>
      <c r="BI1314" s="16"/>
      <c r="BJ1314" s="16"/>
      <c r="BK1314" s="16"/>
      <c r="BL1314" s="16"/>
      <c r="BM1314" s="16"/>
      <c r="BN1314" s="16"/>
      <c r="BO1314" s="16"/>
      <c r="BP1314" s="16"/>
      <c r="BQ1314" s="16"/>
      <c r="BR1314" s="16"/>
      <c r="BS1314" s="16"/>
      <c r="BT1314" s="16"/>
      <c r="BU1314" s="16"/>
      <c r="BV1314" s="16"/>
      <c r="BW1314" s="16"/>
      <c r="BX1314" s="16"/>
      <c r="BY1314" s="16"/>
      <c r="BZ1314" s="16"/>
      <c r="CA1314" s="16"/>
      <c r="CB1314" s="16"/>
      <c r="CC1314" s="16"/>
      <c r="CD1314" s="16"/>
      <c r="CE1314" s="16"/>
      <c r="CF1314" s="16"/>
      <c r="CG1314" s="16"/>
      <c r="CH1314" s="16"/>
      <c r="CI1314" s="16"/>
      <c r="CJ1314" s="16"/>
      <c r="CK1314" s="16"/>
      <c r="CL1314" s="16"/>
      <c r="CM1314" s="16"/>
      <c r="CN1314" s="16"/>
      <c r="CO1314" s="16"/>
      <c r="CP1314" s="16"/>
      <c r="CQ1314" s="16"/>
      <c r="CR1314" s="16"/>
      <c r="CS1314" s="16"/>
      <c r="CT1314" s="16"/>
      <c r="CU1314" s="16"/>
      <c r="CV1314" s="16"/>
      <c r="CW1314" s="16"/>
      <c r="CX1314" s="16"/>
      <c r="CY1314" s="16"/>
      <c r="CZ1314" s="16"/>
      <c r="DA1314" s="16"/>
      <c r="DB1314" s="16"/>
      <c r="DC1314" s="16"/>
      <c r="DD1314" s="16"/>
      <c r="DE1314" s="16"/>
      <c r="DF1314" s="16"/>
      <c r="DG1314" s="16"/>
      <c r="DH1314" s="16"/>
      <c r="DI1314" s="16"/>
      <c r="DJ1314" s="16"/>
      <c r="DK1314" s="16"/>
      <c r="DL1314" s="16"/>
      <c r="DM1314" s="16"/>
      <c r="DN1314" s="16"/>
      <c r="DO1314" s="16"/>
      <c r="DP1314" s="16"/>
      <c r="DQ1314" s="16"/>
      <c r="DR1314" s="16"/>
      <c r="DS1314" s="16"/>
      <c r="DT1314" s="16"/>
      <c r="DU1314" s="16"/>
      <c r="DV1314" s="16"/>
      <c r="DW1314" s="16"/>
      <c r="DX1314" s="16"/>
      <c r="DY1314" s="16"/>
      <c r="DZ1314" s="16"/>
      <c r="EA1314" s="16"/>
      <c r="EB1314" s="16"/>
      <c r="EC1314" s="16"/>
      <c r="ED1314" s="16"/>
      <c r="EE1314" s="16"/>
      <c r="EF1314" s="16"/>
      <c r="EG1314" s="16"/>
      <c r="EH1314" s="16"/>
      <c r="EI1314" s="16"/>
      <c r="EJ1314" s="16"/>
      <c r="EK1314" s="16"/>
      <c r="EL1314" s="16"/>
      <c r="EM1314" s="16"/>
      <c r="EN1314" s="16"/>
      <c r="EO1314" s="16"/>
      <c r="EP1314" s="16"/>
      <c r="EQ1314" s="16"/>
      <c r="ER1314" s="16"/>
      <c r="ES1314" s="16"/>
      <c r="ET1314" s="16"/>
      <c r="EU1314" s="16"/>
      <c r="EV1314" s="16"/>
      <c r="EW1314" s="16"/>
      <c r="EX1314" s="16"/>
      <c r="EY1314" s="16"/>
      <c r="EZ1314" s="16"/>
      <c r="FA1314" s="16"/>
      <c r="FB1314" s="16"/>
    </row>
    <row r="1315" spans="11:158" x14ac:dyDescent="0.35"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16"/>
      <c r="AP1315" s="16"/>
      <c r="AQ1315" s="16"/>
      <c r="AR1315" s="16"/>
      <c r="AS1315" s="16"/>
      <c r="AT1315" s="16"/>
      <c r="AU1315" s="16"/>
      <c r="AV1315" s="16"/>
      <c r="AW1315" s="16"/>
      <c r="AX1315" s="16"/>
      <c r="AY1315" s="16"/>
      <c r="AZ1315" s="16"/>
      <c r="BA1315" s="16"/>
      <c r="BB1315" s="16"/>
      <c r="BC1315" s="16"/>
      <c r="BD1315" s="16"/>
      <c r="BE1315" s="16"/>
      <c r="BF1315" s="16"/>
      <c r="BG1315" s="16"/>
      <c r="BH1315" s="16"/>
      <c r="BI1315" s="16"/>
      <c r="BJ1315" s="16"/>
      <c r="BK1315" s="16"/>
      <c r="BL1315" s="16"/>
      <c r="BM1315" s="16"/>
      <c r="BN1315" s="16"/>
      <c r="BO1315" s="16"/>
      <c r="BP1315" s="16"/>
      <c r="BQ1315" s="16"/>
      <c r="BR1315" s="16"/>
      <c r="BS1315" s="16"/>
      <c r="BT1315" s="16"/>
      <c r="BU1315" s="16"/>
      <c r="BV1315" s="16"/>
      <c r="BW1315" s="16"/>
      <c r="BX1315" s="16"/>
      <c r="BY1315" s="16"/>
      <c r="BZ1315" s="16"/>
      <c r="CA1315" s="16"/>
      <c r="CB1315" s="16"/>
      <c r="CC1315" s="16"/>
      <c r="CD1315" s="16"/>
      <c r="CE1315" s="16"/>
      <c r="CF1315" s="16"/>
      <c r="CG1315" s="16"/>
      <c r="CH1315" s="16"/>
      <c r="CI1315" s="16"/>
      <c r="CJ1315" s="16"/>
      <c r="CK1315" s="16"/>
      <c r="CL1315" s="16"/>
      <c r="CM1315" s="16"/>
      <c r="CN1315" s="16"/>
      <c r="CO1315" s="16"/>
      <c r="CP1315" s="16"/>
      <c r="CQ1315" s="16"/>
      <c r="CR1315" s="16"/>
      <c r="CS1315" s="16"/>
      <c r="CT1315" s="16"/>
      <c r="CU1315" s="16"/>
      <c r="CV1315" s="16"/>
      <c r="CW1315" s="16"/>
      <c r="CX1315" s="16"/>
      <c r="CY1315" s="16"/>
      <c r="CZ1315" s="16"/>
      <c r="DA1315" s="16"/>
      <c r="DB1315" s="16"/>
      <c r="DC1315" s="16"/>
      <c r="DD1315" s="16"/>
      <c r="DE1315" s="16"/>
      <c r="DF1315" s="16"/>
      <c r="DG1315" s="16"/>
      <c r="DH1315" s="16"/>
      <c r="DI1315" s="16"/>
      <c r="DJ1315" s="16"/>
      <c r="DK1315" s="16"/>
      <c r="DL1315" s="16"/>
      <c r="DM1315" s="16"/>
      <c r="DN1315" s="16"/>
      <c r="DO1315" s="16"/>
      <c r="DP1315" s="16"/>
      <c r="DQ1315" s="16"/>
      <c r="DR1315" s="16"/>
      <c r="DS1315" s="16"/>
      <c r="DT1315" s="16"/>
      <c r="DU1315" s="16"/>
      <c r="DV1315" s="16"/>
      <c r="DW1315" s="16"/>
      <c r="DX1315" s="16"/>
      <c r="DY1315" s="16"/>
      <c r="DZ1315" s="16"/>
      <c r="EA1315" s="16"/>
      <c r="EB1315" s="16"/>
      <c r="EC1315" s="16"/>
      <c r="ED1315" s="16"/>
      <c r="EE1315" s="16"/>
      <c r="EF1315" s="16"/>
      <c r="EG1315" s="16"/>
      <c r="EH1315" s="16"/>
      <c r="EI1315" s="16"/>
      <c r="EJ1315" s="16"/>
      <c r="EK1315" s="16"/>
      <c r="EL1315" s="16"/>
      <c r="EM1315" s="16"/>
      <c r="EN1315" s="16"/>
      <c r="EO1315" s="16"/>
      <c r="EP1315" s="16"/>
      <c r="EQ1315" s="16"/>
      <c r="ER1315" s="16"/>
      <c r="ES1315" s="16"/>
      <c r="ET1315" s="16"/>
      <c r="EU1315" s="16"/>
      <c r="EV1315" s="16"/>
      <c r="EW1315" s="16"/>
      <c r="EX1315" s="16"/>
      <c r="EY1315" s="16"/>
      <c r="EZ1315" s="16"/>
      <c r="FA1315" s="16"/>
      <c r="FB1315" s="16"/>
    </row>
    <row r="1316" spans="11:158" x14ac:dyDescent="0.35"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16"/>
      <c r="AP1316" s="16"/>
      <c r="AQ1316" s="16"/>
      <c r="AR1316" s="16"/>
      <c r="AS1316" s="16"/>
      <c r="AT1316" s="16"/>
      <c r="AU1316" s="16"/>
      <c r="AV1316" s="16"/>
      <c r="AW1316" s="16"/>
      <c r="AX1316" s="16"/>
      <c r="AY1316" s="16"/>
      <c r="AZ1316" s="16"/>
      <c r="BA1316" s="16"/>
      <c r="BB1316" s="16"/>
      <c r="BC1316" s="16"/>
      <c r="BD1316" s="16"/>
      <c r="BE1316" s="16"/>
      <c r="BF1316" s="16"/>
      <c r="BG1316" s="16"/>
      <c r="BH1316" s="16"/>
      <c r="BI1316" s="16"/>
      <c r="BJ1316" s="16"/>
      <c r="BK1316" s="16"/>
      <c r="BL1316" s="16"/>
      <c r="BM1316" s="16"/>
      <c r="BN1316" s="16"/>
      <c r="BO1316" s="16"/>
      <c r="BP1316" s="16"/>
      <c r="BQ1316" s="16"/>
      <c r="BR1316" s="16"/>
      <c r="BS1316" s="16"/>
      <c r="BT1316" s="16"/>
      <c r="BU1316" s="16"/>
      <c r="BV1316" s="16"/>
      <c r="BW1316" s="16"/>
      <c r="BX1316" s="16"/>
      <c r="BY1316" s="16"/>
      <c r="BZ1316" s="16"/>
      <c r="CA1316" s="16"/>
      <c r="CB1316" s="16"/>
      <c r="CC1316" s="16"/>
      <c r="CD1316" s="16"/>
      <c r="CE1316" s="16"/>
      <c r="CF1316" s="16"/>
      <c r="CG1316" s="16"/>
      <c r="CH1316" s="16"/>
      <c r="CI1316" s="16"/>
      <c r="CJ1316" s="16"/>
      <c r="CK1316" s="16"/>
      <c r="CL1316" s="16"/>
      <c r="CM1316" s="16"/>
      <c r="CN1316" s="16"/>
      <c r="CO1316" s="16"/>
      <c r="CP1316" s="16"/>
      <c r="CQ1316" s="16"/>
      <c r="CR1316" s="16"/>
      <c r="CS1316" s="16"/>
      <c r="CT1316" s="16"/>
      <c r="CU1316" s="16"/>
      <c r="CV1316" s="16"/>
      <c r="CW1316" s="16"/>
      <c r="CX1316" s="16"/>
      <c r="CY1316" s="16"/>
      <c r="CZ1316" s="16"/>
      <c r="DA1316" s="16"/>
      <c r="DB1316" s="16"/>
      <c r="DC1316" s="16"/>
      <c r="DD1316" s="16"/>
      <c r="DE1316" s="16"/>
      <c r="DF1316" s="16"/>
      <c r="DG1316" s="16"/>
      <c r="DH1316" s="16"/>
      <c r="DI1316" s="16"/>
      <c r="DJ1316" s="16"/>
      <c r="DK1316" s="16"/>
      <c r="DL1316" s="16"/>
      <c r="DM1316" s="16"/>
      <c r="DN1316" s="16"/>
      <c r="DO1316" s="16"/>
      <c r="DP1316" s="16"/>
      <c r="DQ1316" s="16"/>
      <c r="DR1316" s="16"/>
      <c r="DS1316" s="16"/>
      <c r="DT1316" s="16"/>
      <c r="DU1316" s="16"/>
      <c r="DV1316" s="16"/>
      <c r="DW1316" s="16"/>
      <c r="DX1316" s="16"/>
      <c r="DY1316" s="16"/>
      <c r="DZ1316" s="16"/>
      <c r="EA1316" s="16"/>
      <c r="EB1316" s="16"/>
      <c r="EC1316" s="16"/>
      <c r="ED1316" s="16"/>
      <c r="EE1316" s="16"/>
      <c r="EF1316" s="16"/>
      <c r="EG1316" s="16"/>
      <c r="EH1316" s="16"/>
      <c r="EI1316" s="16"/>
      <c r="EJ1316" s="16"/>
      <c r="EK1316" s="16"/>
      <c r="EL1316" s="16"/>
      <c r="EM1316" s="16"/>
      <c r="EN1316" s="16"/>
      <c r="EO1316" s="16"/>
      <c r="EP1316" s="16"/>
      <c r="EQ1316" s="16"/>
      <c r="ER1316" s="16"/>
      <c r="ES1316" s="16"/>
      <c r="ET1316" s="16"/>
      <c r="EU1316" s="16"/>
      <c r="EV1316" s="16"/>
      <c r="EW1316" s="16"/>
      <c r="EX1316" s="16"/>
      <c r="EY1316" s="16"/>
      <c r="EZ1316" s="16"/>
      <c r="FA1316" s="16"/>
      <c r="FB1316" s="16"/>
    </row>
    <row r="1317" spans="11:158" x14ac:dyDescent="0.35"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16"/>
      <c r="AP1317" s="16"/>
      <c r="AQ1317" s="16"/>
      <c r="AR1317" s="16"/>
      <c r="AS1317" s="16"/>
      <c r="AT1317" s="16"/>
      <c r="AU1317" s="16"/>
      <c r="AV1317" s="16"/>
      <c r="AW1317" s="16"/>
      <c r="AX1317" s="16"/>
      <c r="AY1317" s="16"/>
      <c r="AZ1317" s="16"/>
      <c r="BA1317" s="16"/>
      <c r="BB1317" s="16"/>
      <c r="BC1317" s="16"/>
      <c r="BD1317" s="16"/>
      <c r="BE1317" s="16"/>
      <c r="BF1317" s="16"/>
      <c r="BG1317" s="16"/>
      <c r="BH1317" s="16"/>
      <c r="BI1317" s="16"/>
      <c r="BJ1317" s="16"/>
      <c r="BK1317" s="16"/>
      <c r="BL1317" s="16"/>
      <c r="BM1317" s="16"/>
      <c r="BN1317" s="16"/>
      <c r="BO1317" s="16"/>
      <c r="BP1317" s="16"/>
      <c r="BQ1317" s="16"/>
      <c r="BR1317" s="16"/>
      <c r="BS1317" s="16"/>
      <c r="BT1317" s="16"/>
      <c r="BU1317" s="16"/>
      <c r="BV1317" s="16"/>
      <c r="BW1317" s="16"/>
      <c r="BX1317" s="16"/>
      <c r="BY1317" s="16"/>
      <c r="BZ1317" s="16"/>
      <c r="CA1317" s="16"/>
      <c r="CB1317" s="16"/>
      <c r="CC1317" s="16"/>
      <c r="CD1317" s="16"/>
      <c r="CE1317" s="16"/>
      <c r="CF1317" s="16"/>
      <c r="CG1317" s="16"/>
      <c r="CH1317" s="16"/>
      <c r="CI1317" s="16"/>
      <c r="CJ1317" s="16"/>
      <c r="CK1317" s="16"/>
      <c r="CL1317" s="16"/>
      <c r="CM1317" s="16"/>
      <c r="CN1317" s="16"/>
      <c r="CO1317" s="16"/>
      <c r="CP1317" s="16"/>
      <c r="CQ1317" s="16"/>
      <c r="CR1317" s="16"/>
      <c r="CS1317" s="16"/>
      <c r="CT1317" s="16"/>
      <c r="CU1317" s="16"/>
      <c r="CV1317" s="16"/>
      <c r="CW1317" s="16"/>
      <c r="CX1317" s="16"/>
      <c r="CY1317" s="16"/>
      <c r="CZ1317" s="16"/>
      <c r="DA1317" s="16"/>
      <c r="DB1317" s="16"/>
      <c r="DC1317" s="16"/>
      <c r="DD1317" s="16"/>
      <c r="DE1317" s="16"/>
      <c r="DF1317" s="16"/>
      <c r="DG1317" s="16"/>
      <c r="DH1317" s="16"/>
      <c r="DI1317" s="16"/>
      <c r="DJ1317" s="16"/>
      <c r="DK1317" s="16"/>
      <c r="DL1317" s="16"/>
      <c r="DM1317" s="16"/>
      <c r="DN1317" s="16"/>
      <c r="DO1317" s="16"/>
      <c r="DP1317" s="16"/>
      <c r="DQ1317" s="16"/>
      <c r="DR1317" s="16"/>
      <c r="DS1317" s="16"/>
      <c r="DT1317" s="16"/>
      <c r="DU1317" s="16"/>
      <c r="DV1317" s="16"/>
      <c r="DW1317" s="16"/>
      <c r="DX1317" s="16"/>
      <c r="DY1317" s="16"/>
      <c r="DZ1317" s="16"/>
      <c r="EA1317" s="16"/>
      <c r="EB1317" s="16"/>
      <c r="EC1317" s="16"/>
      <c r="ED1317" s="16"/>
      <c r="EE1317" s="16"/>
      <c r="EF1317" s="16"/>
      <c r="EG1317" s="16"/>
      <c r="EH1317" s="16"/>
      <c r="EI1317" s="16"/>
      <c r="EJ1317" s="16"/>
      <c r="EK1317" s="16"/>
      <c r="EL1317" s="16"/>
      <c r="EM1317" s="16"/>
      <c r="EN1317" s="16"/>
      <c r="EO1317" s="16"/>
      <c r="EP1317" s="16"/>
      <c r="EQ1317" s="16"/>
      <c r="ER1317" s="16"/>
      <c r="ES1317" s="16"/>
      <c r="ET1317" s="16"/>
      <c r="EU1317" s="16"/>
      <c r="EV1317" s="16"/>
      <c r="EW1317" s="16"/>
      <c r="EX1317" s="16"/>
      <c r="EY1317" s="16"/>
      <c r="EZ1317" s="16"/>
      <c r="FA1317" s="16"/>
      <c r="FB1317" s="16"/>
    </row>
    <row r="1318" spans="11:158" x14ac:dyDescent="0.35"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16"/>
      <c r="AP1318" s="16"/>
      <c r="AQ1318" s="16"/>
      <c r="AR1318" s="16"/>
      <c r="AS1318" s="16"/>
      <c r="AT1318" s="16"/>
      <c r="AU1318" s="16"/>
      <c r="AV1318" s="16"/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  <c r="BS1318" s="16"/>
      <c r="BT1318" s="16"/>
      <c r="BU1318" s="16"/>
      <c r="BV1318" s="16"/>
      <c r="BW1318" s="16"/>
      <c r="BX1318" s="16"/>
      <c r="BY1318" s="16"/>
      <c r="BZ1318" s="16"/>
      <c r="CA1318" s="16"/>
      <c r="CB1318" s="16"/>
      <c r="CC1318" s="16"/>
      <c r="CD1318" s="16"/>
      <c r="CE1318" s="16"/>
      <c r="CF1318" s="16"/>
      <c r="CG1318" s="16"/>
      <c r="CH1318" s="16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6"/>
      <c r="CX1318" s="16"/>
      <c r="CY1318" s="16"/>
      <c r="CZ1318" s="16"/>
      <c r="DA1318" s="16"/>
      <c r="DB1318" s="16"/>
      <c r="DC1318" s="16"/>
      <c r="DD1318" s="16"/>
      <c r="DE1318" s="16"/>
      <c r="DF1318" s="16"/>
      <c r="DG1318" s="16"/>
      <c r="DH1318" s="16"/>
      <c r="DI1318" s="16"/>
      <c r="DJ1318" s="16"/>
      <c r="DK1318" s="16"/>
      <c r="DL1318" s="16"/>
      <c r="DM1318" s="16"/>
      <c r="DN1318" s="16"/>
      <c r="DO1318" s="16"/>
      <c r="DP1318" s="16"/>
      <c r="DQ1318" s="16"/>
      <c r="DR1318" s="16"/>
      <c r="DS1318" s="16"/>
      <c r="DT1318" s="16"/>
      <c r="DU1318" s="16"/>
      <c r="DV1318" s="16"/>
      <c r="DW1318" s="16"/>
      <c r="DX1318" s="16"/>
      <c r="DY1318" s="16"/>
      <c r="DZ1318" s="16"/>
      <c r="EA1318" s="16"/>
      <c r="EB1318" s="16"/>
      <c r="EC1318" s="16"/>
      <c r="ED1318" s="16"/>
      <c r="EE1318" s="16"/>
      <c r="EF1318" s="16"/>
      <c r="EG1318" s="16"/>
      <c r="EH1318" s="16"/>
      <c r="EI1318" s="16"/>
      <c r="EJ1318" s="16"/>
      <c r="EK1318" s="16"/>
      <c r="EL1318" s="16"/>
      <c r="EM1318" s="16"/>
      <c r="EN1318" s="16"/>
      <c r="EO1318" s="16"/>
      <c r="EP1318" s="16"/>
      <c r="EQ1318" s="16"/>
      <c r="ER1318" s="16"/>
      <c r="ES1318" s="16"/>
      <c r="ET1318" s="16"/>
      <c r="EU1318" s="16"/>
      <c r="EV1318" s="16"/>
      <c r="EW1318" s="16"/>
      <c r="EX1318" s="16"/>
      <c r="EY1318" s="16"/>
      <c r="EZ1318" s="16"/>
      <c r="FA1318" s="16"/>
      <c r="FB1318" s="16"/>
    </row>
    <row r="1319" spans="11:158" x14ac:dyDescent="0.35"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16"/>
      <c r="AP1319" s="16"/>
      <c r="AQ1319" s="16"/>
      <c r="AR1319" s="16"/>
      <c r="AS1319" s="16"/>
      <c r="AT1319" s="16"/>
      <c r="AU1319" s="16"/>
      <c r="AV1319" s="16"/>
      <c r="AW1319" s="16"/>
      <c r="AX1319" s="16"/>
      <c r="AY1319" s="16"/>
      <c r="AZ1319" s="16"/>
      <c r="BA1319" s="16"/>
      <c r="BB1319" s="16"/>
      <c r="BC1319" s="16"/>
      <c r="BD1319" s="16"/>
      <c r="BE1319" s="16"/>
      <c r="BF1319" s="16"/>
      <c r="BG1319" s="16"/>
      <c r="BH1319" s="16"/>
      <c r="BI1319" s="16"/>
      <c r="BJ1319" s="16"/>
      <c r="BK1319" s="16"/>
      <c r="BL1319" s="16"/>
      <c r="BM1319" s="16"/>
      <c r="BN1319" s="16"/>
      <c r="BO1319" s="16"/>
      <c r="BP1319" s="16"/>
      <c r="BQ1319" s="16"/>
      <c r="BR1319" s="16"/>
      <c r="BS1319" s="16"/>
      <c r="BT1319" s="16"/>
      <c r="BU1319" s="16"/>
      <c r="BV1319" s="16"/>
      <c r="BW1319" s="16"/>
      <c r="BX1319" s="16"/>
      <c r="BY1319" s="16"/>
      <c r="BZ1319" s="16"/>
      <c r="CA1319" s="16"/>
      <c r="CB1319" s="16"/>
      <c r="CC1319" s="16"/>
      <c r="CD1319" s="16"/>
      <c r="CE1319" s="16"/>
      <c r="CF1319" s="16"/>
      <c r="CG1319" s="16"/>
      <c r="CH1319" s="16"/>
      <c r="CI1319" s="16"/>
      <c r="CJ1319" s="16"/>
      <c r="CK1319" s="16"/>
      <c r="CL1319" s="16"/>
      <c r="CM1319" s="16"/>
      <c r="CN1319" s="16"/>
      <c r="CO1319" s="16"/>
      <c r="CP1319" s="16"/>
      <c r="CQ1319" s="16"/>
      <c r="CR1319" s="16"/>
      <c r="CS1319" s="16"/>
      <c r="CT1319" s="16"/>
      <c r="CU1319" s="16"/>
      <c r="CV1319" s="16"/>
      <c r="CW1319" s="16"/>
      <c r="CX1319" s="16"/>
      <c r="CY1319" s="16"/>
      <c r="CZ1319" s="16"/>
      <c r="DA1319" s="16"/>
      <c r="DB1319" s="16"/>
      <c r="DC1319" s="16"/>
      <c r="DD1319" s="16"/>
      <c r="DE1319" s="16"/>
      <c r="DF1319" s="16"/>
      <c r="DG1319" s="16"/>
      <c r="DH1319" s="16"/>
      <c r="DI1319" s="16"/>
      <c r="DJ1319" s="16"/>
      <c r="DK1319" s="16"/>
      <c r="DL1319" s="16"/>
      <c r="DM1319" s="16"/>
      <c r="DN1319" s="16"/>
      <c r="DO1319" s="16"/>
      <c r="DP1319" s="16"/>
      <c r="DQ1319" s="16"/>
      <c r="DR1319" s="16"/>
      <c r="DS1319" s="16"/>
      <c r="DT1319" s="16"/>
      <c r="DU1319" s="16"/>
      <c r="DV1319" s="16"/>
      <c r="DW1319" s="16"/>
      <c r="DX1319" s="16"/>
      <c r="DY1319" s="16"/>
      <c r="DZ1319" s="16"/>
      <c r="EA1319" s="16"/>
      <c r="EB1319" s="16"/>
      <c r="EC1319" s="16"/>
      <c r="ED1319" s="16"/>
      <c r="EE1319" s="16"/>
      <c r="EF1319" s="16"/>
      <c r="EG1319" s="16"/>
      <c r="EH1319" s="16"/>
      <c r="EI1319" s="16"/>
      <c r="EJ1319" s="16"/>
      <c r="EK1319" s="16"/>
      <c r="EL1319" s="16"/>
      <c r="EM1319" s="16"/>
      <c r="EN1319" s="16"/>
      <c r="EO1319" s="16"/>
      <c r="EP1319" s="16"/>
      <c r="EQ1319" s="16"/>
      <c r="ER1319" s="16"/>
      <c r="ES1319" s="16"/>
      <c r="ET1319" s="16"/>
      <c r="EU1319" s="16"/>
      <c r="EV1319" s="16"/>
      <c r="EW1319" s="16"/>
      <c r="EX1319" s="16"/>
      <c r="EY1319" s="16"/>
      <c r="EZ1319" s="16"/>
      <c r="FA1319" s="16"/>
      <c r="FB1319" s="16"/>
    </row>
    <row r="1320" spans="11:158" x14ac:dyDescent="0.35"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16"/>
      <c r="AP1320" s="16"/>
      <c r="AQ1320" s="16"/>
      <c r="AR1320" s="16"/>
      <c r="AS1320" s="16"/>
      <c r="AT1320" s="16"/>
      <c r="AU1320" s="16"/>
      <c r="AV1320" s="16"/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  <c r="BG1320" s="16"/>
      <c r="BH1320" s="16"/>
      <c r="BI1320" s="16"/>
      <c r="BJ1320" s="16"/>
      <c r="BK1320" s="16"/>
      <c r="BL1320" s="16"/>
      <c r="BM1320" s="16"/>
      <c r="BN1320" s="16"/>
      <c r="BO1320" s="16"/>
      <c r="BP1320" s="16"/>
      <c r="BQ1320" s="16"/>
      <c r="BR1320" s="16"/>
      <c r="BS1320" s="16"/>
      <c r="BT1320" s="16"/>
      <c r="BU1320" s="16"/>
      <c r="BV1320" s="16"/>
      <c r="BW1320" s="16"/>
      <c r="BX1320" s="16"/>
      <c r="BY1320" s="16"/>
      <c r="BZ1320" s="16"/>
      <c r="CA1320" s="16"/>
      <c r="CB1320" s="16"/>
      <c r="CC1320" s="16"/>
      <c r="CD1320" s="16"/>
      <c r="CE1320" s="16"/>
      <c r="CF1320" s="16"/>
      <c r="CG1320" s="16"/>
      <c r="CH1320" s="16"/>
      <c r="CI1320" s="16"/>
      <c r="CJ1320" s="16"/>
      <c r="CK1320" s="16"/>
      <c r="CL1320" s="16"/>
      <c r="CM1320" s="16"/>
      <c r="CN1320" s="16"/>
      <c r="CO1320" s="16"/>
      <c r="CP1320" s="16"/>
      <c r="CQ1320" s="16"/>
      <c r="CR1320" s="16"/>
      <c r="CS1320" s="16"/>
      <c r="CT1320" s="16"/>
      <c r="CU1320" s="16"/>
      <c r="CV1320" s="16"/>
      <c r="CW1320" s="16"/>
      <c r="CX1320" s="16"/>
      <c r="CY1320" s="16"/>
      <c r="CZ1320" s="16"/>
      <c r="DA1320" s="16"/>
      <c r="DB1320" s="16"/>
      <c r="DC1320" s="16"/>
      <c r="DD1320" s="16"/>
      <c r="DE1320" s="16"/>
      <c r="DF1320" s="16"/>
      <c r="DG1320" s="16"/>
      <c r="DH1320" s="16"/>
      <c r="DI1320" s="16"/>
      <c r="DJ1320" s="16"/>
      <c r="DK1320" s="16"/>
      <c r="DL1320" s="16"/>
      <c r="DM1320" s="16"/>
      <c r="DN1320" s="16"/>
      <c r="DO1320" s="16"/>
      <c r="DP1320" s="16"/>
      <c r="DQ1320" s="16"/>
      <c r="DR1320" s="16"/>
      <c r="DS1320" s="16"/>
      <c r="DT1320" s="16"/>
      <c r="DU1320" s="16"/>
      <c r="DV1320" s="16"/>
      <c r="DW1320" s="16"/>
      <c r="DX1320" s="16"/>
      <c r="DY1320" s="16"/>
      <c r="DZ1320" s="16"/>
      <c r="EA1320" s="16"/>
      <c r="EB1320" s="16"/>
      <c r="EC1320" s="16"/>
      <c r="ED1320" s="16"/>
      <c r="EE1320" s="16"/>
      <c r="EF1320" s="16"/>
      <c r="EG1320" s="16"/>
      <c r="EH1320" s="16"/>
      <c r="EI1320" s="16"/>
      <c r="EJ1320" s="16"/>
      <c r="EK1320" s="16"/>
      <c r="EL1320" s="16"/>
      <c r="EM1320" s="16"/>
      <c r="EN1320" s="16"/>
      <c r="EO1320" s="16"/>
      <c r="EP1320" s="16"/>
      <c r="EQ1320" s="16"/>
      <c r="ER1320" s="16"/>
      <c r="ES1320" s="16"/>
      <c r="ET1320" s="16"/>
      <c r="EU1320" s="16"/>
      <c r="EV1320" s="16"/>
      <c r="EW1320" s="16"/>
      <c r="EX1320" s="16"/>
      <c r="EY1320" s="16"/>
      <c r="EZ1320" s="16"/>
      <c r="FA1320" s="16"/>
      <c r="FB1320" s="16"/>
    </row>
    <row r="1321" spans="11:158" x14ac:dyDescent="0.35"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16"/>
      <c r="AP1321" s="16"/>
      <c r="AQ1321" s="16"/>
      <c r="AR1321" s="16"/>
      <c r="AS1321" s="16"/>
      <c r="AT1321" s="16"/>
      <c r="AU1321" s="16"/>
      <c r="AV1321" s="16"/>
      <c r="AW1321" s="16"/>
      <c r="AX1321" s="16"/>
      <c r="AY1321" s="16"/>
      <c r="AZ1321" s="16"/>
      <c r="BA1321" s="16"/>
      <c r="BB1321" s="16"/>
      <c r="BC1321" s="16"/>
      <c r="BD1321" s="16"/>
      <c r="BE1321" s="16"/>
      <c r="BF1321" s="16"/>
      <c r="BG1321" s="16"/>
      <c r="BH1321" s="16"/>
      <c r="BI1321" s="16"/>
      <c r="BJ1321" s="16"/>
      <c r="BK1321" s="16"/>
      <c r="BL1321" s="16"/>
      <c r="BM1321" s="16"/>
      <c r="BN1321" s="16"/>
      <c r="BO1321" s="16"/>
      <c r="BP1321" s="16"/>
      <c r="BQ1321" s="16"/>
      <c r="BR1321" s="16"/>
      <c r="BS1321" s="16"/>
      <c r="BT1321" s="16"/>
      <c r="BU1321" s="16"/>
      <c r="BV1321" s="16"/>
      <c r="BW1321" s="16"/>
      <c r="BX1321" s="16"/>
      <c r="BY1321" s="16"/>
      <c r="BZ1321" s="16"/>
      <c r="CA1321" s="16"/>
      <c r="CB1321" s="16"/>
      <c r="CC1321" s="16"/>
      <c r="CD1321" s="16"/>
      <c r="CE1321" s="16"/>
      <c r="CF1321" s="16"/>
      <c r="CG1321" s="16"/>
      <c r="CH1321" s="16"/>
      <c r="CI1321" s="16"/>
      <c r="CJ1321" s="16"/>
      <c r="CK1321" s="16"/>
      <c r="CL1321" s="16"/>
      <c r="CM1321" s="16"/>
      <c r="CN1321" s="16"/>
      <c r="CO1321" s="16"/>
      <c r="CP1321" s="16"/>
      <c r="CQ1321" s="16"/>
      <c r="CR1321" s="16"/>
      <c r="CS1321" s="16"/>
      <c r="CT1321" s="16"/>
      <c r="CU1321" s="16"/>
      <c r="CV1321" s="16"/>
      <c r="CW1321" s="16"/>
      <c r="CX1321" s="16"/>
      <c r="CY1321" s="16"/>
      <c r="CZ1321" s="16"/>
      <c r="DA1321" s="16"/>
      <c r="DB1321" s="16"/>
      <c r="DC1321" s="16"/>
      <c r="DD1321" s="16"/>
      <c r="DE1321" s="16"/>
      <c r="DF1321" s="16"/>
      <c r="DG1321" s="16"/>
      <c r="DH1321" s="16"/>
      <c r="DI1321" s="16"/>
      <c r="DJ1321" s="16"/>
      <c r="DK1321" s="16"/>
      <c r="DL1321" s="16"/>
      <c r="DM1321" s="16"/>
      <c r="DN1321" s="16"/>
      <c r="DO1321" s="16"/>
      <c r="DP1321" s="16"/>
      <c r="DQ1321" s="16"/>
      <c r="DR1321" s="16"/>
      <c r="DS1321" s="16"/>
      <c r="DT1321" s="16"/>
      <c r="DU1321" s="16"/>
      <c r="DV1321" s="16"/>
      <c r="DW1321" s="16"/>
      <c r="DX1321" s="16"/>
      <c r="DY1321" s="16"/>
      <c r="DZ1321" s="16"/>
      <c r="EA1321" s="16"/>
      <c r="EB1321" s="16"/>
      <c r="EC1321" s="16"/>
      <c r="ED1321" s="16"/>
      <c r="EE1321" s="16"/>
      <c r="EF1321" s="16"/>
      <c r="EG1321" s="16"/>
      <c r="EH1321" s="16"/>
      <c r="EI1321" s="16"/>
      <c r="EJ1321" s="16"/>
      <c r="EK1321" s="16"/>
      <c r="EL1321" s="16"/>
      <c r="EM1321" s="16"/>
      <c r="EN1321" s="16"/>
      <c r="EO1321" s="16"/>
      <c r="EP1321" s="16"/>
      <c r="EQ1321" s="16"/>
      <c r="ER1321" s="16"/>
      <c r="ES1321" s="16"/>
      <c r="ET1321" s="16"/>
      <c r="EU1321" s="16"/>
      <c r="EV1321" s="16"/>
      <c r="EW1321" s="16"/>
      <c r="EX1321" s="16"/>
      <c r="EY1321" s="16"/>
      <c r="EZ1321" s="16"/>
      <c r="FA1321" s="16"/>
      <c r="FB1321" s="16"/>
    </row>
    <row r="1322" spans="11:158" x14ac:dyDescent="0.35"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16"/>
      <c r="AP1322" s="16"/>
      <c r="AQ1322" s="16"/>
      <c r="AR1322" s="16"/>
      <c r="AS1322" s="16"/>
      <c r="AT1322" s="16"/>
      <c r="AU1322" s="16"/>
      <c r="AV1322" s="16"/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  <c r="BG1322" s="16"/>
      <c r="BH1322" s="16"/>
      <c r="BI1322" s="16"/>
      <c r="BJ1322" s="16"/>
      <c r="BK1322" s="16"/>
      <c r="BL1322" s="16"/>
      <c r="BM1322" s="16"/>
      <c r="BN1322" s="16"/>
      <c r="BO1322" s="16"/>
      <c r="BP1322" s="16"/>
      <c r="BQ1322" s="16"/>
      <c r="BR1322" s="16"/>
      <c r="BS1322" s="16"/>
      <c r="BT1322" s="16"/>
      <c r="BU1322" s="16"/>
      <c r="BV1322" s="16"/>
      <c r="BW1322" s="16"/>
      <c r="BX1322" s="16"/>
      <c r="BY1322" s="16"/>
      <c r="BZ1322" s="16"/>
      <c r="CA1322" s="16"/>
      <c r="CB1322" s="16"/>
      <c r="CC1322" s="16"/>
      <c r="CD1322" s="16"/>
      <c r="CE1322" s="16"/>
      <c r="CF1322" s="16"/>
      <c r="CG1322" s="16"/>
      <c r="CH1322" s="16"/>
      <c r="CI1322" s="16"/>
      <c r="CJ1322" s="16"/>
      <c r="CK1322" s="16"/>
      <c r="CL1322" s="16"/>
      <c r="CM1322" s="16"/>
      <c r="CN1322" s="16"/>
      <c r="CO1322" s="16"/>
      <c r="CP1322" s="16"/>
      <c r="CQ1322" s="16"/>
      <c r="CR1322" s="16"/>
      <c r="CS1322" s="16"/>
      <c r="CT1322" s="16"/>
      <c r="CU1322" s="16"/>
      <c r="CV1322" s="16"/>
      <c r="CW1322" s="16"/>
      <c r="CX1322" s="16"/>
      <c r="CY1322" s="16"/>
      <c r="CZ1322" s="16"/>
      <c r="DA1322" s="16"/>
      <c r="DB1322" s="16"/>
      <c r="DC1322" s="16"/>
      <c r="DD1322" s="16"/>
      <c r="DE1322" s="16"/>
      <c r="DF1322" s="16"/>
      <c r="DG1322" s="16"/>
      <c r="DH1322" s="16"/>
      <c r="DI1322" s="16"/>
      <c r="DJ1322" s="16"/>
      <c r="DK1322" s="16"/>
      <c r="DL1322" s="16"/>
      <c r="DM1322" s="16"/>
      <c r="DN1322" s="16"/>
      <c r="DO1322" s="16"/>
      <c r="DP1322" s="16"/>
      <c r="DQ1322" s="16"/>
      <c r="DR1322" s="16"/>
      <c r="DS1322" s="16"/>
      <c r="DT1322" s="16"/>
      <c r="DU1322" s="16"/>
      <c r="DV1322" s="16"/>
      <c r="DW1322" s="16"/>
      <c r="DX1322" s="16"/>
      <c r="DY1322" s="16"/>
      <c r="DZ1322" s="16"/>
      <c r="EA1322" s="16"/>
      <c r="EB1322" s="16"/>
      <c r="EC1322" s="16"/>
      <c r="ED1322" s="16"/>
      <c r="EE1322" s="16"/>
      <c r="EF1322" s="16"/>
      <c r="EG1322" s="16"/>
      <c r="EH1322" s="16"/>
      <c r="EI1322" s="16"/>
      <c r="EJ1322" s="16"/>
      <c r="EK1322" s="16"/>
      <c r="EL1322" s="16"/>
      <c r="EM1322" s="16"/>
      <c r="EN1322" s="16"/>
      <c r="EO1322" s="16"/>
      <c r="EP1322" s="16"/>
      <c r="EQ1322" s="16"/>
      <c r="ER1322" s="16"/>
      <c r="ES1322" s="16"/>
      <c r="ET1322" s="16"/>
      <c r="EU1322" s="16"/>
      <c r="EV1322" s="16"/>
      <c r="EW1322" s="16"/>
      <c r="EX1322" s="16"/>
      <c r="EY1322" s="16"/>
      <c r="EZ1322" s="16"/>
      <c r="FA1322" s="16"/>
      <c r="FB1322" s="16"/>
    </row>
    <row r="1323" spans="11:158" x14ac:dyDescent="0.35"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16"/>
      <c r="AP1323" s="16"/>
      <c r="AQ1323" s="16"/>
      <c r="AR1323" s="16"/>
      <c r="AS1323" s="16"/>
      <c r="AT1323" s="16"/>
      <c r="AU1323" s="16"/>
      <c r="AV1323" s="16"/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s="16"/>
      <c r="BG1323" s="16"/>
      <c r="BH1323" s="16"/>
      <c r="BI1323" s="16"/>
      <c r="BJ1323" s="16"/>
      <c r="BK1323" s="16"/>
      <c r="BL1323" s="16"/>
      <c r="BM1323" s="16"/>
      <c r="BN1323" s="16"/>
      <c r="BO1323" s="16"/>
      <c r="BP1323" s="16"/>
      <c r="BQ1323" s="16"/>
      <c r="BR1323" s="16"/>
      <c r="BS1323" s="16"/>
      <c r="BT1323" s="16"/>
      <c r="BU1323" s="16"/>
      <c r="BV1323" s="16"/>
      <c r="BW1323" s="16"/>
      <c r="BX1323" s="16"/>
      <c r="BY1323" s="16"/>
      <c r="BZ1323" s="16"/>
      <c r="CA1323" s="16"/>
      <c r="CB1323" s="16"/>
      <c r="CC1323" s="16"/>
      <c r="CD1323" s="16"/>
      <c r="CE1323" s="16"/>
      <c r="CF1323" s="16"/>
      <c r="CG1323" s="16"/>
      <c r="CH1323" s="16"/>
      <c r="CI1323" s="16"/>
      <c r="CJ1323" s="16"/>
      <c r="CK1323" s="16"/>
      <c r="CL1323" s="16"/>
      <c r="CM1323" s="16"/>
      <c r="CN1323" s="16"/>
      <c r="CO1323" s="16"/>
      <c r="CP1323" s="16"/>
      <c r="CQ1323" s="16"/>
      <c r="CR1323" s="16"/>
      <c r="CS1323" s="16"/>
      <c r="CT1323" s="16"/>
      <c r="CU1323" s="16"/>
      <c r="CV1323" s="16"/>
      <c r="CW1323" s="16"/>
      <c r="CX1323" s="16"/>
      <c r="CY1323" s="16"/>
      <c r="CZ1323" s="16"/>
      <c r="DA1323" s="16"/>
      <c r="DB1323" s="16"/>
      <c r="DC1323" s="16"/>
      <c r="DD1323" s="16"/>
      <c r="DE1323" s="16"/>
      <c r="DF1323" s="16"/>
      <c r="DG1323" s="16"/>
      <c r="DH1323" s="16"/>
      <c r="DI1323" s="16"/>
      <c r="DJ1323" s="16"/>
      <c r="DK1323" s="16"/>
      <c r="DL1323" s="16"/>
      <c r="DM1323" s="16"/>
      <c r="DN1323" s="16"/>
      <c r="DO1323" s="16"/>
      <c r="DP1323" s="16"/>
      <c r="DQ1323" s="16"/>
      <c r="DR1323" s="16"/>
      <c r="DS1323" s="16"/>
      <c r="DT1323" s="16"/>
      <c r="DU1323" s="16"/>
      <c r="DV1323" s="16"/>
      <c r="DW1323" s="16"/>
      <c r="DX1323" s="16"/>
      <c r="DY1323" s="16"/>
      <c r="DZ1323" s="16"/>
      <c r="EA1323" s="16"/>
      <c r="EB1323" s="16"/>
      <c r="EC1323" s="16"/>
      <c r="ED1323" s="16"/>
      <c r="EE1323" s="16"/>
      <c r="EF1323" s="16"/>
      <c r="EG1323" s="16"/>
      <c r="EH1323" s="16"/>
      <c r="EI1323" s="16"/>
      <c r="EJ1323" s="16"/>
      <c r="EK1323" s="16"/>
      <c r="EL1323" s="16"/>
      <c r="EM1323" s="16"/>
      <c r="EN1323" s="16"/>
      <c r="EO1323" s="16"/>
      <c r="EP1323" s="16"/>
      <c r="EQ1323" s="16"/>
      <c r="ER1323" s="16"/>
      <c r="ES1323" s="16"/>
      <c r="ET1323" s="16"/>
      <c r="EU1323" s="16"/>
      <c r="EV1323" s="16"/>
      <c r="EW1323" s="16"/>
      <c r="EX1323" s="16"/>
      <c r="EY1323" s="16"/>
      <c r="EZ1323" s="16"/>
      <c r="FA1323" s="16"/>
      <c r="FB1323" s="16"/>
    </row>
    <row r="1324" spans="11:158" x14ac:dyDescent="0.35"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16"/>
      <c r="AP1324" s="16"/>
      <c r="AQ1324" s="16"/>
      <c r="AR1324" s="16"/>
      <c r="AS1324" s="16"/>
      <c r="AT1324" s="16"/>
      <c r="AU1324" s="16"/>
      <c r="AV1324" s="16"/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  <c r="BG1324" s="16"/>
      <c r="BH1324" s="16"/>
      <c r="BI1324" s="16"/>
      <c r="BJ1324" s="16"/>
      <c r="BK1324" s="16"/>
      <c r="BL1324" s="16"/>
      <c r="BM1324" s="16"/>
      <c r="BN1324" s="16"/>
      <c r="BO1324" s="16"/>
      <c r="BP1324" s="16"/>
      <c r="BQ1324" s="16"/>
      <c r="BR1324" s="16"/>
      <c r="BS1324" s="16"/>
      <c r="BT1324" s="16"/>
      <c r="BU1324" s="16"/>
      <c r="BV1324" s="16"/>
      <c r="BW1324" s="16"/>
      <c r="BX1324" s="16"/>
      <c r="BY1324" s="16"/>
      <c r="BZ1324" s="16"/>
      <c r="CA1324" s="16"/>
      <c r="CB1324" s="16"/>
      <c r="CC1324" s="16"/>
      <c r="CD1324" s="16"/>
      <c r="CE1324" s="16"/>
      <c r="CF1324" s="16"/>
      <c r="CG1324" s="16"/>
      <c r="CH1324" s="16"/>
      <c r="CI1324" s="16"/>
      <c r="CJ1324" s="16"/>
      <c r="CK1324" s="16"/>
      <c r="CL1324" s="16"/>
      <c r="CM1324" s="16"/>
      <c r="CN1324" s="16"/>
      <c r="CO1324" s="16"/>
      <c r="CP1324" s="16"/>
      <c r="CQ1324" s="16"/>
      <c r="CR1324" s="16"/>
      <c r="CS1324" s="16"/>
      <c r="CT1324" s="16"/>
      <c r="CU1324" s="16"/>
      <c r="CV1324" s="16"/>
      <c r="CW1324" s="16"/>
      <c r="CX1324" s="16"/>
      <c r="CY1324" s="16"/>
      <c r="CZ1324" s="16"/>
      <c r="DA1324" s="16"/>
      <c r="DB1324" s="16"/>
      <c r="DC1324" s="16"/>
      <c r="DD1324" s="16"/>
      <c r="DE1324" s="16"/>
      <c r="DF1324" s="16"/>
      <c r="DG1324" s="16"/>
      <c r="DH1324" s="16"/>
      <c r="DI1324" s="16"/>
      <c r="DJ1324" s="16"/>
      <c r="DK1324" s="16"/>
      <c r="DL1324" s="16"/>
      <c r="DM1324" s="16"/>
      <c r="DN1324" s="16"/>
      <c r="DO1324" s="16"/>
      <c r="DP1324" s="16"/>
      <c r="DQ1324" s="16"/>
      <c r="DR1324" s="16"/>
      <c r="DS1324" s="16"/>
      <c r="DT1324" s="16"/>
      <c r="DU1324" s="16"/>
      <c r="DV1324" s="16"/>
      <c r="DW1324" s="16"/>
      <c r="DX1324" s="16"/>
      <c r="DY1324" s="16"/>
      <c r="DZ1324" s="16"/>
      <c r="EA1324" s="16"/>
      <c r="EB1324" s="16"/>
      <c r="EC1324" s="16"/>
      <c r="ED1324" s="16"/>
      <c r="EE1324" s="16"/>
      <c r="EF1324" s="16"/>
      <c r="EG1324" s="16"/>
      <c r="EH1324" s="16"/>
      <c r="EI1324" s="16"/>
      <c r="EJ1324" s="16"/>
      <c r="EK1324" s="16"/>
      <c r="EL1324" s="16"/>
      <c r="EM1324" s="16"/>
      <c r="EN1324" s="16"/>
      <c r="EO1324" s="16"/>
      <c r="EP1324" s="16"/>
      <c r="EQ1324" s="16"/>
      <c r="ER1324" s="16"/>
      <c r="ES1324" s="16"/>
      <c r="ET1324" s="16"/>
      <c r="EU1324" s="16"/>
      <c r="EV1324" s="16"/>
      <c r="EW1324" s="16"/>
      <c r="EX1324" s="16"/>
      <c r="EY1324" s="16"/>
      <c r="EZ1324" s="16"/>
      <c r="FA1324" s="16"/>
      <c r="FB1324" s="16"/>
    </row>
    <row r="1325" spans="11:158" x14ac:dyDescent="0.35"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16"/>
      <c r="AP1325" s="16"/>
      <c r="AQ1325" s="16"/>
      <c r="AR1325" s="16"/>
      <c r="AS1325" s="16"/>
      <c r="AT1325" s="16"/>
      <c r="AU1325" s="16"/>
      <c r="AV1325" s="16"/>
      <c r="AW1325" s="16"/>
      <c r="AX1325" s="16"/>
      <c r="AY1325" s="16"/>
      <c r="AZ1325" s="16"/>
      <c r="BA1325" s="16"/>
      <c r="BB1325" s="16"/>
      <c r="BC1325" s="16"/>
      <c r="BD1325" s="16"/>
      <c r="BE1325" s="16"/>
      <c r="BF1325" s="16"/>
      <c r="BG1325" s="16"/>
      <c r="BH1325" s="16"/>
      <c r="BI1325" s="16"/>
      <c r="BJ1325" s="16"/>
      <c r="BK1325" s="16"/>
      <c r="BL1325" s="16"/>
      <c r="BM1325" s="16"/>
      <c r="BN1325" s="16"/>
      <c r="BO1325" s="16"/>
      <c r="BP1325" s="16"/>
      <c r="BQ1325" s="16"/>
      <c r="BR1325" s="16"/>
      <c r="BS1325" s="16"/>
      <c r="BT1325" s="16"/>
      <c r="BU1325" s="16"/>
      <c r="BV1325" s="16"/>
      <c r="BW1325" s="16"/>
      <c r="BX1325" s="16"/>
      <c r="BY1325" s="16"/>
      <c r="BZ1325" s="16"/>
      <c r="CA1325" s="16"/>
      <c r="CB1325" s="16"/>
      <c r="CC1325" s="16"/>
      <c r="CD1325" s="16"/>
      <c r="CE1325" s="16"/>
      <c r="CF1325" s="16"/>
      <c r="CG1325" s="16"/>
      <c r="CH1325" s="16"/>
      <c r="CI1325" s="16"/>
      <c r="CJ1325" s="16"/>
      <c r="CK1325" s="16"/>
      <c r="CL1325" s="16"/>
      <c r="CM1325" s="16"/>
      <c r="CN1325" s="16"/>
      <c r="CO1325" s="16"/>
      <c r="CP1325" s="16"/>
      <c r="CQ1325" s="16"/>
      <c r="CR1325" s="16"/>
      <c r="CS1325" s="16"/>
      <c r="CT1325" s="16"/>
      <c r="CU1325" s="16"/>
      <c r="CV1325" s="16"/>
      <c r="CW1325" s="16"/>
      <c r="CX1325" s="16"/>
      <c r="CY1325" s="16"/>
      <c r="CZ1325" s="16"/>
      <c r="DA1325" s="16"/>
      <c r="DB1325" s="16"/>
      <c r="DC1325" s="16"/>
      <c r="DD1325" s="16"/>
      <c r="DE1325" s="16"/>
      <c r="DF1325" s="16"/>
      <c r="DG1325" s="16"/>
      <c r="DH1325" s="16"/>
      <c r="DI1325" s="16"/>
      <c r="DJ1325" s="16"/>
      <c r="DK1325" s="16"/>
      <c r="DL1325" s="16"/>
      <c r="DM1325" s="16"/>
      <c r="DN1325" s="16"/>
      <c r="DO1325" s="16"/>
      <c r="DP1325" s="16"/>
      <c r="DQ1325" s="16"/>
      <c r="DR1325" s="16"/>
      <c r="DS1325" s="16"/>
      <c r="DT1325" s="16"/>
      <c r="DU1325" s="16"/>
      <c r="DV1325" s="16"/>
      <c r="DW1325" s="16"/>
      <c r="DX1325" s="16"/>
      <c r="DY1325" s="16"/>
      <c r="DZ1325" s="16"/>
      <c r="EA1325" s="16"/>
      <c r="EB1325" s="16"/>
      <c r="EC1325" s="16"/>
      <c r="ED1325" s="16"/>
      <c r="EE1325" s="16"/>
      <c r="EF1325" s="16"/>
      <c r="EG1325" s="16"/>
      <c r="EH1325" s="16"/>
      <c r="EI1325" s="16"/>
      <c r="EJ1325" s="16"/>
      <c r="EK1325" s="16"/>
      <c r="EL1325" s="16"/>
      <c r="EM1325" s="16"/>
      <c r="EN1325" s="16"/>
      <c r="EO1325" s="16"/>
      <c r="EP1325" s="16"/>
      <c r="EQ1325" s="16"/>
      <c r="ER1325" s="16"/>
      <c r="ES1325" s="16"/>
      <c r="ET1325" s="16"/>
      <c r="EU1325" s="16"/>
      <c r="EV1325" s="16"/>
      <c r="EW1325" s="16"/>
      <c r="EX1325" s="16"/>
      <c r="EY1325" s="16"/>
      <c r="EZ1325" s="16"/>
      <c r="FA1325" s="16"/>
      <c r="FB1325" s="16"/>
    </row>
    <row r="1326" spans="11:158" x14ac:dyDescent="0.35"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16"/>
      <c r="AP1326" s="16"/>
      <c r="AQ1326" s="16"/>
      <c r="AR1326" s="16"/>
      <c r="AS1326" s="16"/>
      <c r="AT1326" s="16"/>
      <c r="AU1326" s="16"/>
      <c r="AV1326" s="16"/>
      <c r="AW1326" s="16"/>
      <c r="AX1326" s="16"/>
      <c r="AY1326" s="16"/>
      <c r="AZ1326" s="16"/>
      <c r="BA1326" s="16"/>
      <c r="BB1326" s="16"/>
      <c r="BC1326" s="16"/>
      <c r="BD1326" s="16"/>
      <c r="BE1326" s="16"/>
      <c r="BF1326" s="16"/>
      <c r="BG1326" s="16"/>
      <c r="BH1326" s="16"/>
      <c r="BI1326" s="16"/>
      <c r="BJ1326" s="16"/>
      <c r="BK1326" s="16"/>
      <c r="BL1326" s="16"/>
      <c r="BM1326" s="16"/>
      <c r="BN1326" s="16"/>
      <c r="BO1326" s="16"/>
      <c r="BP1326" s="16"/>
      <c r="BQ1326" s="16"/>
      <c r="BR1326" s="16"/>
      <c r="BS1326" s="16"/>
      <c r="BT1326" s="16"/>
      <c r="BU1326" s="16"/>
      <c r="BV1326" s="16"/>
      <c r="BW1326" s="16"/>
      <c r="BX1326" s="16"/>
      <c r="BY1326" s="16"/>
      <c r="BZ1326" s="16"/>
      <c r="CA1326" s="16"/>
      <c r="CB1326" s="16"/>
      <c r="CC1326" s="16"/>
      <c r="CD1326" s="16"/>
      <c r="CE1326" s="16"/>
      <c r="CF1326" s="16"/>
      <c r="CG1326" s="16"/>
      <c r="CH1326" s="16"/>
      <c r="CI1326" s="16"/>
      <c r="CJ1326" s="16"/>
      <c r="CK1326" s="16"/>
      <c r="CL1326" s="16"/>
      <c r="CM1326" s="16"/>
      <c r="CN1326" s="16"/>
      <c r="CO1326" s="16"/>
      <c r="CP1326" s="16"/>
      <c r="CQ1326" s="16"/>
      <c r="CR1326" s="16"/>
      <c r="CS1326" s="16"/>
      <c r="CT1326" s="16"/>
      <c r="CU1326" s="16"/>
      <c r="CV1326" s="16"/>
      <c r="CW1326" s="16"/>
      <c r="CX1326" s="16"/>
      <c r="CY1326" s="16"/>
      <c r="CZ1326" s="16"/>
      <c r="DA1326" s="16"/>
      <c r="DB1326" s="16"/>
      <c r="DC1326" s="16"/>
      <c r="DD1326" s="16"/>
      <c r="DE1326" s="16"/>
      <c r="DF1326" s="16"/>
      <c r="DG1326" s="16"/>
      <c r="DH1326" s="16"/>
      <c r="DI1326" s="16"/>
      <c r="DJ1326" s="16"/>
      <c r="DK1326" s="16"/>
      <c r="DL1326" s="16"/>
      <c r="DM1326" s="16"/>
      <c r="DN1326" s="16"/>
      <c r="DO1326" s="16"/>
      <c r="DP1326" s="16"/>
      <c r="DQ1326" s="16"/>
      <c r="DR1326" s="16"/>
      <c r="DS1326" s="16"/>
      <c r="DT1326" s="16"/>
      <c r="DU1326" s="16"/>
      <c r="DV1326" s="16"/>
      <c r="DW1326" s="16"/>
      <c r="DX1326" s="16"/>
      <c r="DY1326" s="16"/>
      <c r="DZ1326" s="16"/>
      <c r="EA1326" s="16"/>
      <c r="EB1326" s="16"/>
      <c r="EC1326" s="16"/>
      <c r="ED1326" s="16"/>
      <c r="EE1326" s="16"/>
      <c r="EF1326" s="16"/>
      <c r="EG1326" s="16"/>
      <c r="EH1326" s="16"/>
      <c r="EI1326" s="16"/>
      <c r="EJ1326" s="16"/>
      <c r="EK1326" s="16"/>
      <c r="EL1326" s="16"/>
      <c r="EM1326" s="16"/>
      <c r="EN1326" s="16"/>
      <c r="EO1326" s="16"/>
      <c r="EP1326" s="16"/>
      <c r="EQ1326" s="16"/>
      <c r="ER1326" s="16"/>
      <c r="ES1326" s="16"/>
      <c r="ET1326" s="16"/>
      <c r="EU1326" s="16"/>
      <c r="EV1326" s="16"/>
      <c r="EW1326" s="16"/>
      <c r="EX1326" s="16"/>
      <c r="EY1326" s="16"/>
      <c r="EZ1326" s="16"/>
      <c r="FA1326" s="16"/>
      <c r="FB1326" s="16"/>
    </row>
    <row r="1327" spans="11:158" x14ac:dyDescent="0.35"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16"/>
      <c r="AP1327" s="16"/>
      <c r="AQ1327" s="16"/>
      <c r="AR1327" s="16"/>
      <c r="AS1327" s="16"/>
      <c r="AT1327" s="16"/>
      <c r="AU1327" s="16"/>
      <c r="AV1327" s="16"/>
      <c r="AW1327" s="16"/>
      <c r="AX1327" s="16"/>
      <c r="AY1327" s="16"/>
      <c r="AZ1327" s="16"/>
      <c r="BA1327" s="16"/>
      <c r="BB1327" s="16"/>
      <c r="BC1327" s="16"/>
      <c r="BD1327" s="16"/>
      <c r="BE1327" s="16"/>
      <c r="BF1327" s="16"/>
      <c r="BG1327" s="16"/>
      <c r="BH1327" s="16"/>
      <c r="BI1327" s="16"/>
      <c r="BJ1327" s="16"/>
      <c r="BK1327" s="16"/>
      <c r="BL1327" s="16"/>
      <c r="BM1327" s="16"/>
      <c r="BN1327" s="16"/>
      <c r="BO1327" s="16"/>
      <c r="BP1327" s="16"/>
      <c r="BQ1327" s="16"/>
      <c r="BR1327" s="16"/>
      <c r="BS1327" s="16"/>
      <c r="BT1327" s="16"/>
      <c r="BU1327" s="16"/>
      <c r="BV1327" s="16"/>
      <c r="BW1327" s="16"/>
      <c r="BX1327" s="16"/>
      <c r="BY1327" s="16"/>
      <c r="BZ1327" s="16"/>
      <c r="CA1327" s="16"/>
      <c r="CB1327" s="16"/>
      <c r="CC1327" s="16"/>
      <c r="CD1327" s="16"/>
      <c r="CE1327" s="16"/>
      <c r="CF1327" s="16"/>
      <c r="CG1327" s="16"/>
      <c r="CH1327" s="16"/>
      <c r="CI1327" s="16"/>
      <c r="CJ1327" s="16"/>
      <c r="CK1327" s="16"/>
      <c r="CL1327" s="16"/>
      <c r="CM1327" s="16"/>
      <c r="CN1327" s="16"/>
      <c r="CO1327" s="16"/>
      <c r="CP1327" s="16"/>
      <c r="CQ1327" s="16"/>
      <c r="CR1327" s="16"/>
      <c r="CS1327" s="16"/>
      <c r="CT1327" s="16"/>
      <c r="CU1327" s="16"/>
      <c r="CV1327" s="16"/>
      <c r="CW1327" s="16"/>
      <c r="CX1327" s="16"/>
      <c r="CY1327" s="16"/>
      <c r="CZ1327" s="16"/>
      <c r="DA1327" s="16"/>
      <c r="DB1327" s="16"/>
      <c r="DC1327" s="16"/>
      <c r="DD1327" s="16"/>
      <c r="DE1327" s="16"/>
      <c r="DF1327" s="16"/>
      <c r="DG1327" s="16"/>
      <c r="DH1327" s="16"/>
      <c r="DI1327" s="16"/>
      <c r="DJ1327" s="16"/>
      <c r="DK1327" s="16"/>
      <c r="DL1327" s="16"/>
      <c r="DM1327" s="16"/>
      <c r="DN1327" s="16"/>
      <c r="DO1327" s="16"/>
      <c r="DP1327" s="16"/>
      <c r="DQ1327" s="16"/>
      <c r="DR1327" s="16"/>
      <c r="DS1327" s="16"/>
      <c r="DT1327" s="16"/>
      <c r="DU1327" s="16"/>
      <c r="DV1327" s="16"/>
      <c r="DW1327" s="16"/>
      <c r="DX1327" s="16"/>
      <c r="DY1327" s="16"/>
      <c r="DZ1327" s="16"/>
      <c r="EA1327" s="16"/>
      <c r="EB1327" s="16"/>
      <c r="EC1327" s="16"/>
      <c r="ED1327" s="16"/>
      <c r="EE1327" s="16"/>
      <c r="EF1327" s="16"/>
      <c r="EG1327" s="16"/>
      <c r="EH1327" s="16"/>
      <c r="EI1327" s="16"/>
      <c r="EJ1327" s="16"/>
      <c r="EK1327" s="16"/>
      <c r="EL1327" s="16"/>
      <c r="EM1327" s="16"/>
      <c r="EN1327" s="16"/>
      <c r="EO1327" s="16"/>
      <c r="EP1327" s="16"/>
      <c r="EQ1327" s="16"/>
      <c r="ER1327" s="16"/>
      <c r="ES1327" s="16"/>
      <c r="ET1327" s="16"/>
      <c r="EU1327" s="16"/>
      <c r="EV1327" s="16"/>
      <c r="EW1327" s="16"/>
      <c r="EX1327" s="16"/>
      <c r="EY1327" s="16"/>
      <c r="EZ1327" s="16"/>
      <c r="FA1327" s="16"/>
      <c r="FB1327" s="16"/>
    </row>
    <row r="1328" spans="11:158" x14ac:dyDescent="0.35"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16"/>
      <c r="AP1328" s="16"/>
      <c r="AQ1328" s="16"/>
      <c r="AR1328" s="16"/>
      <c r="AS1328" s="16"/>
      <c r="AT1328" s="16"/>
      <c r="AU1328" s="16"/>
      <c r="AV1328" s="16"/>
      <c r="AW1328" s="16"/>
      <c r="AX1328" s="16"/>
      <c r="AY1328" s="16"/>
      <c r="AZ1328" s="16"/>
      <c r="BA1328" s="16"/>
      <c r="BB1328" s="16"/>
      <c r="BC1328" s="16"/>
      <c r="BD1328" s="16"/>
      <c r="BE1328" s="16"/>
      <c r="BF1328" s="16"/>
      <c r="BG1328" s="16"/>
      <c r="BH1328" s="16"/>
      <c r="BI1328" s="16"/>
      <c r="BJ1328" s="16"/>
      <c r="BK1328" s="16"/>
      <c r="BL1328" s="16"/>
      <c r="BM1328" s="16"/>
      <c r="BN1328" s="16"/>
      <c r="BO1328" s="16"/>
      <c r="BP1328" s="16"/>
      <c r="BQ1328" s="16"/>
      <c r="BR1328" s="16"/>
      <c r="BS1328" s="16"/>
      <c r="BT1328" s="16"/>
      <c r="BU1328" s="16"/>
      <c r="BV1328" s="16"/>
      <c r="BW1328" s="16"/>
      <c r="BX1328" s="16"/>
      <c r="BY1328" s="16"/>
      <c r="BZ1328" s="16"/>
      <c r="CA1328" s="16"/>
      <c r="CB1328" s="16"/>
      <c r="CC1328" s="16"/>
      <c r="CD1328" s="16"/>
      <c r="CE1328" s="16"/>
      <c r="CF1328" s="16"/>
      <c r="CG1328" s="16"/>
      <c r="CH1328" s="16"/>
      <c r="CI1328" s="16"/>
      <c r="CJ1328" s="16"/>
      <c r="CK1328" s="16"/>
      <c r="CL1328" s="16"/>
      <c r="CM1328" s="16"/>
      <c r="CN1328" s="16"/>
      <c r="CO1328" s="16"/>
      <c r="CP1328" s="16"/>
      <c r="CQ1328" s="16"/>
      <c r="CR1328" s="16"/>
      <c r="CS1328" s="16"/>
      <c r="CT1328" s="16"/>
      <c r="CU1328" s="16"/>
      <c r="CV1328" s="16"/>
      <c r="CW1328" s="16"/>
      <c r="CX1328" s="16"/>
      <c r="CY1328" s="16"/>
      <c r="CZ1328" s="16"/>
      <c r="DA1328" s="16"/>
      <c r="DB1328" s="16"/>
      <c r="DC1328" s="16"/>
      <c r="DD1328" s="16"/>
      <c r="DE1328" s="16"/>
      <c r="DF1328" s="16"/>
      <c r="DG1328" s="16"/>
      <c r="DH1328" s="16"/>
      <c r="DI1328" s="16"/>
      <c r="DJ1328" s="16"/>
      <c r="DK1328" s="16"/>
      <c r="DL1328" s="16"/>
      <c r="DM1328" s="16"/>
      <c r="DN1328" s="16"/>
      <c r="DO1328" s="16"/>
      <c r="DP1328" s="16"/>
      <c r="DQ1328" s="16"/>
      <c r="DR1328" s="16"/>
      <c r="DS1328" s="16"/>
      <c r="DT1328" s="16"/>
      <c r="DU1328" s="16"/>
      <c r="DV1328" s="16"/>
      <c r="DW1328" s="16"/>
      <c r="DX1328" s="16"/>
      <c r="DY1328" s="16"/>
      <c r="DZ1328" s="16"/>
      <c r="EA1328" s="16"/>
      <c r="EB1328" s="16"/>
      <c r="EC1328" s="16"/>
      <c r="ED1328" s="16"/>
      <c r="EE1328" s="16"/>
      <c r="EF1328" s="16"/>
      <c r="EG1328" s="16"/>
      <c r="EH1328" s="16"/>
      <c r="EI1328" s="16"/>
      <c r="EJ1328" s="16"/>
      <c r="EK1328" s="16"/>
      <c r="EL1328" s="16"/>
      <c r="EM1328" s="16"/>
      <c r="EN1328" s="16"/>
      <c r="EO1328" s="16"/>
      <c r="EP1328" s="16"/>
      <c r="EQ1328" s="16"/>
      <c r="ER1328" s="16"/>
      <c r="ES1328" s="16"/>
      <c r="ET1328" s="16"/>
      <c r="EU1328" s="16"/>
      <c r="EV1328" s="16"/>
      <c r="EW1328" s="16"/>
      <c r="EX1328" s="16"/>
      <c r="EY1328" s="16"/>
      <c r="EZ1328" s="16"/>
      <c r="FA1328" s="16"/>
      <c r="FB1328" s="16"/>
    </row>
    <row r="1329" spans="11:158" x14ac:dyDescent="0.35"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16"/>
      <c r="AP1329" s="16"/>
      <c r="AQ1329" s="16"/>
      <c r="AR1329" s="16"/>
      <c r="AS1329" s="16"/>
      <c r="AT1329" s="16"/>
      <c r="AU1329" s="16"/>
      <c r="AV1329" s="16"/>
      <c r="AW1329" s="16"/>
      <c r="AX1329" s="16"/>
      <c r="AY1329" s="16"/>
      <c r="AZ1329" s="16"/>
      <c r="BA1329" s="16"/>
      <c r="BB1329" s="16"/>
      <c r="BC1329" s="16"/>
      <c r="BD1329" s="16"/>
      <c r="BE1329" s="16"/>
      <c r="BF1329" s="16"/>
      <c r="BG1329" s="16"/>
      <c r="BH1329" s="16"/>
      <c r="BI1329" s="16"/>
      <c r="BJ1329" s="16"/>
      <c r="BK1329" s="16"/>
      <c r="BL1329" s="16"/>
      <c r="BM1329" s="16"/>
      <c r="BN1329" s="16"/>
      <c r="BO1329" s="16"/>
      <c r="BP1329" s="16"/>
      <c r="BQ1329" s="16"/>
      <c r="BR1329" s="16"/>
      <c r="BS1329" s="16"/>
      <c r="BT1329" s="16"/>
      <c r="BU1329" s="16"/>
      <c r="BV1329" s="16"/>
      <c r="BW1329" s="16"/>
      <c r="BX1329" s="16"/>
      <c r="BY1329" s="16"/>
      <c r="BZ1329" s="16"/>
      <c r="CA1329" s="16"/>
      <c r="CB1329" s="16"/>
      <c r="CC1329" s="16"/>
      <c r="CD1329" s="16"/>
      <c r="CE1329" s="16"/>
      <c r="CF1329" s="16"/>
      <c r="CG1329" s="16"/>
      <c r="CH1329" s="16"/>
      <c r="CI1329" s="16"/>
      <c r="CJ1329" s="16"/>
      <c r="CK1329" s="16"/>
      <c r="CL1329" s="16"/>
      <c r="CM1329" s="16"/>
      <c r="CN1329" s="16"/>
      <c r="CO1329" s="16"/>
      <c r="CP1329" s="16"/>
      <c r="CQ1329" s="16"/>
      <c r="CR1329" s="16"/>
      <c r="CS1329" s="16"/>
      <c r="CT1329" s="16"/>
      <c r="CU1329" s="16"/>
      <c r="CV1329" s="16"/>
      <c r="CW1329" s="16"/>
      <c r="CX1329" s="16"/>
      <c r="CY1329" s="16"/>
      <c r="CZ1329" s="16"/>
      <c r="DA1329" s="16"/>
      <c r="DB1329" s="16"/>
      <c r="DC1329" s="16"/>
      <c r="DD1329" s="16"/>
      <c r="DE1329" s="16"/>
      <c r="DF1329" s="16"/>
      <c r="DG1329" s="16"/>
      <c r="DH1329" s="16"/>
      <c r="DI1329" s="16"/>
      <c r="DJ1329" s="16"/>
      <c r="DK1329" s="16"/>
      <c r="DL1329" s="16"/>
      <c r="DM1329" s="16"/>
      <c r="DN1329" s="16"/>
      <c r="DO1329" s="16"/>
      <c r="DP1329" s="16"/>
      <c r="DQ1329" s="16"/>
      <c r="DR1329" s="16"/>
      <c r="DS1329" s="16"/>
      <c r="DT1329" s="16"/>
      <c r="DU1329" s="16"/>
      <c r="DV1329" s="16"/>
      <c r="DW1329" s="16"/>
      <c r="DX1329" s="16"/>
      <c r="DY1329" s="16"/>
      <c r="DZ1329" s="16"/>
      <c r="EA1329" s="16"/>
      <c r="EB1329" s="16"/>
      <c r="EC1329" s="16"/>
      <c r="ED1329" s="16"/>
      <c r="EE1329" s="16"/>
      <c r="EF1329" s="16"/>
      <c r="EG1329" s="16"/>
      <c r="EH1329" s="16"/>
      <c r="EI1329" s="16"/>
      <c r="EJ1329" s="16"/>
      <c r="EK1329" s="16"/>
      <c r="EL1329" s="16"/>
      <c r="EM1329" s="16"/>
      <c r="EN1329" s="16"/>
      <c r="EO1329" s="16"/>
      <c r="EP1329" s="16"/>
      <c r="EQ1329" s="16"/>
      <c r="ER1329" s="16"/>
      <c r="ES1329" s="16"/>
      <c r="ET1329" s="16"/>
      <c r="EU1329" s="16"/>
      <c r="EV1329" s="16"/>
      <c r="EW1329" s="16"/>
      <c r="EX1329" s="16"/>
      <c r="EY1329" s="16"/>
      <c r="EZ1329" s="16"/>
      <c r="FA1329" s="16"/>
      <c r="FB1329" s="16"/>
    </row>
    <row r="1330" spans="11:158" x14ac:dyDescent="0.35"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16"/>
      <c r="AP1330" s="16"/>
      <c r="AQ1330" s="16"/>
      <c r="AR1330" s="16"/>
      <c r="AS1330" s="16"/>
      <c r="AT1330" s="16"/>
      <c r="AU1330" s="16"/>
      <c r="AV1330" s="16"/>
      <c r="AW1330" s="16"/>
      <c r="AX1330" s="16"/>
      <c r="AY1330" s="16"/>
      <c r="AZ1330" s="16"/>
      <c r="BA1330" s="16"/>
      <c r="BB1330" s="16"/>
      <c r="BC1330" s="16"/>
      <c r="BD1330" s="16"/>
      <c r="BE1330" s="16"/>
      <c r="BF1330" s="16"/>
      <c r="BG1330" s="16"/>
      <c r="BH1330" s="16"/>
      <c r="BI1330" s="16"/>
      <c r="BJ1330" s="16"/>
      <c r="BK1330" s="16"/>
      <c r="BL1330" s="16"/>
      <c r="BM1330" s="16"/>
      <c r="BN1330" s="16"/>
      <c r="BO1330" s="16"/>
      <c r="BP1330" s="16"/>
      <c r="BQ1330" s="16"/>
      <c r="BR1330" s="16"/>
      <c r="BS1330" s="16"/>
      <c r="BT1330" s="16"/>
      <c r="BU1330" s="16"/>
      <c r="BV1330" s="16"/>
      <c r="BW1330" s="16"/>
      <c r="BX1330" s="16"/>
      <c r="BY1330" s="16"/>
      <c r="BZ1330" s="16"/>
      <c r="CA1330" s="16"/>
      <c r="CB1330" s="16"/>
      <c r="CC1330" s="16"/>
      <c r="CD1330" s="16"/>
      <c r="CE1330" s="16"/>
      <c r="CF1330" s="16"/>
      <c r="CG1330" s="16"/>
      <c r="CH1330" s="16"/>
      <c r="CI1330" s="16"/>
      <c r="CJ1330" s="16"/>
      <c r="CK1330" s="16"/>
      <c r="CL1330" s="16"/>
      <c r="CM1330" s="16"/>
      <c r="CN1330" s="16"/>
      <c r="CO1330" s="16"/>
      <c r="CP1330" s="16"/>
      <c r="CQ1330" s="16"/>
      <c r="CR1330" s="16"/>
      <c r="CS1330" s="16"/>
      <c r="CT1330" s="16"/>
      <c r="CU1330" s="16"/>
      <c r="CV1330" s="16"/>
      <c r="CW1330" s="16"/>
      <c r="CX1330" s="16"/>
      <c r="CY1330" s="16"/>
      <c r="CZ1330" s="16"/>
      <c r="DA1330" s="16"/>
      <c r="DB1330" s="16"/>
      <c r="DC1330" s="16"/>
      <c r="DD1330" s="16"/>
      <c r="DE1330" s="16"/>
      <c r="DF1330" s="16"/>
      <c r="DG1330" s="16"/>
      <c r="DH1330" s="16"/>
      <c r="DI1330" s="16"/>
      <c r="DJ1330" s="16"/>
      <c r="DK1330" s="16"/>
      <c r="DL1330" s="16"/>
      <c r="DM1330" s="16"/>
      <c r="DN1330" s="16"/>
      <c r="DO1330" s="16"/>
      <c r="DP1330" s="16"/>
      <c r="DQ1330" s="16"/>
      <c r="DR1330" s="16"/>
      <c r="DS1330" s="16"/>
      <c r="DT1330" s="16"/>
      <c r="DU1330" s="16"/>
      <c r="DV1330" s="16"/>
      <c r="DW1330" s="16"/>
      <c r="DX1330" s="16"/>
      <c r="DY1330" s="16"/>
      <c r="DZ1330" s="16"/>
      <c r="EA1330" s="16"/>
      <c r="EB1330" s="16"/>
      <c r="EC1330" s="16"/>
      <c r="ED1330" s="16"/>
      <c r="EE1330" s="16"/>
      <c r="EF1330" s="16"/>
      <c r="EG1330" s="16"/>
      <c r="EH1330" s="16"/>
      <c r="EI1330" s="16"/>
      <c r="EJ1330" s="16"/>
      <c r="EK1330" s="16"/>
      <c r="EL1330" s="16"/>
      <c r="EM1330" s="16"/>
      <c r="EN1330" s="16"/>
      <c r="EO1330" s="16"/>
      <c r="EP1330" s="16"/>
      <c r="EQ1330" s="16"/>
      <c r="ER1330" s="16"/>
      <c r="ES1330" s="16"/>
      <c r="ET1330" s="16"/>
      <c r="EU1330" s="16"/>
      <c r="EV1330" s="16"/>
      <c r="EW1330" s="16"/>
      <c r="EX1330" s="16"/>
      <c r="EY1330" s="16"/>
      <c r="EZ1330" s="16"/>
      <c r="FA1330" s="16"/>
      <c r="FB1330" s="16"/>
    </row>
    <row r="1331" spans="11:158" x14ac:dyDescent="0.35"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6"/>
      <c r="AT1331" s="16"/>
      <c r="AU1331" s="16"/>
      <c r="AV1331" s="16"/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  <c r="BI1331" s="16"/>
      <c r="BJ1331" s="16"/>
      <c r="BK1331" s="16"/>
      <c r="BL1331" s="16"/>
      <c r="BM1331" s="16"/>
      <c r="BN1331" s="16"/>
      <c r="BO1331" s="16"/>
      <c r="BP1331" s="16"/>
      <c r="BQ1331" s="16"/>
      <c r="BR1331" s="16"/>
      <c r="BS1331" s="16"/>
      <c r="BT1331" s="16"/>
      <c r="BU1331" s="16"/>
      <c r="BV1331" s="16"/>
      <c r="BW1331" s="16"/>
      <c r="BX1331" s="16"/>
      <c r="BY1331" s="16"/>
      <c r="BZ1331" s="16"/>
      <c r="CA1331" s="16"/>
      <c r="CB1331" s="16"/>
      <c r="CC1331" s="16"/>
      <c r="CD1331" s="16"/>
      <c r="CE1331" s="16"/>
      <c r="CF1331" s="16"/>
      <c r="CG1331" s="16"/>
      <c r="CH1331" s="16"/>
      <c r="CI1331" s="16"/>
      <c r="CJ1331" s="16"/>
      <c r="CK1331" s="16"/>
      <c r="CL1331" s="16"/>
      <c r="CM1331" s="16"/>
      <c r="CN1331" s="16"/>
      <c r="CO1331" s="16"/>
      <c r="CP1331" s="16"/>
      <c r="CQ1331" s="16"/>
      <c r="CR1331" s="16"/>
      <c r="CS1331" s="16"/>
      <c r="CT1331" s="16"/>
      <c r="CU1331" s="16"/>
      <c r="CV1331" s="16"/>
      <c r="CW1331" s="16"/>
      <c r="CX1331" s="16"/>
      <c r="CY1331" s="16"/>
      <c r="CZ1331" s="16"/>
      <c r="DA1331" s="16"/>
      <c r="DB1331" s="16"/>
      <c r="DC1331" s="16"/>
      <c r="DD1331" s="16"/>
      <c r="DE1331" s="16"/>
      <c r="DF1331" s="16"/>
      <c r="DG1331" s="16"/>
      <c r="DH1331" s="16"/>
      <c r="DI1331" s="16"/>
      <c r="DJ1331" s="16"/>
      <c r="DK1331" s="16"/>
      <c r="DL1331" s="16"/>
      <c r="DM1331" s="16"/>
      <c r="DN1331" s="16"/>
      <c r="DO1331" s="16"/>
      <c r="DP1331" s="16"/>
      <c r="DQ1331" s="16"/>
      <c r="DR1331" s="16"/>
      <c r="DS1331" s="16"/>
      <c r="DT1331" s="16"/>
      <c r="DU1331" s="16"/>
      <c r="DV1331" s="16"/>
      <c r="DW1331" s="16"/>
      <c r="DX1331" s="16"/>
      <c r="DY1331" s="16"/>
      <c r="DZ1331" s="16"/>
      <c r="EA1331" s="16"/>
      <c r="EB1331" s="16"/>
      <c r="EC1331" s="16"/>
      <c r="ED1331" s="16"/>
      <c r="EE1331" s="16"/>
      <c r="EF1331" s="16"/>
      <c r="EG1331" s="16"/>
      <c r="EH1331" s="16"/>
      <c r="EI1331" s="16"/>
      <c r="EJ1331" s="16"/>
      <c r="EK1331" s="16"/>
      <c r="EL1331" s="16"/>
      <c r="EM1331" s="16"/>
      <c r="EN1331" s="16"/>
      <c r="EO1331" s="16"/>
      <c r="EP1331" s="16"/>
      <c r="EQ1331" s="16"/>
      <c r="ER1331" s="16"/>
      <c r="ES1331" s="16"/>
      <c r="ET1331" s="16"/>
      <c r="EU1331" s="16"/>
      <c r="EV1331" s="16"/>
      <c r="EW1331" s="16"/>
      <c r="EX1331" s="16"/>
      <c r="EY1331" s="16"/>
      <c r="EZ1331" s="16"/>
      <c r="FA1331" s="16"/>
      <c r="FB1331" s="16"/>
    </row>
    <row r="1332" spans="11:158" x14ac:dyDescent="0.35"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16"/>
      <c r="AP1332" s="16"/>
      <c r="AQ1332" s="16"/>
      <c r="AR1332" s="16"/>
      <c r="AS1332" s="16"/>
      <c r="AT1332" s="16"/>
      <c r="AU1332" s="16"/>
      <c r="AV1332" s="16"/>
      <c r="AW1332" s="16"/>
      <c r="AX1332" s="16"/>
      <c r="AY1332" s="16"/>
      <c r="AZ1332" s="16"/>
      <c r="BA1332" s="16"/>
      <c r="BB1332" s="16"/>
      <c r="BC1332" s="16"/>
      <c r="BD1332" s="16"/>
      <c r="BE1332" s="16"/>
      <c r="BF1332" s="16"/>
      <c r="BG1332" s="16"/>
      <c r="BH1332" s="16"/>
      <c r="BI1332" s="16"/>
      <c r="BJ1332" s="16"/>
      <c r="BK1332" s="16"/>
      <c r="BL1332" s="16"/>
      <c r="BM1332" s="16"/>
      <c r="BN1332" s="16"/>
      <c r="BO1332" s="16"/>
      <c r="BP1332" s="16"/>
      <c r="BQ1332" s="16"/>
      <c r="BR1332" s="16"/>
      <c r="BS1332" s="16"/>
      <c r="BT1332" s="16"/>
      <c r="BU1332" s="16"/>
      <c r="BV1332" s="16"/>
      <c r="BW1332" s="16"/>
      <c r="BX1332" s="16"/>
      <c r="BY1332" s="16"/>
      <c r="BZ1332" s="16"/>
      <c r="CA1332" s="16"/>
      <c r="CB1332" s="16"/>
      <c r="CC1332" s="16"/>
      <c r="CD1332" s="16"/>
      <c r="CE1332" s="16"/>
      <c r="CF1332" s="16"/>
      <c r="CG1332" s="16"/>
      <c r="CH1332" s="16"/>
      <c r="CI1332" s="16"/>
      <c r="CJ1332" s="16"/>
      <c r="CK1332" s="16"/>
      <c r="CL1332" s="16"/>
      <c r="CM1332" s="16"/>
      <c r="CN1332" s="16"/>
      <c r="CO1332" s="16"/>
      <c r="CP1332" s="16"/>
      <c r="CQ1332" s="16"/>
      <c r="CR1332" s="16"/>
      <c r="CS1332" s="16"/>
      <c r="CT1332" s="16"/>
      <c r="CU1332" s="16"/>
      <c r="CV1332" s="16"/>
      <c r="CW1332" s="16"/>
      <c r="CX1332" s="16"/>
      <c r="CY1332" s="16"/>
      <c r="CZ1332" s="16"/>
      <c r="DA1332" s="16"/>
      <c r="DB1332" s="16"/>
      <c r="DC1332" s="16"/>
      <c r="DD1332" s="16"/>
      <c r="DE1332" s="16"/>
      <c r="DF1332" s="16"/>
      <c r="DG1332" s="16"/>
      <c r="DH1332" s="16"/>
      <c r="DI1332" s="16"/>
      <c r="DJ1332" s="16"/>
      <c r="DK1332" s="16"/>
      <c r="DL1332" s="16"/>
      <c r="DM1332" s="16"/>
      <c r="DN1332" s="16"/>
      <c r="DO1332" s="16"/>
      <c r="DP1332" s="16"/>
      <c r="DQ1332" s="16"/>
      <c r="DR1332" s="16"/>
      <c r="DS1332" s="16"/>
      <c r="DT1332" s="16"/>
      <c r="DU1332" s="16"/>
      <c r="DV1332" s="16"/>
      <c r="DW1332" s="16"/>
      <c r="DX1332" s="16"/>
      <c r="DY1332" s="16"/>
      <c r="DZ1332" s="16"/>
      <c r="EA1332" s="16"/>
      <c r="EB1332" s="16"/>
      <c r="EC1332" s="16"/>
      <c r="ED1332" s="16"/>
      <c r="EE1332" s="16"/>
      <c r="EF1332" s="16"/>
      <c r="EG1332" s="16"/>
      <c r="EH1332" s="16"/>
      <c r="EI1332" s="16"/>
      <c r="EJ1332" s="16"/>
      <c r="EK1332" s="16"/>
      <c r="EL1332" s="16"/>
      <c r="EM1332" s="16"/>
      <c r="EN1332" s="16"/>
      <c r="EO1332" s="16"/>
      <c r="EP1332" s="16"/>
      <c r="EQ1332" s="16"/>
      <c r="ER1332" s="16"/>
      <c r="ES1332" s="16"/>
      <c r="ET1332" s="16"/>
      <c r="EU1332" s="16"/>
      <c r="EV1332" s="16"/>
      <c r="EW1332" s="16"/>
      <c r="EX1332" s="16"/>
      <c r="EY1332" s="16"/>
      <c r="EZ1332" s="16"/>
      <c r="FA1332" s="16"/>
      <c r="FB1332" s="16"/>
    </row>
    <row r="1333" spans="11:158" x14ac:dyDescent="0.35"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16"/>
      <c r="AP1333" s="16"/>
      <c r="AQ1333" s="16"/>
      <c r="AR1333" s="16"/>
      <c r="AS1333" s="16"/>
      <c r="AT1333" s="16"/>
      <c r="AU1333" s="16"/>
      <c r="AV1333" s="16"/>
      <c r="AW1333" s="16"/>
      <c r="AX1333" s="16"/>
      <c r="AY1333" s="16"/>
      <c r="AZ1333" s="16"/>
      <c r="BA1333" s="16"/>
      <c r="BB1333" s="16"/>
      <c r="BC1333" s="16"/>
      <c r="BD1333" s="16"/>
      <c r="BE1333" s="16"/>
      <c r="BF1333" s="16"/>
      <c r="BG1333" s="16"/>
      <c r="BH1333" s="16"/>
      <c r="BI1333" s="16"/>
      <c r="BJ1333" s="16"/>
      <c r="BK1333" s="16"/>
      <c r="BL1333" s="16"/>
      <c r="BM1333" s="16"/>
      <c r="BN1333" s="16"/>
      <c r="BO1333" s="16"/>
      <c r="BP1333" s="16"/>
      <c r="BQ1333" s="16"/>
      <c r="BR1333" s="16"/>
      <c r="BS1333" s="16"/>
      <c r="BT1333" s="16"/>
      <c r="BU1333" s="16"/>
      <c r="BV1333" s="16"/>
      <c r="BW1333" s="16"/>
      <c r="BX1333" s="16"/>
      <c r="BY1333" s="16"/>
      <c r="BZ1333" s="16"/>
      <c r="CA1333" s="16"/>
      <c r="CB1333" s="16"/>
      <c r="CC1333" s="16"/>
      <c r="CD1333" s="16"/>
      <c r="CE1333" s="16"/>
      <c r="CF1333" s="16"/>
      <c r="CG1333" s="16"/>
      <c r="CH1333" s="16"/>
      <c r="CI1333" s="16"/>
      <c r="CJ1333" s="16"/>
      <c r="CK1333" s="16"/>
      <c r="CL1333" s="16"/>
      <c r="CM1333" s="16"/>
      <c r="CN1333" s="16"/>
      <c r="CO1333" s="16"/>
      <c r="CP1333" s="16"/>
      <c r="CQ1333" s="16"/>
      <c r="CR1333" s="16"/>
      <c r="CS1333" s="16"/>
      <c r="CT1333" s="16"/>
      <c r="CU1333" s="16"/>
      <c r="CV1333" s="16"/>
      <c r="CW1333" s="16"/>
      <c r="CX1333" s="16"/>
      <c r="CY1333" s="16"/>
      <c r="CZ1333" s="16"/>
      <c r="DA1333" s="16"/>
      <c r="DB1333" s="16"/>
      <c r="DC1333" s="16"/>
      <c r="DD1333" s="16"/>
      <c r="DE1333" s="16"/>
      <c r="DF1333" s="16"/>
      <c r="DG1333" s="16"/>
      <c r="DH1333" s="16"/>
      <c r="DI1333" s="16"/>
      <c r="DJ1333" s="16"/>
      <c r="DK1333" s="16"/>
      <c r="DL1333" s="16"/>
      <c r="DM1333" s="16"/>
      <c r="DN1333" s="16"/>
      <c r="DO1333" s="16"/>
      <c r="DP1333" s="16"/>
      <c r="DQ1333" s="16"/>
      <c r="DR1333" s="16"/>
      <c r="DS1333" s="16"/>
      <c r="DT1333" s="16"/>
      <c r="DU1333" s="16"/>
      <c r="DV1333" s="16"/>
      <c r="DW1333" s="16"/>
      <c r="DX1333" s="16"/>
      <c r="DY1333" s="16"/>
      <c r="DZ1333" s="16"/>
      <c r="EA1333" s="16"/>
      <c r="EB1333" s="16"/>
      <c r="EC1333" s="16"/>
      <c r="ED1333" s="16"/>
      <c r="EE1333" s="16"/>
      <c r="EF1333" s="16"/>
      <c r="EG1333" s="16"/>
      <c r="EH1333" s="16"/>
      <c r="EI1333" s="16"/>
      <c r="EJ1333" s="16"/>
      <c r="EK1333" s="16"/>
      <c r="EL1333" s="16"/>
      <c r="EM1333" s="16"/>
      <c r="EN1333" s="16"/>
      <c r="EO1333" s="16"/>
      <c r="EP1333" s="16"/>
      <c r="EQ1333" s="16"/>
      <c r="ER1333" s="16"/>
      <c r="ES1333" s="16"/>
      <c r="ET1333" s="16"/>
      <c r="EU1333" s="16"/>
      <c r="EV1333" s="16"/>
      <c r="EW1333" s="16"/>
      <c r="EX1333" s="16"/>
      <c r="EY1333" s="16"/>
      <c r="EZ1333" s="16"/>
      <c r="FA1333" s="16"/>
      <c r="FB1333" s="16"/>
    </row>
    <row r="1334" spans="11:158" x14ac:dyDescent="0.35"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16"/>
      <c r="AP1334" s="16"/>
      <c r="AQ1334" s="16"/>
      <c r="AR1334" s="16"/>
      <c r="AS1334" s="16"/>
      <c r="AT1334" s="16"/>
      <c r="AU1334" s="16"/>
      <c r="AV1334" s="16"/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  <c r="BG1334" s="16"/>
      <c r="BH1334" s="16"/>
      <c r="BI1334" s="16"/>
      <c r="BJ1334" s="16"/>
      <c r="BK1334" s="16"/>
      <c r="BL1334" s="16"/>
      <c r="BM1334" s="16"/>
      <c r="BN1334" s="16"/>
      <c r="BO1334" s="16"/>
      <c r="BP1334" s="16"/>
      <c r="BQ1334" s="16"/>
      <c r="BR1334" s="16"/>
      <c r="BS1334" s="16"/>
      <c r="BT1334" s="16"/>
      <c r="BU1334" s="16"/>
      <c r="BV1334" s="16"/>
      <c r="BW1334" s="16"/>
      <c r="BX1334" s="16"/>
      <c r="BY1334" s="16"/>
      <c r="BZ1334" s="16"/>
      <c r="CA1334" s="16"/>
      <c r="CB1334" s="16"/>
      <c r="CC1334" s="16"/>
      <c r="CD1334" s="16"/>
      <c r="CE1334" s="16"/>
      <c r="CF1334" s="16"/>
      <c r="CG1334" s="16"/>
      <c r="CH1334" s="16"/>
      <c r="CI1334" s="16"/>
      <c r="CJ1334" s="16"/>
      <c r="CK1334" s="16"/>
      <c r="CL1334" s="16"/>
      <c r="CM1334" s="16"/>
      <c r="CN1334" s="16"/>
      <c r="CO1334" s="16"/>
      <c r="CP1334" s="16"/>
      <c r="CQ1334" s="16"/>
      <c r="CR1334" s="16"/>
      <c r="CS1334" s="16"/>
      <c r="CT1334" s="16"/>
      <c r="CU1334" s="16"/>
      <c r="CV1334" s="16"/>
      <c r="CW1334" s="16"/>
      <c r="CX1334" s="16"/>
      <c r="CY1334" s="16"/>
      <c r="CZ1334" s="16"/>
      <c r="DA1334" s="16"/>
      <c r="DB1334" s="16"/>
      <c r="DC1334" s="16"/>
      <c r="DD1334" s="16"/>
      <c r="DE1334" s="16"/>
      <c r="DF1334" s="16"/>
      <c r="DG1334" s="16"/>
      <c r="DH1334" s="16"/>
      <c r="DI1334" s="16"/>
      <c r="DJ1334" s="16"/>
      <c r="DK1334" s="16"/>
      <c r="DL1334" s="16"/>
      <c r="DM1334" s="16"/>
      <c r="DN1334" s="16"/>
      <c r="DO1334" s="16"/>
      <c r="DP1334" s="16"/>
      <c r="DQ1334" s="16"/>
      <c r="DR1334" s="16"/>
      <c r="DS1334" s="16"/>
      <c r="DT1334" s="16"/>
      <c r="DU1334" s="16"/>
      <c r="DV1334" s="16"/>
      <c r="DW1334" s="16"/>
      <c r="DX1334" s="16"/>
      <c r="DY1334" s="16"/>
      <c r="DZ1334" s="16"/>
      <c r="EA1334" s="16"/>
      <c r="EB1334" s="16"/>
      <c r="EC1334" s="16"/>
      <c r="ED1334" s="16"/>
      <c r="EE1334" s="16"/>
      <c r="EF1334" s="16"/>
      <c r="EG1334" s="16"/>
      <c r="EH1334" s="16"/>
      <c r="EI1334" s="16"/>
      <c r="EJ1334" s="16"/>
      <c r="EK1334" s="16"/>
      <c r="EL1334" s="16"/>
      <c r="EM1334" s="16"/>
      <c r="EN1334" s="16"/>
      <c r="EO1334" s="16"/>
      <c r="EP1334" s="16"/>
      <c r="EQ1334" s="16"/>
      <c r="ER1334" s="16"/>
      <c r="ES1334" s="16"/>
      <c r="ET1334" s="16"/>
      <c r="EU1334" s="16"/>
      <c r="EV1334" s="16"/>
      <c r="EW1334" s="16"/>
      <c r="EX1334" s="16"/>
      <c r="EY1334" s="16"/>
      <c r="EZ1334" s="16"/>
      <c r="FA1334" s="16"/>
      <c r="FB1334" s="16"/>
    </row>
    <row r="1335" spans="11:158" x14ac:dyDescent="0.35"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16"/>
      <c r="AP1335" s="16"/>
      <c r="AQ1335" s="16"/>
      <c r="AR1335" s="16"/>
      <c r="AS1335" s="16"/>
      <c r="AT1335" s="16"/>
      <c r="AU1335" s="16"/>
      <c r="AV1335" s="16"/>
      <c r="AW1335" s="16"/>
      <c r="AX1335" s="16"/>
      <c r="AY1335" s="16"/>
      <c r="AZ1335" s="16"/>
      <c r="BA1335" s="16"/>
      <c r="BB1335" s="16"/>
      <c r="BC1335" s="16"/>
      <c r="BD1335" s="16"/>
      <c r="BE1335" s="16"/>
      <c r="BF1335" s="16"/>
      <c r="BG1335" s="16"/>
      <c r="BH1335" s="16"/>
      <c r="BI1335" s="16"/>
      <c r="BJ1335" s="16"/>
      <c r="BK1335" s="16"/>
      <c r="BL1335" s="16"/>
      <c r="BM1335" s="16"/>
      <c r="BN1335" s="16"/>
      <c r="BO1335" s="16"/>
      <c r="BP1335" s="16"/>
      <c r="BQ1335" s="16"/>
      <c r="BR1335" s="16"/>
      <c r="BS1335" s="16"/>
      <c r="BT1335" s="16"/>
      <c r="BU1335" s="16"/>
      <c r="BV1335" s="16"/>
      <c r="BW1335" s="16"/>
      <c r="BX1335" s="16"/>
      <c r="BY1335" s="16"/>
      <c r="BZ1335" s="16"/>
      <c r="CA1335" s="16"/>
      <c r="CB1335" s="16"/>
      <c r="CC1335" s="16"/>
      <c r="CD1335" s="16"/>
      <c r="CE1335" s="16"/>
      <c r="CF1335" s="16"/>
      <c r="CG1335" s="16"/>
      <c r="CH1335" s="16"/>
      <c r="CI1335" s="16"/>
      <c r="CJ1335" s="16"/>
      <c r="CK1335" s="16"/>
      <c r="CL1335" s="16"/>
      <c r="CM1335" s="16"/>
      <c r="CN1335" s="16"/>
      <c r="CO1335" s="16"/>
      <c r="CP1335" s="16"/>
      <c r="CQ1335" s="16"/>
      <c r="CR1335" s="16"/>
      <c r="CS1335" s="16"/>
      <c r="CT1335" s="16"/>
      <c r="CU1335" s="16"/>
      <c r="CV1335" s="16"/>
      <c r="CW1335" s="16"/>
      <c r="CX1335" s="16"/>
      <c r="CY1335" s="16"/>
      <c r="CZ1335" s="16"/>
      <c r="DA1335" s="16"/>
      <c r="DB1335" s="16"/>
      <c r="DC1335" s="16"/>
      <c r="DD1335" s="16"/>
      <c r="DE1335" s="16"/>
      <c r="DF1335" s="16"/>
      <c r="DG1335" s="16"/>
      <c r="DH1335" s="16"/>
      <c r="DI1335" s="16"/>
      <c r="DJ1335" s="16"/>
      <c r="DK1335" s="16"/>
      <c r="DL1335" s="16"/>
      <c r="DM1335" s="16"/>
      <c r="DN1335" s="16"/>
      <c r="DO1335" s="16"/>
      <c r="DP1335" s="16"/>
      <c r="DQ1335" s="16"/>
      <c r="DR1335" s="16"/>
      <c r="DS1335" s="16"/>
      <c r="DT1335" s="16"/>
      <c r="DU1335" s="16"/>
      <c r="DV1335" s="16"/>
      <c r="DW1335" s="16"/>
      <c r="DX1335" s="16"/>
      <c r="DY1335" s="16"/>
      <c r="DZ1335" s="16"/>
      <c r="EA1335" s="16"/>
      <c r="EB1335" s="16"/>
      <c r="EC1335" s="16"/>
      <c r="ED1335" s="16"/>
      <c r="EE1335" s="16"/>
      <c r="EF1335" s="16"/>
      <c r="EG1335" s="16"/>
      <c r="EH1335" s="16"/>
      <c r="EI1335" s="16"/>
      <c r="EJ1335" s="16"/>
      <c r="EK1335" s="16"/>
      <c r="EL1335" s="16"/>
      <c r="EM1335" s="16"/>
      <c r="EN1335" s="16"/>
      <c r="EO1335" s="16"/>
      <c r="EP1335" s="16"/>
      <c r="EQ1335" s="16"/>
      <c r="ER1335" s="16"/>
      <c r="ES1335" s="16"/>
      <c r="ET1335" s="16"/>
      <c r="EU1335" s="16"/>
      <c r="EV1335" s="16"/>
      <c r="EW1335" s="16"/>
      <c r="EX1335" s="16"/>
      <c r="EY1335" s="16"/>
      <c r="EZ1335" s="16"/>
      <c r="FA1335" s="16"/>
      <c r="FB1335" s="16"/>
    </row>
    <row r="1336" spans="11:158" x14ac:dyDescent="0.35"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16"/>
      <c r="AP1336" s="16"/>
      <c r="AQ1336" s="16"/>
      <c r="AR1336" s="16"/>
      <c r="AS1336" s="16"/>
      <c r="AT1336" s="16"/>
      <c r="AU1336" s="16"/>
      <c r="AV1336" s="16"/>
      <c r="AW1336" s="16"/>
      <c r="AX1336" s="16"/>
      <c r="AY1336" s="16"/>
      <c r="AZ1336" s="16"/>
      <c r="BA1336" s="16"/>
      <c r="BB1336" s="16"/>
      <c r="BC1336" s="16"/>
      <c r="BD1336" s="16"/>
      <c r="BE1336" s="16"/>
      <c r="BF1336" s="16"/>
      <c r="BG1336" s="16"/>
      <c r="BH1336" s="16"/>
      <c r="BI1336" s="16"/>
      <c r="BJ1336" s="16"/>
      <c r="BK1336" s="16"/>
      <c r="BL1336" s="16"/>
      <c r="BM1336" s="16"/>
      <c r="BN1336" s="16"/>
      <c r="BO1336" s="16"/>
      <c r="BP1336" s="16"/>
      <c r="BQ1336" s="16"/>
      <c r="BR1336" s="16"/>
      <c r="BS1336" s="16"/>
      <c r="BT1336" s="16"/>
      <c r="BU1336" s="16"/>
      <c r="BV1336" s="16"/>
      <c r="BW1336" s="16"/>
      <c r="BX1336" s="16"/>
      <c r="BY1336" s="16"/>
      <c r="BZ1336" s="16"/>
      <c r="CA1336" s="16"/>
      <c r="CB1336" s="16"/>
      <c r="CC1336" s="16"/>
      <c r="CD1336" s="16"/>
      <c r="CE1336" s="16"/>
      <c r="CF1336" s="16"/>
      <c r="CG1336" s="16"/>
      <c r="CH1336" s="16"/>
      <c r="CI1336" s="16"/>
      <c r="CJ1336" s="16"/>
      <c r="CK1336" s="16"/>
      <c r="CL1336" s="16"/>
      <c r="CM1336" s="16"/>
      <c r="CN1336" s="16"/>
      <c r="CO1336" s="16"/>
      <c r="CP1336" s="16"/>
      <c r="CQ1336" s="16"/>
      <c r="CR1336" s="16"/>
      <c r="CS1336" s="16"/>
      <c r="CT1336" s="16"/>
      <c r="CU1336" s="16"/>
      <c r="CV1336" s="16"/>
      <c r="CW1336" s="16"/>
      <c r="CX1336" s="16"/>
      <c r="CY1336" s="16"/>
      <c r="CZ1336" s="16"/>
      <c r="DA1336" s="16"/>
      <c r="DB1336" s="16"/>
      <c r="DC1336" s="16"/>
      <c r="DD1336" s="16"/>
      <c r="DE1336" s="16"/>
      <c r="DF1336" s="16"/>
      <c r="DG1336" s="16"/>
      <c r="DH1336" s="16"/>
      <c r="DI1336" s="16"/>
      <c r="DJ1336" s="16"/>
      <c r="DK1336" s="16"/>
      <c r="DL1336" s="16"/>
      <c r="DM1336" s="16"/>
      <c r="DN1336" s="16"/>
      <c r="DO1336" s="16"/>
      <c r="DP1336" s="16"/>
      <c r="DQ1336" s="16"/>
      <c r="DR1336" s="16"/>
      <c r="DS1336" s="16"/>
      <c r="DT1336" s="16"/>
      <c r="DU1336" s="16"/>
      <c r="DV1336" s="16"/>
      <c r="DW1336" s="16"/>
      <c r="DX1336" s="16"/>
      <c r="DY1336" s="16"/>
      <c r="DZ1336" s="16"/>
      <c r="EA1336" s="16"/>
      <c r="EB1336" s="16"/>
      <c r="EC1336" s="16"/>
      <c r="ED1336" s="16"/>
      <c r="EE1336" s="16"/>
      <c r="EF1336" s="16"/>
      <c r="EG1336" s="16"/>
      <c r="EH1336" s="16"/>
      <c r="EI1336" s="16"/>
      <c r="EJ1336" s="16"/>
      <c r="EK1336" s="16"/>
      <c r="EL1336" s="16"/>
      <c r="EM1336" s="16"/>
      <c r="EN1336" s="16"/>
      <c r="EO1336" s="16"/>
      <c r="EP1336" s="16"/>
      <c r="EQ1336" s="16"/>
      <c r="ER1336" s="16"/>
      <c r="ES1336" s="16"/>
      <c r="ET1336" s="16"/>
      <c r="EU1336" s="16"/>
      <c r="EV1336" s="16"/>
      <c r="EW1336" s="16"/>
      <c r="EX1336" s="16"/>
      <c r="EY1336" s="16"/>
      <c r="EZ1336" s="16"/>
      <c r="FA1336" s="16"/>
      <c r="FB1336" s="16"/>
    </row>
    <row r="1337" spans="11:158" x14ac:dyDescent="0.35"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6"/>
      <c r="BB1337" s="16"/>
      <c r="BC1337" s="16"/>
      <c r="BD1337" s="16"/>
      <c r="BE1337" s="16"/>
      <c r="BF1337" s="16"/>
      <c r="BG1337" s="16"/>
      <c r="BH1337" s="16"/>
      <c r="BI1337" s="16"/>
      <c r="BJ1337" s="16"/>
      <c r="BK1337" s="16"/>
      <c r="BL1337" s="16"/>
      <c r="BM1337" s="16"/>
      <c r="BN1337" s="16"/>
      <c r="BO1337" s="16"/>
      <c r="BP1337" s="16"/>
      <c r="BQ1337" s="16"/>
      <c r="BR1337" s="16"/>
      <c r="BS1337" s="16"/>
      <c r="BT1337" s="16"/>
      <c r="BU1337" s="16"/>
      <c r="BV1337" s="16"/>
      <c r="BW1337" s="16"/>
      <c r="BX1337" s="16"/>
      <c r="BY1337" s="16"/>
      <c r="BZ1337" s="16"/>
      <c r="CA1337" s="16"/>
      <c r="CB1337" s="16"/>
      <c r="CC1337" s="16"/>
      <c r="CD1337" s="16"/>
      <c r="CE1337" s="16"/>
      <c r="CF1337" s="16"/>
      <c r="CG1337" s="16"/>
      <c r="CH1337" s="16"/>
      <c r="CI1337" s="16"/>
      <c r="CJ1337" s="16"/>
      <c r="CK1337" s="16"/>
      <c r="CL1337" s="16"/>
      <c r="CM1337" s="16"/>
      <c r="CN1337" s="16"/>
      <c r="CO1337" s="16"/>
      <c r="CP1337" s="16"/>
      <c r="CQ1337" s="16"/>
      <c r="CR1337" s="16"/>
      <c r="CS1337" s="16"/>
      <c r="CT1337" s="16"/>
      <c r="CU1337" s="16"/>
      <c r="CV1337" s="16"/>
      <c r="CW1337" s="16"/>
      <c r="CX1337" s="16"/>
      <c r="CY1337" s="16"/>
      <c r="CZ1337" s="16"/>
      <c r="DA1337" s="16"/>
      <c r="DB1337" s="16"/>
      <c r="DC1337" s="16"/>
      <c r="DD1337" s="16"/>
      <c r="DE1337" s="16"/>
      <c r="DF1337" s="16"/>
      <c r="DG1337" s="16"/>
      <c r="DH1337" s="16"/>
      <c r="DI1337" s="16"/>
      <c r="DJ1337" s="16"/>
      <c r="DK1337" s="16"/>
      <c r="DL1337" s="16"/>
      <c r="DM1337" s="16"/>
      <c r="DN1337" s="16"/>
      <c r="DO1337" s="16"/>
      <c r="DP1337" s="16"/>
      <c r="DQ1337" s="16"/>
      <c r="DR1337" s="16"/>
      <c r="DS1337" s="16"/>
      <c r="DT1337" s="16"/>
      <c r="DU1337" s="16"/>
      <c r="DV1337" s="16"/>
      <c r="DW1337" s="16"/>
      <c r="DX1337" s="16"/>
      <c r="DY1337" s="16"/>
      <c r="DZ1337" s="16"/>
      <c r="EA1337" s="16"/>
      <c r="EB1337" s="16"/>
      <c r="EC1337" s="16"/>
      <c r="ED1337" s="16"/>
      <c r="EE1337" s="16"/>
      <c r="EF1337" s="16"/>
      <c r="EG1337" s="16"/>
      <c r="EH1337" s="16"/>
      <c r="EI1337" s="16"/>
      <c r="EJ1337" s="16"/>
      <c r="EK1337" s="16"/>
      <c r="EL1337" s="16"/>
      <c r="EM1337" s="16"/>
      <c r="EN1337" s="16"/>
      <c r="EO1337" s="16"/>
      <c r="EP1337" s="16"/>
      <c r="EQ1337" s="16"/>
      <c r="ER1337" s="16"/>
      <c r="ES1337" s="16"/>
      <c r="ET1337" s="16"/>
      <c r="EU1337" s="16"/>
      <c r="EV1337" s="16"/>
      <c r="EW1337" s="16"/>
      <c r="EX1337" s="16"/>
      <c r="EY1337" s="16"/>
      <c r="EZ1337" s="16"/>
      <c r="FA1337" s="16"/>
      <c r="FB1337" s="16"/>
    </row>
    <row r="1338" spans="11:158" x14ac:dyDescent="0.35"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16"/>
      <c r="AP1338" s="16"/>
      <c r="AQ1338" s="16"/>
      <c r="AR1338" s="16"/>
      <c r="AS1338" s="16"/>
      <c r="AT1338" s="16"/>
      <c r="AU1338" s="16"/>
      <c r="AV1338" s="16"/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s="16"/>
      <c r="BG1338" s="16"/>
      <c r="BH1338" s="16"/>
      <c r="BI1338" s="16"/>
      <c r="BJ1338" s="16"/>
      <c r="BK1338" s="16"/>
      <c r="BL1338" s="16"/>
      <c r="BM1338" s="16"/>
      <c r="BN1338" s="16"/>
      <c r="BO1338" s="16"/>
      <c r="BP1338" s="16"/>
      <c r="BQ1338" s="16"/>
      <c r="BR1338" s="16"/>
      <c r="BS1338" s="16"/>
      <c r="BT1338" s="16"/>
      <c r="BU1338" s="16"/>
      <c r="BV1338" s="16"/>
      <c r="BW1338" s="16"/>
      <c r="BX1338" s="16"/>
      <c r="BY1338" s="16"/>
      <c r="BZ1338" s="16"/>
      <c r="CA1338" s="16"/>
      <c r="CB1338" s="16"/>
      <c r="CC1338" s="16"/>
      <c r="CD1338" s="16"/>
      <c r="CE1338" s="16"/>
      <c r="CF1338" s="16"/>
      <c r="CG1338" s="16"/>
      <c r="CH1338" s="16"/>
      <c r="CI1338" s="16"/>
      <c r="CJ1338" s="16"/>
      <c r="CK1338" s="16"/>
      <c r="CL1338" s="16"/>
      <c r="CM1338" s="16"/>
      <c r="CN1338" s="16"/>
      <c r="CO1338" s="16"/>
      <c r="CP1338" s="16"/>
      <c r="CQ1338" s="16"/>
      <c r="CR1338" s="16"/>
      <c r="CS1338" s="16"/>
      <c r="CT1338" s="16"/>
      <c r="CU1338" s="16"/>
      <c r="CV1338" s="16"/>
      <c r="CW1338" s="16"/>
      <c r="CX1338" s="16"/>
      <c r="CY1338" s="16"/>
      <c r="CZ1338" s="16"/>
      <c r="DA1338" s="16"/>
      <c r="DB1338" s="16"/>
      <c r="DC1338" s="16"/>
      <c r="DD1338" s="16"/>
      <c r="DE1338" s="16"/>
      <c r="DF1338" s="16"/>
      <c r="DG1338" s="16"/>
      <c r="DH1338" s="16"/>
      <c r="DI1338" s="16"/>
      <c r="DJ1338" s="16"/>
      <c r="DK1338" s="16"/>
      <c r="DL1338" s="16"/>
      <c r="DM1338" s="16"/>
      <c r="DN1338" s="16"/>
      <c r="DO1338" s="16"/>
      <c r="DP1338" s="16"/>
      <c r="DQ1338" s="16"/>
      <c r="DR1338" s="16"/>
      <c r="DS1338" s="16"/>
      <c r="DT1338" s="16"/>
      <c r="DU1338" s="16"/>
      <c r="DV1338" s="16"/>
      <c r="DW1338" s="16"/>
      <c r="DX1338" s="16"/>
      <c r="DY1338" s="16"/>
      <c r="DZ1338" s="16"/>
      <c r="EA1338" s="16"/>
      <c r="EB1338" s="16"/>
      <c r="EC1338" s="16"/>
      <c r="ED1338" s="16"/>
      <c r="EE1338" s="16"/>
      <c r="EF1338" s="16"/>
      <c r="EG1338" s="16"/>
      <c r="EH1338" s="16"/>
      <c r="EI1338" s="16"/>
      <c r="EJ1338" s="16"/>
      <c r="EK1338" s="16"/>
      <c r="EL1338" s="16"/>
      <c r="EM1338" s="16"/>
      <c r="EN1338" s="16"/>
      <c r="EO1338" s="16"/>
      <c r="EP1338" s="16"/>
      <c r="EQ1338" s="16"/>
      <c r="ER1338" s="16"/>
      <c r="ES1338" s="16"/>
      <c r="ET1338" s="16"/>
      <c r="EU1338" s="16"/>
      <c r="EV1338" s="16"/>
      <c r="EW1338" s="16"/>
      <c r="EX1338" s="16"/>
      <c r="EY1338" s="16"/>
      <c r="EZ1338" s="16"/>
      <c r="FA1338" s="16"/>
      <c r="FB1338" s="16"/>
    </row>
    <row r="1339" spans="11:158" x14ac:dyDescent="0.35">
      <c r="K1339" s="16"/>
      <c r="L1339" s="16"/>
      <c r="M1339" s="16"/>
      <c r="N1339" s="16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16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16"/>
      <c r="AP1339" s="16"/>
      <c r="AQ1339" s="16"/>
      <c r="AR1339" s="16"/>
      <c r="AS1339" s="16"/>
      <c r="AT1339" s="16"/>
      <c r="AU1339" s="16"/>
      <c r="AV1339" s="16"/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6"/>
      <c r="BJ1339" s="16"/>
      <c r="BK1339" s="16"/>
      <c r="BL1339" s="16"/>
      <c r="BM1339" s="16"/>
      <c r="BN1339" s="16"/>
      <c r="BO1339" s="16"/>
      <c r="BP1339" s="16"/>
      <c r="BQ1339" s="16"/>
      <c r="BR1339" s="16"/>
      <c r="BS1339" s="16"/>
      <c r="BT1339" s="16"/>
      <c r="BU1339" s="16"/>
      <c r="BV1339" s="16"/>
      <c r="BW1339" s="16"/>
      <c r="BX1339" s="16"/>
      <c r="BY1339" s="16"/>
      <c r="BZ1339" s="16"/>
      <c r="CA1339" s="16"/>
      <c r="CB1339" s="16"/>
      <c r="CC1339" s="16"/>
      <c r="CD1339" s="16"/>
      <c r="CE1339" s="16"/>
      <c r="CF1339" s="16"/>
      <c r="CG1339" s="16"/>
      <c r="CH1339" s="16"/>
      <c r="CI1339" s="16"/>
      <c r="CJ1339" s="16"/>
      <c r="CK1339" s="16"/>
      <c r="CL1339" s="16"/>
      <c r="CM1339" s="16"/>
      <c r="CN1339" s="16"/>
      <c r="CO1339" s="16"/>
      <c r="CP1339" s="16"/>
      <c r="CQ1339" s="16"/>
      <c r="CR1339" s="16"/>
      <c r="CS1339" s="16"/>
      <c r="CT1339" s="16"/>
      <c r="CU1339" s="16"/>
      <c r="CV1339" s="16"/>
      <c r="CW1339" s="16"/>
      <c r="CX1339" s="16"/>
      <c r="CY1339" s="16"/>
      <c r="CZ1339" s="16"/>
      <c r="DA1339" s="16"/>
      <c r="DB1339" s="16"/>
      <c r="DC1339" s="16"/>
      <c r="DD1339" s="16"/>
      <c r="DE1339" s="16"/>
      <c r="DF1339" s="16"/>
      <c r="DG1339" s="16"/>
      <c r="DH1339" s="16"/>
      <c r="DI1339" s="16"/>
      <c r="DJ1339" s="16"/>
      <c r="DK1339" s="16"/>
      <c r="DL1339" s="16"/>
      <c r="DM1339" s="16"/>
      <c r="DN1339" s="16"/>
      <c r="DO1339" s="16"/>
      <c r="DP1339" s="16"/>
      <c r="DQ1339" s="16"/>
      <c r="DR1339" s="16"/>
      <c r="DS1339" s="16"/>
      <c r="DT1339" s="16"/>
      <c r="DU1339" s="16"/>
      <c r="DV1339" s="16"/>
      <c r="DW1339" s="16"/>
      <c r="DX1339" s="16"/>
      <c r="DY1339" s="16"/>
      <c r="DZ1339" s="16"/>
      <c r="EA1339" s="16"/>
      <c r="EB1339" s="16"/>
      <c r="EC1339" s="16"/>
      <c r="ED1339" s="16"/>
      <c r="EE1339" s="16"/>
      <c r="EF1339" s="16"/>
      <c r="EG1339" s="16"/>
      <c r="EH1339" s="16"/>
      <c r="EI1339" s="16"/>
      <c r="EJ1339" s="16"/>
      <c r="EK1339" s="16"/>
      <c r="EL1339" s="16"/>
      <c r="EM1339" s="16"/>
      <c r="EN1339" s="16"/>
      <c r="EO1339" s="16"/>
      <c r="EP1339" s="16"/>
      <c r="EQ1339" s="16"/>
      <c r="ER1339" s="16"/>
      <c r="ES1339" s="16"/>
      <c r="ET1339" s="16"/>
      <c r="EU1339" s="16"/>
      <c r="EV1339" s="16"/>
      <c r="EW1339" s="16"/>
      <c r="EX1339" s="16"/>
      <c r="EY1339" s="16"/>
      <c r="EZ1339" s="16"/>
      <c r="FA1339" s="16"/>
      <c r="FB1339" s="16"/>
    </row>
    <row r="1340" spans="11:158" x14ac:dyDescent="0.35">
      <c r="K1340" s="16"/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16"/>
      <c r="AP1340" s="16"/>
      <c r="AQ1340" s="16"/>
      <c r="AR1340" s="16"/>
      <c r="AS1340" s="16"/>
      <c r="AT1340" s="16"/>
      <c r="AU1340" s="16"/>
      <c r="AV1340" s="16"/>
      <c r="AW1340" s="16"/>
      <c r="AX1340" s="16"/>
      <c r="AY1340" s="16"/>
      <c r="AZ1340" s="16"/>
      <c r="BA1340" s="16"/>
      <c r="BB1340" s="16"/>
      <c r="BC1340" s="16"/>
      <c r="BD1340" s="16"/>
      <c r="BE1340" s="16"/>
      <c r="BF1340" s="16"/>
      <c r="BG1340" s="16"/>
      <c r="BH1340" s="16"/>
      <c r="BI1340" s="16"/>
      <c r="BJ1340" s="16"/>
      <c r="BK1340" s="16"/>
      <c r="BL1340" s="16"/>
      <c r="BM1340" s="16"/>
      <c r="BN1340" s="16"/>
      <c r="BO1340" s="16"/>
      <c r="BP1340" s="16"/>
      <c r="BQ1340" s="16"/>
      <c r="BR1340" s="16"/>
      <c r="BS1340" s="16"/>
      <c r="BT1340" s="16"/>
      <c r="BU1340" s="16"/>
      <c r="BV1340" s="16"/>
      <c r="BW1340" s="16"/>
      <c r="BX1340" s="16"/>
      <c r="BY1340" s="16"/>
      <c r="BZ1340" s="16"/>
      <c r="CA1340" s="16"/>
      <c r="CB1340" s="16"/>
      <c r="CC1340" s="16"/>
      <c r="CD1340" s="16"/>
      <c r="CE1340" s="16"/>
      <c r="CF1340" s="16"/>
      <c r="CG1340" s="16"/>
      <c r="CH1340" s="16"/>
      <c r="CI1340" s="16"/>
      <c r="CJ1340" s="16"/>
      <c r="CK1340" s="16"/>
      <c r="CL1340" s="16"/>
      <c r="CM1340" s="16"/>
      <c r="CN1340" s="16"/>
      <c r="CO1340" s="16"/>
      <c r="CP1340" s="16"/>
      <c r="CQ1340" s="16"/>
      <c r="CR1340" s="16"/>
      <c r="CS1340" s="16"/>
      <c r="CT1340" s="16"/>
      <c r="CU1340" s="16"/>
      <c r="CV1340" s="16"/>
      <c r="CW1340" s="16"/>
      <c r="CX1340" s="16"/>
      <c r="CY1340" s="16"/>
      <c r="CZ1340" s="16"/>
      <c r="DA1340" s="16"/>
      <c r="DB1340" s="16"/>
      <c r="DC1340" s="16"/>
      <c r="DD1340" s="16"/>
      <c r="DE1340" s="16"/>
      <c r="DF1340" s="16"/>
      <c r="DG1340" s="16"/>
      <c r="DH1340" s="16"/>
      <c r="DI1340" s="16"/>
      <c r="DJ1340" s="16"/>
      <c r="DK1340" s="16"/>
      <c r="DL1340" s="16"/>
      <c r="DM1340" s="16"/>
      <c r="DN1340" s="16"/>
      <c r="DO1340" s="16"/>
      <c r="DP1340" s="16"/>
      <c r="DQ1340" s="16"/>
      <c r="DR1340" s="16"/>
      <c r="DS1340" s="16"/>
      <c r="DT1340" s="16"/>
      <c r="DU1340" s="16"/>
      <c r="DV1340" s="16"/>
      <c r="DW1340" s="16"/>
      <c r="DX1340" s="16"/>
      <c r="DY1340" s="16"/>
      <c r="DZ1340" s="16"/>
      <c r="EA1340" s="16"/>
      <c r="EB1340" s="16"/>
      <c r="EC1340" s="16"/>
      <c r="ED1340" s="16"/>
      <c r="EE1340" s="16"/>
      <c r="EF1340" s="16"/>
      <c r="EG1340" s="16"/>
      <c r="EH1340" s="16"/>
      <c r="EI1340" s="16"/>
      <c r="EJ1340" s="16"/>
      <c r="EK1340" s="16"/>
      <c r="EL1340" s="16"/>
      <c r="EM1340" s="16"/>
      <c r="EN1340" s="16"/>
      <c r="EO1340" s="16"/>
      <c r="EP1340" s="16"/>
      <c r="EQ1340" s="16"/>
      <c r="ER1340" s="16"/>
      <c r="ES1340" s="16"/>
      <c r="ET1340" s="16"/>
      <c r="EU1340" s="16"/>
      <c r="EV1340" s="16"/>
      <c r="EW1340" s="16"/>
      <c r="EX1340" s="16"/>
      <c r="EY1340" s="16"/>
      <c r="EZ1340" s="16"/>
      <c r="FA1340" s="16"/>
      <c r="FB1340" s="1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604E-D13A-4DD7-B242-E5981113915D}">
  <dimension ref="A1"/>
  <sheetViews>
    <sheetView zoomScale="17" zoomScaleNormal="17" workbookViewId="0">
      <selection activeCell="BZ66" sqref="BZ6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B5D0B-2C94-48B7-AF9A-808C43D5DA24}">
  <dimension ref="A1:T421"/>
  <sheetViews>
    <sheetView zoomScale="85" zoomScaleNormal="85" workbookViewId="0">
      <selection activeCell="R1" sqref="R1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248</v>
      </c>
      <c r="R1" t="s">
        <v>247</v>
      </c>
      <c r="S1" t="s">
        <v>266</v>
      </c>
      <c r="T1" t="s">
        <v>254</v>
      </c>
    </row>
    <row r="2" spans="1:20" x14ac:dyDescent="0.35">
      <c r="A2">
        <v>100001</v>
      </c>
      <c r="B2" s="1">
        <v>46167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>
        <v>58000</v>
      </c>
      <c r="L2">
        <v>0</v>
      </c>
      <c r="M2">
        <v>58000</v>
      </c>
      <c r="N2">
        <v>39000</v>
      </c>
      <c r="O2" t="s">
        <v>23</v>
      </c>
      <c r="P2" t="s">
        <v>24</v>
      </c>
      <c r="Q2">
        <f>J2*K2*(1-L2)</f>
        <v>58000</v>
      </c>
      <c r="R2">
        <f>Q2-(J2*N2)</f>
        <v>19000</v>
      </c>
      <c r="S2" s="14" t="str">
        <f t="shared" ref="S2:S8" si="0">IF(M2=Q2,"Match","Mismatch")</f>
        <v>Match</v>
      </c>
      <c r="T2" s="6">
        <f>R2/Q2</f>
        <v>0.32758620689655171</v>
      </c>
    </row>
    <row r="3" spans="1:20" x14ac:dyDescent="0.35">
      <c r="A3">
        <v>100002</v>
      </c>
      <c r="B3" s="1">
        <v>46129</v>
      </c>
      <c r="C3" t="s">
        <v>25</v>
      </c>
      <c r="D3" t="s">
        <v>26</v>
      </c>
      <c r="E3" t="s">
        <v>18</v>
      </c>
      <c r="F3" t="s">
        <v>27</v>
      </c>
      <c r="G3" t="s">
        <v>28</v>
      </c>
      <c r="H3" t="s">
        <v>29</v>
      </c>
      <c r="I3" t="s">
        <v>30</v>
      </c>
      <c r="J3">
        <v>5</v>
      </c>
      <c r="K3">
        <v>165000</v>
      </c>
      <c r="L3">
        <v>0.05</v>
      </c>
      <c r="M3">
        <v>627000</v>
      </c>
      <c r="N3">
        <v>112000</v>
      </c>
      <c r="O3" t="s">
        <v>23</v>
      </c>
      <c r="P3" t="s">
        <v>31</v>
      </c>
      <c r="Q3">
        <f t="shared" ref="Q3:Q66" si="1">J3*K3*(1-L3)</f>
        <v>783750</v>
      </c>
      <c r="R3">
        <f t="shared" ref="R3:R66" si="2">Q3-(J3*N3)</f>
        <v>223750</v>
      </c>
      <c r="S3" s="14" t="str">
        <f t="shared" si="0"/>
        <v>Mismatch</v>
      </c>
      <c r="T3" s="6">
        <f t="shared" ref="T3:T66" si="3">R3/Q3</f>
        <v>0.28548644338118023</v>
      </c>
    </row>
    <row r="4" spans="1:20" x14ac:dyDescent="0.35">
      <c r="A4">
        <v>100003</v>
      </c>
      <c r="B4" s="1">
        <v>46079</v>
      </c>
      <c r="C4" t="s">
        <v>32</v>
      </c>
      <c r="D4" t="s">
        <v>17</v>
      </c>
      <c r="E4" t="s">
        <v>18</v>
      </c>
      <c r="F4" t="s">
        <v>27</v>
      </c>
      <c r="G4" t="s">
        <v>33</v>
      </c>
      <c r="H4" t="s">
        <v>34</v>
      </c>
      <c r="I4" t="s">
        <v>30</v>
      </c>
      <c r="J4">
        <v>3</v>
      </c>
      <c r="K4">
        <v>32000</v>
      </c>
      <c r="L4">
        <v>0.2</v>
      </c>
      <c r="M4">
        <v>76800</v>
      </c>
      <c r="N4">
        <v>19000</v>
      </c>
      <c r="O4" t="s">
        <v>23</v>
      </c>
      <c r="P4" t="s">
        <v>24</v>
      </c>
      <c r="Q4">
        <f t="shared" si="1"/>
        <v>76800</v>
      </c>
      <c r="R4">
        <f t="shared" si="2"/>
        <v>19800</v>
      </c>
      <c r="S4" s="14" t="str">
        <f t="shared" si="0"/>
        <v>Match</v>
      </c>
      <c r="T4" s="6">
        <f t="shared" si="3"/>
        <v>0.2578125</v>
      </c>
    </row>
    <row r="5" spans="1:20" x14ac:dyDescent="0.35">
      <c r="A5">
        <v>100004</v>
      </c>
      <c r="B5" s="1">
        <v>46182</v>
      </c>
      <c r="C5" t="s">
        <v>35</v>
      </c>
      <c r="D5" t="s">
        <v>36</v>
      </c>
      <c r="E5" t="s">
        <v>37</v>
      </c>
      <c r="F5" t="s">
        <v>27</v>
      </c>
      <c r="G5" t="s">
        <v>38</v>
      </c>
      <c r="H5" t="s">
        <v>39</v>
      </c>
      <c r="I5" t="s">
        <v>30</v>
      </c>
      <c r="J5">
        <v>4</v>
      </c>
      <c r="K5">
        <v>26000</v>
      </c>
      <c r="L5">
        <v>0</v>
      </c>
      <c r="M5">
        <v>104000</v>
      </c>
      <c r="N5">
        <v>15000</v>
      </c>
      <c r="O5" t="s">
        <v>23</v>
      </c>
      <c r="P5" t="s">
        <v>40</v>
      </c>
      <c r="Q5">
        <f t="shared" si="1"/>
        <v>104000</v>
      </c>
      <c r="R5">
        <f t="shared" si="2"/>
        <v>44000</v>
      </c>
      <c r="S5" s="14" t="str">
        <f t="shared" si="0"/>
        <v>Match</v>
      </c>
      <c r="T5" s="6">
        <f t="shared" si="3"/>
        <v>0.42307692307692307</v>
      </c>
    </row>
    <row r="6" spans="1:20" x14ac:dyDescent="0.35">
      <c r="A6">
        <v>100005</v>
      </c>
      <c r="B6" s="1">
        <v>46172</v>
      </c>
      <c r="C6" t="s">
        <v>25</v>
      </c>
      <c r="D6" t="s">
        <v>26</v>
      </c>
      <c r="E6" t="s">
        <v>37</v>
      </c>
      <c r="F6" t="s">
        <v>27</v>
      </c>
      <c r="G6" t="s">
        <v>28</v>
      </c>
      <c r="H6" t="s">
        <v>41</v>
      </c>
      <c r="I6" t="s">
        <v>30</v>
      </c>
      <c r="J6">
        <v>1</v>
      </c>
      <c r="K6">
        <v>165000</v>
      </c>
      <c r="L6">
        <v>0.05</v>
      </c>
      <c r="M6">
        <v>156750</v>
      </c>
      <c r="N6">
        <v>112000</v>
      </c>
      <c r="O6" t="s">
        <v>23</v>
      </c>
      <c r="P6" t="s">
        <v>24</v>
      </c>
      <c r="Q6">
        <f t="shared" si="1"/>
        <v>156750</v>
      </c>
      <c r="R6">
        <f t="shared" si="2"/>
        <v>44750</v>
      </c>
      <c r="S6" s="14" t="str">
        <f t="shared" si="0"/>
        <v>Match</v>
      </c>
      <c r="T6" s="6">
        <f t="shared" si="3"/>
        <v>0.28548644338118023</v>
      </c>
    </row>
    <row r="7" spans="1:20" x14ac:dyDescent="0.35">
      <c r="A7">
        <v>100006</v>
      </c>
      <c r="B7" s="1">
        <v>46238</v>
      </c>
      <c r="C7" t="s">
        <v>42</v>
      </c>
      <c r="D7" t="s">
        <v>26</v>
      </c>
      <c r="E7" t="s">
        <v>43</v>
      </c>
      <c r="F7" t="s">
        <v>44</v>
      </c>
      <c r="G7" t="s">
        <v>45</v>
      </c>
      <c r="H7" t="s">
        <v>46</v>
      </c>
      <c r="I7" t="s">
        <v>30</v>
      </c>
      <c r="J7">
        <v>3</v>
      </c>
      <c r="K7">
        <v>6500</v>
      </c>
      <c r="L7">
        <v>0.1</v>
      </c>
      <c r="M7">
        <v>17550</v>
      </c>
      <c r="N7">
        <v>2200</v>
      </c>
      <c r="O7" t="s">
        <v>23</v>
      </c>
      <c r="P7" t="s">
        <v>47</v>
      </c>
      <c r="Q7">
        <f>J7*K7*(1-L7)</f>
        <v>17550</v>
      </c>
      <c r="R7">
        <f t="shared" si="2"/>
        <v>10950</v>
      </c>
      <c r="S7" s="14" t="str">
        <f t="shared" si="0"/>
        <v>Match</v>
      </c>
      <c r="T7" s="6">
        <f t="shared" si="3"/>
        <v>0.62393162393162394</v>
      </c>
    </row>
    <row r="8" spans="1:20" x14ac:dyDescent="0.35">
      <c r="A8">
        <v>100007</v>
      </c>
      <c r="B8" s="1">
        <v>46090</v>
      </c>
      <c r="C8" t="s">
        <v>25</v>
      </c>
      <c r="D8" t="s">
        <v>26</v>
      </c>
      <c r="E8" t="s">
        <v>43</v>
      </c>
      <c r="F8" t="s">
        <v>27</v>
      </c>
      <c r="G8" t="s">
        <v>38</v>
      </c>
      <c r="H8" t="s">
        <v>48</v>
      </c>
      <c r="I8" t="s">
        <v>22</v>
      </c>
      <c r="J8">
        <v>3</v>
      </c>
      <c r="K8">
        <v>26000</v>
      </c>
      <c r="L8">
        <v>0.1</v>
      </c>
      <c r="M8">
        <v>70200</v>
      </c>
      <c r="N8">
        <v>15000</v>
      </c>
      <c r="O8" t="s">
        <v>23</v>
      </c>
      <c r="P8" t="s">
        <v>24</v>
      </c>
      <c r="Q8">
        <f t="shared" si="1"/>
        <v>70200</v>
      </c>
      <c r="R8">
        <f t="shared" si="2"/>
        <v>25200</v>
      </c>
      <c r="S8" s="14" t="str">
        <f t="shared" si="0"/>
        <v>Match</v>
      </c>
      <c r="T8" s="6">
        <f t="shared" si="3"/>
        <v>0.35897435897435898</v>
      </c>
    </row>
    <row r="9" spans="1:20" x14ac:dyDescent="0.35">
      <c r="A9">
        <v>100008</v>
      </c>
      <c r="B9" s="1">
        <v>46229</v>
      </c>
      <c r="C9" t="s">
        <v>35</v>
      </c>
      <c r="D9" t="s">
        <v>36</v>
      </c>
      <c r="E9" t="s">
        <v>37</v>
      </c>
      <c r="F9" t="s">
        <v>27</v>
      </c>
      <c r="G9" t="s">
        <v>28</v>
      </c>
      <c r="H9" t="s">
        <v>49</v>
      </c>
      <c r="I9" t="s">
        <v>30</v>
      </c>
      <c r="J9">
        <v>5</v>
      </c>
      <c r="K9">
        <v>165000</v>
      </c>
      <c r="L9">
        <v>0.05</v>
      </c>
      <c r="M9">
        <v>783750</v>
      </c>
      <c r="N9">
        <v>112000</v>
      </c>
      <c r="O9" t="s">
        <v>23</v>
      </c>
      <c r="P9" t="s">
        <v>31</v>
      </c>
      <c r="Q9">
        <f t="shared" si="1"/>
        <v>783750</v>
      </c>
      <c r="R9">
        <f t="shared" si="2"/>
        <v>223750</v>
      </c>
      <c r="S9" s="14" t="str">
        <f>IF(M9=Q9,"Match","Mismatch")</f>
        <v>Match</v>
      </c>
      <c r="T9" s="6">
        <f t="shared" si="3"/>
        <v>0.28548644338118023</v>
      </c>
    </row>
    <row r="10" spans="1:20" x14ac:dyDescent="0.35">
      <c r="A10">
        <v>100009</v>
      </c>
      <c r="B10" s="1">
        <v>46028</v>
      </c>
      <c r="C10" t="s">
        <v>50</v>
      </c>
      <c r="D10" t="s">
        <v>51</v>
      </c>
      <c r="E10" t="s">
        <v>43</v>
      </c>
      <c r="F10" t="s">
        <v>19</v>
      </c>
      <c r="G10" t="s">
        <v>52</v>
      </c>
      <c r="H10" t="s">
        <v>53</v>
      </c>
      <c r="I10" t="s">
        <v>30</v>
      </c>
      <c r="J10">
        <v>3</v>
      </c>
      <c r="K10">
        <v>42000</v>
      </c>
      <c r="L10">
        <v>0.15</v>
      </c>
      <c r="M10">
        <v>107100</v>
      </c>
      <c r="N10">
        <v>28000</v>
      </c>
      <c r="O10" t="s">
        <v>23</v>
      </c>
      <c r="P10" t="s">
        <v>54</v>
      </c>
      <c r="Q10">
        <f t="shared" si="1"/>
        <v>107100</v>
      </c>
      <c r="R10">
        <f t="shared" si="2"/>
        <v>23100</v>
      </c>
      <c r="S10" s="14" t="str">
        <f t="shared" ref="S10:S73" si="4">IF(M10=Q10,"Match","Mismatch")</f>
        <v>Match</v>
      </c>
      <c r="T10" s="6">
        <f t="shared" si="3"/>
        <v>0.21568627450980393</v>
      </c>
    </row>
    <row r="11" spans="1:20" x14ac:dyDescent="0.35">
      <c r="A11">
        <v>100010</v>
      </c>
      <c r="B11" s="1">
        <v>46248</v>
      </c>
      <c r="C11" t="s">
        <v>55</v>
      </c>
      <c r="D11" t="s">
        <v>56</v>
      </c>
      <c r="E11" t="s">
        <v>43</v>
      </c>
      <c r="F11" t="s">
        <v>27</v>
      </c>
      <c r="G11" t="s">
        <v>28</v>
      </c>
      <c r="H11" t="s">
        <v>57</v>
      </c>
      <c r="I11" t="s">
        <v>30</v>
      </c>
      <c r="J11">
        <v>1</v>
      </c>
      <c r="K11">
        <v>165000</v>
      </c>
      <c r="L11">
        <v>0</v>
      </c>
      <c r="M11">
        <v>165000</v>
      </c>
      <c r="N11">
        <v>112000</v>
      </c>
      <c r="O11" t="s">
        <v>23</v>
      </c>
      <c r="P11" t="s">
        <v>58</v>
      </c>
      <c r="Q11">
        <f t="shared" si="1"/>
        <v>165000</v>
      </c>
      <c r="R11">
        <f t="shared" si="2"/>
        <v>53000</v>
      </c>
      <c r="S11" s="14" t="str">
        <f t="shared" si="4"/>
        <v>Match</v>
      </c>
      <c r="T11" s="6">
        <f t="shared" si="3"/>
        <v>0.32121212121212123</v>
      </c>
    </row>
    <row r="12" spans="1:20" x14ac:dyDescent="0.35">
      <c r="A12">
        <v>100011</v>
      </c>
      <c r="B12" s="1">
        <v>46200</v>
      </c>
      <c r="C12" t="s">
        <v>25</v>
      </c>
      <c r="D12" t="s">
        <v>26</v>
      </c>
      <c r="E12" t="s">
        <v>43</v>
      </c>
      <c r="F12" t="s">
        <v>27</v>
      </c>
      <c r="G12" t="s">
        <v>33</v>
      </c>
      <c r="H12" t="s">
        <v>59</v>
      </c>
      <c r="I12" t="s">
        <v>30</v>
      </c>
      <c r="J12">
        <v>1</v>
      </c>
      <c r="K12">
        <v>32000</v>
      </c>
      <c r="L12">
        <v>0</v>
      </c>
      <c r="M12">
        <v>32000</v>
      </c>
      <c r="N12">
        <v>19000</v>
      </c>
      <c r="O12" t="s">
        <v>23</v>
      </c>
      <c r="P12" t="s">
        <v>58</v>
      </c>
      <c r="Q12">
        <f t="shared" si="1"/>
        <v>32000</v>
      </c>
      <c r="R12">
        <f t="shared" si="2"/>
        <v>13000</v>
      </c>
      <c r="S12" s="14" t="str">
        <f t="shared" si="4"/>
        <v>Match</v>
      </c>
      <c r="T12" s="6">
        <f t="shared" si="3"/>
        <v>0.40625</v>
      </c>
    </row>
    <row r="13" spans="1:20" x14ac:dyDescent="0.35">
      <c r="A13">
        <v>100012</v>
      </c>
      <c r="B13" s="1">
        <v>46120</v>
      </c>
      <c r="C13" t="s">
        <v>35</v>
      </c>
      <c r="D13" t="s">
        <v>36</v>
      </c>
      <c r="E13" t="s">
        <v>37</v>
      </c>
      <c r="F13" t="s">
        <v>44</v>
      </c>
      <c r="G13" t="s">
        <v>60</v>
      </c>
      <c r="H13" t="s">
        <v>61</v>
      </c>
      <c r="I13" t="s">
        <v>22</v>
      </c>
      <c r="J13">
        <v>1</v>
      </c>
      <c r="K13">
        <v>9000</v>
      </c>
      <c r="L13">
        <v>0</v>
      </c>
      <c r="M13">
        <v>9000</v>
      </c>
      <c r="N13">
        <v>3500</v>
      </c>
      <c r="O13" t="s">
        <v>23</v>
      </c>
      <c r="P13" t="s">
        <v>58</v>
      </c>
      <c r="Q13">
        <f t="shared" si="1"/>
        <v>9000</v>
      </c>
      <c r="R13">
        <f t="shared" si="2"/>
        <v>5500</v>
      </c>
      <c r="S13" s="14" t="str">
        <f t="shared" si="4"/>
        <v>Match</v>
      </c>
      <c r="T13" s="6">
        <f t="shared" si="3"/>
        <v>0.61111111111111116</v>
      </c>
    </row>
    <row r="14" spans="1:20" x14ac:dyDescent="0.35">
      <c r="A14">
        <v>100013</v>
      </c>
      <c r="B14" s="1">
        <v>46153</v>
      </c>
      <c r="C14" t="s">
        <v>50</v>
      </c>
      <c r="D14" t="s">
        <v>51</v>
      </c>
      <c r="E14" t="s">
        <v>43</v>
      </c>
      <c r="F14" t="s">
        <v>19</v>
      </c>
      <c r="G14" t="s">
        <v>62</v>
      </c>
      <c r="H14" t="s">
        <v>63</v>
      </c>
      <c r="I14" t="s">
        <v>22</v>
      </c>
      <c r="J14">
        <v>2</v>
      </c>
      <c r="K14">
        <v>24000</v>
      </c>
      <c r="L14">
        <v>0</v>
      </c>
      <c r="M14">
        <v>48000</v>
      </c>
      <c r="N14">
        <v>15000</v>
      </c>
      <c r="O14" t="s">
        <v>23</v>
      </c>
      <c r="P14" t="s">
        <v>64</v>
      </c>
      <c r="Q14">
        <f t="shared" si="1"/>
        <v>48000</v>
      </c>
      <c r="R14">
        <f t="shared" si="2"/>
        <v>18000</v>
      </c>
      <c r="S14" s="14" t="str">
        <f t="shared" si="4"/>
        <v>Match</v>
      </c>
      <c r="T14" s="6">
        <f t="shared" si="3"/>
        <v>0.375</v>
      </c>
    </row>
    <row r="15" spans="1:20" x14ac:dyDescent="0.35">
      <c r="A15">
        <v>100014</v>
      </c>
      <c r="B15" s="1">
        <v>46195</v>
      </c>
      <c r="C15" t="s">
        <v>16</v>
      </c>
      <c r="D15" t="s">
        <v>17</v>
      </c>
      <c r="E15" t="s">
        <v>18</v>
      </c>
      <c r="F15" t="s">
        <v>44</v>
      </c>
      <c r="G15" t="s">
        <v>65</v>
      </c>
      <c r="H15" t="s">
        <v>66</v>
      </c>
      <c r="I15" t="s">
        <v>30</v>
      </c>
      <c r="J15">
        <v>2</v>
      </c>
      <c r="K15">
        <v>28000</v>
      </c>
      <c r="L15">
        <v>0.25</v>
      </c>
      <c r="M15">
        <v>42000</v>
      </c>
      <c r="N15">
        <v>16000</v>
      </c>
      <c r="O15" t="s">
        <v>23</v>
      </c>
      <c r="P15" t="s">
        <v>54</v>
      </c>
      <c r="Q15">
        <f t="shared" si="1"/>
        <v>42000</v>
      </c>
      <c r="R15">
        <f t="shared" si="2"/>
        <v>10000</v>
      </c>
      <c r="S15" s="14" t="str">
        <f t="shared" si="4"/>
        <v>Match</v>
      </c>
      <c r="T15" s="6">
        <f t="shared" si="3"/>
        <v>0.23809523809523808</v>
      </c>
    </row>
    <row r="16" spans="1:20" x14ac:dyDescent="0.35">
      <c r="A16">
        <v>100015</v>
      </c>
      <c r="B16" s="1">
        <v>46031</v>
      </c>
      <c r="C16" t="s">
        <v>55</v>
      </c>
      <c r="D16" t="s">
        <v>56</v>
      </c>
      <c r="E16" t="s">
        <v>43</v>
      </c>
      <c r="F16" t="s">
        <v>27</v>
      </c>
      <c r="G16" t="s">
        <v>28</v>
      </c>
      <c r="H16" t="s">
        <v>67</v>
      </c>
      <c r="I16" t="s">
        <v>22</v>
      </c>
      <c r="J16">
        <v>2</v>
      </c>
      <c r="K16">
        <v>165000</v>
      </c>
      <c r="L16">
        <v>0</v>
      </c>
      <c r="M16">
        <v>330000</v>
      </c>
      <c r="N16">
        <v>112000</v>
      </c>
      <c r="O16" t="s">
        <v>23</v>
      </c>
      <c r="P16" t="s">
        <v>40</v>
      </c>
      <c r="Q16">
        <f t="shared" si="1"/>
        <v>330000</v>
      </c>
      <c r="R16">
        <f t="shared" si="2"/>
        <v>106000</v>
      </c>
      <c r="S16" s="14" t="str">
        <f t="shared" si="4"/>
        <v>Match</v>
      </c>
      <c r="T16" s="6">
        <f t="shared" si="3"/>
        <v>0.32121212121212123</v>
      </c>
    </row>
    <row r="17" spans="1:20" x14ac:dyDescent="0.35">
      <c r="A17">
        <v>100016</v>
      </c>
      <c r="B17" s="1">
        <v>46228</v>
      </c>
      <c r="C17" t="s">
        <v>42</v>
      </c>
      <c r="D17" t="s">
        <v>26</v>
      </c>
      <c r="E17" t="s">
        <v>37</v>
      </c>
      <c r="F17" t="s">
        <v>44</v>
      </c>
      <c r="G17" t="s">
        <v>45</v>
      </c>
      <c r="H17" t="s">
        <v>68</v>
      </c>
      <c r="I17" t="s">
        <v>22</v>
      </c>
      <c r="J17">
        <v>1</v>
      </c>
      <c r="K17">
        <v>6500</v>
      </c>
      <c r="L17">
        <v>0.1</v>
      </c>
      <c r="M17">
        <v>4680</v>
      </c>
      <c r="N17">
        <v>2200</v>
      </c>
      <c r="O17" t="s">
        <v>23</v>
      </c>
      <c r="P17" t="s">
        <v>31</v>
      </c>
      <c r="Q17">
        <f t="shared" si="1"/>
        <v>5850</v>
      </c>
      <c r="R17">
        <f t="shared" si="2"/>
        <v>3650</v>
      </c>
      <c r="S17" s="14" t="str">
        <f t="shared" si="4"/>
        <v>Mismatch</v>
      </c>
      <c r="T17" s="6">
        <f t="shared" si="3"/>
        <v>0.62393162393162394</v>
      </c>
    </row>
    <row r="18" spans="1:20" x14ac:dyDescent="0.35">
      <c r="A18">
        <v>100017</v>
      </c>
      <c r="B18" s="1">
        <v>46032</v>
      </c>
      <c r="C18" t="s">
        <v>35</v>
      </c>
      <c r="D18" t="s">
        <v>36</v>
      </c>
      <c r="E18" t="s">
        <v>18</v>
      </c>
      <c r="F18" t="s">
        <v>19</v>
      </c>
      <c r="G18" t="s">
        <v>52</v>
      </c>
      <c r="H18" t="s">
        <v>69</v>
      </c>
      <c r="I18" t="s">
        <v>22</v>
      </c>
      <c r="J18">
        <v>2</v>
      </c>
      <c r="K18">
        <v>42000</v>
      </c>
      <c r="L18">
        <v>0</v>
      </c>
      <c r="M18">
        <v>84000</v>
      </c>
      <c r="N18">
        <v>28000</v>
      </c>
      <c r="O18" t="s">
        <v>23</v>
      </c>
      <c r="P18" t="s">
        <v>64</v>
      </c>
      <c r="Q18">
        <f t="shared" si="1"/>
        <v>84000</v>
      </c>
      <c r="R18">
        <f t="shared" si="2"/>
        <v>28000</v>
      </c>
      <c r="S18" s="14" t="str">
        <f t="shared" si="4"/>
        <v>Match</v>
      </c>
      <c r="T18" s="6">
        <f t="shared" si="3"/>
        <v>0.33333333333333331</v>
      </c>
    </row>
    <row r="19" spans="1:20" x14ac:dyDescent="0.35">
      <c r="A19">
        <v>100018</v>
      </c>
      <c r="B19" s="1">
        <v>46141</v>
      </c>
      <c r="C19" t="s">
        <v>55</v>
      </c>
      <c r="D19" t="s">
        <v>56</v>
      </c>
      <c r="E19" t="s">
        <v>43</v>
      </c>
      <c r="F19" t="s">
        <v>44</v>
      </c>
      <c r="G19" t="s">
        <v>45</v>
      </c>
      <c r="H19" t="s">
        <v>70</v>
      </c>
      <c r="I19" t="s">
        <v>30</v>
      </c>
      <c r="J19">
        <v>22</v>
      </c>
      <c r="K19">
        <v>6500</v>
      </c>
      <c r="L19">
        <v>0.15</v>
      </c>
      <c r="M19">
        <v>121550</v>
      </c>
      <c r="N19">
        <v>2200</v>
      </c>
      <c r="O19" t="s">
        <v>23</v>
      </c>
      <c r="P19" t="s">
        <v>31</v>
      </c>
      <c r="Q19">
        <f t="shared" si="1"/>
        <v>121550</v>
      </c>
      <c r="R19">
        <f t="shared" si="2"/>
        <v>73150</v>
      </c>
      <c r="S19" s="14" t="str">
        <f t="shared" si="4"/>
        <v>Match</v>
      </c>
      <c r="T19" s="6">
        <f t="shared" si="3"/>
        <v>0.60180995475113119</v>
      </c>
    </row>
    <row r="20" spans="1:20" x14ac:dyDescent="0.35">
      <c r="A20">
        <v>100019</v>
      </c>
      <c r="B20" s="1">
        <v>46148</v>
      </c>
      <c r="C20" t="s">
        <v>25</v>
      </c>
      <c r="D20" t="s">
        <v>26</v>
      </c>
      <c r="E20" t="s">
        <v>43</v>
      </c>
      <c r="F20" t="s">
        <v>27</v>
      </c>
      <c r="G20" t="s">
        <v>38</v>
      </c>
      <c r="H20" t="s">
        <v>71</v>
      </c>
      <c r="I20" t="s">
        <v>30</v>
      </c>
      <c r="J20">
        <v>1</v>
      </c>
      <c r="K20">
        <v>26000</v>
      </c>
      <c r="L20">
        <v>0.15</v>
      </c>
      <c r="M20">
        <v>22100</v>
      </c>
      <c r="N20">
        <v>15000</v>
      </c>
      <c r="O20" t="s">
        <v>23</v>
      </c>
      <c r="P20" t="s">
        <v>47</v>
      </c>
      <c r="Q20">
        <f t="shared" si="1"/>
        <v>22100</v>
      </c>
      <c r="R20">
        <f t="shared" si="2"/>
        <v>7100</v>
      </c>
      <c r="S20" s="14" t="str">
        <f t="shared" si="4"/>
        <v>Match</v>
      </c>
      <c r="T20" s="6">
        <f t="shared" si="3"/>
        <v>0.32126696832579188</v>
      </c>
    </row>
    <row r="21" spans="1:20" x14ac:dyDescent="0.35">
      <c r="A21">
        <v>100020</v>
      </c>
      <c r="B21" s="1">
        <v>46131</v>
      </c>
      <c r="C21" t="s">
        <v>16</v>
      </c>
      <c r="D21" t="s">
        <v>17</v>
      </c>
      <c r="E21" t="s">
        <v>43</v>
      </c>
      <c r="F21" t="s">
        <v>27</v>
      </c>
      <c r="G21" t="s">
        <v>38</v>
      </c>
      <c r="H21" t="s">
        <v>72</v>
      </c>
      <c r="I21" t="s">
        <v>30</v>
      </c>
      <c r="J21">
        <v>1</v>
      </c>
      <c r="K21">
        <v>26000</v>
      </c>
      <c r="L21">
        <v>0.25</v>
      </c>
      <c r="M21">
        <v>19500</v>
      </c>
      <c r="N21">
        <v>15000</v>
      </c>
      <c r="O21" t="s">
        <v>23</v>
      </c>
      <c r="P21" t="s">
        <v>64</v>
      </c>
      <c r="Q21">
        <f t="shared" si="1"/>
        <v>19500</v>
      </c>
      <c r="R21">
        <f t="shared" si="2"/>
        <v>4500</v>
      </c>
      <c r="S21" s="14" t="str">
        <f t="shared" si="4"/>
        <v>Match</v>
      </c>
      <c r="T21" s="6">
        <f t="shared" si="3"/>
        <v>0.23076923076923078</v>
      </c>
    </row>
    <row r="22" spans="1:20" x14ac:dyDescent="0.35">
      <c r="A22">
        <v>100021</v>
      </c>
      <c r="B22" s="1">
        <v>46148</v>
      </c>
      <c r="C22" t="s">
        <v>16</v>
      </c>
      <c r="D22" t="s">
        <v>17</v>
      </c>
      <c r="E22" t="s">
        <v>18</v>
      </c>
      <c r="F22" t="s">
        <v>27</v>
      </c>
      <c r="G22" t="s">
        <v>38</v>
      </c>
      <c r="H22" t="s">
        <v>73</v>
      </c>
      <c r="I22" t="s">
        <v>22</v>
      </c>
      <c r="J22">
        <v>1</v>
      </c>
      <c r="K22">
        <v>26000</v>
      </c>
      <c r="L22">
        <v>0</v>
      </c>
      <c r="M22">
        <v>26000</v>
      </c>
      <c r="N22">
        <v>15000</v>
      </c>
      <c r="O22" t="s">
        <v>23</v>
      </c>
      <c r="P22" t="s">
        <v>31</v>
      </c>
      <c r="Q22">
        <f t="shared" si="1"/>
        <v>26000</v>
      </c>
      <c r="R22">
        <f t="shared" si="2"/>
        <v>11000</v>
      </c>
      <c r="S22" s="14" t="str">
        <f t="shared" si="4"/>
        <v>Match</v>
      </c>
      <c r="T22" s="6">
        <f t="shared" si="3"/>
        <v>0.42307692307692307</v>
      </c>
    </row>
    <row r="23" spans="1:20" x14ac:dyDescent="0.35">
      <c r="A23">
        <v>100022</v>
      </c>
      <c r="B23" s="1">
        <v>46033</v>
      </c>
      <c r="C23" t="s">
        <v>50</v>
      </c>
      <c r="D23" t="s">
        <v>51</v>
      </c>
      <c r="E23" t="s">
        <v>18</v>
      </c>
      <c r="F23" t="s">
        <v>44</v>
      </c>
      <c r="G23" t="s">
        <v>65</v>
      </c>
      <c r="H23" t="s">
        <v>66</v>
      </c>
      <c r="I23" t="s">
        <v>22</v>
      </c>
      <c r="J23">
        <v>1</v>
      </c>
      <c r="K23">
        <v>28000</v>
      </c>
      <c r="L23">
        <v>0.05</v>
      </c>
      <c r="M23">
        <v>26600</v>
      </c>
      <c r="N23">
        <v>16000</v>
      </c>
      <c r="O23" t="s">
        <v>23</v>
      </c>
      <c r="P23" t="s">
        <v>47</v>
      </c>
      <c r="Q23">
        <f t="shared" si="1"/>
        <v>26600</v>
      </c>
      <c r="R23">
        <f t="shared" si="2"/>
        <v>10600</v>
      </c>
      <c r="S23" s="14" t="str">
        <f t="shared" si="4"/>
        <v>Match</v>
      </c>
      <c r="T23" s="6">
        <f t="shared" si="3"/>
        <v>0.39849624060150374</v>
      </c>
    </row>
    <row r="24" spans="1:20" x14ac:dyDescent="0.35">
      <c r="A24">
        <v>100023</v>
      </c>
      <c r="B24" s="1">
        <v>46052</v>
      </c>
      <c r="C24" t="s">
        <v>32</v>
      </c>
      <c r="D24" t="s">
        <v>17</v>
      </c>
      <c r="E24" t="s">
        <v>37</v>
      </c>
      <c r="F24" t="s">
        <v>27</v>
      </c>
      <c r="G24" t="s">
        <v>33</v>
      </c>
      <c r="H24" t="s">
        <v>74</v>
      </c>
      <c r="I24" t="s">
        <v>30</v>
      </c>
      <c r="J24">
        <v>1</v>
      </c>
      <c r="K24">
        <v>32000</v>
      </c>
      <c r="L24">
        <v>0.15</v>
      </c>
      <c r="M24">
        <v>27200</v>
      </c>
      <c r="N24">
        <v>19000</v>
      </c>
      <c r="O24" t="s">
        <v>23</v>
      </c>
      <c r="P24" t="s">
        <v>58</v>
      </c>
      <c r="Q24">
        <f t="shared" si="1"/>
        <v>27200</v>
      </c>
      <c r="R24">
        <f t="shared" si="2"/>
        <v>8200</v>
      </c>
      <c r="S24" s="14" t="str">
        <f t="shared" si="4"/>
        <v>Match</v>
      </c>
      <c r="T24" s="6">
        <f t="shared" si="3"/>
        <v>0.3014705882352941</v>
      </c>
    </row>
    <row r="25" spans="1:20" x14ac:dyDescent="0.35">
      <c r="A25">
        <v>100024</v>
      </c>
      <c r="B25" s="1">
        <v>46150</v>
      </c>
      <c r="C25" t="s">
        <v>32</v>
      </c>
      <c r="D25" t="s">
        <v>17</v>
      </c>
      <c r="E25" t="s">
        <v>43</v>
      </c>
      <c r="F25" t="s">
        <v>19</v>
      </c>
      <c r="G25" t="s">
        <v>20</v>
      </c>
      <c r="H25" t="s">
        <v>75</v>
      </c>
      <c r="I25" t="s">
        <v>22</v>
      </c>
      <c r="J25">
        <v>2</v>
      </c>
      <c r="K25">
        <v>58000</v>
      </c>
      <c r="L25">
        <v>0.2</v>
      </c>
      <c r="M25">
        <v>92800</v>
      </c>
      <c r="N25">
        <v>39000</v>
      </c>
      <c r="O25" t="s">
        <v>76</v>
      </c>
      <c r="P25" t="s">
        <v>40</v>
      </c>
      <c r="Q25">
        <f t="shared" si="1"/>
        <v>92800</v>
      </c>
      <c r="R25">
        <f t="shared" si="2"/>
        <v>14800</v>
      </c>
      <c r="S25" s="14" t="str">
        <f t="shared" si="4"/>
        <v>Match</v>
      </c>
      <c r="T25" s="6">
        <f t="shared" si="3"/>
        <v>0.15948275862068967</v>
      </c>
    </row>
    <row r="26" spans="1:20" x14ac:dyDescent="0.35">
      <c r="A26">
        <v>100025</v>
      </c>
      <c r="B26" s="1">
        <v>46027</v>
      </c>
      <c r="C26" t="s">
        <v>35</v>
      </c>
      <c r="D26" t="s">
        <v>36</v>
      </c>
      <c r="E26" t="s">
        <v>43</v>
      </c>
      <c r="F26" t="s">
        <v>19</v>
      </c>
      <c r="G26" t="s">
        <v>20</v>
      </c>
      <c r="H26" t="s">
        <v>77</v>
      </c>
      <c r="I26" t="s">
        <v>30</v>
      </c>
      <c r="J26">
        <v>5</v>
      </c>
      <c r="K26">
        <v>58000</v>
      </c>
      <c r="L26">
        <v>0.05</v>
      </c>
      <c r="M26">
        <v>275500</v>
      </c>
      <c r="N26">
        <v>39000</v>
      </c>
      <c r="O26" t="s">
        <v>23</v>
      </c>
      <c r="P26" t="s">
        <v>58</v>
      </c>
      <c r="Q26">
        <f t="shared" si="1"/>
        <v>275500</v>
      </c>
      <c r="R26">
        <f t="shared" si="2"/>
        <v>80500</v>
      </c>
      <c r="S26" s="14" t="str">
        <f t="shared" si="4"/>
        <v>Match</v>
      </c>
      <c r="T26" s="6">
        <f t="shared" si="3"/>
        <v>0.29219600725952816</v>
      </c>
    </row>
    <row r="27" spans="1:20" x14ac:dyDescent="0.35">
      <c r="A27">
        <v>100026</v>
      </c>
      <c r="B27" s="1">
        <v>46203</v>
      </c>
      <c r="C27" t="s">
        <v>50</v>
      </c>
      <c r="D27" t="s">
        <v>51</v>
      </c>
      <c r="E27" t="s">
        <v>43</v>
      </c>
      <c r="F27" t="s">
        <v>44</v>
      </c>
      <c r="G27" t="s">
        <v>60</v>
      </c>
      <c r="H27" t="s">
        <v>78</v>
      </c>
      <c r="I27" t="s">
        <v>30</v>
      </c>
      <c r="J27">
        <v>2</v>
      </c>
      <c r="K27">
        <v>9000</v>
      </c>
      <c r="L27">
        <v>0.1</v>
      </c>
      <c r="M27">
        <v>16200</v>
      </c>
      <c r="N27">
        <v>3500</v>
      </c>
      <c r="O27" t="s">
        <v>23</v>
      </c>
      <c r="P27" t="s">
        <v>24</v>
      </c>
      <c r="Q27">
        <f t="shared" si="1"/>
        <v>16200</v>
      </c>
      <c r="R27">
        <f t="shared" si="2"/>
        <v>9200</v>
      </c>
      <c r="S27" s="14" t="str">
        <f t="shared" si="4"/>
        <v>Match</v>
      </c>
      <c r="T27" s="6">
        <f t="shared" si="3"/>
        <v>0.5679012345679012</v>
      </c>
    </row>
    <row r="28" spans="1:20" x14ac:dyDescent="0.35">
      <c r="A28">
        <v>100027</v>
      </c>
      <c r="B28" s="1">
        <v>46142</v>
      </c>
      <c r="C28" t="s">
        <v>35</v>
      </c>
      <c r="D28" t="s">
        <v>36</v>
      </c>
      <c r="E28" t="s">
        <v>18</v>
      </c>
      <c r="F28" t="s">
        <v>19</v>
      </c>
      <c r="G28" t="s">
        <v>20</v>
      </c>
      <c r="H28" t="s">
        <v>79</v>
      </c>
      <c r="I28" t="s">
        <v>22</v>
      </c>
      <c r="J28">
        <v>4</v>
      </c>
      <c r="K28">
        <v>58000</v>
      </c>
      <c r="L28">
        <v>0.05</v>
      </c>
      <c r="M28">
        <v>220400</v>
      </c>
      <c r="N28">
        <v>39000</v>
      </c>
      <c r="O28" t="s">
        <v>23</v>
      </c>
      <c r="P28" t="s">
        <v>58</v>
      </c>
      <c r="Q28">
        <f t="shared" si="1"/>
        <v>220400</v>
      </c>
      <c r="R28">
        <f t="shared" si="2"/>
        <v>64400</v>
      </c>
      <c r="S28" s="14" t="str">
        <f t="shared" si="4"/>
        <v>Match</v>
      </c>
      <c r="T28" s="6">
        <f t="shared" si="3"/>
        <v>0.29219600725952816</v>
      </c>
    </row>
    <row r="29" spans="1:20" x14ac:dyDescent="0.35">
      <c r="A29">
        <v>100028</v>
      </c>
      <c r="B29" s="1">
        <v>46156</v>
      </c>
      <c r="C29" t="s">
        <v>32</v>
      </c>
      <c r="D29" t="s">
        <v>17</v>
      </c>
      <c r="E29" t="s">
        <v>37</v>
      </c>
      <c r="F29" t="s">
        <v>27</v>
      </c>
      <c r="G29" t="s">
        <v>38</v>
      </c>
      <c r="H29" t="s">
        <v>80</v>
      </c>
      <c r="I29" t="s">
        <v>30</v>
      </c>
      <c r="J29">
        <v>22</v>
      </c>
      <c r="K29">
        <v>26000</v>
      </c>
      <c r="L29">
        <v>0.25</v>
      </c>
      <c r="M29">
        <v>429000</v>
      </c>
      <c r="N29">
        <v>15000</v>
      </c>
      <c r="O29" t="s">
        <v>23</v>
      </c>
      <c r="P29" t="s">
        <v>47</v>
      </c>
      <c r="Q29">
        <f t="shared" si="1"/>
        <v>429000</v>
      </c>
      <c r="R29">
        <f t="shared" si="2"/>
        <v>99000</v>
      </c>
      <c r="S29" s="14" t="str">
        <f t="shared" si="4"/>
        <v>Match</v>
      </c>
      <c r="T29" s="6">
        <f t="shared" si="3"/>
        <v>0.23076923076923078</v>
      </c>
    </row>
    <row r="30" spans="1:20" x14ac:dyDescent="0.35">
      <c r="A30">
        <v>100029</v>
      </c>
      <c r="B30" s="1">
        <v>46103</v>
      </c>
      <c r="C30" t="s">
        <v>32</v>
      </c>
      <c r="D30" t="s">
        <v>17</v>
      </c>
      <c r="E30" t="s">
        <v>43</v>
      </c>
      <c r="F30" t="s">
        <v>19</v>
      </c>
      <c r="G30" t="s">
        <v>20</v>
      </c>
      <c r="H30" t="s">
        <v>81</v>
      </c>
      <c r="I30" t="s">
        <v>30</v>
      </c>
      <c r="J30">
        <v>5</v>
      </c>
      <c r="K30">
        <v>58000</v>
      </c>
      <c r="L30">
        <v>0.1</v>
      </c>
      <c r="M30">
        <v>261000</v>
      </c>
      <c r="N30">
        <v>39000</v>
      </c>
      <c r="O30" t="s">
        <v>23</v>
      </c>
      <c r="P30" t="s">
        <v>24</v>
      </c>
      <c r="Q30">
        <f t="shared" si="1"/>
        <v>261000</v>
      </c>
      <c r="R30">
        <f t="shared" si="2"/>
        <v>66000</v>
      </c>
      <c r="S30" s="14" t="str">
        <f t="shared" si="4"/>
        <v>Match</v>
      </c>
      <c r="T30" s="6">
        <f t="shared" si="3"/>
        <v>0.25287356321839083</v>
      </c>
    </row>
    <row r="31" spans="1:20" x14ac:dyDescent="0.35">
      <c r="A31">
        <v>100030</v>
      </c>
      <c r="B31" s="1">
        <v>46209</v>
      </c>
      <c r="C31" t="s">
        <v>35</v>
      </c>
      <c r="D31" t="s">
        <v>36</v>
      </c>
      <c r="E31" t="s">
        <v>37</v>
      </c>
      <c r="F31" t="s">
        <v>27</v>
      </c>
      <c r="G31" t="s">
        <v>38</v>
      </c>
      <c r="H31" t="s">
        <v>82</v>
      </c>
      <c r="I31" t="s">
        <v>22</v>
      </c>
      <c r="J31">
        <v>1</v>
      </c>
      <c r="K31">
        <v>26000</v>
      </c>
      <c r="L31">
        <v>0.05</v>
      </c>
      <c r="M31">
        <v>24700</v>
      </c>
      <c r="N31">
        <v>15000</v>
      </c>
      <c r="O31" t="s">
        <v>23</v>
      </c>
      <c r="P31" t="s">
        <v>58</v>
      </c>
      <c r="Q31">
        <f t="shared" si="1"/>
        <v>24700</v>
      </c>
      <c r="R31">
        <f t="shared" si="2"/>
        <v>9700</v>
      </c>
      <c r="S31" s="14" t="str">
        <f t="shared" si="4"/>
        <v>Match</v>
      </c>
      <c r="T31" s="6">
        <f t="shared" si="3"/>
        <v>0.39271255060728744</v>
      </c>
    </row>
    <row r="32" spans="1:20" x14ac:dyDescent="0.35">
      <c r="A32">
        <v>100031</v>
      </c>
      <c r="B32" s="1">
        <v>46182</v>
      </c>
      <c r="C32" t="s">
        <v>32</v>
      </c>
      <c r="D32" t="s">
        <v>17</v>
      </c>
      <c r="E32" t="s">
        <v>43</v>
      </c>
      <c r="F32" t="s">
        <v>19</v>
      </c>
      <c r="G32" t="s">
        <v>20</v>
      </c>
      <c r="H32" t="s">
        <v>83</v>
      </c>
      <c r="I32" t="s">
        <v>22</v>
      </c>
      <c r="J32">
        <v>2</v>
      </c>
      <c r="K32">
        <v>58000</v>
      </c>
      <c r="L32">
        <v>0.15</v>
      </c>
      <c r="M32">
        <v>98600</v>
      </c>
      <c r="N32">
        <v>39000</v>
      </c>
      <c r="O32" t="s">
        <v>23</v>
      </c>
      <c r="P32" t="s">
        <v>84</v>
      </c>
      <c r="Q32">
        <f t="shared" si="1"/>
        <v>98600</v>
      </c>
      <c r="R32">
        <f t="shared" si="2"/>
        <v>20600</v>
      </c>
      <c r="S32" s="14" t="str">
        <f t="shared" si="4"/>
        <v>Match</v>
      </c>
      <c r="T32" s="6">
        <f t="shared" si="3"/>
        <v>0.20892494929006086</v>
      </c>
    </row>
    <row r="33" spans="1:20" x14ac:dyDescent="0.35">
      <c r="A33">
        <v>100032</v>
      </c>
      <c r="B33" s="1">
        <v>46109</v>
      </c>
      <c r="C33" t="s">
        <v>55</v>
      </c>
      <c r="D33" t="s">
        <v>56</v>
      </c>
      <c r="E33" t="s">
        <v>37</v>
      </c>
      <c r="F33" t="s">
        <v>19</v>
      </c>
      <c r="G33" t="s">
        <v>62</v>
      </c>
      <c r="H33" t="s">
        <v>49</v>
      </c>
      <c r="I33" t="s">
        <v>22</v>
      </c>
      <c r="J33">
        <v>1</v>
      </c>
      <c r="K33">
        <v>24000</v>
      </c>
      <c r="L33">
        <v>0.05</v>
      </c>
      <c r="M33">
        <v>22800</v>
      </c>
      <c r="N33">
        <v>15000</v>
      </c>
      <c r="O33" t="s">
        <v>23</v>
      </c>
      <c r="P33" t="s">
        <v>31</v>
      </c>
      <c r="Q33">
        <f t="shared" si="1"/>
        <v>22800</v>
      </c>
      <c r="R33">
        <f t="shared" si="2"/>
        <v>7800</v>
      </c>
      <c r="S33" s="14" t="str">
        <f t="shared" si="4"/>
        <v>Match</v>
      </c>
      <c r="T33" s="6">
        <f t="shared" si="3"/>
        <v>0.34210526315789475</v>
      </c>
    </row>
    <row r="34" spans="1:20" x14ac:dyDescent="0.35">
      <c r="A34">
        <v>100033</v>
      </c>
      <c r="B34" s="1">
        <v>46152</v>
      </c>
      <c r="C34" t="s">
        <v>25</v>
      </c>
      <c r="D34" t="s">
        <v>26</v>
      </c>
      <c r="E34" t="s">
        <v>43</v>
      </c>
      <c r="F34" t="s">
        <v>19</v>
      </c>
      <c r="G34" t="s">
        <v>20</v>
      </c>
      <c r="H34" t="s">
        <v>85</v>
      </c>
      <c r="I34" t="s">
        <v>22</v>
      </c>
      <c r="J34">
        <v>3</v>
      </c>
      <c r="K34">
        <v>58000</v>
      </c>
      <c r="L34">
        <v>0</v>
      </c>
      <c r="M34">
        <v>174000</v>
      </c>
      <c r="N34">
        <v>39000</v>
      </c>
      <c r="O34" t="s">
        <v>23</v>
      </c>
      <c r="P34" t="s">
        <v>84</v>
      </c>
      <c r="Q34">
        <f t="shared" si="1"/>
        <v>174000</v>
      </c>
      <c r="R34">
        <f t="shared" si="2"/>
        <v>57000</v>
      </c>
      <c r="S34" s="14" t="str">
        <f t="shared" si="4"/>
        <v>Match</v>
      </c>
      <c r="T34" s="6">
        <f t="shared" si="3"/>
        <v>0.32758620689655171</v>
      </c>
    </row>
    <row r="35" spans="1:20" x14ac:dyDescent="0.35">
      <c r="A35">
        <v>100034</v>
      </c>
      <c r="B35" s="1">
        <v>46157</v>
      </c>
      <c r="C35" t="s">
        <v>55</v>
      </c>
      <c r="D35" t="s">
        <v>56</v>
      </c>
      <c r="E35" t="s">
        <v>43</v>
      </c>
      <c r="F35" t="s">
        <v>19</v>
      </c>
      <c r="G35" t="s">
        <v>20</v>
      </c>
      <c r="H35" t="s">
        <v>86</v>
      </c>
      <c r="I35" t="s">
        <v>30</v>
      </c>
      <c r="J35">
        <v>1</v>
      </c>
      <c r="K35">
        <v>58000</v>
      </c>
      <c r="L35">
        <v>0.15</v>
      </c>
      <c r="M35">
        <v>49300</v>
      </c>
      <c r="N35">
        <v>39000</v>
      </c>
      <c r="O35" t="s">
        <v>23</v>
      </c>
      <c r="P35" t="s">
        <v>47</v>
      </c>
      <c r="Q35">
        <f t="shared" si="1"/>
        <v>49300</v>
      </c>
      <c r="R35">
        <f t="shared" si="2"/>
        <v>10300</v>
      </c>
      <c r="S35" s="14" t="str">
        <f t="shared" si="4"/>
        <v>Match</v>
      </c>
      <c r="T35" s="6">
        <f t="shared" si="3"/>
        <v>0.20892494929006086</v>
      </c>
    </row>
    <row r="36" spans="1:20" x14ac:dyDescent="0.35">
      <c r="A36">
        <v>100035</v>
      </c>
      <c r="B36" s="1">
        <v>46076</v>
      </c>
      <c r="C36" t="s">
        <v>35</v>
      </c>
      <c r="D36" t="s">
        <v>36</v>
      </c>
      <c r="E36" t="s">
        <v>43</v>
      </c>
      <c r="F36" t="s">
        <v>44</v>
      </c>
      <c r="G36" t="s">
        <v>65</v>
      </c>
      <c r="H36" t="s">
        <v>87</v>
      </c>
      <c r="I36" t="s">
        <v>30</v>
      </c>
      <c r="J36">
        <v>25</v>
      </c>
      <c r="K36">
        <v>28000</v>
      </c>
      <c r="L36">
        <v>0.05</v>
      </c>
      <c r="M36">
        <v>665000</v>
      </c>
      <c r="N36">
        <v>16000</v>
      </c>
      <c r="O36" t="s">
        <v>23</v>
      </c>
      <c r="P36" t="s">
        <v>64</v>
      </c>
      <c r="Q36">
        <f t="shared" si="1"/>
        <v>665000</v>
      </c>
      <c r="R36">
        <f t="shared" si="2"/>
        <v>265000</v>
      </c>
      <c r="S36" s="14" t="str">
        <f t="shared" si="4"/>
        <v>Match</v>
      </c>
      <c r="T36" s="6">
        <f t="shared" si="3"/>
        <v>0.39849624060150374</v>
      </c>
    </row>
    <row r="37" spans="1:20" x14ac:dyDescent="0.35">
      <c r="A37">
        <v>100036</v>
      </c>
      <c r="B37" s="1">
        <v>46076</v>
      </c>
      <c r="C37" t="s">
        <v>35</v>
      </c>
      <c r="D37" t="s">
        <v>36</v>
      </c>
      <c r="E37" t="s">
        <v>43</v>
      </c>
      <c r="F37" t="s">
        <v>27</v>
      </c>
      <c r="G37" t="s">
        <v>33</v>
      </c>
      <c r="H37" t="s">
        <v>88</v>
      </c>
      <c r="I37" t="s">
        <v>22</v>
      </c>
      <c r="J37">
        <v>2</v>
      </c>
      <c r="K37">
        <v>32000</v>
      </c>
      <c r="L37">
        <v>0.05</v>
      </c>
      <c r="M37">
        <v>60800</v>
      </c>
      <c r="N37">
        <v>19000</v>
      </c>
      <c r="O37" t="s">
        <v>76</v>
      </c>
      <c r="P37" t="s">
        <v>47</v>
      </c>
      <c r="Q37">
        <f t="shared" si="1"/>
        <v>60800</v>
      </c>
      <c r="R37">
        <f t="shared" si="2"/>
        <v>22800</v>
      </c>
      <c r="S37" s="14" t="str">
        <f t="shared" si="4"/>
        <v>Match</v>
      </c>
      <c r="T37" s="6">
        <f t="shared" si="3"/>
        <v>0.375</v>
      </c>
    </row>
    <row r="38" spans="1:20" x14ac:dyDescent="0.35">
      <c r="A38">
        <v>100037</v>
      </c>
      <c r="B38" s="1">
        <v>46124</v>
      </c>
      <c r="C38" t="s">
        <v>32</v>
      </c>
      <c r="D38" t="s">
        <v>17</v>
      </c>
      <c r="E38" t="s">
        <v>43</v>
      </c>
      <c r="F38" t="s">
        <v>44</v>
      </c>
      <c r="G38" t="s">
        <v>65</v>
      </c>
      <c r="H38" t="s">
        <v>89</v>
      </c>
      <c r="I38" t="s">
        <v>22</v>
      </c>
      <c r="J38">
        <v>2</v>
      </c>
      <c r="K38">
        <v>28000</v>
      </c>
      <c r="L38">
        <v>0</v>
      </c>
      <c r="M38">
        <v>56000</v>
      </c>
      <c r="N38">
        <v>16000</v>
      </c>
      <c r="O38" t="s">
        <v>23</v>
      </c>
      <c r="P38" t="s">
        <v>40</v>
      </c>
      <c r="Q38">
        <f t="shared" si="1"/>
        <v>56000</v>
      </c>
      <c r="R38">
        <f t="shared" si="2"/>
        <v>24000</v>
      </c>
      <c r="S38" s="14" t="str">
        <f t="shared" si="4"/>
        <v>Match</v>
      </c>
      <c r="T38" s="6">
        <f t="shared" si="3"/>
        <v>0.42857142857142855</v>
      </c>
    </row>
    <row r="39" spans="1:20" x14ac:dyDescent="0.35">
      <c r="A39">
        <v>100038</v>
      </c>
      <c r="B39" s="1">
        <v>46037</v>
      </c>
      <c r="C39" t="s">
        <v>35</v>
      </c>
      <c r="D39" t="s">
        <v>36</v>
      </c>
      <c r="E39" t="s">
        <v>37</v>
      </c>
      <c r="F39" t="s">
        <v>27</v>
      </c>
      <c r="G39" t="s">
        <v>33</v>
      </c>
      <c r="H39" t="s">
        <v>90</v>
      </c>
      <c r="I39" t="s">
        <v>30</v>
      </c>
      <c r="J39">
        <v>2</v>
      </c>
      <c r="K39">
        <v>32000</v>
      </c>
      <c r="L39">
        <v>0</v>
      </c>
      <c r="M39">
        <v>64000</v>
      </c>
      <c r="N39">
        <v>19000</v>
      </c>
      <c r="O39" t="s">
        <v>23</v>
      </c>
      <c r="P39" t="s">
        <v>84</v>
      </c>
      <c r="Q39">
        <f t="shared" si="1"/>
        <v>64000</v>
      </c>
      <c r="R39">
        <f t="shared" si="2"/>
        <v>26000</v>
      </c>
      <c r="S39" s="14" t="str">
        <f t="shared" si="4"/>
        <v>Match</v>
      </c>
      <c r="T39" s="6">
        <f t="shared" si="3"/>
        <v>0.40625</v>
      </c>
    </row>
    <row r="40" spans="1:20" x14ac:dyDescent="0.35">
      <c r="A40">
        <v>100039</v>
      </c>
      <c r="B40" s="1">
        <v>46116</v>
      </c>
      <c r="C40" t="s">
        <v>16</v>
      </c>
      <c r="D40" t="s">
        <v>17</v>
      </c>
      <c r="E40" t="s">
        <v>37</v>
      </c>
      <c r="F40" t="s">
        <v>44</v>
      </c>
      <c r="G40" t="s">
        <v>45</v>
      </c>
      <c r="H40" t="s">
        <v>91</v>
      </c>
      <c r="I40" t="s">
        <v>22</v>
      </c>
      <c r="J40">
        <v>3</v>
      </c>
      <c r="K40">
        <v>6500</v>
      </c>
      <c r="L40">
        <v>0.1</v>
      </c>
      <c r="M40">
        <v>17550</v>
      </c>
      <c r="N40">
        <v>2200</v>
      </c>
      <c r="O40" t="s">
        <v>23</v>
      </c>
      <c r="P40" t="s">
        <v>40</v>
      </c>
      <c r="Q40">
        <f t="shared" si="1"/>
        <v>17550</v>
      </c>
      <c r="R40">
        <f t="shared" si="2"/>
        <v>10950</v>
      </c>
      <c r="S40" s="14" t="str">
        <f t="shared" si="4"/>
        <v>Match</v>
      </c>
      <c r="T40" s="6">
        <f t="shared" si="3"/>
        <v>0.62393162393162394</v>
      </c>
    </row>
    <row r="41" spans="1:20" x14ac:dyDescent="0.35">
      <c r="A41">
        <v>100040</v>
      </c>
      <c r="B41" s="1">
        <v>46145</v>
      </c>
      <c r="C41" t="s">
        <v>32</v>
      </c>
      <c r="D41" t="s">
        <v>17</v>
      </c>
      <c r="E41" t="s">
        <v>18</v>
      </c>
      <c r="F41" t="s">
        <v>19</v>
      </c>
      <c r="G41" t="s">
        <v>20</v>
      </c>
      <c r="H41" t="s">
        <v>92</v>
      </c>
      <c r="I41" t="s">
        <v>30</v>
      </c>
      <c r="J41">
        <v>1</v>
      </c>
      <c r="K41">
        <v>58000</v>
      </c>
      <c r="L41">
        <v>0.05</v>
      </c>
      <c r="M41">
        <v>55100</v>
      </c>
      <c r="N41">
        <v>39000</v>
      </c>
      <c r="O41" t="s">
        <v>23</v>
      </c>
      <c r="P41" t="s">
        <v>31</v>
      </c>
      <c r="Q41">
        <f t="shared" si="1"/>
        <v>55100</v>
      </c>
      <c r="R41">
        <f t="shared" si="2"/>
        <v>16100</v>
      </c>
      <c r="S41" s="14" t="str">
        <f t="shared" si="4"/>
        <v>Match</v>
      </c>
      <c r="T41" s="6">
        <f t="shared" si="3"/>
        <v>0.29219600725952816</v>
      </c>
    </row>
    <row r="42" spans="1:20" x14ac:dyDescent="0.35">
      <c r="A42">
        <v>100041</v>
      </c>
      <c r="B42" s="1">
        <v>46035</v>
      </c>
      <c r="C42" t="s">
        <v>55</v>
      </c>
      <c r="D42" t="s">
        <v>56</v>
      </c>
      <c r="E42" t="s">
        <v>18</v>
      </c>
      <c r="F42" t="s">
        <v>27</v>
      </c>
      <c r="G42" t="s">
        <v>33</v>
      </c>
      <c r="H42" t="s">
        <v>93</v>
      </c>
      <c r="I42" t="s">
        <v>30</v>
      </c>
      <c r="J42">
        <v>3</v>
      </c>
      <c r="K42">
        <v>32000</v>
      </c>
      <c r="L42">
        <v>0.1</v>
      </c>
      <c r="M42">
        <v>86400</v>
      </c>
      <c r="N42">
        <v>19000</v>
      </c>
      <c r="O42" t="s">
        <v>23</v>
      </c>
      <c r="P42" t="s">
        <v>47</v>
      </c>
      <c r="Q42">
        <f t="shared" si="1"/>
        <v>86400</v>
      </c>
      <c r="R42">
        <f t="shared" si="2"/>
        <v>29400</v>
      </c>
      <c r="S42" s="14" t="str">
        <f t="shared" si="4"/>
        <v>Match</v>
      </c>
      <c r="T42" s="6">
        <f t="shared" si="3"/>
        <v>0.34027777777777779</v>
      </c>
    </row>
    <row r="43" spans="1:20" x14ac:dyDescent="0.35">
      <c r="A43">
        <v>100042</v>
      </c>
      <c r="B43" s="1">
        <v>46151</v>
      </c>
      <c r="C43" t="s">
        <v>50</v>
      </c>
      <c r="D43" t="s">
        <v>51</v>
      </c>
      <c r="E43" t="s">
        <v>18</v>
      </c>
      <c r="F43" t="s">
        <v>27</v>
      </c>
      <c r="G43" t="s">
        <v>28</v>
      </c>
      <c r="H43" t="s">
        <v>94</v>
      </c>
      <c r="I43" t="s">
        <v>30</v>
      </c>
      <c r="J43">
        <v>2</v>
      </c>
      <c r="K43">
        <v>165000</v>
      </c>
      <c r="L43">
        <v>0</v>
      </c>
      <c r="M43">
        <v>330000</v>
      </c>
      <c r="N43">
        <v>112000</v>
      </c>
      <c r="O43" t="s">
        <v>23</v>
      </c>
      <c r="P43" t="s">
        <v>24</v>
      </c>
      <c r="Q43">
        <f t="shared" si="1"/>
        <v>330000</v>
      </c>
      <c r="R43">
        <f t="shared" si="2"/>
        <v>106000</v>
      </c>
      <c r="S43" s="14" t="str">
        <f t="shared" si="4"/>
        <v>Match</v>
      </c>
      <c r="T43" s="6">
        <f t="shared" si="3"/>
        <v>0.32121212121212123</v>
      </c>
    </row>
    <row r="44" spans="1:20" x14ac:dyDescent="0.35">
      <c r="A44">
        <v>100043</v>
      </c>
      <c r="B44" s="1">
        <v>46188</v>
      </c>
      <c r="C44" t="s">
        <v>50</v>
      </c>
      <c r="D44" t="s">
        <v>51</v>
      </c>
      <c r="E44" t="s">
        <v>43</v>
      </c>
      <c r="F44" t="s">
        <v>19</v>
      </c>
      <c r="G44" t="s">
        <v>62</v>
      </c>
      <c r="H44" t="s">
        <v>95</v>
      </c>
      <c r="I44" t="s">
        <v>30</v>
      </c>
      <c r="J44">
        <v>2</v>
      </c>
      <c r="K44">
        <v>24000</v>
      </c>
      <c r="L44">
        <v>0.15</v>
      </c>
      <c r="M44">
        <v>40800</v>
      </c>
      <c r="N44">
        <v>15000</v>
      </c>
      <c r="O44" t="s">
        <v>23</v>
      </c>
      <c r="P44" t="s">
        <v>47</v>
      </c>
      <c r="Q44">
        <f t="shared" si="1"/>
        <v>40800</v>
      </c>
      <c r="R44">
        <f t="shared" si="2"/>
        <v>10800</v>
      </c>
      <c r="S44" s="14" t="str">
        <f t="shared" si="4"/>
        <v>Match</v>
      </c>
      <c r="T44" s="6">
        <f t="shared" si="3"/>
        <v>0.26470588235294118</v>
      </c>
    </row>
    <row r="45" spans="1:20" x14ac:dyDescent="0.35">
      <c r="A45">
        <v>100044</v>
      </c>
      <c r="B45" s="1">
        <v>46167</v>
      </c>
      <c r="C45" t="s">
        <v>32</v>
      </c>
      <c r="D45" t="s">
        <v>17</v>
      </c>
      <c r="E45" t="s">
        <v>37</v>
      </c>
      <c r="F45" t="s">
        <v>19</v>
      </c>
      <c r="G45" t="s">
        <v>62</v>
      </c>
      <c r="H45" t="s">
        <v>96</v>
      </c>
      <c r="I45" t="s">
        <v>30</v>
      </c>
      <c r="J45">
        <v>1</v>
      </c>
      <c r="K45">
        <v>24000</v>
      </c>
      <c r="L45">
        <v>0.2</v>
      </c>
      <c r="M45">
        <v>19200</v>
      </c>
      <c r="N45">
        <v>15000</v>
      </c>
      <c r="O45" t="s">
        <v>23</v>
      </c>
      <c r="P45" t="s">
        <v>54</v>
      </c>
      <c r="Q45">
        <f t="shared" si="1"/>
        <v>19200</v>
      </c>
      <c r="R45">
        <f t="shared" si="2"/>
        <v>4200</v>
      </c>
      <c r="S45" s="14" t="str">
        <f t="shared" si="4"/>
        <v>Match</v>
      </c>
      <c r="T45" s="6">
        <f t="shared" si="3"/>
        <v>0.21875</v>
      </c>
    </row>
    <row r="46" spans="1:20" x14ac:dyDescent="0.35">
      <c r="A46">
        <v>100045</v>
      </c>
      <c r="B46" s="1">
        <v>46029</v>
      </c>
      <c r="C46" t="s">
        <v>42</v>
      </c>
      <c r="D46" t="s">
        <v>26</v>
      </c>
      <c r="E46" t="s">
        <v>37</v>
      </c>
      <c r="F46" t="s">
        <v>27</v>
      </c>
      <c r="G46" t="s">
        <v>33</v>
      </c>
      <c r="H46" t="s">
        <v>97</v>
      </c>
      <c r="I46" t="s">
        <v>30</v>
      </c>
      <c r="J46">
        <v>1</v>
      </c>
      <c r="K46">
        <v>32000</v>
      </c>
      <c r="L46">
        <v>0</v>
      </c>
      <c r="M46">
        <v>32000</v>
      </c>
      <c r="N46">
        <v>19000</v>
      </c>
      <c r="O46" t="s">
        <v>76</v>
      </c>
      <c r="P46" t="s">
        <v>54</v>
      </c>
      <c r="Q46">
        <f t="shared" si="1"/>
        <v>32000</v>
      </c>
      <c r="R46">
        <f t="shared" si="2"/>
        <v>13000</v>
      </c>
      <c r="S46" s="14" t="str">
        <f t="shared" si="4"/>
        <v>Match</v>
      </c>
      <c r="T46" s="6">
        <f t="shared" si="3"/>
        <v>0.40625</v>
      </c>
    </row>
    <row r="47" spans="1:20" x14ac:dyDescent="0.35">
      <c r="A47">
        <v>100046</v>
      </c>
      <c r="B47" s="1">
        <v>46145</v>
      </c>
      <c r="C47" t="s">
        <v>35</v>
      </c>
      <c r="D47" t="s">
        <v>36</v>
      </c>
      <c r="E47" t="s">
        <v>43</v>
      </c>
      <c r="F47" t="s">
        <v>19</v>
      </c>
      <c r="G47" t="s">
        <v>62</v>
      </c>
      <c r="H47" t="s">
        <v>98</v>
      </c>
      <c r="I47" t="s">
        <v>30</v>
      </c>
      <c r="J47">
        <v>3</v>
      </c>
      <c r="K47">
        <v>24000</v>
      </c>
      <c r="L47">
        <v>0.05</v>
      </c>
      <c r="M47">
        <v>68400</v>
      </c>
      <c r="N47">
        <v>15000</v>
      </c>
      <c r="O47" t="s">
        <v>23</v>
      </c>
      <c r="P47" t="s">
        <v>54</v>
      </c>
      <c r="Q47">
        <f t="shared" si="1"/>
        <v>68400</v>
      </c>
      <c r="R47">
        <f t="shared" si="2"/>
        <v>23400</v>
      </c>
      <c r="S47" s="14" t="str">
        <f t="shared" si="4"/>
        <v>Match</v>
      </c>
      <c r="T47" s="6">
        <f t="shared" si="3"/>
        <v>0.34210526315789475</v>
      </c>
    </row>
    <row r="48" spans="1:20" x14ac:dyDescent="0.35">
      <c r="A48">
        <v>100047</v>
      </c>
      <c r="B48" s="1">
        <v>46132</v>
      </c>
      <c r="C48" t="s">
        <v>25</v>
      </c>
      <c r="D48" t="s">
        <v>26</v>
      </c>
      <c r="E48" t="s">
        <v>43</v>
      </c>
      <c r="F48" t="s">
        <v>19</v>
      </c>
      <c r="G48" t="s">
        <v>20</v>
      </c>
      <c r="H48" t="s">
        <v>99</v>
      </c>
      <c r="I48" t="s">
        <v>30</v>
      </c>
      <c r="J48">
        <v>4</v>
      </c>
      <c r="K48">
        <v>58000</v>
      </c>
      <c r="L48">
        <v>0</v>
      </c>
      <c r="M48">
        <v>232000</v>
      </c>
      <c r="N48">
        <v>39000</v>
      </c>
      <c r="O48" t="s">
        <v>23</v>
      </c>
      <c r="P48" t="s">
        <v>84</v>
      </c>
      <c r="Q48">
        <f t="shared" si="1"/>
        <v>232000</v>
      </c>
      <c r="R48">
        <f t="shared" si="2"/>
        <v>76000</v>
      </c>
      <c r="S48" s="14" t="str">
        <f t="shared" si="4"/>
        <v>Match</v>
      </c>
      <c r="T48" s="6">
        <f t="shared" si="3"/>
        <v>0.32758620689655171</v>
      </c>
    </row>
    <row r="49" spans="1:20" x14ac:dyDescent="0.35">
      <c r="A49">
        <v>100048</v>
      </c>
      <c r="B49" s="1">
        <v>46039</v>
      </c>
      <c r="C49" t="s">
        <v>35</v>
      </c>
      <c r="D49" t="s">
        <v>36</v>
      </c>
      <c r="E49" t="s">
        <v>43</v>
      </c>
      <c r="F49" t="s">
        <v>27</v>
      </c>
      <c r="G49" t="s">
        <v>38</v>
      </c>
      <c r="H49" t="s">
        <v>100</v>
      </c>
      <c r="I49" t="s">
        <v>22</v>
      </c>
      <c r="J49">
        <v>2</v>
      </c>
      <c r="K49">
        <v>26000</v>
      </c>
      <c r="L49">
        <v>0.05</v>
      </c>
      <c r="M49">
        <v>49400</v>
      </c>
      <c r="N49">
        <v>15000</v>
      </c>
      <c r="O49" t="s">
        <v>23</v>
      </c>
      <c r="P49" t="s">
        <v>40</v>
      </c>
      <c r="Q49">
        <f t="shared" si="1"/>
        <v>49400</v>
      </c>
      <c r="R49">
        <f t="shared" si="2"/>
        <v>19400</v>
      </c>
      <c r="S49" s="14" t="str">
        <f t="shared" si="4"/>
        <v>Match</v>
      </c>
      <c r="T49" s="6">
        <f t="shared" si="3"/>
        <v>0.39271255060728744</v>
      </c>
    </row>
    <row r="50" spans="1:20" x14ac:dyDescent="0.35">
      <c r="A50">
        <v>100049</v>
      </c>
      <c r="B50" s="1">
        <v>46182</v>
      </c>
      <c r="C50" t="s">
        <v>50</v>
      </c>
      <c r="D50" t="s">
        <v>51</v>
      </c>
      <c r="E50" t="s">
        <v>43</v>
      </c>
      <c r="F50" t="s">
        <v>44</v>
      </c>
      <c r="G50" t="s">
        <v>45</v>
      </c>
      <c r="H50" t="s">
        <v>85</v>
      </c>
      <c r="I50" t="s">
        <v>22</v>
      </c>
      <c r="J50">
        <v>5</v>
      </c>
      <c r="K50">
        <v>6500</v>
      </c>
      <c r="L50">
        <v>0.05</v>
      </c>
      <c r="M50">
        <v>30875</v>
      </c>
      <c r="N50">
        <v>2200</v>
      </c>
      <c r="O50" t="s">
        <v>23</v>
      </c>
      <c r="P50" t="s">
        <v>84</v>
      </c>
      <c r="Q50">
        <f t="shared" si="1"/>
        <v>30875</v>
      </c>
      <c r="R50">
        <f t="shared" si="2"/>
        <v>19875</v>
      </c>
      <c r="S50" s="14" t="str">
        <f t="shared" si="4"/>
        <v>Match</v>
      </c>
      <c r="T50" s="6">
        <f t="shared" si="3"/>
        <v>0.64372469635627527</v>
      </c>
    </row>
    <row r="51" spans="1:20" x14ac:dyDescent="0.35">
      <c r="A51">
        <v>100050</v>
      </c>
      <c r="B51" s="1">
        <v>46056</v>
      </c>
      <c r="C51" t="s">
        <v>35</v>
      </c>
      <c r="D51" t="s">
        <v>36</v>
      </c>
      <c r="E51" t="s">
        <v>43</v>
      </c>
      <c r="F51" t="s">
        <v>44</v>
      </c>
      <c r="G51" t="s">
        <v>60</v>
      </c>
      <c r="H51" t="s">
        <v>101</v>
      </c>
      <c r="I51" t="s">
        <v>30</v>
      </c>
      <c r="J51">
        <v>3</v>
      </c>
      <c r="K51">
        <v>9000</v>
      </c>
      <c r="L51">
        <v>0</v>
      </c>
      <c r="M51">
        <v>27000</v>
      </c>
      <c r="N51">
        <v>3500</v>
      </c>
      <c r="O51" t="s">
        <v>23</v>
      </c>
      <c r="P51" t="s">
        <v>24</v>
      </c>
      <c r="Q51">
        <f t="shared" si="1"/>
        <v>27000</v>
      </c>
      <c r="R51">
        <f t="shared" si="2"/>
        <v>16500</v>
      </c>
      <c r="S51" s="14" t="str">
        <f t="shared" si="4"/>
        <v>Match</v>
      </c>
      <c r="T51" s="6">
        <f t="shared" si="3"/>
        <v>0.61111111111111116</v>
      </c>
    </row>
    <row r="52" spans="1:20" x14ac:dyDescent="0.35">
      <c r="A52">
        <v>100051</v>
      </c>
      <c r="B52" s="1">
        <v>46035</v>
      </c>
      <c r="C52" t="s">
        <v>16</v>
      </c>
      <c r="D52" t="s">
        <v>17</v>
      </c>
      <c r="E52" t="s">
        <v>37</v>
      </c>
      <c r="F52" t="s">
        <v>19</v>
      </c>
      <c r="G52" t="s">
        <v>52</v>
      </c>
      <c r="H52" t="s">
        <v>53</v>
      </c>
      <c r="I52" t="s">
        <v>22</v>
      </c>
      <c r="J52">
        <v>2</v>
      </c>
      <c r="K52">
        <v>42000</v>
      </c>
      <c r="L52">
        <v>0.1</v>
      </c>
      <c r="M52">
        <v>75600</v>
      </c>
      <c r="N52">
        <v>28000</v>
      </c>
      <c r="O52" t="s">
        <v>23</v>
      </c>
      <c r="P52" t="s">
        <v>24</v>
      </c>
      <c r="Q52">
        <f t="shared" si="1"/>
        <v>75600</v>
      </c>
      <c r="R52">
        <f t="shared" si="2"/>
        <v>19600</v>
      </c>
      <c r="S52" s="14" t="str">
        <f t="shared" si="4"/>
        <v>Match</v>
      </c>
      <c r="T52" s="6">
        <f t="shared" si="3"/>
        <v>0.25925925925925924</v>
      </c>
    </row>
    <row r="53" spans="1:20" x14ac:dyDescent="0.35">
      <c r="A53">
        <v>100052</v>
      </c>
      <c r="B53" s="1">
        <v>46033</v>
      </c>
      <c r="C53" t="s">
        <v>55</v>
      </c>
      <c r="D53" t="s">
        <v>56</v>
      </c>
      <c r="E53" t="s">
        <v>18</v>
      </c>
      <c r="F53" t="s">
        <v>27</v>
      </c>
      <c r="G53" t="s">
        <v>28</v>
      </c>
      <c r="H53" t="s">
        <v>102</v>
      </c>
      <c r="I53" t="s">
        <v>30</v>
      </c>
      <c r="J53">
        <v>4</v>
      </c>
      <c r="K53">
        <v>165000</v>
      </c>
      <c r="L53">
        <v>0</v>
      </c>
      <c r="M53">
        <v>660000</v>
      </c>
      <c r="N53">
        <v>112000</v>
      </c>
      <c r="O53" t="s">
        <v>23</v>
      </c>
      <c r="P53" t="s">
        <v>24</v>
      </c>
      <c r="Q53">
        <f t="shared" si="1"/>
        <v>660000</v>
      </c>
      <c r="R53">
        <f t="shared" si="2"/>
        <v>212000</v>
      </c>
      <c r="S53" s="14" t="str">
        <f t="shared" si="4"/>
        <v>Match</v>
      </c>
      <c r="T53" s="6">
        <f t="shared" si="3"/>
        <v>0.32121212121212123</v>
      </c>
    </row>
    <row r="54" spans="1:20" x14ac:dyDescent="0.35">
      <c r="A54">
        <v>100053</v>
      </c>
      <c r="B54" s="1">
        <v>46180</v>
      </c>
      <c r="C54" t="s">
        <v>35</v>
      </c>
      <c r="D54" t="s">
        <v>36</v>
      </c>
      <c r="E54" t="s">
        <v>43</v>
      </c>
      <c r="F54" t="s">
        <v>44</v>
      </c>
      <c r="G54" t="s">
        <v>45</v>
      </c>
      <c r="H54" t="s">
        <v>103</v>
      </c>
      <c r="I54" t="s">
        <v>30</v>
      </c>
      <c r="J54">
        <v>4</v>
      </c>
      <c r="K54">
        <v>6500</v>
      </c>
      <c r="L54">
        <v>0</v>
      </c>
      <c r="M54">
        <v>26000</v>
      </c>
      <c r="N54">
        <v>2200</v>
      </c>
      <c r="O54" t="s">
        <v>23</v>
      </c>
      <c r="P54" t="s">
        <v>64</v>
      </c>
      <c r="Q54">
        <f t="shared" si="1"/>
        <v>26000</v>
      </c>
      <c r="R54">
        <f t="shared" si="2"/>
        <v>17200</v>
      </c>
      <c r="S54" s="14" t="str">
        <f t="shared" si="4"/>
        <v>Match</v>
      </c>
      <c r="T54" s="6">
        <f t="shared" si="3"/>
        <v>0.66153846153846152</v>
      </c>
    </row>
    <row r="55" spans="1:20" x14ac:dyDescent="0.35">
      <c r="A55">
        <v>100054</v>
      </c>
      <c r="B55" s="1">
        <v>46140</v>
      </c>
      <c r="C55" t="s">
        <v>32</v>
      </c>
      <c r="D55" t="s">
        <v>17</v>
      </c>
      <c r="E55" t="s">
        <v>43</v>
      </c>
      <c r="F55" t="s">
        <v>44</v>
      </c>
      <c r="G55" t="s">
        <v>60</v>
      </c>
      <c r="H55" t="s">
        <v>104</v>
      </c>
      <c r="I55" t="s">
        <v>30</v>
      </c>
      <c r="J55">
        <v>1</v>
      </c>
      <c r="K55">
        <v>9000</v>
      </c>
      <c r="L55">
        <v>0.1</v>
      </c>
      <c r="M55">
        <v>8100</v>
      </c>
      <c r="N55">
        <v>3500</v>
      </c>
      <c r="O55" t="s">
        <v>23</v>
      </c>
      <c r="P55" t="s">
        <v>84</v>
      </c>
      <c r="Q55">
        <f t="shared" si="1"/>
        <v>8100</v>
      </c>
      <c r="R55">
        <f t="shared" si="2"/>
        <v>4600</v>
      </c>
      <c r="S55" s="14" t="str">
        <f t="shared" si="4"/>
        <v>Match</v>
      </c>
      <c r="T55" s="6">
        <f t="shared" si="3"/>
        <v>0.5679012345679012</v>
      </c>
    </row>
    <row r="56" spans="1:20" x14ac:dyDescent="0.35">
      <c r="A56">
        <v>100055</v>
      </c>
      <c r="B56" s="1">
        <v>46178</v>
      </c>
      <c r="C56" t="s">
        <v>35</v>
      </c>
      <c r="D56" t="s">
        <v>36</v>
      </c>
      <c r="E56" t="s">
        <v>43</v>
      </c>
      <c r="F56" t="s">
        <v>27</v>
      </c>
      <c r="G56" t="s">
        <v>38</v>
      </c>
      <c r="H56" t="s">
        <v>105</v>
      </c>
      <c r="I56" t="s">
        <v>22</v>
      </c>
      <c r="J56">
        <v>2</v>
      </c>
      <c r="K56">
        <v>26000</v>
      </c>
      <c r="L56">
        <v>0.15</v>
      </c>
      <c r="M56">
        <v>44200</v>
      </c>
      <c r="N56">
        <v>15000</v>
      </c>
      <c r="O56" t="s">
        <v>23</v>
      </c>
      <c r="P56" t="s">
        <v>47</v>
      </c>
      <c r="Q56">
        <f t="shared" si="1"/>
        <v>44200</v>
      </c>
      <c r="R56">
        <f t="shared" si="2"/>
        <v>14200</v>
      </c>
      <c r="S56" s="14" t="str">
        <f t="shared" si="4"/>
        <v>Match</v>
      </c>
      <c r="T56" s="6">
        <f t="shared" si="3"/>
        <v>0.32126696832579188</v>
      </c>
    </row>
    <row r="57" spans="1:20" x14ac:dyDescent="0.35">
      <c r="A57">
        <v>100056</v>
      </c>
      <c r="B57" s="1">
        <v>46191</v>
      </c>
      <c r="C57" t="s">
        <v>35</v>
      </c>
      <c r="D57" t="s">
        <v>36</v>
      </c>
      <c r="E57" t="s">
        <v>43</v>
      </c>
      <c r="F57" t="s">
        <v>44</v>
      </c>
      <c r="G57" t="s">
        <v>60</v>
      </c>
      <c r="H57" t="s">
        <v>106</v>
      </c>
      <c r="I57" t="s">
        <v>22</v>
      </c>
      <c r="J57">
        <v>1</v>
      </c>
      <c r="K57">
        <v>9000</v>
      </c>
      <c r="L57">
        <v>0.05</v>
      </c>
      <c r="M57">
        <v>6840</v>
      </c>
      <c r="N57">
        <v>3500</v>
      </c>
      <c r="O57" t="s">
        <v>23</v>
      </c>
      <c r="P57" t="s">
        <v>47</v>
      </c>
      <c r="Q57">
        <f t="shared" si="1"/>
        <v>8550</v>
      </c>
      <c r="R57">
        <f t="shared" si="2"/>
        <v>5050</v>
      </c>
      <c r="S57" s="14" t="str">
        <f t="shared" si="4"/>
        <v>Mismatch</v>
      </c>
      <c r="T57" s="6">
        <f t="shared" si="3"/>
        <v>0.59064327485380119</v>
      </c>
    </row>
    <row r="58" spans="1:20" x14ac:dyDescent="0.35">
      <c r="A58">
        <v>100057</v>
      </c>
      <c r="B58" s="1">
        <v>46196</v>
      </c>
      <c r="C58" t="s">
        <v>50</v>
      </c>
      <c r="D58" t="s">
        <v>51</v>
      </c>
      <c r="E58" t="s">
        <v>37</v>
      </c>
      <c r="F58" t="s">
        <v>27</v>
      </c>
      <c r="G58" t="s">
        <v>38</v>
      </c>
      <c r="H58" t="s">
        <v>107</v>
      </c>
      <c r="I58" t="s">
        <v>22</v>
      </c>
      <c r="J58">
        <v>1</v>
      </c>
      <c r="K58">
        <v>26000</v>
      </c>
      <c r="L58">
        <v>0.15</v>
      </c>
      <c r="M58">
        <v>22100</v>
      </c>
      <c r="N58">
        <v>15000</v>
      </c>
      <c r="O58" t="s">
        <v>23</v>
      </c>
      <c r="P58" t="s">
        <v>54</v>
      </c>
      <c r="Q58">
        <f t="shared" si="1"/>
        <v>22100</v>
      </c>
      <c r="R58">
        <f t="shared" si="2"/>
        <v>7100</v>
      </c>
      <c r="S58" s="14" t="str">
        <f t="shared" si="4"/>
        <v>Match</v>
      </c>
      <c r="T58" s="6">
        <f t="shared" si="3"/>
        <v>0.32126696832579188</v>
      </c>
    </row>
    <row r="59" spans="1:20" x14ac:dyDescent="0.35">
      <c r="A59">
        <v>100058</v>
      </c>
      <c r="B59" s="1">
        <v>46140</v>
      </c>
      <c r="C59" t="s">
        <v>35</v>
      </c>
      <c r="D59" t="s">
        <v>36</v>
      </c>
      <c r="E59" t="s">
        <v>43</v>
      </c>
      <c r="F59" t="s">
        <v>44</v>
      </c>
      <c r="G59" t="s">
        <v>65</v>
      </c>
      <c r="H59" t="s">
        <v>108</v>
      </c>
      <c r="I59" t="s">
        <v>30</v>
      </c>
      <c r="J59">
        <v>2</v>
      </c>
      <c r="K59">
        <v>28000</v>
      </c>
      <c r="L59">
        <v>0</v>
      </c>
      <c r="M59">
        <v>56000</v>
      </c>
      <c r="N59">
        <v>16000</v>
      </c>
      <c r="O59" t="s">
        <v>23</v>
      </c>
      <c r="P59" t="s">
        <v>84</v>
      </c>
      <c r="Q59">
        <f t="shared" si="1"/>
        <v>56000</v>
      </c>
      <c r="R59">
        <f t="shared" si="2"/>
        <v>24000</v>
      </c>
      <c r="S59" s="14" t="str">
        <f t="shared" si="4"/>
        <v>Match</v>
      </c>
      <c r="T59" s="6">
        <f t="shared" si="3"/>
        <v>0.42857142857142855</v>
      </c>
    </row>
    <row r="60" spans="1:20" x14ac:dyDescent="0.35">
      <c r="A60">
        <v>100059</v>
      </c>
      <c r="B60" s="1">
        <v>46039</v>
      </c>
      <c r="C60" t="s">
        <v>42</v>
      </c>
      <c r="D60" t="s">
        <v>26</v>
      </c>
      <c r="E60" t="s">
        <v>37</v>
      </c>
      <c r="F60" t="s">
        <v>19</v>
      </c>
      <c r="G60" t="s">
        <v>52</v>
      </c>
      <c r="H60" t="s">
        <v>109</v>
      </c>
      <c r="I60" t="s">
        <v>30</v>
      </c>
      <c r="J60">
        <v>2</v>
      </c>
      <c r="K60">
        <v>42000</v>
      </c>
      <c r="L60">
        <v>0.1</v>
      </c>
      <c r="M60">
        <v>75600</v>
      </c>
      <c r="N60">
        <v>28000</v>
      </c>
      <c r="O60" t="s">
        <v>23</v>
      </c>
      <c r="P60" t="s">
        <v>84</v>
      </c>
      <c r="Q60">
        <f t="shared" si="1"/>
        <v>75600</v>
      </c>
      <c r="R60">
        <f t="shared" si="2"/>
        <v>19600</v>
      </c>
      <c r="S60" s="14" t="str">
        <f t="shared" si="4"/>
        <v>Match</v>
      </c>
      <c r="T60" s="6">
        <f t="shared" si="3"/>
        <v>0.25925925925925924</v>
      </c>
    </row>
    <row r="61" spans="1:20" x14ac:dyDescent="0.35">
      <c r="A61">
        <v>100060</v>
      </c>
      <c r="B61" s="1">
        <v>46046</v>
      </c>
      <c r="C61" t="s">
        <v>50</v>
      </c>
      <c r="D61" t="s">
        <v>51</v>
      </c>
      <c r="E61" t="s">
        <v>37</v>
      </c>
      <c r="F61" t="s">
        <v>27</v>
      </c>
      <c r="G61" t="s">
        <v>33</v>
      </c>
      <c r="H61" t="s">
        <v>110</v>
      </c>
      <c r="I61" t="s">
        <v>30</v>
      </c>
      <c r="J61">
        <v>1</v>
      </c>
      <c r="K61">
        <v>32000</v>
      </c>
      <c r="L61">
        <v>0.1</v>
      </c>
      <c r="M61">
        <v>28800</v>
      </c>
      <c r="N61">
        <v>19000</v>
      </c>
      <c r="O61" t="s">
        <v>23</v>
      </c>
      <c r="P61" t="s">
        <v>47</v>
      </c>
      <c r="Q61">
        <f t="shared" si="1"/>
        <v>28800</v>
      </c>
      <c r="R61">
        <f t="shared" si="2"/>
        <v>9800</v>
      </c>
      <c r="S61" s="14" t="str">
        <f t="shared" si="4"/>
        <v>Match</v>
      </c>
      <c r="T61" s="6">
        <f t="shared" si="3"/>
        <v>0.34027777777777779</v>
      </c>
    </row>
    <row r="62" spans="1:20" x14ac:dyDescent="0.35">
      <c r="A62">
        <v>100061</v>
      </c>
      <c r="B62" s="1">
        <v>46251</v>
      </c>
      <c r="C62" t="s">
        <v>42</v>
      </c>
      <c r="D62" t="s">
        <v>26</v>
      </c>
      <c r="E62" t="s">
        <v>43</v>
      </c>
      <c r="F62" t="s">
        <v>27</v>
      </c>
      <c r="G62" t="s">
        <v>33</v>
      </c>
      <c r="H62" t="s">
        <v>111</v>
      </c>
      <c r="I62" t="s">
        <v>30</v>
      </c>
      <c r="J62">
        <v>1</v>
      </c>
      <c r="K62">
        <v>32000</v>
      </c>
      <c r="L62">
        <v>0.15</v>
      </c>
      <c r="M62">
        <v>27200</v>
      </c>
      <c r="N62">
        <v>19000</v>
      </c>
      <c r="O62" t="s">
        <v>23</v>
      </c>
      <c r="P62" t="s">
        <v>84</v>
      </c>
      <c r="Q62">
        <f t="shared" si="1"/>
        <v>27200</v>
      </c>
      <c r="R62">
        <f t="shared" si="2"/>
        <v>8200</v>
      </c>
      <c r="S62" s="14" t="str">
        <f t="shared" si="4"/>
        <v>Match</v>
      </c>
      <c r="T62" s="6">
        <f t="shared" si="3"/>
        <v>0.3014705882352941</v>
      </c>
    </row>
    <row r="63" spans="1:20" x14ac:dyDescent="0.35">
      <c r="A63">
        <v>100062</v>
      </c>
      <c r="B63" s="1">
        <v>46161</v>
      </c>
      <c r="C63" t="s">
        <v>55</v>
      </c>
      <c r="D63" t="s">
        <v>56</v>
      </c>
      <c r="E63" t="s">
        <v>37</v>
      </c>
      <c r="F63" t="s">
        <v>27</v>
      </c>
      <c r="G63" t="s">
        <v>28</v>
      </c>
      <c r="H63" t="s">
        <v>112</v>
      </c>
      <c r="I63" t="s">
        <v>22</v>
      </c>
      <c r="J63">
        <v>3</v>
      </c>
      <c r="K63">
        <v>165000</v>
      </c>
      <c r="L63">
        <v>0</v>
      </c>
      <c r="M63">
        <v>495000</v>
      </c>
      <c r="N63">
        <v>112000</v>
      </c>
      <c r="O63" t="s">
        <v>23</v>
      </c>
      <c r="P63" t="s">
        <v>84</v>
      </c>
      <c r="Q63">
        <f t="shared" si="1"/>
        <v>495000</v>
      </c>
      <c r="R63">
        <f t="shared" si="2"/>
        <v>159000</v>
      </c>
      <c r="S63" s="14" t="str">
        <f t="shared" si="4"/>
        <v>Match</v>
      </c>
      <c r="T63" s="6">
        <f t="shared" si="3"/>
        <v>0.32121212121212123</v>
      </c>
    </row>
    <row r="64" spans="1:20" x14ac:dyDescent="0.35">
      <c r="A64">
        <v>100063</v>
      </c>
      <c r="B64" s="1">
        <v>46114</v>
      </c>
      <c r="C64" t="s">
        <v>42</v>
      </c>
      <c r="D64" t="s">
        <v>26</v>
      </c>
      <c r="E64" t="s">
        <v>43</v>
      </c>
      <c r="F64" t="s">
        <v>19</v>
      </c>
      <c r="G64" t="s">
        <v>20</v>
      </c>
      <c r="H64" t="s">
        <v>77</v>
      </c>
      <c r="I64" t="s">
        <v>22</v>
      </c>
      <c r="J64">
        <v>1</v>
      </c>
      <c r="K64">
        <v>58000</v>
      </c>
      <c r="L64">
        <v>0</v>
      </c>
      <c r="M64">
        <v>58000</v>
      </c>
      <c r="N64">
        <v>39000</v>
      </c>
      <c r="O64" t="s">
        <v>23</v>
      </c>
      <c r="P64" t="s">
        <v>54</v>
      </c>
      <c r="Q64">
        <f t="shared" si="1"/>
        <v>58000</v>
      </c>
      <c r="R64">
        <f t="shared" si="2"/>
        <v>19000</v>
      </c>
      <c r="S64" s="14" t="str">
        <f t="shared" si="4"/>
        <v>Match</v>
      </c>
      <c r="T64" s="6">
        <f t="shared" si="3"/>
        <v>0.32758620689655171</v>
      </c>
    </row>
    <row r="65" spans="1:20" x14ac:dyDescent="0.35">
      <c r="A65">
        <v>100064</v>
      </c>
      <c r="B65" s="1">
        <v>46224</v>
      </c>
      <c r="C65" t="s">
        <v>25</v>
      </c>
      <c r="D65" t="s">
        <v>26</v>
      </c>
      <c r="E65" t="s">
        <v>18</v>
      </c>
      <c r="F65" t="s">
        <v>19</v>
      </c>
      <c r="G65" t="s">
        <v>62</v>
      </c>
      <c r="H65" t="s">
        <v>99</v>
      </c>
      <c r="I65" t="s">
        <v>22</v>
      </c>
      <c r="J65">
        <v>1</v>
      </c>
      <c r="K65">
        <v>24000</v>
      </c>
      <c r="L65">
        <v>0.05</v>
      </c>
      <c r="M65">
        <v>22800</v>
      </c>
      <c r="N65">
        <v>15000</v>
      </c>
      <c r="O65" t="s">
        <v>23</v>
      </c>
      <c r="P65" t="s">
        <v>31</v>
      </c>
      <c r="Q65">
        <f t="shared" si="1"/>
        <v>22800</v>
      </c>
      <c r="R65">
        <f t="shared" si="2"/>
        <v>7800</v>
      </c>
      <c r="S65" s="14" t="str">
        <f t="shared" si="4"/>
        <v>Match</v>
      </c>
      <c r="T65" s="6">
        <f t="shared" si="3"/>
        <v>0.34210526315789475</v>
      </c>
    </row>
    <row r="66" spans="1:20" x14ac:dyDescent="0.35">
      <c r="A66">
        <v>100065</v>
      </c>
      <c r="B66" s="1">
        <v>46172</v>
      </c>
      <c r="C66" t="s">
        <v>55</v>
      </c>
      <c r="D66" t="s">
        <v>56</v>
      </c>
      <c r="E66" t="s">
        <v>43</v>
      </c>
      <c r="F66" t="s">
        <v>27</v>
      </c>
      <c r="G66" t="s">
        <v>28</v>
      </c>
      <c r="H66" t="s">
        <v>113</v>
      </c>
      <c r="I66" t="s">
        <v>30</v>
      </c>
      <c r="J66">
        <v>4</v>
      </c>
      <c r="K66">
        <v>165000</v>
      </c>
      <c r="L66">
        <v>0.1</v>
      </c>
      <c r="M66">
        <v>594000</v>
      </c>
      <c r="N66">
        <v>112000</v>
      </c>
      <c r="O66" t="s">
        <v>23</v>
      </c>
      <c r="P66" t="s">
        <v>58</v>
      </c>
      <c r="Q66">
        <f t="shared" si="1"/>
        <v>594000</v>
      </c>
      <c r="R66">
        <f t="shared" si="2"/>
        <v>146000</v>
      </c>
      <c r="S66" s="14" t="str">
        <f t="shared" si="4"/>
        <v>Match</v>
      </c>
      <c r="T66" s="6">
        <f t="shared" si="3"/>
        <v>0.24579124579124578</v>
      </c>
    </row>
    <row r="67" spans="1:20" x14ac:dyDescent="0.35">
      <c r="A67">
        <v>100066</v>
      </c>
      <c r="B67" s="1">
        <v>46107</v>
      </c>
      <c r="C67" t="s">
        <v>50</v>
      </c>
      <c r="D67" t="s">
        <v>51</v>
      </c>
      <c r="E67" t="s">
        <v>37</v>
      </c>
      <c r="F67" t="s">
        <v>19</v>
      </c>
      <c r="G67" t="s">
        <v>52</v>
      </c>
      <c r="H67" t="s">
        <v>114</v>
      </c>
      <c r="I67" t="s">
        <v>30</v>
      </c>
      <c r="J67">
        <v>3</v>
      </c>
      <c r="K67">
        <v>42000</v>
      </c>
      <c r="L67">
        <v>0.1</v>
      </c>
      <c r="M67">
        <v>113400</v>
      </c>
      <c r="N67">
        <v>28000</v>
      </c>
      <c r="O67" t="s">
        <v>23</v>
      </c>
      <c r="P67" t="s">
        <v>31</v>
      </c>
      <c r="Q67">
        <f t="shared" ref="Q67:Q130" si="5">J67*K67*(1-L67)</f>
        <v>113400</v>
      </c>
      <c r="R67">
        <f t="shared" ref="R67:R130" si="6">Q67-(J67*N67)</f>
        <v>29400</v>
      </c>
      <c r="S67" s="14" t="str">
        <f t="shared" si="4"/>
        <v>Match</v>
      </c>
      <c r="T67" s="6">
        <f t="shared" ref="T67:T130" si="7">R67/Q67</f>
        <v>0.25925925925925924</v>
      </c>
    </row>
    <row r="68" spans="1:20" x14ac:dyDescent="0.35">
      <c r="A68">
        <v>100067</v>
      </c>
      <c r="B68" s="1">
        <v>46210</v>
      </c>
      <c r="C68" t="s">
        <v>16</v>
      </c>
      <c r="D68" t="s">
        <v>17</v>
      </c>
      <c r="E68" t="s">
        <v>18</v>
      </c>
      <c r="F68" t="s">
        <v>44</v>
      </c>
      <c r="G68" t="s">
        <v>65</v>
      </c>
      <c r="H68" t="s">
        <v>115</v>
      </c>
      <c r="I68" t="s">
        <v>22</v>
      </c>
      <c r="J68">
        <v>3</v>
      </c>
      <c r="K68">
        <v>28000</v>
      </c>
      <c r="L68">
        <v>0.15</v>
      </c>
      <c r="M68">
        <v>57120</v>
      </c>
      <c r="N68">
        <v>16000</v>
      </c>
      <c r="O68" t="s">
        <v>23</v>
      </c>
      <c r="P68" t="s">
        <v>58</v>
      </c>
      <c r="Q68">
        <f t="shared" si="5"/>
        <v>71400</v>
      </c>
      <c r="R68">
        <f t="shared" si="6"/>
        <v>23400</v>
      </c>
      <c r="S68" s="14" t="str">
        <f t="shared" si="4"/>
        <v>Mismatch</v>
      </c>
      <c r="T68" s="6">
        <f t="shared" si="7"/>
        <v>0.32773109243697479</v>
      </c>
    </row>
    <row r="69" spans="1:20" x14ac:dyDescent="0.35">
      <c r="A69">
        <v>100068</v>
      </c>
      <c r="B69" s="1">
        <v>46111</v>
      </c>
      <c r="C69" t="s">
        <v>16</v>
      </c>
      <c r="D69" t="s">
        <v>17</v>
      </c>
      <c r="E69" t="s">
        <v>37</v>
      </c>
      <c r="F69" t="s">
        <v>44</v>
      </c>
      <c r="G69" t="s">
        <v>65</v>
      </c>
      <c r="H69" t="s">
        <v>116</v>
      </c>
      <c r="I69" t="s">
        <v>22</v>
      </c>
      <c r="J69">
        <v>4</v>
      </c>
      <c r="K69">
        <v>28000</v>
      </c>
      <c r="L69">
        <v>0.05</v>
      </c>
      <c r="M69">
        <v>106400</v>
      </c>
      <c r="N69">
        <v>16000</v>
      </c>
      <c r="O69" t="s">
        <v>23</v>
      </c>
      <c r="P69" t="s">
        <v>58</v>
      </c>
      <c r="Q69">
        <f t="shared" si="5"/>
        <v>106400</v>
      </c>
      <c r="R69">
        <f t="shared" si="6"/>
        <v>42400</v>
      </c>
      <c r="S69" s="14" t="str">
        <f t="shared" si="4"/>
        <v>Match</v>
      </c>
      <c r="T69" s="6">
        <f t="shared" si="7"/>
        <v>0.39849624060150374</v>
      </c>
    </row>
    <row r="70" spans="1:20" x14ac:dyDescent="0.35">
      <c r="A70">
        <v>100069</v>
      </c>
      <c r="B70" s="1">
        <v>46092</v>
      </c>
      <c r="C70" t="s">
        <v>55</v>
      </c>
      <c r="D70" t="s">
        <v>56</v>
      </c>
      <c r="E70" t="s">
        <v>43</v>
      </c>
      <c r="F70" t="s">
        <v>27</v>
      </c>
      <c r="G70" t="s">
        <v>28</v>
      </c>
      <c r="H70" t="s">
        <v>117</v>
      </c>
      <c r="I70" t="s">
        <v>22</v>
      </c>
      <c r="J70">
        <v>3</v>
      </c>
      <c r="K70">
        <v>165000</v>
      </c>
      <c r="L70">
        <v>0.05</v>
      </c>
      <c r="M70">
        <v>470250</v>
      </c>
      <c r="N70">
        <v>112000</v>
      </c>
      <c r="O70" t="s">
        <v>23</v>
      </c>
      <c r="P70" t="s">
        <v>47</v>
      </c>
      <c r="Q70">
        <f t="shared" si="5"/>
        <v>470250</v>
      </c>
      <c r="R70">
        <f t="shared" si="6"/>
        <v>134250</v>
      </c>
      <c r="S70" s="14" t="str">
        <f t="shared" si="4"/>
        <v>Match</v>
      </c>
      <c r="T70" s="6">
        <f t="shared" si="7"/>
        <v>0.28548644338118023</v>
      </c>
    </row>
    <row r="71" spans="1:20" x14ac:dyDescent="0.35">
      <c r="A71">
        <v>100070</v>
      </c>
      <c r="B71" s="1">
        <v>46147</v>
      </c>
      <c r="C71" t="s">
        <v>55</v>
      </c>
      <c r="D71" t="s">
        <v>56</v>
      </c>
      <c r="E71" t="s">
        <v>43</v>
      </c>
      <c r="F71" t="s">
        <v>19</v>
      </c>
      <c r="G71" t="s">
        <v>20</v>
      </c>
      <c r="H71" t="s">
        <v>118</v>
      </c>
      <c r="I71" t="s">
        <v>22</v>
      </c>
      <c r="J71">
        <v>3</v>
      </c>
      <c r="K71">
        <v>58000</v>
      </c>
      <c r="L71">
        <v>0</v>
      </c>
      <c r="M71">
        <v>174000</v>
      </c>
      <c r="N71">
        <v>39000</v>
      </c>
      <c r="O71" t="s">
        <v>23</v>
      </c>
      <c r="P71" t="s">
        <v>64</v>
      </c>
      <c r="Q71">
        <f t="shared" si="5"/>
        <v>174000</v>
      </c>
      <c r="R71">
        <f t="shared" si="6"/>
        <v>57000</v>
      </c>
      <c r="S71" s="14" t="str">
        <f t="shared" si="4"/>
        <v>Match</v>
      </c>
      <c r="T71" s="6">
        <f t="shared" si="7"/>
        <v>0.32758620689655171</v>
      </c>
    </row>
    <row r="72" spans="1:20" x14ac:dyDescent="0.35">
      <c r="A72">
        <v>100071</v>
      </c>
      <c r="B72" s="1">
        <v>46028</v>
      </c>
      <c r="C72" t="s">
        <v>42</v>
      </c>
      <c r="D72" t="s">
        <v>26</v>
      </c>
      <c r="E72" t="s">
        <v>37</v>
      </c>
      <c r="F72" t="s">
        <v>27</v>
      </c>
      <c r="G72" t="s">
        <v>38</v>
      </c>
      <c r="H72" t="s">
        <v>119</v>
      </c>
      <c r="I72" t="s">
        <v>30</v>
      </c>
      <c r="J72">
        <v>4</v>
      </c>
      <c r="K72">
        <v>26000</v>
      </c>
      <c r="L72">
        <v>0.1</v>
      </c>
      <c r="M72">
        <v>93600</v>
      </c>
      <c r="N72">
        <v>15000</v>
      </c>
      <c r="O72" t="s">
        <v>23</v>
      </c>
      <c r="P72" t="s">
        <v>24</v>
      </c>
      <c r="Q72">
        <f t="shared" si="5"/>
        <v>93600</v>
      </c>
      <c r="R72">
        <f t="shared" si="6"/>
        <v>33600</v>
      </c>
      <c r="S72" s="14" t="str">
        <f t="shared" si="4"/>
        <v>Match</v>
      </c>
      <c r="T72" s="6">
        <f t="shared" si="7"/>
        <v>0.35897435897435898</v>
      </c>
    </row>
    <row r="73" spans="1:20" x14ac:dyDescent="0.35">
      <c r="A73">
        <v>100072</v>
      </c>
      <c r="B73" s="1">
        <v>46182</v>
      </c>
      <c r="C73" t="s">
        <v>50</v>
      </c>
      <c r="D73" t="s">
        <v>51</v>
      </c>
      <c r="E73" t="s">
        <v>43</v>
      </c>
      <c r="F73" t="s">
        <v>19</v>
      </c>
      <c r="G73" t="s">
        <v>20</v>
      </c>
      <c r="H73" t="s">
        <v>120</v>
      </c>
      <c r="I73" t="s">
        <v>22</v>
      </c>
      <c r="J73">
        <v>3</v>
      </c>
      <c r="K73">
        <v>58000</v>
      </c>
      <c r="L73">
        <v>0.1</v>
      </c>
      <c r="M73">
        <v>125280</v>
      </c>
      <c r="N73">
        <v>39000</v>
      </c>
      <c r="O73" t="s">
        <v>23</v>
      </c>
      <c r="P73" t="s">
        <v>40</v>
      </c>
      <c r="Q73">
        <f t="shared" si="5"/>
        <v>156600</v>
      </c>
      <c r="R73">
        <f t="shared" si="6"/>
        <v>39600</v>
      </c>
      <c r="S73" s="14" t="str">
        <f t="shared" si="4"/>
        <v>Mismatch</v>
      </c>
      <c r="T73" s="6">
        <f t="shared" si="7"/>
        <v>0.25287356321839083</v>
      </c>
    </row>
    <row r="74" spans="1:20" x14ac:dyDescent="0.35">
      <c r="A74">
        <v>100073</v>
      </c>
      <c r="B74" s="1">
        <v>46086</v>
      </c>
      <c r="C74" t="s">
        <v>32</v>
      </c>
      <c r="D74" t="s">
        <v>17</v>
      </c>
      <c r="E74" t="s">
        <v>37</v>
      </c>
      <c r="F74" t="s">
        <v>27</v>
      </c>
      <c r="G74" t="s">
        <v>38</v>
      </c>
      <c r="H74" t="s">
        <v>121</v>
      </c>
      <c r="I74" t="s">
        <v>30</v>
      </c>
      <c r="J74">
        <v>1</v>
      </c>
      <c r="K74">
        <v>26000</v>
      </c>
      <c r="L74">
        <v>0.1</v>
      </c>
      <c r="M74">
        <v>23400</v>
      </c>
      <c r="N74">
        <v>15000</v>
      </c>
      <c r="O74" t="s">
        <v>76</v>
      </c>
      <c r="P74" t="s">
        <v>47</v>
      </c>
      <c r="Q74">
        <f t="shared" si="5"/>
        <v>23400</v>
      </c>
      <c r="R74">
        <f t="shared" si="6"/>
        <v>8400</v>
      </c>
      <c r="S74" s="14" t="str">
        <f t="shared" ref="S74:S137" si="8">IF(M74=Q74,"Match","Mismatch")</f>
        <v>Match</v>
      </c>
      <c r="T74" s="6">
        <f t="shared" si="7"/>
        <v>0.35897435897435898</v>
      </c>
    </row>
    <row r="75" spans="1:20" x14ac:dyDescent="0.35">
      <c r="A75">
        <v>100074</v>
      </c>
      <c r="B75" s="1">
        <v>46132</v>
      </c>
      <c r="C75" t="s">
        <v>50</v>
      </c>
      <c r="D75" t="s">
        <v>51</v>
      </c>
      <c r="E75" t="s">
        <v>43</v>
      </c>
      <c r="F75" t="s">
        <v>44</v>
      </c>
      <c r="G75" t="s">
        <v>45</v>
      </c>
      <c r="H75" t="s">
        <v>122</v>
      </c>
      <c r="I75" t="s">
        <v>22</v>
      </c>
      <c r="J75">
        <v>4</v>
      </c>
      <c r="K75">
        <v>6500</v>
      </c>
      <c r="L75">
        <v>0.05</v>
      </c>
      <c r="M75">
        <v>24700</v>
      </c>
      <c r="N75">
        <v>2200</v>
      </c>
      <c r="O75" t="s">
        <v>23</v>
      </c>
      <c r="P75" t="s">
        <v>24</v>
      </c>
      <c r="Q75">
        <f t="shared" si="5"/>
        <v>24700</v>
      </c>
      <c r="R75">
        <f t="shared" si="6"/>
        <v>15900</v>
      </c>
      <c r="S75" s="14" t="str">
        <f t="shared" si="8"/>
        <v>Match</v>
      </c>
      <c r="T75" s="6">
        <f t="shared" si="7"/>
        <v>0.64372469635627527</v>
      </c>
    </row>
    <row r="76" spans="1:20" x14ac:dyDescent="0.35">
      <c r="A76">
        <v>100075</v>
      </c>
      <c r="B76" s="1">
        <v>46256</v>
      </c>
      <c r="C76" t="s">
        <v>25</v>
      </c>
      <c r="D76" t="s">
        <v>26</v>
      </c>
      <c r="E76" t="s">
        <v>43</v>
      </c>
      <c r="F76" t="s">
        <v>27</v>
      </c>
      <c r="G76" t="s">
        <v>28</v>
      </c>
      <c r="H76" t="s">
        <v>123</v>
      </c>
      <c r="I76" t="s">
        <v>30</v>
      </c>
      <c r="J76">
        <v>1</v>
      </c>
      <c r="K76">
        <v>165000</v>
      </c>
      <c r="L76">
        <v>0.05</v>
      </c>
      <c r="M76">
        <v>156750</v>
      </c>
      <c r="N76">
        <v>112000</v>
      </c>
      <c r="O76" t="s">
        <v>23</v>
      </c>
      <c r="P76" t="s">
        <v>54</v>
      </c>
      <c r="Q76">
        <f t="shared" si="5"/>
        <v>156750</v>
      </c>
      <c r="R76">
        <f t="shared" si="6"/>
        <v>44750</v>
      </c>
      <c r="S76" s="14" t="str">
        <f t="shared" si="8"/>
        <v>Match</v>
      </c>
      <c r="T76" s="6">
        <f t="shared" si="7"/>
        <v>0.28548644338118023</v>
      </c>
    </row>
    <row r="77" spans="1:20" x14ac:dyDescent="0.35">
      <c r="A77">
        <v>100076</v>
      </c>
      <c r="B77" s="1">
        <v>46064</v>
      </c>
      <c r="C77" t="s">
        <v>25</v>
      </c>
      <c r="D77" t="s">
        <v>26</v>
      </c>
      <c r="E77" t="s">
        <v>43</v>
      </c>
      <c r="F77" t="s">
        <v>27</v>
      </c>
      <c r="G77" t="s">
        <v>38</v>
      </c>
      <c r="H77" t="s">
        <v>124</v>
      </c>
      <c r="I77" t="s">
        <v>22</v>
      </c>
      <c r="J77">
        <v>4</v>
      </c>
      <c r="K77">
        <v>26000</v>
      </c>
      <c r="L77">
        <v>0</v>
      </c>
      <c r="M77">
        <v>104000</v>
      </c>
      <c r="N77">
        <v>15000</v>
      </c>
      <c r="O77" t="s">
        <v>23</v>
      </c>
      <c r="P77" t="s">
        <v>84</v>
      </c>
      <c r="Q77">
        <f t="shared" si="5"/>
        <v>104000</v>
      </c>
      <c r="R77">
        <f t="shared" si="6"/>
        <v>44000</v>
      </c>
      <c r="S77" s="14" t="str">
        <f t="shared" si="8"/>
        <v>Match</v>
      </c>
      <c r="T77" s="6">
        <f t="shared" si="7"/>
        <v>0.42307692307692307</v>
      </c>
    </row>
    <row r="78" spans="1:20" x14ac:dyDescent="0.35">
      <c r="A78">
        <v>100077</v>
      </c>
      <c r="B78" s="1">
        <v>46156</v>
      </c>
      <c r="C78" t="s">
        <v>42</v>
      </c>
      <c r="D78" t="s">
        <v>26</v>
      </c>
      <c r="E78" t="s">
        <v>43</v>
      </c>
      <c r="F78" t="s">
        <v>44</v>
      </c>
      <c r="G78" t="s">
        <v>60</v>
      </c>
      <c r="H78" t="s">
        <v>63</v>
      </c>
      <c r="I78" t="s">
        <v>22</v>
      </c>
      <c r="J78">
        <v>2</v>
      </c>
      <c r="K78">
        <v>9000</v>
      </c>
      <c r="L78">
        <v>0.15</v>
      </c>
      <c r="M78">
        <v>15300</v>
      </c>
      <c r="N78">
        <v>3500</v>
      </c>
      <c r="O78" t="s">
        <v>23</v>
      </c>
      <c r="P78" t="s">
        <v>24</v>
      </c>
      <c r="Q78">
        <f t="shared" si="5"/>
        <v>15300</v>
      </c>
      <c r="R78">
        <f t="shared" si="6"/>
        <v>8300</v>
      </c>
      <c r="S78" s="14" t="str">
        <f t="shared" si="8"/>
        <v>Match</v>
      </c>
      <c r="T78" s="6">
        <f t="shared" si="7"/>
        <v>0.54248366013071891</v>
      </c>
    </row>
    <row r="79" spans="1:20" x14ac:dyDescent="0.35">
      <c r="A79">
        <v>100078</v>
      </c>
      <c r="B79" s="1">
        <v>46209</v>
      </c>
      <c r="C79" t="s">
        <v>25</v>
      </c>
      <c r="D79" t="s">
        <v>26</v>
      </c>
      <c r="E79" t="s">
        <v>43</v>
      </c>
      <c r="F79" t="s">
        <v>44</v>
      </c>
      <c r="G79" t="s">
        <v>45</v>
      </c>
      <c r="H79" t="s">
        <v>125</v>
      </c>
      <c r="I79" t="s">
        <v>30</v>
      </c>
      <c r="J79">
        <v>2</v>
      </c>
      <c r="K79">
        <v>6500</v>
      </c>
      <c r="L79">
        <v>0.1</v>
      </c>
      <c r="M79">
        <v>11700</v>
      </c>
      <c r="N79">
        <v>2200</v>
      </c>
      <c r="O79" t="s">
        <v>23</v>
      </c>
      <c r="P79" t="s">
        <v>31</v>
      </c>
      <c r="Q79">
        <f t="shared" si="5"/>
        <v>11700</v>
      </c>
      <c r="R79">
        <f t="shared" si="6"/>
        <v>7300</v>
      </c>
      <c r="S79" s="14" t="str">
        <f t="shared" si="8"/>
        <v>Match</v>
      </c>
      <c r="T79" s="6">
        <f t="shared" si="7"/>
        <v>0.62393162393162394</v>
      </c>
    </row>
    <row r="80" spans="1:20" x14ac:dyDescent="0.35">
      <c r="A80">
        <v>100079</v>
      </c>
      <c r="B80" s="1">
        <v>46058</v>
      </c>
      <c r="C80" t="s">
        <v>42</v>
      </c>
      <c r="D80" t="s">
        <v>26</v>
      </c>
      <c r="E80" t="s">
        <v>43</v>
      </c>
      <c r="F80" t="s">
        <v>19</v>
      </c>
      <c r="G80" t="s">
        <v>20</v>
      </c>
      <c r="H80" t="s">
        <v>126</v>
      </c>
      <c r="I80" t="s">
        <v>30</v>
      </c>
      <c r="J80">
        <v>2</v>
      </c>
      <c r="K80">
        <v>58000</v>
      </c>
      <c r="L80">
        <v>0.1</v>
      </c>
      <c r="M80">
        <v>104400</v>
      </c>
      <c r="N80">
        <v>39000</v>
      </c>
      <c r="O80" t="s">
        <v>23</v>
      </c>
      <c r="P80" t="s">
        <v>84</v>
      </c>
      <c r="Q80">
        <f t="shared" si="5"/>
        <v>104400</v>
      </c>
      <c r="R80">
        <f t="shared" si="6"/>
        <v>26400</v>
      </c>
      <c r="S80" s="14" t="str">
        <f t="shared" si="8"/>
        <v>Match</v>
      </c>
      <c r="T80" s="6">
        <f t="shared" si="7"/>
        <v>0.25287356321839083</v>
      </c>
    </row>
    <row r="81" spans="1:20" x14ac:dyDescent="0.35">
      <c r="A81">
        <v>100080</v>
      </c>
      <c r="B81" s="1">
        <v>46255</v>
      </c>
      <c r="C81" t="s">
        <v>50</v>
      </c>
      <c r="D81" t="s">
        <v>51</v>
      </c>
      <c r="E81" t="s">
        <v>37</v>
      </c>
      <c r="F81" t="s">
        <v>44</v>
      </c>
      <c r="G81" t="s">
        <v>65</v>
      </c>
      <c r="H81" t="s">
        <v>127</v>
      </c>
      <c r="I81" t="s">
        <v>30</v>
      </c>
      <c r="J81">
        <v>2</v>
      </c>
      <c r="K81">
        <v>28000</v>
      </c>
      <c r="L81">
        <v>0.1</v>
      </c>
      <c r="M81">
        <v>50400</v>
      </c>
      <c r="N81">
        <v>16000</v>
      </c>
      <c r="O81" t="s">
        <v>23</v>
      </c>
      <c r="P81" t="s">
        <v>31</v>
      </c>
      <c r="Q81">
        <f t="shared" si="5"/>
        <v>50400</v>
      </c>
      <c r="R81">
        <f t="shared" si="6"/>
        <v>18400</v>
      </c>
      <c r="S81" s="14" t="str">
        <f t="shared" si="8"/>
        <v>Match</v>
      </c>
      <c r="T81" s="6">
        <f t="shared" si="7"/>
        <v>0.36507936507936506</v>
      </c>
    </row>
    <row r="82" spans="1:20" x14ac:dyDescent="0.35">
      <c r="A82">
        <v>100081</v>
      </c>
      <c r="B82" s="1">
        <v>46151</v>
      </c>
      <c r="C82" t="s">
        <v>42</v>
      </c>
      <c r="D82" t="s">
        <v>26</v>
      </c>
      <c r="E82" t="s">
        <v>37</v>
      </c>
      <c r="F82" t="s">
        <v>27</v>
      </c>
      <c r="G82" t="s">
        <v>33</v>
      </c>
      <c r="H82" t="s">
        <v>128</v>
      </c>
      <c r="I82" t="s">
        <v>22</v>
      </c>
      <c r="J82">
        <v>2</v>
      </c>
      <c r="K82">
        <v>32000</v>
      </c>
      <c r="L82">
        <v>0</v>
      </c>
      <c r="M82">
        <v>64000</v>
      </c>
      <c r="N82">
        <v>19000</v>
      </c>
      <c r="O82" t="s">
        <v>23</v>
      </c>
      <c r="P82" t="s">
        <v>84</v>
      </c>
      <c r="Q82">
        <f t="shared" si="5"/>
        <v>64000</v>
      </c>
      <c r="R82">
        <f t="shared" si="6"/>
        <v>26000</v>
      </c>
      <c r="S82" s="14" t="str">
        <f t="shared" si="8"/>
        <v>Match</v>
      </c>
      <c r="T82" s="6">
        <f t="shared" si="7"/>
        <v>0.40625</v>
      </c>
    </row>
    <row r="83" spans="1:20" x14ac:dyDescent="0.35">
      <c r="A83">
        <v>100082</v>
      </c>
      <c r="B83" s="1">
        <v>46149</v>
      </c>
      <c r="C83" t="s">
        <v>32</v>
      </c>
      <c r="D83" t="s">
        <v>17</v>
      </c>
      <c r="E83" t="s">
        <v>37</v>
      </c>
      <c r="F83" t="s">
        <v>27</v>
      </c>
      <c r="G83" t="s">
        <v>28</v>
      </c>
      <c r="H83" t="s">
        <v>86</v>
      </c>
      <c r="I83" t="s">
        <v>22</v>
      </c>
      <c r="J83">
        <v>2</v>
      </c>
      <c r="K83">
        <v>165000</v>
      </c>
      <c r="L83">
        <v>0.1</v>
      </c>
      <c r="M83">
        <v>297000</v>
      </c>
      <c r="N83">
        <v>112000</v>
      </c>
      <c r="O83" t="s">
        <v>23</v>
      </c>
      <c r="P83" t="s">
        <v>54</v>
      </c>
      <c r="Q83">
        <f t="shared" si="5"/>
        <v>297000</v>
      </c>
      <c r="R83">
        <f t="shared" si="6"/>
        <v>73000</v>
      </c>
      <c r="S83" s="14" t="str">
        <f t="shared" si="8"/>
        <v>Match</v>
      </c>
      <c r="T83" s="6">
        <f t="shared" si="7"/>
        <v>0.24579124579124578</v>
      </c>
    </row>
    <row r="84" spans="1:20" x14ac:dyDescent="0.35">
      <c r="A84">
        <v>100083</v>
      </c>
      <c r="B84" s="1">
        <v>46079</v>
      </c>
      <c r="C84" t="s">
        <v>42</v>
      </c>
      <c r="D84" t="s">
        <v>26</v>
      </c>
      <c r="E84" t="s">
        <v>43</v>
      </c>
      <c r="F84" t="s">
        <v>27</v>
      </c>
      <c r="G84" t="s">
        <v>28</v>
      </c>
      <c r="H84" t="s">
        <v>129</v>
      </c>
      <c r="I84" t="s">
        <v>30</v>
      </c>
      <c r="J84">
        <v>3</v>
      </c>
      <c r="K84">
        <v>165000</v>
      </c>
      <c r="L84">
        <v>0.1</v>
      </c>
      <c r="M84">
        <v>445500</v>
      </c>
      <c r="N84">
        <v>112000</v>
      </c>
      <c r="O84" t="s">
        <v>76</v>
      </c>
      <c r="P84" t="s">
        <v>54</v>
      </c>
      <c r="Q84">
        <f t="shared" si="5"/>
        <v>445500</v>
      </c>
      <c r="R84">
        <f t="shared" si="6"/>
        <v>109500</v>
      </c>
      <c r="S84" s="14" t="str">
        <f t="shared" si="8"/>
        <v>Match</v>
      </c>
      <c r="T84" s="6">
        <f t="shared" si="7"/>
        <v>0.24579124579124578</v>
      </c>
    </row>
    <row r="85" spans="1:20" x14ac:dyDescent="0.35">
      <c r="A85">
        <v>100084</v>
      </c>
      <c r="B85" s="1">
        <v>46226</v>
      </c>
      <c r="C85" t="s">
        <v>32</v>
      </c>
      <c r="D85" t="s">
        <v>17</v>
      </c>
      <c r="E85" t="s">
        <v>43</v>
      </c>
      <c r="F85" t="s">
        <v>27</v>
      </c>
      <c r="G85" t="s">
        <v>38</v>
      </c>
      <c r="H85" t="s">
        <v>130</v>
      </c>
      <c r="I85" t="s">
        <v>22</v>
      </c>
      <c r="J85">
        <v>4</v>
      </c>
      <c r="K85">
        <v>26000</v>
      </c>
      <c r="L85">
        <v>0</v>
      </c>
      <c r="M85">
        <v>104000</v>
      </c>
      <c r="N85">
        <v>15000</v>
      </c>
      <c r="O85" t="s">
        <v>76</v>
      </c>
      <c r="P85" t="s">
        <v>31</v>
      </c>
      <c r="Q85">
        <f t="shared" si="5"/>
        <v>104000</v>
      </c>
      <c r="R85">
        <f t="shared" si="6"/>
        <v>44000</v>
      </c>
      <c r="S85" s="14" t="str">
        <f t="shared" si="8"/>
        <v>Match</v>
      </c>
      <c r="T85" s="6">
        <f t="shared" si="7"/>
        <v>0.42307692307692307</v>
      </c>
    </row>
    <row r="86" spans="1:20" x14ac:dyDescent="0.35">
      <c r="A86">
        <v>100085</v>
      </c>
      <c r="B86" s="1">
        <v>46227</v>
      </c>
      <c r="C86" t="s">
        <v>55</v>
      </c>
      <c r="D86" t="s">
        <v>56</v>
      </c>
      <c r="E86" t="s">
        <v>18</v>
      </c>
      <c r="F86" t="s">
        <v>27</v>
      </c>
      <c r="G86" t="s">
        <v>38</v>
      </c>
      <c r="H86" t="s">
        <v>131</v>
      </c>
      <c r="I86" t="s">
        <v>30</v>
      </c>
      <c r="J86">
        <v>3</v>
      </c>
      <c r="K86">
        <v>26000</v>
      </c>
      <c r="L86">
        <v>0</v>
      </c>
      <c r="M86">
        <v>78000</v>
      </c>
      <c r="N86">
        <v>15000</v>
      </c>
      <c r="O86" t="s">
        <v>23</v>
      </c>
      <c r="P86" t="s">
        <v>84</v>
      </c>
      <c r="Q86">
        <f t="shared" si="5"/>
        <v>78000</v>
      </c>
      <c r="R86">
        <f t="shared" si="6"/>
        <v>33000</v>
      </c>
      <c r="S86" s="14" t="str">
        <f t="shared" si="8"/>
        <v>Match</v>
      </c>
      <c r="T86" s="6">
        <f t="shared" si="7"/>
        <v>0.42307692307692307</v>
      </c>
    </row>
    <row r="87" spans="1:20" x14ac:dyDescent="0.35">
      <c r="A87">
        <v>100086</v>
      </c>
      <c r="B87" s="1">
        <v>46068</v>
      </c>
      <c r="C87" t="s">
        <v>35</v>
      </c>
      <c r="D87" t="s">
        <v>36</v>
      </c>
      <c r="E87" t="s">
        <v>37</v>
      </c>
      <c r="F87" t="s">
        <v>27</v>
      </c>
      <c r="G87" t="s">
        <v>33</v>
      </c>
      <c r="H87" t="s">
        <v>132</v>
      </c>
      <c r="I87" t="s">
        <v>30</v>
      </c>
      <c r="J87">
        <v>4</v>
      </c>
      <c r="K87">
        <v>32000</v>
      </c>
      <c r="L87">
        <v>0.1</v>
      </c>
      <c r="M87">
        <v>115200</v>
      </c>
      <c r="N87">
        <v>19000</v>
      </c>
      <c r="O87" t="s">
        <v>23</v>
      </c>
      <c r="P87" t="s">
        <v>54</v>
      </c>
      <c r="Q87">
        <f t="shared" si="5"/>
        <v>115200</v>
      </c>
      <c r="R87">
        <f t="shared" si="6"/>
        <v>39200</v>
      </c>
      <c r="S87" s="14" t="str">
        <f t="shared" si="8"/>
        <v>Match</v>
      </c>
      <c r="T87" s="6">
        <f t="shared" si="7"/>
        <v>0.34027777777777779</v>
      </c>
    </row>
    <row r="88" spans="1:20" x14ac:dyDescent="0.35">
      <c r="A88">
        <v>100087</v>
      </c>
      <c r="B88" s="1">
        <v>46032</v>
      </c>
      <c r="C88" t="s">
        <v>32</v>
      </c>
      <c r="D88" t="s">
        <v>17</v>
      </c>
      <c r="E88" t="s">
        <v>18</v>
      </c>
      <c r="F88" t="s">
        <v>44</v>
      </c>
      <c r="G88" t="s">
        <v>65</v>
      </c>
      <c r="H88" t="s">
        <v>133</v>
      </c>
      <c r="I88" t="s">
        <v>30</v>
      </c>
      <c r="J88">
        <v>3</v>
      </c>
      <c r="K88">
        <v>28000</v>
      </c>
      <c r="L88">
        <v>0.15</v>
      </c>
      <c r="M88">
        <v>71400</v>
      </c>
      <c r="N88">
        <v>16000</v>
      </c>
      <c r="O88" t="s">
        <v>23</v>
      </c>
      <c r="P88" t="s">
        <v>54</v>
      </c>
      <c r="Q88">
        <f t="shared" si="5"/>
        <v>71400</v>
      </c>
      <c r="R88">
        <f t="shared" si="6"/>
        <v>23400</v>
      </c>
      <c r="S88" s="14" t="str">
        <f t="shared" si="8"/>
        <v>Match</v>
      </c>
      <c r="T88" s="6">
        <f t="shared" si="7"/>
        <v>0.32773109243697479</v>
      </c>
    </row>
    <row r="89" spans="1:20" x14ac:dyDescent="0.35">
      <c r="A89">
        <v>100088</v>
      </c>
      <c r="B89" s="1">
        <v>46191</v>
      </c>
      <c r="C89" t="s">
        <v>35</v>
      </c>
      <c r="D89" t="s">
        <v>36</v>
      </c>
      <c r="E89" t="s">
        <v>18</v>
      </c>
      <c r="F89" t="s">
        <v>27</v>
      </c>
      <c r="G89" t="s">
        <v>33</v>
      </c>
      <c r="H89" t="s">
        <v>134</v>
      </c>
      <c r="I89" t="s">
        <v>30</v>
      </c>
      <c r="J89">
        <v>5</v>
      </c>
      <c r="K89">
        <v>32000</v>
      </c>
      <c r="L89">
        <v>0.05</v>
      </c>
      <c r="M89">
        <v>152000</v>
      </c>
      <c r="N89">
        <v>19000</v>
      </c>
      <c r="O89" t="s">
        <v>76</v>
      </c>
      <c r="P89" t="s">
        <v>24</v>
      </c>
      <c r="Q89">
        <f t="shared" si="5"/>
        <v>152000</v>
      </c>
      <c r="R89">
        <f t="shared" si="6"/>
        <v>57000</v>
      </c>
      <c r="S89" s="14" t="str">
        <f t="shared" si="8"/>
        <v>Match</v>
      </c>
      <c r="T89" s="6">
        <f t="shared" si="7"/>
        <v>0.375</v>
      </c>
    </row>
    <row r="90" spans="1:20" x14ac:dyDescent="0.35">
      <c r="A90">
        <v>100089</v>
      </c>
      <c r="B90" s="1">
        <v>46024</v>
      </c>
      <c r="C90" t="s">
        <v>35</v>
      </c>
      <c r="D90" t="s">
        <v>36</v>
      </c>
      <c r="E90" t="s">
        <v>43</v>
      </c>
      <c r="F90" t="s">
        <v>19</v>
      </c>
      <c r="G90" t="s">
        <v>52</v>
      </c>
      <c r="H90" t="s">
        <v>86</v>
      </c>
      <c r="I90" t="s">
        <v>30</v>
      </c>
      <c r="J90">
        <v>1</v>
      </c>
      <c r="K90">
        <v>42000</v>
      </c>
      <c r="L90">
        <v>0.05</v>
      </c>
      <c r="M90">
        <v>39900</v>
      </c>
      <c r="N90">
        <v>28000</v>
      </c>
      <c r="O90" t="s">
        <v>23</v>
      </c>
      <c r="P90" t="s">
        <v>47</v>
      </c>
      <c r="Q90">
        <f t="shared" si="5"/>
        <v>39900</v>
      </c>
      <c r="R90">
        <f t="shared" si="6"/>
        <v>11900</v>
      </c>
      <c r="S90" s="14" t="str">
        <f t="shared" si="8"/>
        <v>Match</v>
      </c>
      <c r="T90" s="6">
        <f t="shared" si="7"/>
        <v>0.2982456140350877</v>
      </c>
    </row>
    <row r="91" spans="1:20" x14ac:dyDescent="0.35">
      <c r="A91">
        <v>100090</v>
      </c>
      <c r="B91" s="1">
        <v>46085</v>
      </c>
      <c r="C91" t="s">
        <v>35</v>
      </c>
      <c r="D91" t="s">
        <v>36</v>
      </c>
      <c r="E91" t="s">
        <v>37</v>
      </c>
      <c r="F91" t="s">
        <v>19</v>
      </c>
      <c r="G91" t="s">
        <v>52</v>
      </c>
      <c r="H91" t="s">
        <v>95</v>
      </c>
      <c r="I91" t="s">
        <v>30</v>
      </c>
      <c r="J91">
        <v>4</v>
      </c>
      <c r="K91">
        <v>42000</v>
      </c>
      <c r="L91">
        <v>0.05</v>
      </c>
      <c r="M91">
        <v>159600</v>
      </c>
      <c r="N91">
        <v>28000</v>
      </c>
      <c r="O91" t="s">
        <v>23</v>
      </c>
      <c r="P91" t="s">
        <v>31</v>
      </c>
      <c r="Q91">
        <f t="shared" si="5"/>
        <v>159600</v>
      </c>
      <c r="R91">
        <f t="shared" si="6"/>
        <v>47600</v>
      </c>
      <c r="S91" s="14" t="str">
        <f t="shared" si="8"/>
        <v>Match</v>
      </c>
      <c r="T91" s="6">
        <f t="shared" si="7"/>
        <v>0.2982456140350877</v>
      </c>
    </row>
    <row r="92" spans="1:20" x14ac:dyDescent="0.35">
      <c r="A92">
        <v>100091</v>
      </c>
      <c r="B92" s="1">
        <v>46190</v>
      </c>
      <c r="C92" t="s">
        <v>55</v>
      </c>
      <c r="D92" t="s">
        <v>56</v>
      </c>
      <c r="E92" t="s">
        <v>37</v>
      </c>
      <c r="F92" t="s">
        <v>44</v>
      </c>
      <c r="G92" t="s">
        <v>60</v>
      </c>
      <c r="H92" t="s">
        <v>135</v>
      </c>
      <c r="I92" t="s">
        <v>22</v>
      </c>
      <c r="J92">
        <v>2</v>
      </c>
      <c r="K92">
        <v>9000</v>
      </c>
      <c r="L92">
        <v>0.1</v>
      </c>
      <c r="M92">
        <v>16200</v>
      </c>
      <c r="N92">
        <v>3500</v>
      </c>
      <c r="O92" t="s">
        <v>23</v>
      </c>
      <c r="P92" t="s">
        <v>40</v>
      </c>
      <c r="Q92">
        <f t="shared" si="5"/>
        <v>16200</v>
      </c>
      <c r="R92">
        <f t="shared" si="6"/>
        <v>9200</v>
      </c>
      <c r="S92" s="14" t="str">
        <f t="shared" si="8"/>
        <v>Match</v>
      </c>
      <c r="T92" s="6">
        <f t="shared" si="7"/>
        <v>0.5679012345679012</v>
      </c>
    </row>
    <row r="93" spans="1:20" x14ac:dyDescent="0.35">
      <c r="A93">
        <v>100092</v>
      </c>
      <c r="B93" s="1">
        <v>46153</v>
      </c>
      <c r="C93" t="s">
        <v>55</v>
      </c>
      <c r="D93" t="s">
        <v>56</v>
      </c>
      <c r="E93" t="s">
        <v>43</v>
      </c>
      <c r="F93" t="s">
        <v>19</v>
      </c>
      <c r="G93" t="s">
        <v>52</v>
      </c>
      <c r="H93" t="s">
        <v>125</v>
      </c>
      <c r="I93" t="s">
        <v>30</v>
      </c>
      <c r="J93">
        <v>4</v>
      </c>
      <c r="K93">
        <v>42000</v>
      </c>
      <c r="L93">
        <v>0.1</v>
      </c>
      <c r="M93">
        <v>166320</v>
      </c>
      <c r="N93">
        <v>28000</v>
      </c>
      <c r="O93" t="s">
        <v>23</v>
      </c>
      <c r="P93" t="s">
        <v>47</v>
      </c>
      <c r="Q93">
        <f t="shared" si="5"/>
        <v>151200</v>
      </c>
      <c r="R93">
        <f t="shared" si="6"/>
        <v>39200</v>
      </c>
      <c r="S93" s="14" t="str">
        <f t="shared" si="8"/>
        <v>Mismatch</v>
      </c>
      <c r="T93" s="6">
        <f t="shared" si="7"/>
        <v>0.25925925925925924</v>
      </c>
    </row>
    <row r="94" spans="1:20" x14ac:dyDescent="0.35">
      <c r="A94">
        <v>100093</v>
      </c>
      <c r="B94" s="1">
        <v>46139</v>
      </c>
      <c r="C94" t="s">
        <v>32</v>
      </c>
      <c r="D94" t="s">
        <v>17</v>
      </c>
      <c r="E94" t="s">
        <v>43</v>
      </c>
      <c r="F94" t="s">
        <v>44</v>
      </c>
      <c r="G94" t="s">
        <v>60</v>
      </c>
      <c r="H94" t="s">
        <v>136</v>
      </c>
      <c r="I94" t="s">
        <v>30</v>
      </c>
      <c r="J94">
        <v>5</v>
      </c>
      <c r="K94">
        <v>9000</v>
      </c>
      <c r="L94">
        <v>0.2</v>
      </c>
      <c r="M94">
        <v>36000</v>
      </c>
      <c r="N94">
        <v>3500</v>
      </c>
      <c r="O94" t="s">
        <v>23</v>
      </c>
      <c r="P94" t="s">
        <v>54</v>
      </c>
      <c r="Q94">
        <f t="shared" si="5"/>
        <v>36000</v>
      </c>
      <c r="R94">
        <f t="shared" si="6"/>
        <v>18500</v>
      </c>
      <c r="S94" s="14" t="str">
        <f t="shared" si="8"/>
        <v>Match</v>
      </c>
      <c r="T94" s="6">
        <f t="shared" si="7"/>
        <v>0.51388888888888884</v>
      </c>
    </row>
    <row r="95" spans="1:20" x14ac:dyDescent="0.35">
      <c r="A95">
        <v>100094</v>
      </c>
      <c r="B95" s="1">
        <v>46223</v>
      </c>
      <c r="C95" t="s">
        <v>42</v>
      </c>
      <c r="D95" t="s">
        <v>26</v>
      </c>
      <c r="E95" t="s">
        <v>43</v>
      </c>
      <c r="F95" t="s">
        <v>19</v>
      </c>
      <c r="G95" t="s">
        <v>52</v>
      </c>
      <c r="H95" t="s">
        <v>89</v>
      </c>
      <c r="I95" t="s">
        <v>30</v>
      </c>
      <c r="J95">
        <v>4</v>
      </c>
      <c r="K95">
        <v>42000</v>
      </c>
      <c r="L95">
        <v>0.05</v>
      </c>
      <c r="M95">
        <v>127680</v>
      </c>
      <c r="N95">
        <v>28000</v>
      </c>
      <c r="O95" t="s">
        <v>23</v>
      </c>
      <c r="P95" t="s">
        <v>54</v>
      </c>
      <c r="Q95">
        <f t="shared" si="5"/>
        <v>159600</v>
      </c>
      <c r="R95">
        <f t="shared" si="6"/>
        <v>47600</v>
      </c>
      <c r="S95" s="14" t="str">
        <f t="shared" si="8"/>
        <v>Mismatch</v>
      </c>
      <c r="T95" s="6">
        <f t="shared" si="7"/>
        <v>0.2982456140350877</v>
      </c>
    </row>
    <row r="96" spans="1:20" x14ac:dyDescent="0.35">
      <c r="A96">
        <v>100095</v>
      </c>
      <c r="B96" s="1">
        <v>46148</v>
      </c>
      <c r="C96" t="s">
        <v>25</v>
      </c>
      <c r="D96" t="s">
        <v>26</v>
      </c>
      <c r="E96" t="s">
        <v>37</v>
      </c>
      <c r="F96" t="s">
        <v>44</v>
      </c>
      <c r="G96" t="s">
        <v>60</v>
      </c>
      <c r="H96" t="s">
        <v>137</v>
      </c>
      <c r="I96" t="s">
        <v>22</v>
      </c>
      <c r="J96">
        <v>1</v>
      </c>
      <c r="K96">
        <v>9000</v>
      </c>
      <c r="L96">
        <v>0.05</v>
      </c>
      <c r="M96">
        <v>8550</v>
      </c>
      <c r="N96">
        <v>3500</v>
      </c>
      <c r="O96" t="s">
        <v>23</v>
      </c>
      <c r="P96" t="s">
        <v>84</v>
      </c>
      <c r="Q96">
        <f t="shared" si="5"/>
        <v>8550</v>
      </c>
      <c r="R96">
        <f t="shared" si="6"/>
        <v>5050</v>
      </c>
      <c r="S96" s="14" t="str">
        <f t="shared" si="8"/>
        <v>Match</v>
      </c>
      <c r="T96" s="6">
        <f t="shared" si="7"/>
        <v>0.59064327485380119</v>
      </c>
    </row>
    <row r="97" spans="1:20" x14ac:dyDescent="0.35">
      <c r="A97">
        <v>100096</v>
      </c>
      <c r="B97" s="1">
        <v>46049</v>
      </c>
      <c r="C97" t="s">
        <v>16</v>
      </c>
      <c r="D97" t="s">
        <v>17</v>
      </c>
      <c r="E97" t="s">
        <v>37</v>
      </c>
      <c r="F97" t="s">
        <v>27</v>
      </c>
      <c r="G97" t="s">
        <v>38</v>
      </c>
      <c r="H97" t="s">
        <v>138</v>
      </c>
      <c r="I97" t="s">
        <v>30</v>
      </c>
      <c r="J97">
        <v>3</v>
      </c>
      <c r="K97">
        <v>26000</v>
      </c>
      <c r="L97">
        <v>0</v>
      </c>
      <c r="M97">
        <v>78000</v>
      </c>
      <c r="N97">
        <v>15000</v>
      </c>
      <c r="O97" t="s">
        <v>23</v>
      </c>
      <c r="P97" t="s">
        <v>58</v>
      </c>
      <c r="Q97">
        <f t="shared" si="5"/>
        <v>78000</v>
      </c>
      <c r="R97">
        <f t="shared" si="6"/>
        <v>33000</v>
      </c>
      <c r="S97" s="14" t="str">
        <f t="shared" si="8"/>
        <v>Match</v>
      </c>
      <c r="T97" s="6">
        <f t="shared" si="7"/>
        <v>0.42307692307692307</v>
      </c>
    </row>
    <row r="98" spans="1:20" x14ac:dyDescent="0.35">
      <c r="A98">
        <v>100097</v>
      </c>
      <c r="B98" s="1">
        <v>46122</v>
      </c>
      <c r="C98" t="s">
        <v>55</v>
      </c>
      <c r="D98" t="s">
        <v>56</v>
      </c>
      <c r="E98" t="s">
        <v>43</v>
      </c>
      <c r="F98" t="s">
        <v>27</v>
      </c>
      <c r="G98" t="s">
        <v>38</v>
      </c>
      <c r="H98" t="s">
        <v>69</v>
      </c>
      <c r="I98" t="s">
        <v>30</v>
      </c>
      <c r="J98">
        <v>4</v>
      </c>
      <c r="K98">
        <v>26000</v>
      </c>
      <c r="L98">
        <v>0</v>
      </c>
      <c r="M98">
        <v>104000</v>
      </c>
      <c r="N98">
        <v>15000</v>
      </c>
      <c r="O98" t="s">
        <v>23</v>
      </c>
      <c r="P98" t="s">
        <v>47</v>
      </c>
      <c r="Q98">
        <f t="shared" si="5"/>
        <v>104000</v>
      </c>
      <c r="R98">
        <f t="shared" si="6"/>
        <v>44000</v>
      </c>
      <c r="S98" s="14" t="str">
        <f t="shared" si="8"/>
        <v>Match</v>
      </c>
      <c r="T98" s="6">
        <f t="shared" si="7"/>
        <v>0.42307692307692307</v>
      </c>
    </row>
    <row r="99" spans="1:20" x14ac:dyDescent="0.35">
      <c r="A99">
        <v>100098</v>
      </c>
      <c r="B99" s="1">
        <v>46074</v>
      </c>
      <c r="C99" t="s">
        <v>25</v>
      </c>
      <c r="D99" t="s">
        <v>26</v>
      </c>
      <c r="E99" t="s">
        <v>37</v>
      </c>
      <c r="F99" t="s">
        <v>19</v>
      </c>
      <c r="G99" t="s">
        <v>52</v>
      </c>
      <c r="H99" t="s">
        <v>82</v>
      </c>
      <c r="I99" t="s">
        <v>22</v>
      </c>
      <c r="J99">
        <v>1</v>
      </c>
      <c r="K99">
        <v>42000</v>
      </c>
      <c r="L99">
        <v>0.05</v>
      </c>
      <c r="M99">
        <v>39900</v>
      </c>
      <c r="N99">
        <v>28000</v>
      </c>
      <c r="O99" t="s">
        <v>23</v>
      </c>
      <c r="P99" t="s">
        <v>54</v>
      </c>
      <c r="Q99">
        <f t="shared" si="5"/>
        <v>39900</v>
      </c>
      <c r="R99">
        <f t="shared" si="6"/>
        <v>11900</v>
      </c>
      <c r="S99" s="14" t="str">
        <f t="shared" si="8"/>
        <v>Match</v>
      </c>
      <c r="T99" s="6">
        <f t="shared" si="7"/>
        <v>0.2982456140350877</v>
      </c>
    </row>
    <row r="100" spans="1:20" x14ac:dyDescent="0.35">
      <c r="A100">
        <v>100099</v>
      </c>
      <c r="B100" s="1">
        <v>46089</v>
      </c>
      <c r="C100" t="s">
        <v>25</v>
      </c>
      <c r="D100" t="s">
        <v>26</v>
      </c>
      <c r="E100" t="s">
        <v>43</v>
      </c>
      <c r="F100" t="s">
        <v>27</v>
      </c>
      <c r="G100" t="s">
        <v>33</v>
      </c>
      <c r="H100" t="s">
        <v>53</v>
      </c>
      <c r="I100" t="s">
        <v>22</v>
      </c>
      <c r="J100">
        <v>2</v>
      </c>
      <c r="K100">
        <v>32000</v>
      </c>
      <c r="L100">
        <v>0</v>
      </c>
      <c r="M100">
        <v>64000</v>
      </c>
      <c r="N100">
        <v>19000</v>
      </c>
      <c r="O100" t="s">
        <v>23</v>
      </c>
      <c r="P100" t="s">
        <v>54</v>
      </c>
      <c r="Q100">
        <f t="shared" si="5"/>
        <v>64000</v>
      </c>
      <c r="R100">
        <f t="shared" si="6"/>
        <v>26000</v>
      </c>
      <c r="S100" s="14" t="str">
        <f t="shared" si="8"/>
        <v>Match</v>
      </c>
      <c r="T100" s="6">
        <f t="shared" si="7"/>
        <v>0.40625</v>
      </c>
    </row>
    <row r="101" spans="1:20" x14ac:dyDescent="0.35">
      <c r="A101">
        <v>100100</v>
      </c>
      <c r="B101" s="1">
        <v>46086</v>
      </c>
      <c r="C101" t="s">
        <v>42</v>
      </c>
      <c r="D101" t="s">
        <v>26</v>
      </c>
      <c r="E101" t="s">
        <v>43</v>
      </c>
      <c r="F101" t="s">
        <v>27</v>
      </c>
      <c r="G101" t="s">
        <v>33</v>
      </c>
      <c r="H101" t="s">
        <v>87</v>
      </c>
      <c r="I101" t="s">
        <v>22</v>
      </c>
      <c r="J101">
        <v>3</v>
      </c>
      <c r="K101">
        <v>32000</v>
      </c>
      <c r="L101">
        <v>0.05</v>
      </c>
      <c r="M101">
        <v>91200</v>
      </c>
      <c r="N101">
        <v>19000</v>
      </c>
      <c r="O101" t="s">
        <v>23</v>
      </c>
      <c r="P101" t="s">
        <v>64</v>
      </c>
      <c r="Q101">
        <f t="shared" si="5"/>
        <v>91200</v>
      </c>
      <c r="R101">
        <f t="shared" si="6"/>
        <v>34200</v>
      </c>
      <c r="S101" s="14" t="str">
        <f t="shared" si="8"/>
        <v>Match</v>
      </c>
      <c r="T101" s="6">
        <f t="shared" si="7"/>
        <v>0.375</v>
      </c>
    </row>
    <row r="102" spans="1:20" x14ac:dyDescent="0.35">
      <c r="A102">
        <v>100101</v>
      </c>
      <c r="B102" s="1">
        <v>46213</v>
      </c>
      <c r="C102" t="s">
        <v>16</v>
      </c>
      <c r="D102" t="s">
        <v>17</v>
      </c>
      <c r="E102" t="s">
        <v>43</v>
      </c>
      <c r="F102" t="s">
        <v>44</v>
      </c>
      <c r="G102" t="s">
        <v>60</v>
      </c>
      <c r="H102" t="s">
        <v>139</v>
      </c>
      <c r="I102" t="s">
        <v>30</v>
      </c>
      <c r="J102">
        <v>5</v>
      </c>
      <c r="K102">
        <v>9000</v>
      </c>
      <c r="L102">
        <v>0.05</v>
      </c>
      <c r="M102">
        <v>42750</v>
      </c>
      <c r="N102">
        <v>3500</v>
      </c>
      <c r="O102" t="s">
        <v>23</v>
      </c>
      <c r="P102" t="s">
        <v>24</v>
      </c>
      <c r="Q102">
        <f t="shared" si="5"/>
        <v>42750</v>
      </c>
      <c r="R102">
        <f t="shared" si="6"/>
        <v>25250</v>
      </c>
      <c r="S102" s="14" t="str">
        <f t="shared" si="8"/>
        <v>Match</v>
      </c>
      <c r="T102" s="6">
        <f t="shared" si="7"/>
        <v>0.59064327485380119</v>
      </c>
    </row>
    <row r="103" spans="1:20" x14ac:dyDescent="0.35">
      <c r="A103">
        <v>100102</v>
      </c>
      <c r="B103" s="1">
        <v>46199</v>
      </c>
      <c r="C103" t="s">
        <v>42</v>
      </c>
      <c r="D103" t="s">
        <v>26</v>
      </c>
      <c r="E103" t="s">
        <v>18</v>
      </c>
      <c r="F103" t="s">
        <v>19</v>
      </c>
      <c r="G103" t="s">
        <v>62</v>
      </c>
      <c r="H103" t="s">
        <v>140</v>
      </c>
      <c r="I103" t="s">
        <v>30</v>
      </c>
      <c r="J103">
        <v>2</v>
      </c>
      <c r="K103">
        <v>24000</v>
      </c>
      <c r="L103">
        <v>0</v>
      </c>
      <c r="M103">
        <v>48000</v>
      </c>
      <c r="N103">
        <v>15000</v>
      </c>
      <c r="O103" t="s">
        <v>23</v>
      </c>
      <c r="P103" t="s">
        <v>64</v>
      </c>
      <c r="Q103">
        <f t="shared" si="5"/>
        <v>48000</v>
      </c>
      <c r="R103">
        <f t="shared" si="6"/>
        <v>18000</v>
      </c>
      <c r="S103" s="14" t="str">
        <f t="shared" si="8"/>
        <v>Match</v>
      </c>
      <c r="T103" s="6">
        <f t="shared" si="7"/>
        <v>0.375</v>
      </c>
    </row>
    <row r="104" spans="1:20" x14ac:dyDescent="0.35">
      <c r="A104">
        <v>100103</v>
      </c>
      <c r="B104" s="1">
        <v>46193</v>
      </c>
      <c r="C104" t="s">
        <v>32</v>
      </c>
      <c r="D104" t="s">
        <v>17</v>
      </c>
      <c r="E104" t="s">
        <v>37</v>
      </c>
      <c r="F104" t="s">
        <v>27</v>
      </c>
      <c r="G104" t="s">
        <v>28</v>
      </c>
      <c r="H104" t="s">
        <v>141</v>
      </c>
      <c r="I104" t="s">
        <v>22</v>
      </c>
      <c r="J104">
        <v>1</v>
      </c>
      <c r="K104">
        <v>165000</v>
      </c>
      <c r="L104">
        <v>0</v>
      </c>
      <c r="M104">
        <v>165000</v>
      </c>
      <c r="N104">
        <v>112000</v>
      </c>
      <c r="O104" t="s">
        <v>76</v>
      </c>
      <c r="P104" t="s">
        <v>47</v>
      </c>
      <c r="Q104">
        <f t="shared" si="5"/>
        <v>165000</v>
      </c>
      <c r="R104">
        <f t="shared" si="6"/>
        <v>53000</v>
      </c>
      <c r="S104" s="14" t="str">
        <f t="shared" si="8"/>
        <v>Match</v>
      </c>
      <c r="T104" s="6">
        <f t="shared" si="7"/>
        <v>0.32121212121212123</v>
      </c>
    </row>
    <row r="105" spans="1:20" x14ac:dyDescent="0.35">
      <c r="A105">
        <v>100104</v>
      </c>
      <c r="B105" s="1">
        <v>46066</v>
      </c>
      <c r="C105" t="s">
        <v>25</v>
      </c>
      <c r="D105" t="s">
        <v>26</v>
      </c>
      <c r="E105" t="s">
        <v>43</v>
      </c>
      <c r="F105" t="s">
        <v>27</v>
      </c>
      <c r="G105" t="s">
        <v>28</v>
      </c>
      <c r="H105" t="s">
        <v>142</v>
      </c>
      <c r="I105" t="s">
        <v>22</v>
      </c>
      <c r="J105">
        <v>3</v>
      </c>
      <c r="K105">
        <v>165000</v>
      </c>
      <c r="L105">
        <v>0</v>
      </c>
      <c r="M105">
        <v>495000</v>
      </c>
      <c r="N105">
        <v>112000</v>
      </c>
      <c r="O105" t="s">
        <v>23</v>
      </c>
      <c r="P105" t="s">
        <v>40</v>
      </c>
      <c r="Q105">
        <f t="shared" si="5"/>
        <v>495000</v>
      </c>
      <c r="R105">
        <f t="shared" si="6"/>
        <v>159000</v>
      </c>
      <c r="S105" s="14" t="str">
        <f t="shared" si="8"/>
        <v>Match</v>
      </c>
      <c r="T105" s="6">
        <f t="shared" si="7"/>
        <v>0.32121212121212123</v>
      </c>
    </row>
    <row r="106" spans="1:20" x14ac:dyDescent="0.35">
      <c r="A106">
        <v>100105</v>
      </c>
      <c r="B106" s="1">
        <v>46177</v>
      </c>
      <c r="C106" t="s">
        <v>50</v>
      </c>
      <c r="D106" t="s">
        <v>51</v>
      </c>
      <c r="E106" t="s">
        <v>18</v>
      </c>
      <c r="F106" t="s">
        <v>19</v>
      </c>
      <c r="G106" t="s">
        <v>20</v>
      </c>
      <c r="H106" t="s">
        <v>143</v>
      </c>
      <c r="I106" t="s">
        <v>22</v>
      </c>
      <c r="J106">
        <v>2</v>
      </c>
      <c r="K106">
        <v>58000</v>
      </c>
      <c r="L106">
        <v>0</v>
      </c>
      <c r="M106">
        <v>116000</v>
      </c>
      <c r="N106">
        <v>39000</v>
      </c>
      <c r="O106" t="s">
        <v>23</v>
      </c>
      <c r="P106" t="s">
        <v>58</v>
      </c>
      <c r="Q106">
        <f t="shared" si="5"/>
        <v>116000</v>
      </c>
      <c r="R106">
        <f t="shared" si="6"/>
        <v>38000</v>
      </c>
      <c r="S106" s="14" t="str">
        <f t="shared" si="8"/>
        <v>Match</v>
      </c>
      <c r="T106" s="6">
        <f t="shared" si="7"/>
        <v>0.32758620689655171</v>
      </c>
    </row>
    <row r="107" spans="1:20" x14ac:dyDescent="0.35">
      <c r="A107">
        <v>100106</v>
      </c>
      <c r="B107" s="1">
        <v>46082</v>
      </c>
      <c r="C107" t="s">
        <v>50</v>
      </c>
      <c r="D107" t="s">
        <v>51</v>
      </c>
      <c r="E107" t="s">
        <v>43</v>
      </c>
      <c r="F107" t="s">
        <v>19</v>
      </c>
      <c r="G107" t="s">
        <v>52</v>
      </c>
      <c r="H107" t="s">
        <v>144</v>
      </c>
      <c r="I107" t="s">
        <v>30</v>
      </c>
      <c r="J107">
        <v>5</v>
      </c>
      <c r="K107">
        <v>42000</v>
      </c>
      <c r="L107">
        <v>0.05</v>
      </c>
      <c r="M107">
        <v>199500</v>
      </c>
      <c r="N107">
        <v>28000</v>
      </c>
      <c r="O107" t="s">
        <v>23</v>
      </c>
      <c r="P107" t="s">
        <v>31</v>
      </c>
      <c r="Q107">
        <f t="shared" si="5"/>
        <v>199500</v>
      </c>
      <c r="R107">
        <f t="shared" si="6"/>
        <v>59500</v>
      </c>
      <c r="S107" s="14" t="str">
        <f t="shared" si="8"/>
        <v>Match</v>
      </c>
      <c r="T107" s="6">
        <f t="shared" si="7"/>
        <v>0.2982456140350877</v>
      </c>
    </row>
    <row r="108" spans="1:20" x14ac:dyDescent="0.35">
      <c r="A108">
        <v>100107</v>
      </c>
      <c r="B108" s="1">
        <v>46049</v>
      </c>
      <c r="C108" t="s">
        <v>55</v>
      </c>
      <c r="D108" t="s">
        <v>56</v>
      </c>
      <c r="E108" t="s">
        <v>43</v>
      </c>
      <c r="F108" t="s">
        <v>19</v>
      </c>
      <c r="G108" t="s">
        <v>20</v>
      </c>
      <c r="H108" t="s">
        <v>39</v>
      </c>
      <c r="I108" t="s">
        <v>30</v>
      </c>
      <c r="J108">
        <v>1</v>
      </c>
      <c r="K108">
        <v>58000</v>
      </c>
      <c r="L108">
        <v>0.1</v>
      </c>
      <c r="M108">
        <v>52200</v>
      </c>
      <c r="N108">
        <v>39000</v>
      </c>
      <c r="O108" t="s">
        <v>23</v>
      </c>
      <c r="P108" t="s">
        <v>84</v>
      </c>
      <c r="Q108">
        <f t="shared" si="5"/>
        <v>52200</v>
      </c>
      <c r="R108">
        <f t="shared" si="6"/>
        <v>13200</v>
      </c>
      <c r="S108" s="14" t="str">
        <f t="shared" si="8"/>
        <v>Match</v>
      </c>
      <c r="T108" s="6">
        <f t="shared" si="7"/>
        <v>0.25287356321839083</v>
      </c>
    </row>
    <row r="109" spans="1:20" x14ac:dyDescent="0.35">
      <c r="A109">
        <v>100108</v>
      </c>
      <c r="B109" s="1">
        <v>46164</v>
      </c>
      <c r="C109" t="s">
        <v>16</v>
      </c>
      <c r="D109" t="s">
        <v>17</v>
      </c>
      <c r="E109" t="s">
        <v>43</v>
      </c>
      <c r="F109" t="s">
        <v>44</v>
      </c>
      <c r="G109" t="s">
        <v>45</v>
      </c>
      <c r="H109" t="s">
        <v>145</v>
      </c>
      <c r="I109" t="s">
        <v>30</v>
      </c>
      <c r="J109">
        <v>1</v>
      </c>
      <c r="K109">
        <v>6500</v>
      </c>
      <c r="L109">
        <v>0.15</v>
      </c>
      <c r="M109">
        <v>5525</v>
      </c>
      <c r="N109">
        <v>2200</v>
      </c>
      <c r="O109" t="s">
        <v>23</v>
      </c>
      <c r="P109" t="s">
        <v>58</v>
      </c>
      <c r="Q109">
        <f t="shared" si="5"/>
        <v>5525</v>
      </c>
      <c r="R109">
        <f t="shared" si="6"/>
        <v>3325</v>
      </c>
      <c r="S109" s="14" t="str">
        <f t="shared" si="8"/>
        <v>Match</v>
      </c>
      <c r="T109" s="6">
        <f t="shared" si="7"/>
        <v>0.60180995475113119</v>
      </c>
    </row>
    <row r="110" spans="1:20" x14ac:dyDescent="0.35">
      <c r="A110">
        <v>100109</v>
      </c>
      <c r="B110" s="1">
        <v>46234</v>
      </c>
      <c r="C110" t="s">
        <v>16</v>
      </c>
      <c r="D110" t="s">
        <v>17</v>
      </c>
      <c r="E110" t="s">
        <v>18</v>
      </c>
      <c r="F110" t="s">
        <v>44</v>
      </c>
      <c r="G110" t="s">
        <v>60</v>
      </c>
      <c r="H110" t="s">
        <v>146</v>
      </c>
      <c r="I110" t="s">
        <v>30</v>
      </c>
      <c r="J110">
        <v>2</v>
      </c>
      <c r="K110">
        <v>9000</v>
      </c>
      <c r="L110">
        <v>0.15</v>
      </c>
      <c r="M110">
        <v>15300</v>
      </c>
      <c r="N110">
        <v>3500</v>
      </c>
      <c r="O110" t="s">
        <v>23</v>
      </c>
      <c r="P110" t="s">
        <v>54</v>
      </c>
      <c r="Q110">
        <f t="shared" si="5"/>
        <v>15300</v>
      </c>
      <c r="R110">
        <f t="shared" si="6"/>
        <v>8300</v>
      </c>
      <c r="S110" s="14" t="str">
        <f t="shared" si="8"/>
        <v>Match</v>
      </c>
      <c r="T110" s="6">
        <f t="shared" si="7"/>
        <v>0.54248366013071891</v>
      </c>
    </row>
    <row r="111" spans="1:20" x14ac:dyDescent="0.35">
      <c r="A111">
        <v>100110</v>
      </c>
      <c r="B111" s="1">
        <v>46216</v>
      </c>
      <c r="C111" t="s">
        <v>42</v>
      </c>
      <c r="D111" t="s">
        <v>26</v>
      </c>
      <c r="E111" t="s">
        <v>43</v>
      </c>
      <c r="F111" t="s">
        <v>19</v>
      </c>
      <c r="G111" t="s">
        <v>52</v>
      </c>
      <c r="H111" t="s">
        <v>127</v>
      </c>
      <c r="I111" t="s">
        <v>22</v>
      </c>
      <c r="J111">
        <v>1</v>
      </c>
      <c r="K111">
        <v>42000</v>
      </c>
      <c r="L111">
        <v>0</v>
      </c>
      <c r="M111">
        <v>42000</v>
      </c>
      <c r="N111">
        <v>28000</v>
      </c>
      <c r="O111" t="s">
        <v>23</v>
      </c>
      <c r="P111" t="s">
        <v>58</v>
      </c>
      <c r="Q111">
        <f t="shared" si="5"/>
        <v>42000</v>
      </c>
      <c r="R111">
        <f t="shared" si="6"/>
        <v>14000</v>
      </c>
      <c r="S111" s="14" t="str">
        <f t="shared" si="8"/>
        <v>Match</v>
      </c>
      <c r="T111" s="6">
        <f t="shared" si="7"/>
        <v>0.33333333333333331</v>
      </c>
    </row>
    <row r="112" spans="1:20" x14ac:dyDescent="0.35">
      <c r="A112">
        <v>100111</v>
      </c>
      <c r="B112" s="1">
        <v>46234</v>
      </c>
      <c r="C112" t="s">
        <v>42</v>
      </c>
      <c r="D112" t="s">
        <v>26</v>
      </c>
      <c r="E112" t="s">
        <v>43</v>
      </c>
      <c r="F112" t="s">
        <v>44</v>
      </c>
      <c r="G112" t="s">
        <v>65</v>
      </c>
      <c r="H112" t="s">
        <v>147</v>
      </c>
      <c r="I112" t="s">
        <v>30</v>
      </c>
      <c r="J112">
        <v>1</v>
      </c>
      <c r="K112">
        <v>28000</v>
      </c>
      <c r="L112">
        <v>0.05</v>
      </c>
      <c r="M112">
        <v>26600</v>
      </c>
      <c r="N112">
        <v>16000</v>
      </c>
      <c r="O112" t="s">
        <v>23</v>
      </c>
      <c r="P112" t="s">
        <v>54</v>
      </c>
      <c r="Q112">
        <f t="shared" si="5"/>
        <v>26600</v>
      </c>
      <c r="R112">
        <f t="shared" si="6"/>
        <v>10600</v>
      </c>
      <c r="S112" s="14" t="str">
        <f t="shared" si="8"/>
        <v>Match</v>
      </c>
      <c r="T112" s="6">
        <f t="shared" si="7"/>
        <v>0.39849624060150374</v>
      </c>
    </row>
    <row r="113" spans="1:20" x14ac:dyDescent="0.35">
      <c r="A113">
        <v>100112</v>
      </c>
      <c r="B113" s="1">
        <v>46048</v>
      </c>
      <c r="C113" t="s">
        <v>35</v>
      </c>
      <c r="D113" t="s">
        <v>36</v>
      </c>
      <c r="E113" t="s">
        <v>43</v>
      </c>
      <c r="F113" t="s">
        <v>27</v>
      </c>
      <c r="G113" t="s">
        <v>38</v>
      </c>
      <c r="H113" t="s">
        <v>148</v>
      </c>
      <c r="I113" t="s">
        <v>22</v>
      </c>
      <c r="J113">
        <v>2</v>
      </c>
      <c r="K113">
        <v>26000</v>
      </c>
      <c r="L113">
        <v>0.1</v>
      </c>
      <c r="M113">
        <v>46800</v>
      </c>
      <c r="N113">
        <v>15000</v>
      </c>
      <c r="O113" t="s">
        <v>23</v>
      </c>
      <c r="P113" t="s">
        <v>24</v>
      </c>
      <c r="Q113">
        <f t="shared" si="5"/>
        <v>46800</v>
      </c>
      <c r="R113">
        <f t="shared" si="6"/>
        <v>16800</v>
      </c>
      <c r="S113" s="14" t="str">
        <f t="shared" si="8"/>
        <v>Match</v>
      </c>
      <c r="T113" s="6">
        <f t="shared" si="7"/>
        <v>0.35897435897435898</v>
      </c>
    </row>
    <row r="114" spans="1:20" x14ac:dyDescent="0.35">
      <c r="A114">
        <v>100113</v>
      </c>
      <c r="B114" s="1">
        <v>46065</v>
      </c>
      <c r="C114" t="s">
        <v>16</v>
      </c>
      <c r="D114" t="s">
        <v>17</v>
      </c>
      <c r="E114" t="s">
        <v>43</v>
      </c>
      <c r="F114" t="s">
        <v>19</v>
      </c>
      <c r="G114" t="s">
        <v>20</v>
      </c>
      <c r="H114" t="s">
        <v>112</v>
      </c>
      <c r="I114" t="s">
        <v>22</v>
      </c>
      <c r="J114">
        <v>3</v>
      </c>
      <c r="K114">
        <v>58000</v>
      </c>
      <c r="L114">
        <v>0.05</v>
      </c>
      <c r="M114">
        <v>165300</v>
      </c>
      <c r="N114">
        <v>39000</v>
      </c>
      <c r="O114" t="s">
        <v>23</v>
      </c>
      <c r="P114" t="s">
        <v>31</v>
      </c>
      <c r="Q114">
        <f t="shared" si="5"/>
        <v>165300</v>
      </c>
      <c r="R114">
        <f t="shared" si="6"/>
        <v>48300</v>
      </c>
      <c r="S114" s="14" t="str">
        <f t="shared" si="8"/>
        <v>Match</v>
      </c>
      <c r="T114" s="6">
        <f t="shared" si="7"/>
        <v>0.29219600725952816</v>
      </c>
    </row>
    <row r="115" spans="1:20" x14ac:dyDescent="0.35">
      <c r="A115">
        <v>100114</v>
      </c>
      <c r="B115" s="1">
        <v>46194</v>
      </c>
      <c r="C115" t="s">
        <v>32</v>
      </c>
      <c r="D115" t="s">
        <v>17</v>
      </c>
      <c r="E115" t="s">
        <v>37</v>
      </c>
      <c r="F115" t="s">
        <v>44</v>
      </c>
      <c r="G115" t="s">
        <v>45</v>
      </c>
      <c r="H115" t="s">
        <v>91</v>
      </c>
      <c r="I115" t="s">
        <v>30</v>
      </c>
      <c r="J115">
        <v>2</v>
      </c>
      <c r="K115">
        <v>6500</v>
      </c>
      <c r="L115">
        <v>0.25</v>
      </c>
      <c r="M115">
        <v>9750</v>
      </c>
      <c r="N115">
        <v>2200</v>
      </c>
      <c r="O115" t="s">
        <v>23</v>
      </c>
      <c r="P115" t="s">
        <v>24</v>
      </c>
      <c r="Q115">
        <f t="shared" si="5"/>
        <v>9750</v>
      </c>
      <c r="R115">
        <f t="shared" si="6"/>
        <v>5350</v>
      </c>
      <c r="S115" s="14" t="str">
        <f t="shared" si="8"/>
        <v>Match</v>
      </c>
      <c r="T115" s="6">
        <f t="shared" si="7"/>
        <v>0.54871794871794877</v>
      </c>
    </row>
    <row r="116" spans="1:20" x14ac:dyDescent="0.35">
      <c r="A116">
        <v>100115</v>
      </c>
      <c r="B116" s="1">
        <v>46112</v>
      </c>
      <c r="C116" t="s">
        <v>42</v>
      </c>
      <c r="D116" t="s">
        <v>26</v>
      </c>
      <c r="E116" t="s">
        <v>37</v>
      </c>
      <c r="F116" t="s">
        <v>27</v>
      </c>
      <c r="G116" t="s">
        <v>38</v>
      </c>
      <c r="H116" t="s">
        <v>149</v>
      </c>
      <c r="I116" t="s">
        <v>22</v>
      </c>
      <c r="J116">
        <v>2</v>
      </c>
      <c r="K116">
        <v>26000</v>
      </c>
      <c r="L116">
        <v>0.1</v>
      </c>
      <c r="M116">
        <v>46800</v>
      </c>
      <c r="N116">
        <v>15000</v>
      </c>
      <c r="O116" t="s">
        <v>23</v>
      </c>
      <c r="P116" t="s">
        <v>84</v>
      </c>
      <c r="Q116">
        <f t="shared" si="5"/>
        <v>46800</v>
      </c>
      <c r="R116">
        <f t="shared" si="6"/>
        <v>16800</v>
      </c>
      <c r="S116" s="14" t="str">
        <f t="shared" si="8"/>
        <v>Match</v>
      </c>
      <c r="T116" s="6">
        <f t="shared" si="7"/>
        <v>0.35897435897435898</v>
      </c>
    </row>
    <row r="117" spans="1:20" x14ac:dyDescent="0.35">
      <c r="A117">
        <v>100116</v>
      </c>
      <c r="B117" s="1">
        <v>46056</v>
      </c>
      <c r="C117" t="s">
        <v>55</v>
      </c>
      <c r="D117" t="s">
        <v>56</v>
      </c>
      <c r="E117" t="s">
        <v>43</v>
      </c>
      <c r="F117" t="s">
        <v>44</v>
      </c>
      <c r="G117" t="s">
        <v>65</v>
      </c>
      <c r="H117" t="s">
        <v>107</v>
      </c>
      <c r="I117" t="s">
        <v>30</v>
      </c>
      <c r="J117">
        <v>5</v>
      </c>
      <c r="K117">
        <v>28000</v>
      </c>
      <c r="L117">
        <v>0</v>
      </c>
      <c r="M117">
        <v>140000</v>
      </c>
      <c r="N117">
        <v>16000</v>
      </c>
      <c r="O117" t="s">
        <v>23</v>
      </c>
      <c r="P117" t="s">
        <v>31</v>
      </c>
      <c r="Q117">
        <f t="shared" si="5"/>
        <v>140000</v>
      </c>
      <c r="R117">
        <f t="shared" si="6"/>
        <v>60000</v>
      </c>
      <c r="S117" s="14" t="str">
        <f t="shared" si="8"/>
        <v>Match</v>
      </c>
      <c r="T117" s="6">
        <f t="shared" si="7"/>
        <v>0.42857142857142855</v>
      </c>
    </row>
    <row r="118" spans="1:20" x14ac:dyDescent="0.35">
      <c r="A118">
        <v>100117</v>
      </c>
      <c r="B118" s="1">
        <v>46122</v>
      </c>
      <c r="C118" t="s">
        <v>42</v>
      </c>
      <c r="D118" t="s">
        <v>26</v>
      </c>
      <c r="E118" t="s">
        <v>43</v>
      </c>
      <c r="F118" t="s">
        <v>44</v>
      </c>
      <c r="G118" t="s">
        <v>60</v>
      </c>
      <c r="H118" t="s">
        <v>113</v>
      </c>
      <c r="I118" t="s">
        <v>22</v>
      </c>
      <c r="J118">
        <v>4</v>
      </c>
      <c r="K118">
        <v>9000</v>
      </c>
      <c r="L118">
        <v>0</v>
      </c>
      <c r="M118">
        <v>36000</v>
      </c>
      <c r="N118">
        <v>3500</v>
      </c>
      <c r="O118" t="s">
        <v>23</v>
      </c>
      <c r="P118" t="s">
        <v>64</v>
      </c>
      <c r="Q118">
        <f t="shared" si="5"/>
        <v>36000</v>
      </c>
      <c r="R118">
        <f t="shared" si="6"/>
        <v>22000</v>
      </c>
      <c r="S118" s="14" t="str">
        <f t="shared" si="8"/>
        <v>Match</v>
      </c>
      <c r="T118" s="6">
        <f t="shared" si="7"/>
        <v>0.61111111111111116</v>
      </c>
    </row>
    <row r="119" spans="1:20" x14ac:dyDescent="0.35">
      <c r="A119">
        <v>100118</v>
      </c>
      <c r="B119" s="1">
        <v>46260</v>
      </c>
      <c r="C119" t="s">
        <v>50</v>
      </c>
      <c r="D119" t="s">
        <v>51</v>
      </c>
      <c r="E119" t="s">
        <v>18</v>
      </c>
      <c r="F119" t="s">
        <v>27</v>
      </c>
      <c r="G119" t="s">
        <v>38</v>
      </c>
      <c r="H119" t="s">
        <v>87</v>
      </c>
      <c r="I119" t="s">
        <v>22</v>
      </c>
      <c r="J119">
        <v>3</v>
      </c>
      <c r="K119">
        <v>26000</v>
      </c>
      <c r="L119">
        <v>0</v>
      </c>
      <c r="M119">
        <v>78000</v>
      </c>
      <c r="N119">
        <v>15000</v>
      </c>
      <c r="O119" t="s">
        <v>23</v>
      </c>
      <c r="P119" t="s">
        <v>58</v>
      </c>
      <c r="Q119">
        <f t="shared" si="5"/>
        <v>78000</v>
      </c>
      <c r="R119">
        <f t="shared" si="6"/>
        <v>33000</v>
      </c>
      <c r="S119" s="14" t="str">
        <f t="shared" si="8"/>
        <v>Match</v>
      </c>
      <c r="T119" s="6">
        <f t="shared" si="7"/>
        <v>0.42307692307692307</v>
      </c>
    </row>
    <row r="120" spans="1:20" x14ac:dyDescent="0.35">
      <c r="A120">
        <v>100119</v>
      </c>
      <c r="B120" s="1">
        <v>46201</v>
      </c>
      <c r="C120" t="s">
        <v>42</v>
      </c>
      <c r="D120" t="s">
        <v>26</v>
      </c>
      <c r="E120" t="s">
        <v>18</v>
      </c>
      <c r="F120" t="s">
        <v>44</v>
      </c>
      <c r="G120" t="s">
        <v>60</v>
      </c>
      <c r="H120" t="s">
        <v>59</v>
      </c>
      <c r="I120" t="s">
        <v>30</v>
      </c>
      <c r="J120">
        <v>4</v>
      </c>
      <c r="K120">
        <v>9000</v>
      </c>
      <c r="L120">
        <v>0</v>
      </c>
      <c r="M120">
        <v>36000</v>
      </c>
      <c r="N120">
        <v>3500</v>
      </c>
      <c r="O120" t="s">
        <v>23</v>
      </c>
      <c r="P120" t="s">
        <v>54</v>
      </c>
      <c r="Q120">
        <f t="shared" si="5"/>
        <v>36000</v>
      </c>
      <c r="R120">
        <f t="shared" si="6"/>
        <v>22000</v>
      </c>
      <c r="S120" s="14" t="str">
        <f t="shared" si="8"/>
        <v>Match</v>
      </c>
      <c r="T120" s="6">
        <f t="shared" si="7"/>
        <v>0.61111111111111116</v>
      </c>
    </row>
    <row r="121" spans="1:20" x14ac:dyDescent="0.35">
      <c r="A121">
        <v>100120</v>
      </c>
      <c r="B121" s="1">
        <v>46048</v>
      </c>
      <c r="C121" t="s">
        <v>25</v>
      </c>
      <c r="D121" t="s">
        <v>26</v>
      </c>
      <c r="E121" t="s">
        <v>43</v>
      </c>
      <c r="F121" t="s">
        <v>27</v>
      </c>
      <c r="G121" t="s">
        <v>28</v>
      </c>
      <c r="H121" t="s">
        <v>151</v>
      </c>
      <c r="I121" t="s">
        <v>30</v>
      </c>
      <c r="J121">
        <v>1</v>
      </c>
      <c r="K121">
        <v>165000</v>
      </c>
      <c r="L121">
        <v>0</v>
      </c>
      <c r="M121">
        <v>165000</v>
      </c>
      <c r="N121">
        <v>112000</v>
      </c>
      <c r="O121" t="s">
        <v>76</v>
      </c>
      <c r="P121" t="s">
        <v>58</v>
      </c>
      <c r="Q121">
        <f t="shared" si="5"/>
        <v>165000</v>
      </c>
      <c r="R121">
        <f t="shared" si="6"/>
        <v>53000</v>
      </c>
      <c r="S121" s="14" t="str">
        <f t="shared" si="8"/>
        <v>Match</v>
      </c>
      <c r="T121" s="6">
        <f t="shared" si="7"/>
        <v>0.32121212121212123</v>
      </c>
    </row>
    <row r="122" spans="1:20" x14ac:dyDescent="0.35">
      <c r="A122">
        <v>100121</v>
      </c>
      <c r="B122" s="1">
        <v>46248</v>
      </c>
      <c r="C122" t="s">
        <v>50</v>
      </c>
      <c r="D122" t="s">
        <v>51</v>
      </c>
      <c r="E122" t="s">
        <v>43</v>
      </c>
      <c r="F122" t="s">
        <v>44</v>
      </c>
      <c r="G122" t="s">
        <v>60</v>
      </c>
      <c r="H122" t="s">
        <v>152</v>
      </c>
      <c r="I122" t="s">
        <v>22</v>
      </c>
      <c r="J122">
        <v>4</v>
      </c>
      <c r="K122">
        <v>9000</v>
      </c>
      <c r="L122">
        <v>0</v>
      </c>
      <c r="M122">
        <v>32400</v>
      </c>
      <c r="N122">
        <v>3500</v>
      </c>
      <c r="O122" t="s">
        <v>23</v>
      </c>
      <c r="P122" t="s">
        <v>47</v>
      </c>
      <c r="Q122">
        <f t="shared" si="5"/>
        <v>36000</v>
      </c>
      <c r="R122">
        <f t="shared" si="6"/>
        <v>22000</v>
      </c>
      <c r="S122" s="14" t="str">
        <f t="shared" si="8"/>
        <v>Mismatch</v>
      </c>
      <c r="T122" s="6">
        <f t="shared" si="7"/>
        <v>0.61111111111111116</v>
      </c>
    </row>
    <row r="123" spans="1:20" x14ac:dyDescent="0.35">
      <c r="A123">
        <v>100122</v>
      </c>
      <c r="B123" s="1">
        <v>46226</v>
      </c>
      <c r="C123" t="s">
        <v>55</v>
      </c>
      <c r="D123" t="s">
        <v>56</v>
      </c>
      <c r="E123" t="s">
        <v>43</v>
      </c>
      <c r="F123" t="s">
        <v>19</v>
      </c>
      <c r="G123" t="s">
        <v>62</v>
      </c>
      <c r="H123" t="s">
        <v>81</v>
      </c>
      <c r="I123" t="s">
        <v>22</v>
      </c>
      <c r="J123">
        <v>3</v>
      </c>
      <c r="K123">
        <v>24000</v>
      </c>
      <c r="L123">
        <v>0</v>
      </c>
      <c r="M123">
        <v>72000</v>
      </c>
      <c r="N123">
        <v>15000</v>
      </c>
      <c r="O123" t="s">
        <v>23</v>
      </c>
      <c r="P123" t="s">
        <v>64</v>
      </c>
      <c r="Q123">
        <f t="shared" si="5"/>
        <v>72000</v>
      </c>
      <c r="R123">
        <f t="shared" si="6"/>
        <v>27000</v>
      </c>
      <c r="S123" s="14" t="str">
        <f t="shared" si="8"/>
        <v>Match</v>
      </c>
      <c r="T123" s="6">
        <f t="shared" si="7"/>
        <v>0.375</v>
      </c>
    </row>
    <row r="124" spans="1:20" x14ac:dyDescent="0.35">
      <c r="A124">
        <v>100123</v>
      </c>
      <c r="B124" s="1">
        <v>46172</v>
      </c>
      <c r="C124" t="s">
        <v>32</v>
      </c>
      <c r="D124" t="s">
        <v>17</v>
      </c>
      <c r="E124" t="s">
        <v>43</v>
      </c>
      <c r="F124" t="s">
        <v>27</v>
      </c>
      <c r="G124" t="s">
        <v>33</v>
      </c>
      <c r="H124" t="s">
        <v>131</v>
      </c>
      <c r="I124" t="s">
        <v>30</v>
      </c>
      <c r="J124">
        <v>4</v>
      </c>
      <c r="K124">
        <v>32000</v>
      </c>
      <c r="L124">
        <v>0.1</v>
      </c>
      <c r="M124">
        <v>115200</v>
      </c>
      <c r="N124">
        <v>19000</v>
      </c>
      <c r="O124" t="s">
        <v>23</v>
      </c>
      <c r="P124" t="s">
        <v>54</v>
      </c>
      <c r="Q124">
        <f t="shared" si="5"/>
        <v>115200</v>
      </c>
      <c r="R124">
        <f t="shared" si="6"/>
        <v>39200</v>
      </c>
      <c r="S124" s="14" t="str">
        <f t="shared" si="8"/>
        <v>Match</v>
      </c>
      <c r="T124" s="6">
        <f t="shared" si="7"/>
        <v>0.34027777777777779</v>
      </c>
    </row>
    <row r="125" spans="1:20" x14ac:dyDescent="0.35">
      <c r="A125">
        <v>100124</v>
      </c>
      <c r="B125" s="1">
        <v>46227</v>
      </c>
      <c r="C125" t="s">
        <v>35</v>
      </c>
      <c r="D125" t="s">
        <v>36</v>
      </c>
      <c r="E125" t="s">
        <v>37</v>
      </c>
      <c r="F125" t="s">
        <v>27</v>
      </c>
      <c r="G125" t="s">
        <v>33</v>
      </c>
      <c r="H125" t="s">
        <v>101</v>
      </c>
      <c r="I125" t="s">
        <v>30</v>
      </c>
      <c r="J125">
        <v>3</v>
      </c>
      <c r="K125">
        <v>32000</v>
      </c>
      <c r="L125">
        <v>0.15</v>
      </c>
      <c r="M125">
        <v>81600</v>
      </c>
      <c r="N125">
        <v>19000</v>
      </c>
      <c r="O125" t="s">
        <v>23</v>
      </c>
      <c r="P125" t="s">
        <v>58</v>
      </c>
      <c r="Q125">
        <f t="shared" si="5"/>
        <v>81600</v>
      </c>
      <c r="R125">
        <f t="shared" si="6"/>
        <v>24600</v>
      </c>
      <c r="S125" s="14" t="str">
        <f t="shared" si="8"/>
        <v>Match</v>
      </c>
      <c r="T125" s="6">
        <f t="shared" si="7"/>
        <v>0.3014705882352941</v>
      </c>
    </row>
    <row r="126" spans="1:20" x14ac:dyDescent="0.35">
      <c r="A126">
        <v>100125</v>
      </c>
      <c r="B126" s="1">
        <v>46081</v>
      </c>
      <c r="C126" t="s">
        <v>55</v>
      </c>
      <c r="D126" t="s">
        <v>56</v>
      </c>
      <c r="E126" t="s">
        <v>43</v>
      </c>
      <c r="F126" t="s">
        <v>27</v>
      </c>
      <c r="G126" t="s">
        <v>33</v>
      </c>
      <c r="H126" t="s">
        <v>73</v>
      </c>
      <c r="I126" t="s">
        <v>30</v>
      </c>
      <c r="J126">
        <v>3</v>
      </c>
      <c r="K126">
        <v>32000</v>
      </c>
      <c r="L126">
        <v>0.15</v>
      </c>
      <c r="M126">
        <v>81600</v>
      </c>
      <c r="N126">
        <v>19000</v>
      </c>
      <c r="O126" t="s">
        <v>23</v>
      </c>
      <c r="P126" t="s">
        <v>24</v>
      </c>
      <c r="Q126">
        <f t="shared" si="5"/>
        <v>81600</v>
      </c>
      <c r="R126">
        <f t="shared" si="6"/>
        <v>24600</v>
      </c>
      <c r="S126" s="14" t="str">
        <f t="shared" si="8"/>
        <v>Match</v>
      </c>
      <c r="T126" s="6">
        <f t="shared" si="7"/>
        <v>0.3014705882352941</v>
      </c>
    </row>
    <row r="127" spans="1:20" x14ac:dyDescent="0.35">
      <c r="A127">
        <v>100126</v>
      </c>
      <c r="B127" s="1">
        <v>46221</v>
      </c>
      <c r="C127" t="s">
        <v>16</v>
      </c>
      <c r="D127" t="s">
        <v>17</v>
      </c>
      <c r="E127" t="s">
        <v>18</v>
      </c>
      <c r="F127" t="s">
        <v>27</v>
      </c>
      <c r="G127" t="s">
        <v>28</v>
      </c>
      <c r="H127" t="s">
        <v>74</v>
      </c>
      <c r="I127" t="s">
        <v>30</v>
      </c>
      <c r="J127">
        <v>2</v>
      </c>
      <c r="K127">
        <v>165000</v>
      </c>
      <c r="L127">
        <v>0.25</v>
      </c>
      <c r="M127">
        <v>247500</v>
      </c>
      <c r="N127">
        <v>112000</v>
      </c>
      <c r="O127" t="s">
        <v>23</v>
      </c>
      <c r="P127" t="s">
        <v>64</v>
      </c>
      <c r="Q127">
        <f t="shared" si="5"/>
        <v>247500</v>
      </c>
      <c r="R127">
        <f t="shared" si="6"/>
        <v>23500</v>
      </c>
      <c r="S127" s="14" t="str">
        <f t="shared" si="8"/>
        <v>Match</v>
      </c>
      <c r="T127" s="6">
        <f t="shared" si="7"/>
        <v>9.494949494949495E-2</v>
      </c>
    </row>
    <row r="128" spans="1:20" x14ac:dyDescent="0.35">
      <c r="A128">
        <v>100127</v>
      </c>
      <c r="B128" s="1">
        <v>46032</v>
      </c>
      <c r="C128" t="s">
        <v>32</v>
      </c>
      <c r="D128" t="s">
        <v>17</v>
      </c>
      <c r="E128" t="s">
        <v>37</v>
      </c>
      <c r="F128" t="s">
        <v>44</v>
      </c>
      <c r="G128" t="s">
        <v>60</v>
      </c>
      <c r="H128" t="s">
        <v>153</v>
      </c>
      <c r="I128" t="s">
        <v>30</v>
      </c>
      <c r="J128">
        <v>3</v>
      </c>
      <c r="K128">
        <v>9000</v>
      </c>
      <c r="L128">
        <v>0.25</v>
      </c>
      <c r="M128">
        <v>20250</v>
      </c>
      <c r="N128">
        <v>3500</v>
      </c>
      <c r="O128" t="s">
        <v>23</v>
      </c>
      <c r="P128" t="s">
        <v>47</v>
      </c>
      <c r="Q128">
        <f t="shared" si="5"/>
        <v>20250</v>
      </c>
      <c r="R128">
        <f t="shared" si="6"/>
        <v>9750</v>
      </c>
      <c r="S128" s="14" t="str">
        <f t="shared" si="8"/>
        <v>Match</v>
      </c>
      <c r="T128" s="6">
        <f t="shared" si="7"/>
        <v>0.48148148148148145</v>
      </c>
    </row>
    <row r="129" spans="1:20" x14ac:dyDescent="0.35">
      <c r="A129">
        <v>100128</v>
      </c>
      <c r="B129" s="1">
        <v>46113</v>
      </c>
      <c r="C129" t="s">
        <v>32</v>
      </c>
      <c r="D129" t="s">
        <v>17</v>
      </c>
      <c r="E129" t="s">
        <v>18</v>
      </c>
      <c r="F129" t="s">
        <v>27</v>
      </c>
      <c r="G129" t="s">
        <v>28</v>
      </c>
      <c r="H129" t="s">
        <v>152</v>
      </c>
      <c r="I129" t="s">
        <v>22</v>
      </c>
      <c r="J129">
        <v>2</v>
      </c>
      <c r="K129">
        <v>165000</v>
      </c>
      <c r="L129">
        <v>0</v>
      </c>
      <c r="M129">
        <v>330000</v>
      </c>
      <c r="N129">
        <v>112000</v>
      </c>
      <c r="O129" t="s">
        <v>23</v>
      </c>
      <c r="P129" t="s">
        <v>58</v>
      </c>
      <c r="Q129">
        <f t="shared" si="5"/>
        <v>330000</v>
      </c>
      <c r="R129">
        <f t="shared" si="6"/>
        <v>106000</v>
      </c>
      <c r="S129" s="14" t="str">
        <f t="shared" si="8"/>
        <v>Match</v>
      </c>
      <c r="T129" s="6">
        <f t="shared" si="7"/>
        <v>0.32121212121212123</v>
      </c>
    </row>
    <row r="130" spans="1:20" x14ac:dyDescent="0.35">
      <c r="A130">
        <v>100129</v>
      </c>
      <c r="B130" s="1">
        <v>46114</v>
      </c>
      <c r="C130" t="s">
        <v>55</v>
      </c>
      <c r="D130" t="s">
        <v>56</v>
      </c>
      <c r="E130" t="s">
        <v>18</v>
      </c>
      <c r="F130" t="s">
        <v>44</v>
      </c>
      <c r="G130" t="s">
        <v>65</v>
      </c>
      <c r="H130" t="s">
        <v>154</v>
      </c>
      <c r="I130" t="s">
        <v>22</v>
      </c>
      <c r="J130">
        <v>2</v>
      </c>
      <c r="K130">
        <v>28000</v>
      </c>
      <c r="L130">
        <v>0.05</v>
      </c>
      <c r="M130">
        <v>53200</v>
      </c>
      <c r="N130">
        <v>16000</v>
      </c>
      <c r="O130" t="s">
        <v>23</v>
      </c>
      <c r="P130" t="s">
        <v>24</v>
      </c>
      <c r="Q130">
        <f t="shared" si="5"/>
        <v>53200</v>
      </c>
      <c r="R130">
        <f t="shared" si="6"/>
        <v>21200</v>
      </c>
      <c r="S130" s="14" t="str">
        <f t="shared" si="8"/>
        <v>Match</v>
      </c>
      <c r="T130" s="6">
        <f t="shared" si="7"/>
        <v>0.39849624060150374</v>
      </c>
    </row>
    <row r="131" spans="1:20" x14ac:dyDescent="0.35">
      <c r="A131">
        <v>100130</v>
      </c>
      <c r="B131" s="1">
        <v>46126</v>
      </c>
      <c r="C131" t="s">
        <v>42</v>
      </c>
      <c r="D131" t="s">
        <v>26</v>
      </c>
      <c r="E131" t="s">
        <v>18</v>
      </c>
      <c r="F131" t="s">
        <v>44</v>
      </c>
      <c r="G131" t="s">
        <v>60</v>
      </c>
      <c r="H131" t="s">
        <v>155</v>
      </c>
      <c r="I131" t="s">
        <v>22</v>
      </c>
      <c r="J131">
        <v>2</v>
      </c>
      <c r="K131">
        <v>9000</v>
      </c>
      <c r="L131">
        <v>0</v>
      </c>
      <c r="M131">
        <v>18000</v>
      </c>
      <c r="N131">
        <v>3500</v>
      </c>
      <c r="O131" t="s">
        <v>23</v>
      </c>
      <c r="P131" t="s">
        <v>31</v>
      </c>
      <c r="Q131">
        <f t="shared" ref="Q131:Q194" si="9">J131*K131*(1-L131)</f>
        <v>18000</v>
      </c>
      <c r="R131">
        <f t="shared" ref="R131:R194" si="10">Q131-(J131*N131)</f>
        <v>11000</v>
      </c>
      <c r="S131" s="14" t="str">
        <f t="shared" si="8"/>
        <v>Match</v>
      </c>
      <c r="T131" s="6">
        <f t="shared" ref="T131:T194" si="11">R131/Q131</f>
        <v>0.61111111111111116</v>
      </c>
    </row>
    <row r="132" spans="1:20" x14ac:dyDescent="0.35">
      <c r="A132">
        <v>100131</v>
      </c>
      <c r="B132" s="1">
        <v>46090</v>
      </c>
      <c r="C132" t="s">
        <v>42</v>
      </c>
      <c r="D132" t="s">
        <v>26</v>
      </c>
      <c r="E132" t="s">
        <v>18</v>
      </c>
      <c r="F132" t="s">
        <v>19</v>
      </c>
      <c r="G132" t="s">
        <v>52</v>
      </c>
      <c r="H132" t="s">
        <v>156</v>
      </c>
      <c r="I132" t="s">
        <v>22</v>
      </c>
      <c r="J132">
        <v>1</v>
      </c>
      <c r="K132">
        <v>42000</v>
      </c>
      <c r="L132">
        <v>0</v>
      </c>
      <c r="M132">
        <v>42000</v>
      </c>
      <c r="N132">
        <v>28000</v>
      </c>
      <c r="O132" t="s">
        <v>23</v>
      </c>
      <c r="P132" t="s">
        <v>58</v>
      </c>
      <c r="Q132">
        <f t="shared" si="9"/>
        <v>42000</v>
      </c>
      <c r="R132">
        <f t="shared" si="10"/>
        <v>14000</v>
      </c>
      <c r="S132" s="14" t="str">
        <f t="shared" si="8"/>
        <v>Match</v>
      </c>
      <c r="T132" s="6">
        <f t="shared" si="11"/>
        <v>0.33333333333333331</v>
      </c>
    </row>
    <row r="133" spans="1:20" x14ac:dyDescent="0.35">
      <c r="A133">
        <v>100132</v>
      </c>
      <c r="B133" s="1">
        <v>46258</v>
      </c>
      <c r="C133" t="s">
        <v>55</v>
      </c>
      <c r="D133" t="s">
        <v>56</v>
      </c>
      <c r="E133" t="s">
        <v>43</v>
      </c>
      <c r="F133" t="s">
        <v>27</v>
      </c>
      <c r="G133" t="s">
        <v>38</v>
      </c>
      <c r="H133" t="s">
        <v>157</v>
      </c>
      <c r="I133" t="s">
        <v>30</v>
      </c>
      <c r="J133">
        <v>4</v>
      </c>
      <c r="K133">
        <v>26000</v>
      </c>
      <c r="L133">
        <v>0</v>
      </c>
      <c r="M133">
        <v>104000</v>
      </c>
      <c r="N133">
        <v>15000</v>
      </c>
      <c r="O133" t="s">
        <v>23</v>
      </c>
      <c r="P133" t="s">
        <v>84</v>
      </c>
      <c r="Q133">
        <f t="shared" si="9"/>
        <v>104000</v>
      </c>
      <c r="R133">
        <f t="shared" si="10"/>
        <v>44000</v>
      </c>
      <c r="S133" s="14" t="str">
        <f t="shared" si="8"/>
        <v>Match</v>
      </c>
      <c r="T133" s="6">
        <f t="shared" si="11"/>
        <v>0.42307692307692307</v>
      </c>
    </row>
    <row r="134" spans="1:20" x14ac:dyDescent="0.35">
      <c r="A134">
        <v>100133</v>
      </c>
      <c r="B134" s="1">
        <v>46202</v>
      </c>
      <c r="C134" t="s">
        <v>35</v>
      </c>
      <c r="D134" t="s">
        <v>36</v>
      </c>
      <c r="E134" t="s">
        <v>43</v>
      </c>
      <c r="F134" t="s">
        <v>19</v>
      </c>
      <c r="G134" t="s">
        <v>62</v>
      </c>
      <c r="H134" t="s">
        <v>57</v>
      </c>
      <c r="I134" t="s">
        <v>30</v>
      </c>
      <c r="J134">
        <v>1</v>
      </c>
      <c r="K134">
        <v>24000</v>
      </c>
      <c r="L134">
        <v>0</v>
      </c>
      <c r="M134">
        <v>24000</v>
      </c>
      <c r="N134">
        <v>15000</v>
      </c>
      <c r="O134" t="s">
        <v>23</v>
      </c>
      <c r="P134" t="s">
        <v>31</v>
      </c>
      <c r="Q134">
        <f t="shared" si="9"/>
        <v>24000</v>
      </c>
      <c r="R134">
        <f t="shared" si="10"/>
        <v>9000</v>
      </c>
      <c r="S134" s="14" t="str">
        <f t="shared" si="8"/>
        <v>Match</v>
      </c>
      <c r="T134" s="6">
        <f t="shared" si="11"/>
        <v>0.375</v>
      </c>
    </row>
    <row r="135" spans="1:20" x14ac:dyDescent="0.35">
      <c r="A135">
        <v>100134</v>
      </c>
      <c r="B135" s="1">
        <v>46145</v>
      </c>
      <c r="C135" t="s">
        <v>16</v>
      </c>
      <c r="D135" t="s">
        <v>17</v>
      </c>
      <c r="E135" t="s">
        <v>37</v>
      </c>
      <c r="F135" t="s">
        <v>19</v>
      </c>
      <c r="G135" t="s">
        <v>20</v>
      </c>
      <c r="H135" t="s">
        <v>158</v>
      </c>
      <c r="I135" t="s">
        <v>30</v>
      </c>
      <c r="J135">
        <v>3</v>
      </c>
      <c r="K135">
        <v>58000</v>
      </c>
      <c r="L135">
        <v>0.25</v>
      </c>
      <c r="M135">
        <v>130500</v>
      </c>
      <c r="N135">
        <v>39000</v>
      </c>
      <c r="O135" t="s">
        <v>23</v>
      </c>
      <c r="P135" t="s">
        <v>64</v>
      </c>
      <c r="Q135">
        <f t="shared" si="9"/>
        <v>130500</v>
      </c>
      <c r="R135">
        <f t="shared" si="10"/>
        <v>13500</v>
      </c>
      <c r="S135" s="14" t="str">
        <f t="shared" si="8"/>
        <v>Match</v>
      </c>
      <c r="T135" s="6">
        <f t="shared" si="11"/>
        <v>0.10344827586206896</v>
      </c>
    </row>
    <row r="136" spans="1:20" x14ac:dyDescent="0.35">
      <c r="A136">
        <v>100135</v>
      </c>
      <c r="B136" s="1">
        <v>46121</v>
      </c>
      <c r="C136" t="s">
        <v>35</v>
      </c>
      <c r="D136" t="s">
        <v>36</v>
      </c>
      <c r="E136" t="s">
        <v>18</v>
      </c>
      <c r="F136" t="s">
        <v>19</v>
      </c>
      <c r="G136" t="s">
        <v>62</v>
      </c>
      <c r="H136" t="s">
        <v>159</v>
      </c>
      <c r="I136" t="s">
        <v>30</v>
      </c>
      <c r="J136">
        <v>1</v>
      </c>
      <c r="K136">
        <v>24000</v>
      </c>
      <c r="L136">
        <v>0.15</v>
      </c>
      <c r="M136">
        <v>20400</v>
      </c>
      <c r="N136">
        <v>15000</v>
      </c>
      <c r="O136" t="s">
        <v>23</v>
      </c>
      <c r="P136" t="s">
        <v>31</v>
      </c>
      <c r="Q136">
        <f t="shared" si="9"/>
        <v>20400</v>
      </c>
      <c r="R136">
        <f t="shared" si="10"/>
        <v>5400</v>
      </c>
      <c r="S136" s="14" t="str">
        <f t="shared" si="8"/>
        <v>Match</v>
      </c>
      <c r="T136" s="6">
        <f t="shared" si="11"/>
        <v>0.26470588235294118</v>
      </c>
    </row>
    <row r="137" spans="1:20" x14ac:dyDescent="0.35">
      <c r="A137">
        <v>100136</v>
      </c>
      <c r="B137" s="1">
        <v>46062</v>
      </c>
      <c r="C137" t="s">
        <v>35</v>
      </c>
      <c r="D137" t="s">
        <v>36</v>
      </c>
      <c r="E137" t="s">
        <v>43</v>
      </c>
      <c r="F137" t="s">
        <v>27</v>
      </c>
      <c r="G137" t="s">
        <v>38</v>
      </c>
      <c r="H137" t="s">
        <v>160</v>
      </c>
      <c r="I137" t="s">
        <v>22</v>
      </c>
      <c r="J137">
        <v>2</v>
      </c>
      <c r="K137">
        <v>26000</v>
      </c>
      <c r="L137">
        <v>0.15</v>
      </c>
      <c r="M137">
        <v>44200</v>
      </c>
      <c r="N137">
        <v>15000</v>
      </c>
      <c r="O137" t="s">
        <v>23</v>
      </c>
      <c r="P137" t="s">
        <v>54</v>
      </c>
      <c r="Q137">
        <f t="shared" si="9"/>
        <v>44200</v>
      </c>
      <c r="R137">
        <f t="shared" si="10"/>
        <v>14200</v>
      </c>
      <c r="S137" s="14" t="str">
        <f t="shared" si="8"/>
        <v>Match</v>
      </c>
      <c r="T137" s="6">
        <f t="shared" si="11"/>
        <v>0.32126696832579188</v>
      </c>
    </row>
    <row r="138" spans="1:20" x14ac:dyDescent="0.35">
      <c r="A138">
        <v>100137</v>
      </c>
      <c r="B138" s="1">
        <v>46151</v>
      </c>
      <c r="C138" t="s">
        <v>25</v>
      </c>
      <c r="D138" t="s">
        <v>26</v>
      </c>
      <c r="E138" t="s">
        <v>37</v>
      </c>
      <c r="F138" t="s">
        <v>19</v>
      </c>
      <c r="G138" t="s">
        <v>52</v>
      </c>
      <c r="H138" t="s">
        <v>161</v>
      </c>
      <c r="I138" t="s">
        <v>30</v>
      </c>
      <c r="J138">
        <v>2</v>
      </c>
      <c r="K138">
        <v>42000</v>
      </c>
      <c r="L138">
        <v>0</v>
      </c>
      <c r="M138">
        <v>84000</v>
      </c>
      <c r="N138">
        <v>28000</v>
      </c>
      <c r="O138" t="s">
        <v>23</v>
      </c>
      <c r="P138" t="s">
        <v>58</v>
      </c>
      <c r="Q138">
        <f t="shared" si="9"/>
        <v>84000</v>
      </c>
      <c r="R138">
        <f t="shared" si="10"/>
        <v>28000</v>
      </c>
      <c r="S138" s="14" t="str">
        <f t="shared" ref="S138:S201" si="12">IF(M138=Q138,"Match","Mismatch")</f>
        <v>Match</v>
      </c>
      <c r="T138" s="6">
        <f t="shared" si="11"/>
        <v>0.33333333333333331</v>
      </c>
    </row>
    <row r="139" spans="1:20" x14ac:dyDescent="0.35">
      <c r="A139">
        <v>100138</v>
      </c>
      <c r="B139" s="1">
        <v>46137</v>
      </c>
      <c r="C139" t="s">
        <v>50</v>
      </c>
      <c r="D139" t="s">
        <v>51</v>
      </c>
      <c r="E139" t="s">
        <v>43</v>
      </c>
      <c r="F139" t="s">
        <v>27</v>
      </c>
      <c r="G139" t="s">
        <v>33</v>
      </c>
      <c r="H139" t="s">
        <v>46</v>
      </c>
      <c r="I139" t="s">
        <v>30</v>
      </c>
      <c r="J139">
        <v>4</v>
      </c>
      <c r="K139">
        <v>32000</v>
      </c>
      <c r="L139">
        <v>0</v>
      </c>
      <c r="M139">
        <v>128000</v>
      </c>
      <c r="N139">
        <v>19000</v>
      </c>
      <c r="O139" t="s">
        <v>23</v>
      </c>
      <c r="P139" t="s">
        <v>54</v>
      </c>
      <c r="Q139">
        <f t="shared" si="9"/>
        <v>128000</v>
      </c>
      <c r="R139">
        <f t="shared" si="10"/>
        <v>52000</v>
      </c>
      <c r="S139" s="14" t="str">
        <f t="shared" si="12"/>
        <v>Match</v>
      </c>
      <c r="T139" s="6">
        <f t="shared" si="11"/>
        <v>0.40625</v>
      </c>
    </row>
    <row r="140" spans="1:20" x14ac:dyDescent="0.35">
      <c r="A140">
        <v>100139</v>
      </c>
      <c r="B140" s="1">
        <v>46056</v>
      </c>
      <c r="C140" t="s">
        <v>25</v>
      </c>
      <c r="D140" t="s">
        <v>26</v>
      </c>
      <c r="E140" t="s">
        <v>43</v>
      </c>
      <c r="F140" t="s">
        <v>44</v>
      </c>
      <c r="G140" t="s">
        <v>65</v>
      </c>
      <c r="H140" t="s">
        <v>162</v>
      </c>
      <c r="I140" t="s">
        <v>22</v>
      </c>
      <c r="J140">
        <v>3</v>
      </c>
      <c r="K140">
        <v>28000</v>
      </c>
      <c r="L140">
        <v>0.05</v>
      </c>
      <c r="M140">
        <v>79800</v>
      </c>
      <c r="N140">
        <v>16000</v>
      </c>
      <c r="O140" t="s">
        <v>23</v>
      </c>
      <c r="P140" t="s">
        <v>47</v>
      </c>
      <c r="Q140">
        <f t="shared" si="9"/>
        <v>79800</v>
      </c>
      <c r="R140">
        <f t="shared" si="10"/>
        <v>31800</v>
      </c>
      <c r="S140" s="14" t="str">
        <f t="shared" si="12"/>
        <v>Match</v>
      </c>
      <c r="T140" s="6">
        <f t="shared" si="11"/>
        <v>0.39849624060150374</v>
      </c>
    </row>
    <row r="141" spans="1:20" x14ac:dyDescent="0.35">
      <c r="A141">
        <v>100140</v>
      </c>
      <c r="B141" s="1">
        <v>46100</v>
      </c>
      <c r="C141" t="s">
        <v>42</v>
      </c>
      <c r="D141" t="s">
        <v>26</v>
      </c>
      <c r="E141" t="s">
        <v>43</v>
      </c>
      <c r="F141" t="s">
        <v>44</v>
      </c>
      <c r="G141" t="s">
        <v>45</v>
      </c>
      <c r="H141" t="s">
        <v>143</v>
      </c>
      <c r="I141" t="s">
        <v>30</v>
      </c>
      <c r="J141">
        <v>2</v>
      </c>
      <c r="K141">
        <v>6500</v>
      </c>
      <c r="L141">
        <v>0.15</v>
      </c>
      <c r="M141">
        <v>11050</v>
      </c>
      <c r="N141">
        <v>2200</v>
      </c>
      <c r="O141" t="s">
        <v>23</v>
      </c>
      <c r="P141" t="s">
        <v>64</v>
      </c>
      <c r="Q141">
        <f t="shared" si="9"/>
        <v>11050</v>
      </c>
      <c r="R141">
        <f t="shared" si="10"/>
        <v>6650</v>
      </c>
      <c r="S141" s="14" t="str">
        <f t="shared" si="12"/>
        <v>Match</v>
      </c>
      <c r="T141" s="6">
        <f t="shared" si="11"/>
        <v>0.60180995475113119</v>
      </c>
    </row>
    <row r="142" spans="1:20" x14ac:dyDescent="0.35">
      <c r="A142">
        <v>100141</v>
      </c>
      <c r="B142" s="1">
        <v>46043</v>
      </c>
      <c r="C142" t="s">
        <v>42</v>
      </c>
      <c r="D142" t="s">
        <v>26</v>
      </c>
      <c r="E142" t="s">
        <v>43</v>
      </c>
      <c r="F142" t="s">
        <v>19</v>
      </c>
      <c r="G142" t="s">
        <v>52</v>
      </c>
      <c r="H142" t="s">
        <v>98</v>
      </c>
      <c r="I142" t="s">
        <v>30</v>
      </c>
      <c r="J142">
        <v>18</v>
      </c>
      <c r="K142">
        <v>42000</v>
      </c>
      <c r="L142">
        <v>0</v>
      </c>
      <c r="M142">
        <v>756000</v>
      </c>
      <c r="N142">
        <v>28000</v>
      </c>
      <c r="O142" t="s">
        <v>23</v>
      </c>
      <c r="P142" t="s">
        <v>64</v>
      </c>
      <c r="Q142">
        <f t="shared" si="9"/>
        <v>756000</v>
      </c>
      <c r="R142">
        <f t="shared" si="10"/>
        <v>252000</v>
      </c>
      <c r="S142" s="14" t="str">
        <f t="shared" si="12"/>
        <v>Match</v>
      </c>
      <c r="T142" s="6">
        <f t="shared" si="11"/>
        <v>0.33333333333333331</v>
      </c>
    </row>
    <row r="143" spans="1:20" x14ac:dyDescent="0.35">
      <c r="A143">
        <v>100142</v>
      </c>
      <c r="B143" s="1">
        <v>46129</v>
      </c>
      <c r="C143" t="s">
        <v>50</v>
      </c>
      <c r="D143" t="s">
        <v>51</v>
      </c>
      <c r="E143" t="s">
        <v>37</v>
      </c>
      <c r="F143" t="s">
        <v>27</v>
      </c>
      <c r="G143" t="s">
        <v>33</v>
      </c>
      <c r="H143" t="s">
        <v>163</v>
      </c>
      <c r="I143" t="s">
        <v>22</v>
      </c>
      <c r="J143">
        <v>1</v>
      </c>
      <c r="K143">
        <v>32000</v>
      </c>
      <c r="L143">
        <v>0</v>
      </c>
      <c r="M143">
        <v>32000</v>
      </c>
      <c r="N143">
        <v>19000</v>
      </c>
      <c r="O143" t="s">
        <v>23</v>
      </c>
      <c r="P143" t="s">
        <v>31</v>
      </c>
      <c r="Q143">
        <f t="shared" si="9"/>
        <v>32000</v>
      </c>
      <c r="R143">
        <f t="shared" si="10"/>
        <v>13000</v>
      </c>
      <c r="S143" s="14" t="str">
        <f t="shared" si="12"/>
        <v>Match</v>
      </c>
      <c r="T143" s="6">
        <f t="shared" si="11"/>
        <v>0.40625</v>
      </c>
    </row>
    <row r="144" spans="1:20" x14ac:dyDescent="0.35">
      <c r="A144">
        <v>100143</v>
      </c>
      <c r="B144" s="1">
        <v>46187</v>
      </c>
      <c r="C144" t="s">
        <v>42</v>
      </c>
      <c r="D144" t="s">
        <v>26</v>
      </c>
      <c r="E144" t="s">
        <v>43</v>
      </c>
      <c r="F144" t="s">
        <v>27</v>
      </c>
      <c r="G144" t="s">
        <v>28</v>
      </c>
      <c r="H144" t="s">
        <v>77</v>
      </c>
      <c r="I144" t="s">
        <v>30</v>
      </c>
      <c r="J144">
        <v>2</v>
      </c>
      <c r="K144">
        <v>165000</v>
      </c>
      <c r="L144">
        <v>0</v>
      </c>
      <c r="M144">
        <v>330000</v>
      </c>
      <c r="N144">
        <v>112000</v>
      </c>
      <c r="O144" t="s">
        <v>23</v>
      </c>
      <c r="P144" t="s">
        <v>64</v>
      </c>
      <c r="Q144">
        <f t="shared" si="9"/>
        <v>330000</v>
      </c>
      <c r="R144">
        <f t="shared" si="10"/>
        <v>106000</v>
      </c>
      <c r="S144" s="14" t="str">
        <f t="shared" si="12"/>
        <v>Match</v>
      </c>
      <c r="T144" s="6">
        <f t="shared" si="11"/>
        <v>0.32121212121212123</v>
      </c>
    </row>
    <row r="145" spans="1:20" x14ac:dyDescent="0.35">
      <c r="A145">
        <v>100144</v>
      </c>
      <c r="B145" s="1">
        <v>46132</v>
      </c>
      <c r="C145" t="s">
        <v>50</v>
      </c>
      <c r="D145" t="s">
        <v>51</v>
      </c>
      <c r="E145" t="s">
        <v>18</v>
      </c>
      <c r="F145" t="s">
        <v>27</v>
      </c>
      <c r="G145" t="s">
        <v>33</v>
      </c>
      <c r="H145" t="s">
        <v>164</v>
      </c>
      <c r="I145" t="s">
        <v>22</v>
      </c>
      <c r="J145">
        <v>2</v>
      </c>
      <c r="K145">
        <v>32000</v>
      </c>
      <c r="L145">
        <v>0.15</v>
      </c>
      <c r="M145">
        <v>54400</v>
      </c>
      <c r="N145">
        <v>19000</v>
      </c>
      <c r="O145" t="s">
        <v>76</v>
      </c>
      <c r="P145" t="s">
        <v>40</v>
      </c>
      <c r="Q145">
        <f t="shared" si="9"/>
        <v>54400</v>
      </c>
      <c r="R145">
        <f t="shared" si="10"/>
        <v>16400</v>
      </c>
      <c r="S145" s="14" t="str">
        <f t="shared" si="12"/>
        <v>Match</v>
      </c>
      <c r="T145" s="6">
        <f t="shared" si="11"/>
        <v>0.3014705882352941</v>
      </c>
    </row>
    <row r="146" spans="1:20" x14ac:dyDescent="0.35">
      <c r="A146">
        <v>100145</v>
      </c>
      <c r="B146" s="1">
        <v>46141</v>
      </c>
      <c r="C146" t="s">
        <v>50</v>
      </c>
      <c r="D146" t="s">
        <v>51</v>
      </c>
      <c r="E146" t="s">
        <v>43</v>
      </c>
      <c r="F146" t="s">
        <v>44</v>
      </c>
      <c r="G146" t="s">
        <v>65</v>
      </c>
      <c r="H146" t="s">
        <v>119</v>
      </c>
      <c r="I146" t="s">
        <v>22</v>
      </c>
      <c r="J146">
        <v>1</v>
      </c>
      <c r="K146">
        <v>28000</v>
      </c>
      <c r="L146">
        <v>0</v>
      </c>
      <c r="M146">
        <v>28000</v>
      </c>
      <c r="N146">
        <v>16000</v>
      </c>
      <c r="O146" t="s">
        <v>23</v>
      </c>
      <c r="P146" t="s">
        <v>24</v>
      </c>
      <c r="Q146">
        <f t="shared" si="9"/>
        <v>28000</v>
      </c>
      <c r="R146">
        <f t="shared" si="10"/>
        <v>12000</v>
      </c>
      <c r="S146" s="14" t="str">
        <f t="shared" si="12"/>
        <v>Match</v>
      </c>
      <c r="T146" s="6">
        <f t="shared" si="11"/>
        <v>0.42857142857142855</v>
      </c>
    </row>
    <row r="147" spans="1:20" x14ac:dyDescent="0.35">
      <c r="A147">
        <v>100146</v>
      </c>
      <c r="B147" s="1">
        <v>46108</v>
      </c>
      <c r="C147" t="s">
        <v>35</v>
      </c>
      <c r="D147" t="s">
        <v>36</v>
      </c>
      <c r="E147" t="s">
        <v>37</v>
      </c>
      <c r="F147" t="s">
        <v>27</v>
      </c>
      <c r="G147" t="s">
        <v>33</v>
      </c>
      <c r="H147" t="s">
        <v>134</v>
      </c>
      <c r="I147" t="s">
        <v>30</v>
      </c>
      <c r="J147">
        <v>1</v>
      </c>
      <c r="K147">
        <v>32000</v>
      </c>
      <c r="L147">
        <v>0.1</v>
      </c>
      <c r="M147">
        <v>28800</v>
      </c>
      <c r="N147">
        <v>19000</v>
      </c>
      <c r="O147" t="s">
        <v>23</v>
      </c>
      <c r="P147" t="s">
        <v>64</v>
      </c>
      <c r="Q147">
        <f t="shared" si="9"/>
        <v>28800</v>
      </c>
      <c r="R147">
        <f t="shared" si="10"/>
        <v>9800</v>
      </c>
      <c r="S147" s="14" t="str">
        <f t="shared" si="12"/>
        <v>Match</v>
      </c>
      <c r="T147" s="6">
        <f t="shared" si="11"/>
        <v>0.34027777777777779</v>
      </c>
    </row>
    <row r="148" spans="1:20" x14ac:dyDescent="0.35">
      <c r="A148">
        <v>100147</v>
      </c>
      <c r="B148" s="1">
        <v>46127</v>
      </c>
      <c r="C148" t="s">
        <v>55</v>
      </c>
      <c r="D148" t="s">
        <v>56</v>
      </c>
      <c r="E148" t="s">
        <v>43</v>
      </c>
      <c r="F148" t="s">
        <v>19</v>
      </c>
      <c r="G148" t="s">
        <v>52</v>
      </c>
      <c r="H148" t="s">
        <v>165</v>
      </c>
      <c r="I148" t="s">
        <v>22</v>
      </c>
      <c r="J148">
        <v>2</v>
      </c>
      <c r="K148">
        <v>42000</v>
      </c>
      <c r="L148">
        <v>0.05</v>
      </c>
      <c r="M148">
        <v>79800</v>
      </c>
      <c r="N148">
        <v>28000</v>
      </c>
      <c r="O148" t="s">
        <v>23</v>
      </c>
      <c r="P148" t="s">
        <v>24</v>
      </c>
      <c r="Q148">
        <f t="shared" si="9"/>
        <v>79800</v>
      </c>
      <c r="R148">
        <f t="shared" si="10"/>
        <v>23800</v>
      </c>
      <c r="S148" s="14" t="str">
        <f t="shared" si="12"/>
        <v>Match</v>
      </c>
      <c r="T148" s="6">
        <f t="shared" si="11"/>
        <v>0.2982456140350877</v>
      </c>
    </row>
    <row r="149" spans="1:20" x14ac:dyDescent="0.35">
      <c r="A149">
        <v>100148</v>
      </c>
      <c r="B149" s="1">
        <v>46227</v>
      </c>
      <c r="C149" t="s">
        <v>55</v>
      </c>
      <c r="D149" t="s">
        <v>56</v>
      </c>
      <c r="E149" t="s">
        <v>37</v>
      </c>
      <c r="F149" t="s">
        <v>19</v>
      </c>
      <c r="G149" t="s">
        <v>62</v>
      </c>
      <c r="H149" t="s">
        <v>108</v>
      </c>
      <c r="I149" t="s">
        <v>30</v>
      </c>
      <c r="J149">
        <v>1</v>
      </c>
      <c r="K149">
        <v>24000</v>
      </c>
      <c r="L149">
        <v>0.05</v>
      </c>
      <c r="M149">
        <v>22800</v>
      </c>
      <c r="N149">
        <v>15000</v>
      </c>
      <c r="O149" t="s">
        <v>23</v>
      </c>
      <c r="P149" t="s">
        <v>24</v>
      </c>
      <c r="Q149">
        <f t="shared" si="9"/>
        <v>22800</v>
      </c>
      <c r="R149">
        <f t="shared" si="10"/>
        <v>7800</v>
      </c>
      <c r="S149" s="14" t="str">
        <f t="shared" si="12"/>
        <v>Match</v>
      </c>
      <c r="T149" s="6">
        <f t="shared" si="11"/>
        <v>0.34210526315789475</v>
      </c>
    </row>
    <row r="150" spans="1:20" x14ac:dyDescent="0.35">
      <c r="A150">
        <v>100149</v>
      </c>
      <c r="B150" s="1">
        <v>46038</v>
      </c>
      <c r="C150" t="s">
        <v>42</v>
      </c>
      <c r="D150" t="s">
        <v>26</v>
      </c>
      <c r="E150" t="s">
        <v>43</v>
      </c>
      <c r="F150" t="s">
        <v>44</v>
      </c>
      <c r="G150" t="s">
        <v>60</v>
      </c>
      <c r="H150" t="s">
        <v>133</v>
      </c>
      <c r="I150" t="s">
        <v>30</v>
      </c>
      <c r="J150">
        <v>4</v>
      </c>
      <c r="K150">
        <v>9000</v>
      </c>
      <c r="L150">
        <v>0.05</v>
      </c>
      <c r="M150">
        <v>34200</v>
      </c>
      <c r="N150">
        <v>3500</v>
      </c>
      <c r="O150" t="s">
        <v>23</v>
      </c>
      <c r="P150" t="s">
        <v>40</v>
      </c>
      <c r="Q150">
        <f t="shared" si="9"/>
        <v>34200</v>
      </c>
      <c r="R150">
        <f t="shared" si="10"/>
        <v>20200</v>
      </c>
      <c r="S150" s="14" t="str">
        <f t="shared" si="12"/>
        <v>Match</v>
      </c>
      <c r="T150" s="6">
        <f t="shared" si="11"/>
        <v>0.59064327485380119</v>
      </c>
    </row>
    <row r="151" spans="1:20" x14ac:dyDescent="0.35">
      <c r="A151">
        <v>100150</v>
      </c>
      <c r="B151" s="1">
        <v>46032</v>
      </c>
      <c r="C151" t="s">
        <v>50</v>
      </c>
      <c r="D151" t="s">
        <v>51</v>
      </c>
      <c r="E151" t="s">
        <v>37</v>
      </c>
      <c r="F151" t="s">
        <v>27</v>
      </c>
      <c r="G151" t="s">
        <v>38</v>
      </c>
      <c r="H151" t="s">
        <v>91</v>
      </c>
      <c r="I151" t="s">
        <v>30</v>
      </c>
      <c r="J151">
        <v>1</v>
      </c>
      <c r="K151">
        <v>26000</v>
      </c>
      <c r="L151">
        <v>0.1</v>
      </c>
      <c r="M151">
        <v>23400</v>
      </c>
      <c r="N151">
        <v>15000</v>
      </c>
      <c r="O151" t="s">
        <v>23</v>
      </c>
      <c r="P151" t="s">
        <v>40</v>
      </c>
      <c r="Q151">
        <f t="shared" si="9"/>
        <v>23400</v>
      </c>
      <c r="R151">
        <f t="shared" si="10"/>
        <v>8400</v>
      </c>
      <c r="S151" s="14" t="str">
        <f t="shared" si="12"/>
        <v>Match</v>
      </c>
      <c r="T151" s="6">
        <f t="shared" si="11"/>
        <v>0.35897435897435898</v>
      </c>
    </row>
    <row r="152" spans="1:20" x14ac:dyDescent="0.35">
      <c r="A152">
        <v>100151</v>
      </c>
      <c r="B152" s="1">
        <v>46059</v>
      </c>
      <c r="C152" t="s">
        <v>35</v>
      </c>
      <c r="D152" t="s">
        <v>36</v>
      </c>
      <c r="E152" t="s">
        <v>37</v>
      </c>
      <c r="F152" t="s">
        <v>27</v>
      </c>
      <c r="G152" t="s">
        <v>28</v>
      </c>
      <c r="H152" t="s">
        <v>166</v>
      </c>
      <c r="I152" t="s">
        <v>22</v>
      </c>
      <c r="J152">
        <v>1</v>
      </c>
      <c r="K152">
        <v>165000</v>
      </c>
      <c r="L152">
        <v>0.15</v>
      </c>
      <c r="M152">
        <v>140250</v>
      </c>
      <c r="N152">
        <v>112000</v>
      </c>
      <c r="O152" t="s">
        <v>23</v>
      </c>
      <c r="P152" t="s">
        <v>24</v>
      </c>
      <c r="Q152">
        <f t="shared" si="9"/>
        <v>140250</v>
      </c>
      <c r="R152">
        <f t="shared" si="10"/>
        <v>28250</v>
      </c>
      <c r="S152" s="14" t="str">
        <f t="shared" si="12"/>
        <v>Match</v>
      </c>
      <c r="T152" s="6">
        <f t="shared" si="11"/>
        <v>0.20142602495543671</v>
      </c>
    </row>
    <row r="153" spans="1:20" x14ac:dyDescent="0.35">
      <c r="A153">
        <v>100152</v>
      </c>
      <c r="B153" s="1">
        <v>46052</v>
      </c>
      <c r="C153" t="s">
        <v>42</v>
      </c>
      <c r="D153" t="s">
        <v>26</v>
      </c>
      <c r="E153" t="s">
        <v>18</v>
      </c>
      <c r="F153" t="s">
        <v>44</v>
      </c>
      <c r="G153" t="s">
        <v>45</v>
      </c>
      <c r="H153" t="s">
        <v>157</v>
      </c>
      <c r="I153" t="s">
        <v>30</v>
      </c>
      <c r="J153">
        <v>1</v>
      </c>
      <c r="K153">
        <v>6500</v>
      </c>
      <c r="L153">
        <v>0</v>
      </c>
      <c r="M153">
        <v>6500</v>
      </c>
      <c r="N153">
        <v>2200</v>
      </c>
      <c r="O153" t="s">
        <v>23</v>
      </c>
      <c r="P153" t="s">
        <v>64</v>
      </c>
      <c r="Q153">
        <f t="shared" si="9"/>
        <v>6500</v>
      </c>
      <c r="R153">
        <f t="shared" si="10"/>
        <v>4300</v>
      </c>
      <c r="S153" s="14" t="str">
        <f t="shared" si="12"/>
        <v>Match</v>
      </c>
      <c r="T153" s="6">
        <f t="shared" si="11"/>
        <v>0.66153846153846152</v>
      </c>
    </row>
    <row r="154" spans="1:20" x14ac:dyDescent="0.35">
      <c r="A154">
        <v>100153</v>
      </c>
      <c r="B154" s="1">
        <v>46205</v>
      </c>
      <c r="C154" t="s">
        <v>16</v>
      </c>
      <c r="D154" t="s">
        <v>17</v>
      </c>
      <c r="E154" t="s">
        <v>18</v>
      </c>
      <c r="F154" t="s">
        <v>27</v>
      </c>
      <c r="G154" t="s">
        <v>33</v>
      </c>
      <c r="H154" t="s">
        <v>167</v>
      </c>
      <c r="I154" t="s">
        <v>30</v>
      </c>
      <c r="J154">
        <v>1</v>
      </c>
      <c r="K154">
        <v>32000</v>
      </c>
      <c r="L154">
        <v>0.25</v>
      </c>
      <c r="M154">
        <v>24000</v>
      </c>
      <c r="N154">
        <v>19000</v>
      </c>
      <c r="O154" t="s">
        <v>23</v>
      </c>
      <c r="P154" t="s">
        <v>54</v>
      </c>
      <c r="Q154">
        <f t="shared" si="9"/>
        <v>24000</v>
      </c>
      <c r="R154">
        <f t="shared" si="10"/>
        <v>5000</v>
      </c>
      <c r="S154" s="14" t="str">
        <f t="shared" si="12"/>
        <v>Match</v>
      </c>
      <c r="T154" s="6">
        <f t="shared" si="11"/>
        <v>0.20833333333333334</v>
      </c>
    </row>
    <row r="155" spans="1:20" x14ac:dyDescent="0.35">
      <c r="A155">
        <v>100154</v>
      </c>
      <c r="B155" s="1">
        <v>46068</v>
      </c>
      <c r="C155" t="s">
        <v>50</v>
      </c>
      <c r="D155" t="s">
        <v>51</v>
      </c>
      <c r="E155" t="s">
        <v>43</v>
      </c>
      <c r="F155" t="s">
        <v>27</v>
      </c>
      <c r="G155" t="s">
        <v>33</v>
      </c>
      <c r="H155" t="s">
        <v>118</v>
      </c>
      <c r="I155" t="s">
        <v>22</v>
      </c>
      <c r="J155">
        <v>1</v>
      </c>
      <c r="K155">
        <v>32000</v>
      </c>
      <c r="L155">
        <v>0</v>
      </c>
      <c r="M155">
        <v>32000</v>
      </c>
      <c r="N155">
        <v>19000</v>
      </c>
      <c r="O155" t="s">
        <v>23</v>
      </c>
      <c r="P155" t="s">
        <v>54</v>
      </c>
      <c r="Q155">
        <f t="shared" si="9"/>
        <v>32000</v>
      </c>
      <c r="R155">
        <f t="shared" si="10"/>
        <v>13000</v>
      </c>
      <c r="S155" s="14" t="str">
        <f t="shared" si="12"/>
        <v>Match</v>
      </c>
      <c r="T155" s="6">
        <f t="shared" si="11"/>
        <v>0.40625</v>
      </c>
    </row>
    <row r="156" spans="1:20" x14ac:dyDescent="0.35">
      <c r="A156">
        <v>100155</v>
      </c>
      <c r="B156" s="1">
        <v>46198</v>
      </c>
      <c r="C156" t="s">
        <v>42</v>
      </c>
      <c r="D156" t="s">
        <v>26</v>
      </c>
      <c r="E156" t="s">
        <v>43</v>
      </c>
      <c r="F156" t="s">
        <v>44</v>
      </c>
      <c r="G156" t="s">
        <v>65</v>
      </c>
      <c r="H156" t="s">
        <v>102</v>
      </c>
      <c r="I156" t="s">
        <v>22</v>
      </c>
      <c r="J156">
        <v>5</v>
      </c>
      <c r="K156">
        <v>28000</v>
      </c>
      <c r="L156">
        <v>0.15</v>
      </c>
      <c r="M156">
        <v>119000</v>
      </c>
      <c r="N156">
        <v>16000</v>
      </c>
      <c r="O156" t="s">
        <v>23</v>
      </c>
      <c r="P156" t="s">
        <v>24</v>
      </c>
      <c r="Q156">
        <f t="shared" si="9"/>
        <v>119000</v>
      </c>
      <c r="R156">
        <f t="shared" si="10"/>
        <v>39000</v>
      </c>
      <c r="S156" s="14" t="str">
        <f t="shared" si="12"/>
        <v>Match</v>
      </c>
      <c r="T156" s="6">
        <f t="shared" si="11"/>
        <v>0.32773109243697479</v>
      </c>
    </row>
    <row r="157" spans="1:20" x14ac:dyDescent="0.35">
      <c r="A157">
        <v>100156</v>
      </c>
      <c r="B157" s="1">
        <v>46215</v>
      </c>
      <c r="C157" t="s">
        <v>25</v>
      </c>
      <c r="D157" t="s">
        <v>26</v>
      </c>
      <c r="E157" t="s">
        <v>43</v>
      </c>
      <c r="F157" t="s">
        <v>27</v>
      </c>
      <c r="G157" t="s">
        <v>33</v>
      </c>
      <c r="H157" t="s">
        <v>74</v>
      </c>
      <c r="I157" t="s">
        <v>22</v>
      </c>
      <c r="J157">
        <v>1</v>
      </c>
      <c r="K157">
        <v>32000</v>
      </c>
      <c r="L157">
        <v>0</v>
      </c>
      <c r="M157">
        <v>32000</v>
      </c>
      <c r="N157">
        <v>19000</v>
      </c>
      <c r="O157" t="s">
        <v>23</v>
      </c>
      <c r="P157" t="s">
        <v>31</v>
      </c>
      <c r="Q157">
        <f t="shared" si="9"/>
        <v>32000</v>
      </c>
      <c r="R157">
        <f t="shared" si="10"/>
        <v>13000</v>
      </c>
      <c r="S157" s="14" t="str">
        <f t="shared" si="12"/>
        <v>Match</v>
      </c>
      <c r="T157" s="6">
        <f t="shared" si="11"/>
        <v>0.40625</v>
      </c>
    </row>
    <row r="158" spans="1:20" x14ac:dyDescent="0.35">
      <c r="A158">
        <v>100157</v>
      </c>
      <c r="B158" s="1">
        <v>46108</v>
      </c>
      <c r="C158" t="s">
        <v>50</v>
      </c>
      <c r="D158" t="s">
        <v>51</v>
      </c>
      <c r="E158" t="s">
        <v>37</v>
      </c>
      <c r="F158" t="s">
        <v>27</v>
      </c>
      <c r="G158" t="s">
        <v>33</v>
      </c>
      <c r="H158" t="s">
        <v>168</v>
      </c>
      <c r="I158" t="s">
        <v>22</v>
      </c>
      <c r="J158">
        <v>1</v>
      </c>
      <c r="K158">
        <v>32000</v>
      </c>
      <c r="L158">
        <v>0.1</v>
      </c>
      <c r="M158">
        <v>28800</v>
      </c>
      <c r="N158">
        <v>19000</v>
      </c>
      <c r="O158" t="s">
        <v>23</v>
      </c>
      <c r="P158" t="s">
        <v>40</v>
      </c>
      <c r="Q158">
        <f t="shared" si="9"/>
        <v>28800</v>
      </c>
      <c r="R158">
        <f t="shared" si="10"/>
        <v>9800</v>
      </c>
      <c r="S158" s="14" t="str">
        <f t="shared" si="12"/>
        <v>Match</v>
      </c>
      <c r="T158" s="6">
        <f t="shared" si="11"/>
        <v>0.34027777777777779</v>
      </c>
    </row>
    <row r="159" spans="1:20" x14ac:dyDescent="0.35">
      <c r="A159">
        <v>100158</v>
      </c>
      <c r="B159" s="1">
        <v>46179</v>
      </c>
      <c r="C159" t="s">
        <v>55</v>
      </c>
      <c r="D159" t="s">
        <v>56</v>
      </c>
      <c r="E159" t="s">
        <v>37</v>
      </c>
      <c r="F159" t="s">
        <v>44</v>
      </c>
      <c r="G159" t="s">
        <v>60</v>
      </c>
      <c r="H159" t="s">
        <v>169</v>
      </c>
      <c r="I159" t="s">
        <v>22</v>
      </c>
      <c r="J159">
        <v>2</v>
      </c>
      <c r="K159">
        <v>9000</v>
      </c>
      <c r="L159">
        <v>0.05</v>
      </c>
      <c r="M159">
        <v>17100</v>
      </c>
      <c r="N159">
        <v>3500</v>
      </c>
      <c r="O159" t="s">
        <v>23</v>
      </c>
      <c r="P159" t="s">
        <v>31</v>
      </c>
      <c r="Q159">
        <f t="shared" si="9"/>
        <v>17100</v>
      </c>
      <c r="R159">
        <f t="shared" si="10"/>
        <v>10100</v>
      </c>
      <c r="S159" s="14" t="str">
        <f t="shared" si="12"/>
        <v>Match</v>
      </c>
      <c r="T159" s="6">
        <f t="shared" si="11"/>
        <v>0.59064327485380119</v>
      </c>
    </row>
    <row r="160" spans="1:20" x14ac:dyDescent="0.35">
      <c r="A160">
        <v>100159</v>
      </c>
      <c r="B160" s="1">
        <v>46204</v>
      </c>
      <c r="C160" t="s">
        <v>25</v>
      </c>
      <c r="D160" t="s">
        <v>26</v>
      </c>
      <c r="E160" t="s">
        <v>43</v>
      </c>
      <c r="F160" t="s">
        <v>19</v>
      </c>
      <c r="G160" t="s">
        <v>62</v>
      </c>
      <c r="H160" t="s">
        <v>73</v>
      </c>
      <c r="I160" t="s">
        <v>22</v>
      </c>
      <c r="J160">
        <v>1</v>
      </c>
      <c r="K160">
        <v>24000</v>
      </c>
      <c r="L160">
        <v>0</v>
      </c>
      <c r="M160">
        <v>24000</v>
      </c>
      <c r="N160">
        <v>15000</v>
      </c>
      <c r="O160" t="s">
        <v>23</v>
      </c>
      <c r="P160" t="s">
        <v>58</v>
      </c>
      <c r="Q160">
        <f t="shared" si="9"/>
        <v>24000</v>
      </c>
      <c r="R160">
        <f t="shared" si="10"/>
        <v>9000</v>
      </c>
      <c r="S160" s="14" t="str">
        <f t="shared" si="12"/>
        <v>Match</v>
      </c>
      <c r="T160" s="6">
        <f t="shared" si="11"/>
        <v>0.375</v>
      </c>
    </row>
    <row r="161" spans="1:20" x14ac:dyDescent="0.35">
      <c r="A161">
        <v>100160</v>
      </c>
      <c r="B161" s="1">
        <v>46076</v>
      </c>
      <c r="C161" t="s">
        <v>42</v>
      </c>
      <c r="D161" t="s">
        <v>26</v>
      </c>
      <c r="E161" t="s">
        <v>37</v>
      </c>
      <c r="F161" t="s">
        <v>19</v>
      </c>
      <c r="G161" t="s">
        <v>62</v>
      </c>
      <c r="H161" t="s">
        <v>170</v>
      </c>
      <c r="I161" t="s">
        <v>30</v>
      </c>
      <c r="J161">
        <v>1</v>
      </c>
      <c r="K161">
        <v>24000</v>
      </c>
      <c r="L161">
        <v>0</v>
      </c>
      <c r="M161">
        <v>24000</v>
      </c>
      <c r="N161">
        <v>15000</v>
      </c>
      <c r="O161" t="s">
        <v>23</v>
      </c>
      <c r="P161" t="s">
        <v>40</v>
      </c>
      <c r="Q161">
        <f t="shared" si="9"/>
        <v>24000</v>
      </c>
      <c r="R161">
        <f t="shared" si="10"/>
        <v>9000</v>
      </c>
      <c r="S161" s="14" t="str">
        <f t="shared" si="12"/>
        <v>Match</v>
      </c>
      <c r="T161" s="6">
        <f t="shared" si="11"/>
        <v>0.375</v>
      </c>
    </row>
    <row r="162" spans="1:20" x14ac:dyDescent="0.35">
      <c r="A162">
        <v>100161</v>
      </c>
      <c r="B162" s="1">
        <v>46230</v>
      </c>
      <c r="C162" t="s">
        <v>50</v>
      </c>
      <c r="D162" t="s">
        <v>51</v>
      </c>
      <c r="E162" t="s">
        <v>18</v>
      </c>
      <c r="F162" t="s">
        <v>19</v>
      </c>
      <c r="G162" t="s">
        <v>20</v>
      </c>
      <c r="H162" t="s">
        <v>171</v>
      </c>
      <c r="I162" t="s">
        <v>30</v>
      </c>
      <c r="J162">
        <v>3</v>
      </c>
      <c r="K162">
        <v>58000</v>
      </c>
      <c r="L162">
        <v>0</v>
      </c>
      <c r="M162">
        <v>174000</v>
      </c>
      <c r="N162">
        <v>39000</v>
      </c>
      <c r="O162" t="s">
        <v>23</v>
      </c>
      <c r="P162" t="s">
        <v>58</v>
      </c>
      <c r="Q162">
        <f t="shared" si="9"/>
        <v>174000</v>
      </c>
      <c r="R162">
        <f t="shared" si="10"/>
        <v>57000</v>
      </c>
      <c r="S162" s="14" t="str">
        <f t="shared" si="12"/>
        <v>Match</v>
      </c>
      <c r="T162" s="6">
        <f t="shared" si="11"/>
        <v>0.32758620689655171</v>
      </c>
    </row>
    <row r="163" spans="1:20" x14ac:dyDescent="0.35">
      <c r="A163">
        <v>100162</v>
      </c>
      <c r="B163" s="1">
        <v>46129</v>
      </c>
      <c r="C163" t="s">
        <v>50</v>
      </c>
      <c r="D163" t="s">
        <v>51</v>
      </c>
      <c r="E163" t="s">
        <v>18</v>
      </c>
      <c r="F163" t="s">
        <v>44</v>
      </c>
      <c r="G163" t="s">
        <v>60</v>
      </c>
      <c r="H163" t="s">
        <v>172</v>
      </c>
      <c r="I163" t="s">
        <v>22</v>
      </c>
      <c r="J163">
        <v>1</v>
      </c>
      <c r="K163">
        <v>9000</v>
      </c>
      <c r="L163">
        <v>0</v>
      </c>
      <c r="M163">
        <v>9000</v>
      </c>
      <c r="N163">
        <v>3500</v>
      </c>
      <c r="O163" t="s">
        <v>23</v>
      </c>
      <c r="P163" t="s">
        <v>54</v>
      </c>
      <c r="Q163">
        <f t="shared" si="9"/>
        <v>9000</v>
      </c>
      <c r="R163">
        <f t="shared" si="10"/>
        <v>5500</v>
      </c>
      <c r="S163" s="14" t="str">
        <f t="shared" si="12"/>
        <v>Match</v>
      </c>
      <c r="T163" s="6">
        <f t="shared" si="11"/>
        <v>0.61111111111111116</v>
      </c>
    </row>
    <row r="164" spans="1:20" x14ac:dyDescent="0.35">
      <c r="A164">
        <v>100163</v>
      </c>
      <c r="B164" s="1">
        <v>46199</v>
      </c>
      <c r="C164" t="s">
        <v>35</v>
      </c>
      <c r="D164" t="s">
        <v>36</v>
      </c>
      <c r="E164" t="s">
        <v>37</v>
      </c>
      <c r="F164" t="s">
        <v>27</v>
      </c>
      <c r="G164" t="s">
        <v>38</v>
      </c>
      <c r="H164" t="s">
        <v>173</v>
      </c>
      <c r="I164" t="s">
        <v>22</v>
      </c>
      <c r="J164">
        <v>5</v>
      </c>
      <c r="K164">
        <v>26000</v>
      </c>
      <c r="L164">
        <v>0.15</v>
      </c>
      <c r="M164">
        <v>88400</v>
      </c>
      <c r="N164">
        <v>15000</v>
      </c>
      <c r="O164" t="s">
        <v>23</v>
      </c>
      <c r="P164" t="s">
        <v>47</v>
      </c>
      <c r="Q164">
        <f t="shared" si="9"/>
        <v>110500</v>
      </c>
      <c r="R164">
        <f t="shared" si="10"/>
        <v>35500</v>
      </c>
      <c r="S164" s="14" t="str">
        <f t="shared" si="12"/>
        <v>Mismatch</v>
      </c>
      <c r="T164" s="6">
        <f t="shared" si="11"/>
        <v>0.32126696832579188</v>
      </c>
    </row>
    <row r="165" spans="1:20" x14ac:dyDescent="0.35">
      <c r="A165">
        <v>100164</v>
      </c>
      <c r="B165" s="1">
        <v>46106</v>
      </c>
      <c r="C165" t="s">
        <v>35</v>
      </c>
      <c r="D165" t="s">
        <v>36</v>
      </c>
      <c r="E165" t="s">
        <v>37</v>
      </c>
      <c r="F165" t="s">
        <v>27</v>
      </c>
      <c r="G165" t="s">
        <v>28</v>
      </c>
      <c r="H165" t="s">
        <v>174</v>
      </c>
      <c r="I165" t="s">
        <v>30</v>
      </c>
      <c r="J165">
        <v>5</v>
      </c>
      <c r="K165">
        <v>165000</v>
      </c>
      <c r="L165">
        <v>0.05</v>
      </c>
      <c r="M165">
        <v>783750</v>
      </c>
      <c r="N165">
        <v>112000</v>
      </c>
      <c r="O165" t="s">
        <v>23</v>
      </c>
      <c r="P165" t="s">
        <v>24</v>
      </c>
      <c r="Q165">
        <f t="shared" si="9"/>
        <v>783750</v>
      </c>
      <c r="R165">
        <f t="shared" si="10"/>
        <v>223750</v>
      </c>
      <c r="S165" s="14" t="str">
        <f t="shared" si="12"/>
        <v>Match</v>
      </c>
      <c r="T165" s="6">
        <f t="shared" si="11"/>
        <v>0.28548644338118023</v>
      </c>
    </row>
    <row r="166" spans="1:20" x14ac:dyDescent="0.35">
      <c r="A166">
        <v>100165</v>
      </c>
      <c r="B166" s="1">
        <v>46159</v>
      </c>
      <c r="C166" t="s">
        <v>25</v>
      </c>
      <c r="D166" t="s">
        <v>26</v>
      </c>
      <c r="E166" t="s">
        <v>37</v>
      </c>
      <c r="F166" t="s">
        <v>27</v>
      </c>
      <c r="G166" t="s">
        <v>28</v>
      </c>
      <c r="H166" t="s">
        <v>89</v>
      </c>
      <c r="I166" t="s">
        <v>30</v>
      </c>
      <c r="J166">
        <v>1</v>
      </c>
      <c r="K166">
        <v>165000</v>
      </c>
      <c r="L166">
        <v>0</v>
      </c>
      <c r="M166">
        <v>165000</v>
      </c>
      <c r="N166">
        <v>112000</v>
      </c>
      <c r="O166" t="s">
        <v>23</v>
      </c>
      <c r="P166" t="s">
        <v>54</v>
      </c>
      <c r="Q166">
        <f t="shared" si="9"/>
        <v>165000</v>
      </c>
      <c r="R166">
        <f t="shared" si="10"/>
        <v>53000</v>
      </c>
      <c r="S166" s="14" t="str">
        <f t="shared" si="12"/>
        <v>Match</v>
      </c>
      <c r="T166" s="6">
        <f t="shared" si="11"/>
        <v>0.32121212121212123</v>
      </c>
    </row>
    <row r="167" spans="1:20" x14ac:dyDescent="0.35">
      <c r="A167">
        <v>100166</v>
      </c>
      <c r="B167" s="1">
        <v>46144</v>
      </c>
      <c r="C167" t="s">
        <v>25</v>
      </c>
      <c r="D167" t="s">
        <v>26</v>
      </c>
      <c r="E167" t="s">
        <v>37</v>
      </c>
      <c r="F167" t="s">
        <v>27</v>
      </c>
      <c r="G167" t="s">
        <v>33</v>
      </c>
      <c r="H167" t="s">
        <v>175</v>
      </c>
      <c r="I167" t="s">
        <v>30</v>
      </c>
      <c r="J167">
        <v>3</v>
      </c>
      <c r="K167">
        <v>32000</v>
      </c>
      <c r="L167">
        <v>0.05</v>
      </c>
      <c r="M167">
        <v>91200</v>
      </c>
      <c r="N167">
        <v>19000</v>
      </c>
      <c r="O167" t="s">
        <v>23</v>
      </c>
      <c r="P167" t="s">
        <v>84</v>
      </c>
      <c r="Q167">
        <f t="shared" si="9"/>
        <v>91200</v>
      </c>
      <c r="R167">
        <f t="shared" si="10"/>
        <v>34200</v>
      </c>
      <c r="S167" s="14" t="str">
        <f t="shared" si="12"/>
        <v>Match</v>
      </c>
      <c r="T167" s="6">
        <f t="shared" si="11"/>
        <v>0.375</v>
      </c>
    </row>
    <row r="168" spans="1:20" x14ac:dyDescent="0.35">
      <c r="A168">
        <v>100167</v>
      </c>
      <c r="B168" s="1">
        <v>46252</v>
      </c>
      <c r="C168" t="s">
        <v>42</v>
      </c>
      <c r="D168" t="s">
        <v>26</v>
      </c>
      <c r="E168" t="s">
        <v>18</v>
      </c>
      <c r="F168" t="s">
        <v>27</v>
      </c>
      <c r="G168" t="s">
        <v>33</v>
      </c>
      <c r="H168" t="s">
        <v>176</v>
      </c>
      <c r="I168" t="s">
        <v>22</v>
      </c>
      <c r="J168">
        <v>1</v>
      </c>
      <c r="K168">
        <v>32000</v>
      </c>
      <c r="L168">
        <v>0.1</v>
      </c>
      <c r="M168">
        <v>28800</v>
      </c>
      <c r="N168">
        <v>19000</v>
      </c>
      <c r="O168" t="s">
        <v>23</v>
      </c>
      <c r="P168" t="s">
        <v>84</v>
      </c>
      <c r="Q168">
        <f t="shared" si="9"/>
        <v>28800</v>
      </c>
      <c r="R168">
        <f t="shared" si="10"/>
        <v>9800</v>
      </c>
      <c r="S168" s="14" t="str">
        <f t="shared" si="12"/>
        <v>Match</v>
      </c>
      <c r="T168" s="6">
        <f t="shared" si="11"/>
        <v>0.34027777777777779</v>
      </c>
    </row>
    <row r="169" spans="1:20" x14ac:dyDescent="0.35">
      <c r="A169">
        <v>100168</v>
      </c>
      <c r="B169" s="1">
        <v>46251</v>
      </c>
      <c r="C169" t="s">
        <v>35</v>
      </c>
      <c r="D169" t="s">
        <v>36</v>
      </c>
      <c r="E169" t="s">
        <v>18</v>
      </c>
      <c r="F169" t="s">
        <v>27</v>
      </c>
      <c r="G169" t="s">
        <v>33</v>
      </c>
      <c r="H169" t="s">
        <v>69</v>
      </c>
      <c r="I169" t="s">
        <v>22</v>
      </c>
      <c r="J169">
        <v>22</v>
      </c>
      <c r="K169">
        <v>32000</v>
      </c>
      <c r="L169">
        <v>0.05</v>
      </c>
      <c r="M169">
        <v>668800</v>
      </c>
      <c r="N169">
        <v>19000</v>
      </c>
      <c r="O169" t="s">
        <v>76</v>
      </c>
      <c r="P169" t="s">
        <v>24</v>
      </c>
      <c r="Q169">
        <f t="shared" si="9"/>
        <v>668800</v>
      </c>
      <c r="R169">
        <f t="shared" si="10"/>
        <v>250800</v>
      </c>
      <c r="S169" s="14" t="str">
        <f t="shared" si="12"/>
        <v>Match</v>
      </c>
      <c r="T169" s="6">
        <f t="shared" si="11"/>
        <v>0.375</v>
      </c>
    </row>
    <row r="170" spans="1:20" x14ac:dyDescent="0.35">
      <c r="A170">
        <v>100169</v>
      </c>
      <c r="B170" s="1">
        <v>46055</v>
      </c>
      <c r="C170" t="s">
        <v>32</v>
      </c>
      <c r="D170" t="s">
        <v>17</v>
      </c>
      <c r="E170" t="s">
        <v>18</v>
      </c>
      <c r="F170" t="s">
        <v>27</v>
      </c>
      <c r="G170" t="s">
        <v>38</v>
      </c>
      <c r="H170" t="s">
        <v>177</v>
      </c>
      <c r="I170" t="s">
        <v>30</v>
      </c>
      <c r="J170">
        <v>3</v>
      </c>
      <c r="K170">
        <v>26000</v>
      </c>
      <c r="L170">
        <v>0.15</v>
      </c>
      <c r="M170">
        <v>66300</v>
      </c>
      <c r="N170">
        <v>15000</v>
      </c>
      <c r="O170" t="s">
        <v>76</v>
      </c>
      <c r="P170" t="s">
        <v>58</v>
      </c>
      <c r="Q170">
        <f t="shared" si="9"/>
        <v>66300</v>
      </c>
      <c r="R170">
        <f t="shared" si="10"/>
        <v>21300</v>
      </c>
      <c r="S170" s="14" t="str">
        <f t="shared" si="12"/>
        <v>Match</v>
      </c>
      <c r="T170" s="6">
        <f t="shared" si="11"/>
        <v>0.32126696832579188</v>
      </c>
    </row>
    <row r="171" spans="1:20" x14ac:dyDescent="0.35">
      <c r="A171">
        <v>100170</v>
      </c>
      <c r="B171" s="1">
        <v>46158</v>
      </c>
      <c r="C171" t="s">
        <v>42</v>
      </c>
      <c r="D171" t="s">
        <v>26</v>
      </c>
      <c r="E171" t="s">
        <v>43</v>
      </c>
      <c r="F171" t="s">
        <v>27</v>
      </c>
      <c r="G171" t="s">
        <v>38</v>
      </c>
      <c r="H171" t="s">
        <v>74</v>
      </c>
      <c r="I171" t="s">
        <v>22</v>
      </c>
      <c r="J171">
        <v>1</v>
      </c>
      <c r="K171">
        <v>26000</v>
      </c>
      <c r="L171">
        <v>0.05</v>
      </c>
      <c r="M171">
        <v>24700</v>
      </c>
      <c r="N171">
        <v>15000</v>
      </c>
      <c r="O171" t="s">
        <v>23</v>
      </c>
      <c r="P171" t="s">
        <v>64</v>
      </c>
      <c r="Q171">
        <f t="shared" si="9"/>
        <v>24700</v>
      </c>
      <c r="R171">
        <f t="shared" si="10"/>
        <v>9700</v>
      </c>
      <c r="S171" s="14" t="str">
        <f t="shared" si="12"/>
        <v>Match</v>
      </c>
      <c r="T171" s="6">
        <f t="shared" si="11"/>
        <v>0.39271255060728744</v>
      </c>
    </row>
    <row r="172" spans="1:20" x14ac:dyDescent="0.35">
      <c r="A172">
        <v>100171</v>
      </c>
      <c r="B172" s="1">
        <v>46227</v>
      </c>
      <c r="C172" t="s">
        <v>35</v>
      </c>
      <c r="D172" t="s">
        <v>36</v>
      </c>
      <c r="E172" t="s">
        <v>37</v>
      </c>
      <c r="F172" t="s">
        <v>19</v>
      </c>
      <c r="G172" t="s">
        <v>62</v>
      </c>
      <c r="H172" t="s">
        <v>178</v>
      </c>
      <c r="I172" t="s">
        <v>30</v>
      </c>
      <c r="J172">
        <v>3</v>
      </c>
      <c r="K172">
        <v>24000</v>
      </c>
      <c r="L172">
        <v>0.15</v>
      </c>
      <c r="M172">
        <v>61200</v>
      </c>
      <c r="N172">
        <v>15000</v>
      </c>
      <c r="O172" t="s">
        <v>23</v>
      </c>
      <c r="P172" t="s">
        <v>40</v>
      </c>
      <c r="Q172">
        <f t="shared" si="9"/>
        <v>61200</v>
      </c>
      <c r="R172">
        <f t="shared" si="10"/>
        <v>16200</v>
      </c>
      <c r="S172" s="14" t="str">
        <f t="shared" si="12"/>
        <v>Match</v>
      </c>
      <c r="T172" s="6">
        <f t="shared" si="11"/>
        <v>0.26470588235294118</v>
      </c>
    </row>
    <row r="173" spans="1:20" x14ac:dyDescent="0.35">
      <c r="A173">
        <v>100172</v>
      </c>
      <c r="B173" s="1">
        <v>46110</v>
      </c>
      <c r="C173" t="s">
        <v>50</v>
      </c>
      <c r="D173" t="s">
        <v>51</v>
      </c>
      <c r="E173" t="s">
        <v>43</v>
      </c>
      <c r="F173" t="s">
        <v>44</v>
      </c>
      <c r="G173" t="s">
        <v>65</v>
      </c>
      <c r="H173" t="s">
        <v>165</v>
      </c>
      <c r="I173" t="s">
        <v>22</v>
      </c>
      <c r="J173">
        <v>2</v>
      </c>
      <c r="K173">
        <v>28000</v>
      </c>
      <c r="L173">
        <v>0.15</v>
      </c>
      <c r="M173">
        <v>52360</v>
      </c>
      <c r="N173">
        <v>16000</v>
      </c>
      <c r="O173" t="s">
        <v>23</v>
      </c>
      <c r="P173" t="s">
        <v>58</v>
      </c>
      <c r="Q173">
        <f t="shared" si="9"/>
        <v>47600</v>
      </c>
      <c r="R173">
        <f t="shared" si="10"/>
        <v>15600</v>
      </c>
      <c r="S173" s="14" t="str">
        <f t="shared" si="12"/>
        <v>Mismatch</v>
      </c>
      <c r="T173" s="6">
        <f t="shared" si="11"/>
        <v>0.32773109243697479</v>
      </c>
    </row>
    <row r="174" spans="1:20" x14ac:dyDescent="0.35">
      <c r="A174">
        <v>100173</v>
      </c>
      <c r="B174" s="1">
        <v>46052</v>
      </c>
      <c r="C174" t="s">
        <v>35</v>
      </c>
      <c r="D174" t="s">
        <v>36</v>
      </c>
      <c r="E174" t="s">
        <v>37</v>
      </c>
      <c r="F174" t="s">
        <v>44</v>
      </c>
      <c r="G174" t="s">
        <v>45</v>
      </c>
      <c r="H174" t="s">
        <v>179</v>
      </c>
      <c r="I174" t="s">
        <v>30</v>
      </c>
      <c r="J174">
        <v>1</v>
      </c>
      <c r="K174">
        <v>6500</v>
      </c>
      <c r="L174">
        <v>0.1</v>
      </c>
      <c r="M174">
        <v>5850</v>
      </c>
      <c r="N174">
        <v>2200</v>
      </c>
      <c r="O174" t="s">
        <v>76</v>
      </c>
      <c r="P174" t="s">
        <v>24</v>
      </c>
      <c r="Q174">
        <f t="shared" si="9"/>
        <v>5850</v>
      </c>
      <c r="R174">
        <f t="shared" si="10"/>
        <v>3650</v>
      </c>
      <c r="S174" s="14" t="str">
        <f t="shared" si="12"/>
        <v>Match</v>
      </c>
      <c r="T174" s="6">
        <f t="shared" si="11"/>
        <v>0.62393162393162394</v>
      </c>
    </row>
    <row r="175" spans="1:20" x14ac:dyDescent="0.35">
      <c r="A175">
        <v>100174</v>
      </c>
      <c r="B175" s="1">
        <v>46237</v>
      </c>
      <c r="C175" t="s">
        <v>25</v>
      </c>
      <c r="D175" t="s">
        <v>26</v>
      </c>
      <c r="E175" t="s">
        <v>43</v>
      </c>
      <c r="F175" t="s">
        <v>44</v>
      </c>
      <c r="G175" t="s">
        <v>45</v>
      </c>
      <c r="H175" t="s">
        <v>171</v>
      </c>
      <c r="I175" t="s">
        <v>30</v>
      </c>
      <c r="J175">
        <v>2</v>
      </c>
      <c r="K175">
        <v>6500</v>
      </c>
      <c r="L175">
        <v>0.15</v>
      </c>
      <c r="M175">
        <v>11050</v>
      </c>
      <c r="N175">
        <v>2200</v>
      </c>
      <c r="O175" t="s">
        <v>23</v>
      </c>
      <c r="P175" t="s">
        <v>84</v>
      </c>
      <c r="Q175">
        <f t="shared" si="9"/>
        <v>11050</v>
      </c>
      <c r="R175">
        <f t="shared" si="10"/>
        <v>6650</v>
      </c>
      <c r="S175" s="14" t="str">
        <f t="shared" si="12"/>
        <v>Match</v>
      </c>
      <c r="T175" s="6">
        <f t="shared" si="11"/>
        <v>0.60180995475113119</v>
      </c>
    </row>
    <row r="176" spans="1:20" x14ac:dyDescent="0.35">
      <c r="A176">
        <v>100175</v>
      </c>
      <c r="B176" s="1">
        <v>46039</v>
      </c>
      <c r="C176" t="s">
        <v>16</v>
      </c>
      <c r="D176" t="s">
        <v>17</v>
      </c>
      <c r="E176" t="s">
        <v>43</v>
      </c>
      <c r="F176" t="s">
        <v>19</v>
      </c>
      <c r="G176" t="s">
        <v>62</v>
      </c>
      <c r="H176" t="s">
        <v>179</v>
      </c>
      <c r="I176" t="s">
        <v>30</v>
      </c>
      <c r="J176">
        <v>5</v>
      </c>
      <c r="K176">
        <v>24000</v>
      </c>
      <c r="L176">
        <v>0.25</v>
      </c>
      <c r="M176">
        <v>90000</v>
      </c>
      <c r="N176">
        <v>15000</v>
      </c>
      <c r="O176" t="s">
        <v>23</v>
      </c>
      <c r="P176" t="s">
        <v>58</v>
      </c>
      <c r="Q176">
        <f t="shared" si="9"/>
        <v>90000</v>
      </c>
      <c r="R176">
        <f t="shared" si="10"/>
        <v>15000</v>
      </c>
      <c r="S176" s="14" t="str">
        <f t="shared" si="12"/>
        <v>Match</v>
      </c>
      <c r="T176" s="6">
        <f t="shared" si="11"/>
        <v>0.16666666666666666</v>
      </c>
    </row>
    <row r="177" spans="1:20" x14ac:dyDescent="0.35">
      <c r="A177">
        <v>100176</v>
      </c>
      <c r="B177" s="1">
        <v>46255</v>
      </c>
      <c r="C177" t="s">
        <v>50</v>
      </c>
      <c r="D177" t="s">
        <v>51</v>
      </c>
      <c r="E177" t="s">
        <v>37</v>
      </c>
      <c r="F177" t="s">
        <v>44</v>
      </c>
      <c r="G177" t="s">
        <v>60</v>
      </c>
      <c r="H177" t="s">
        <v>69</v>
      </c>
      <c r="I177" t="s">
        <v>22</v>
      </c>
      <c r="J177">
        <v>2</v>
      </c>
      <c r="K177">
        <v>9000</v>
      </c>
      <c r="L177">
        <v>0.1</v>
      </c>
      <c r="M177">
        <v>16200</v>
      </c>
      <c r="N177">
        <v>3500</v>
      </c>
      <c r="O177" t="s">
        <v>23</v>
      </c>
      <c r="P177" t="s">
        <v>64</v>
      </c>
      <c r="Q177">
        <f t="shared" si="9"/>
        <v>16200</v>
      </c>
      <c r="R177">
        <f t="shared" si="10"/>
        <v>9200</v>
      </c>
      <c r="S177" s="14" t="str">
        <f t="shared" si="12"/>
        <v>Match</v>
      </c>
      <c r="T177" s="6">
        <f t="shared" si="11"/>
        <v>0.5679012345679012</v>
      </c>
    </row>
    <row r="178" spans="1:20" x14ac:dyDescent="0.35">
      <c r="A178">
        <v>100177</v>
      </c>
      <c r="B178" s="1">
        <v>46180</v>
      </c>
      <c r="C178" t="s">
        <v>16</v>
      </c>
      <c r="D178" t="s">
        <v>17</v>
      </c>
      <c r="E178" t="s">
        <v>18</v>
      </c>
      <c r="F178" t="s">
        <v>19</v>
      </c>
      <c r="G178" t="s">
        <v>20</v>
      </c>
      <c r="H178" t="s">
        <v>68</v>
      </c>
      <c r="I178" t="s">
        <v>22</v>
      </c>
      <c r="J178">
        <v>1</v>
      </c>
      <c r="K178">
        <v>58000</v>
      </c>
      <c r="L178">
        <v>0.2</v>
      </c>
      <c r="M178">
        <v>46400</v>
      </c>
      <c r="N178">
        <v>39000</v>
      </c>
      <c r="O178" t="s">
        <v>23</v>
      </c>
      <c r="P178" t="s">
        <v>31</v>
      </c>
      <c r="Q178">
        <f t="shared" si="9"/>
        <v>46400</v>
      </c>
      <c r="R178">
        <f t="shared" si="10"/>
        <v>7400</v>
      </c>
      <c r="S178" s="14" t="str">
        <f t="shared" si="12"/>
        <v>Match</v>
      </c>
      <c r="T178" s="6">
        <f t="shared" si="11"/>
        <v>0.15948275862068967</v>
      </c>
    </row>
    <row r="179" spans="1:20" x14ac:dyDescent="0.35">
      <c r="A179">
        <v>100178</v>
      </c>
      <c r="B179" s="1">
        <v>46095</v>
      </c>
      <c r="C179" t="s">
        <v>35</v>
      </c>
      <c r="D179" t="s">
        <v>36</v>
      </c>
      <c r="E179" t="s">
        <v>43</v>
      </c>
      <c r="F179" t="s">
        <v>44</v>
      </c>
      <c r="G179" t="s">
        <v>45</v>
      </c>
      <c r="H179" t="s">
        <v>34</v>
      </c>
      <c r="I179" t="s">
        <v>30</v>
      </c>
      <c r="J179">
        <v>2</v>
      </c>
      <c r="K179">
        <v>6500</v>
      </c>
      <c r="L179">
        <v>0.15</v>
      </c>
      <c r="M179">
        <v>11050</v>
      </c>
      <c r="N179">
        <v>2200</v>
      </c>
      <c r="O179" t="s">
        <v>23</v>
      </c>
      <c r="P179" t="s">
        <v>40</v>
      </c>
      <c r="Q179">
        <f t="shared" si="9"/>
        <v>11050</v>
      </c>
      <c r="R179">
        <f t="shared" si="10"/>
        <v>6650</v>
      </c>
      <c r="S179" s="14" t="str">
        <f t="shared" si="12"/>
        <v>Match</v>
      </c>
      <c r="T179" s="6">
        <f t="shared" si="11"/>
        <v>0.60180995475113119</v>
      </c>
    </row>
    <row r="180" spans="1:20" x14ac:dyDescent="0.35">
      <c r="A180">
        <v>100179</v>
      </c>
      <c r="B180" s="1">
        <v>46085</v>
      </c>
      <c r="C180" t="s">
        <v>35</v>
      </c>
      <c r="D180" t="s">
        <v>36</v>
      </c>
      <c r="E180" t="s">
        <v>43</v>
      </c>
      <c r="F180" t="s">
        <v>27</v>
      </c>
      <c r="G180" t="s">
        <v>33</v>
      </c>
      <c r="H180" t="s">
        <v>180</v>
      </c>
      <c r="I180" t="s">
        <v>30</v>
      </c>
      <c r="J180">
        <v>5</v>
      </c>
      <c r="K180">
        <v>32000</v>
      </c>
      <c r="L180">
        <v>0.15</v>
      </c>
      <c r="M180">
        <v>136000</v>
      </c>
      <c r="N180">
        <v>19000</v>
      </c>
      <c r="O180" t="s">
        <v>23</v>
      </c>
      <c r="P180" t="s">
        <v>40</v>
      </c>
      <c r="Q180">
        <f t="shared" si="9"/>
        <v>136000</v>
      </c>
      <c r="R180">
        <f t="shared" si="10"/>
        <v>41000</v>
      </c>
      <c r="S180" s="14" t="str">
        <f t="shared" si="12"/>
        <v>Match</v>
      </c>
      <c r="T180" s="6">
        <f t="shared" si="11"/>
        <v>0.3014705882352941</v>
      </c>
    </row>
    <row r="181" spans="1:20" x14ac:dyDescent="0.35">
      <c r="A181">
        <v>100180</v>
      </c>
      <c r="B181" s="1">
        <v>46167</v>
      </c>
      <c r="C181" t="s">
        <v>42</v>
      </c>
      <c r="D181" t="s">
        <v>26</v>
      </c>
      <c r="E181" t="s">
        <v>43</v>
      </c>
      <c r="F181" t="s">
        <v>44</v>
      </c>
      <c r="G181" t="s">
        <v>65</v>
      </c>
      <c r="H181" t="s">
        <v>46</v>
      </c>
      <c r="I181" t="s">
        <v>22</v>
      </c>
      <c r="J181">
        <v>3</v>
      </c>
      <c r="K181">
        <v>28000</v>
      </c>
      <c r="L181">
        <v>0.05</v>
      </c>
      <c r="M181">
        <v>79800</v>
      </c>
      <c r="N181">
        <v>16000</v>
      </c>
      <c r="O181" t="s">
        <v>23</v>
      </c>
      <c r="P181" t="s">
        <v>24</v>
      </c>
      <c r="Q181">
        <f t="shared" si="9"/>
        <v>79800</v>
      </c>
      <c r="R181">
        <f t="shared" si="10"/>
        <v>31800</v>
      </c>
      <c r="S181" s="14" t="str">
        <f t="shared" si="12"/>
        <v>Match</v>
      </c>
      <c r="T181" s="6">
        <f t="shared" si="11"/>
        <v>0.39849624060150374</v>
      </c>
    </row>
    <row r="182" spans="1:20" x14ac:dyDescent="0.35">
      <c r="A182">
        <v>100181</v>
      </c>
      <c r="B182" s="1">
        <v>46052</v>
      </c>
      <c r="C182" t="s">
        <v>55</v>
      </c>
      <c r="D182" t="s">
        <v>56</v>
      </c>
      <c r="E182" t="s">
        <v>37</v>
      </c>
      <c r="F182" t="s">
        <v>19</v>
      </c>
      <c r="G182" t="s">
        <v>62</v>
      </c>
      <c r="H182" t="s">
        <v>181</v>
      </c>
      <c r="I182" t="s">
        <v>30</v>
      </c>
      <c r="J182">
        <v>1</v>
      </c>
      <c r="K182">
        <v>24000</v>
      </c>
      <c r="L182">
        <v>0.1</v>
      </c>
      <c r="M182">
        <v>21600</v>
      </c>
      <c r="N182">
        <v>15000</v>
      </c>
      <c r="O182" t="s">
        <v>76</v>
      </c>
      <c r="P182" t="s">
        <v>24</v>
      </c>
      <c r="Q182">
        <f t="shared" si="9"/>
        <v>21600</v>
      </c>
      <c r="R182">
        <f t="shared" si="10"/>
        <v>6600</v>
      </c>
      <c r="S182" s="14" t="str">
        <f t="shared" si="12"/>
        <v>Match</v>
      </c>
      <c r="T182" s="6">
        <f t="shared" si="11"/>
        <v>0.30555555555555558</v>
      </c>
    </row>
    <row r="183" spans="1:20" x14ac:dyDescent="0.35">
      <c r="A183">
        <v>100182</v>
      </c>
      <c r="B183" s="1">
        <v>46094</v>
      </c>
      <c r="C183" t="s">
        <v>32</v>
      </c>
      <c r="D183" t="s">
        <v>17</v>
      </c>
      <c r="E183" t="s">
        <v>37</v>
      </c>
      <c r="F183" t="s">
        <v>44</v>
      </c>
      <c r="G183" t="s">
        <v>65</v>
      </c>
      <c r="H183" t="s">
        <v>130</v>
      </c>
      <c r="I183" t="s">
        <v>30</v>
      </c>
      <c r="J183">
        <v>2</v>
      </c>
      <c r="K183">
        <v>28000</v>
      </c>
      <c r="L183">
        <v>0.2</v>
      </c>
      <c r="M183">
        <v>44800</v>
      </c>
      <c r="N183">
        <v>16000</v>
      </c>
      <c r="O183" t="s">
        <v>76</v>
      </c>
      <c r="P183" t="s">
        <v>31</v>
      </c>
      <c r="Q183">
        <f t="shared" si="9"/>
        <v>44800</v>
      </c>
      <c r="R183">
        <f t="shared" si="10"/>
        <v>12800</v>
      </c>
      <c r="S183" s="14" t="str">
        <f t="shared" si="12"/>
        <v>Match</v>
      </c>
      <c r="T183" s="6">
        <f t="shared" si="11"/>
        <v>0.2857142857142857</v>
      </c>
    </row>
    <row r="184" spans="1:20" x14ac:dyDescent="0.35">
      <c r="A184">
        <v>100183</v>
      </c>
      <c r="B184" s="1">
        <v>46219</v>
      </c>
      <c r="C184" t="s">
        <v>50</v>
      </c>
      <c r="D184" t="s">
        <v>51</v>
      </c>
      <c r="E184" t="s">
        <v>43</v>
      </c>
      <c r="F184" t="s">
        <v>19</v>
      </c>
      <c r="G184" t="s">
        <v>20</v>
      </c>
      <c r="H184" t="s">
        <v>182</v>
      </c>
      <c r="I184" t="s">
        <v>30</v>
      </c>
      <c r="J184">
        <v>5</v>
      </c>
      <c r="K184">
        <v>58000</v>
      </c>
      <c r="L184">
        <v>0.15</v>
      </c>
      <c r="M184">
        <v>246500</v>
      </c>
      <c r="N184">
        <v>39000</v>
      </c>
      <c r="O184" t="s">
        <v>23</v>
      </c>
      <c r="P184" t="s">
        <v>40</v>
      </c>
      <c r="Q184">
        <f t="shared" si="9"/>
        <v>246500</v>
      </c>
      <c r="R184">
        <f t="shared" si="10"/>
        <v>51500</v>
      </c>
      <c r="S184" s="14" t="str">
        <f t="shared" si="12"/>
        <v>Match</v>
      </c>
      <c r="T184" s="6">
        <f t="shared" si="11"/>
        <v>0.20892494929006086</v>
      </c>
    </row>
    <row r="185" spans="1:20" x14ac:dyDescent="0.35">
      <c r="A185">
        <v>100184</v>
      </c>
      <c r="B185" s="1">
        <v>46044</v>
      </c>
      <c r="C185" t="s">
        <v>42</v>
      </c>
      <c r="D185" t="s">
        <v>26</v>
      </c>
      <c r="E185" t="s">
        <v>43</v>
      </c>
      <c r="F185" t="s">
        <v>19</v>
      </c>
      <c r="G185" t="s">
        <v>52</v>
      </c>
      <c r="H185" t="s">
        <v>179</v>
      </c>
      <c r="I185" t="s">
        <v>22</v>
      </c>
      <c r="J185">
        <v>1</v>
      </c>
      <c r="K185">
        <v>42000</v>
      </c>
      <c r="L185">
        <v>0</v>
      </c>
      <c r="M185">
        <v>42000</v>
      </c>
      <c r="N185">
        <v>28000</v>
      </c>
      <c r="O185" t="s">
        <v>23</v>
      </c>
      <c r="P185" t="s">
        <v>58</v>
      </c>
      <c r="Q185">
        <f t="shared" si="9"/>
        <v>42000</v>
      </c>
      <c r="R185">
        <f t="shared" si="10"/>
        <v>14000</v>
      </c>
      <c r="S185" s="14" t="str">
        <f t="shared" si="12"/>
        <v>Match</v>
      </c>
      <c r="T185" s="6">
        <f t="shared" si="11"/>
        <v>0.33333333333333331</v>
      </c>
    </row>
    <row r="186" spans="1:20" x14ac:dyDescent="0.35">
      <c r="A186">
        <v>100185</v>
      </c>
      <c r="B186" s="1">
        <v>46035</v>
      </c>
      <c r="C186" t="s">
        <v>32</v>
      </c>
      <c r="D186" t="s">
        <v>17</v>
      </c>
      <c r="E186" t="s">
        <v>18</v>
      </c>
      <c r="F186" t="s">
        <v>19</v>
      </c>
      <c r="G186" t="s">
        <v>52</v>
      </c>
      <c r="H186" t="s">
        <v>183</v>
      </c>
      <c r="I186" t="s">
        <v>30</v>
      </c>
      <c r="J186">
        <v>2</v>
      </c>
      <c r="K186">
        <v>42000</v>
      </c>
      <c r="L186">
        <v>0.15</v>
      </c>
      <c r="M186">
        <v>71400</v>
      </c>
      <c r="N186">
        <v>28000</v>
      </c>
      <c r="O186" t="s">
        <v>23</v>
      </c>
      <c r="P186" t="s">
        <v>31</v>
      </c>
      <c r="Q186">
        <f t="shared" si="9"/>
        <v>71400</v>
      </c>
      <c r="R186">
        <f t="shared" si="10"/>
        <v>15400</v>
      </c>
      <c r="S186" s="14" t="str">
        <f t="shared" si="12"/>
        <v>Match</v>
      </c>
      <c r="T186" s="6">
        <f t="shared" si="11"/>
        <v>0.21568627450980393</v>
      </c>
    </row>
    <row r="187" spans="1:20" x14ac:dyDescent="0.35">
      <c r="A187">
        <v>100186</v>
      </c>
      <c r="B187" s="1">
        <v>46041</v>
      </c>
      <c r="C187" t="s">
        <v>16</v>
      </c>
      <c r="D187" t="s">
        <v>17</v>
      </c>
      <c r="E187" t="s">
        <v>37</v>
      </c>
      <c r="F187" t="s">
        <v>44</v>
      </c>
      <c r="G187" t="s">
        <v>60</v>
      </c>
      <c r="H187" t="s">
        <v>140</v>
      </c>
      <c r="I187" t="s">
        <v>22</v>
      </c>
      <c r="J187">
        <v>2</v>
      </c>
      <c r="K187">
        <v>9000</v>
      </c>
      <c r="L187">
        <v>0.05</v>
      </c>
      <c r="M187">
        <v>17100</v>
      </c>
      <c r="N187">
        <v>3500</v>
      </c>
      <c r="O187" t="s">
        <v>23</v>
      </c>
      <c r="P187" t="s">
        <v>40</v>
      </c>
      <c r="Q187">
        <f t="shared" si="9"/>
        <v>17100</v>
      </c>
      <c r="R187">
        <f t="shared" si="10"/>
        <v>10100</v>
      </c>
      <c r="S187" s="14" t="str">
        <f t="shared" si="12"/>
        <v>Match</v>
      </c>
      <c r="T187" s="6">
        <f t="shared" si="11"/>
        <v>0.59064327485380119</v>
      </c>
    </row>
    <row r="188" spans="1:20" x14ac:dyDescent="0.35">
      <c r="A188">
        <v>100187</v>
      </c>
      <c r="B188" s="1">
        <v>46025</v>
      </c>
      <c r="C188" t="s">
        <v>35</v>
      </c>
      <c r="D188" t="s">
        <v>36</v>
      </c>
      <c r="E188" t="s">
        <v>43</v>
      </c>
      <c r="F188" t="s">
        <v>19</v>
      </c>
      <c r="G188" t="s">
        <v>20</v>
      </c>
      <c r="H188" t="s">
        <v>184</v>
      </c>
      <c r="I188" t="s">
        <v>22</v>
      </c>
      <c r="J188">
        <v>2</v>
      </c>
      <c r="K188">
        <v>58000</v>
      </c>
      <c r="L188">
        <v>0.1</v>
      </c>
      <c r="M188">
        <v>104400</v>
      </c>
      <c r="N188">
        <v>39000</v>
      </c>
      <c r="O188" t="s">
        <v>23</v>
      </c>
      <c r="P188" t="s">
        <v>64</v>
      </c>
      <c r="Q188">
        <f t="shared" si="9"/>
        <v>104400</v>
      </c>
      <c r="R188">
        <f t="shared" si="10"/>
        <v>26400</v>
      </c>
      <c r="S188" s="14" t="str">
        <f t="shared" si="12"/>
        <v>Match</v>
      </c>
      <c r="T188" s="6">
        <f t="shared" si="11"/>
        <v>0.25287356321839083</v>
      </c>
    </row>
    <row r="189" spans="1:20" x14ac:dyDescent="0.35">
      <c r="A189">
        <v>100188</v>
      </c>
      <c r="B189" s="1">
        <v>46170</v>
      </c>
      <c r="C189" t="s">
        <v>35</v>
      </c>
      <c r="D189" t="s">
        <v>36</v>
      </c>
      <c r="E189" t="s">
        <v>37</v>
      </c>
      <c r="F189" t="s">
        <v>27</v>
      </c>
      <c r="G189" t="s">
        <v>33</v>
      </c>
      <c r="H189" t="s">
        <v>144</v>
      </c>
      <c r="I189" t="s">
        <v>22</v>
      </c>
      <c r="J189">
        <v>1</v>
      </c>
      <c r="K189">
        <v>32000</v>
      </c>
      <c r="L189">
        <v>0.1</v>
      </c>
      <c r="M189">
        <v>28800</v>
      </c>
      <c r="N189">
        <v>19000</v>
      </c>
      <c r="O189" t="s">
        <v>23</v>
      </c>
      <c r="P189" t="s">
        <v>31</v>
      </c>
      <c r="Q189">
        <f t="shared" si="9"/>
        <v>28800</v>
      </c>
      <c r="R189">
        <f t="shared" si="10"/>
        <v>9800</v>
      </c>
      <c r="S189" s="14" t="str">
        <f t="shared" si="12"/>
        <v>Match</v>
      </c>
      <c r="T189" s="6">
        <f t="shared" si="11"/>
        <v>0.34027777777777779</v>
      </c>
    </row>
    <row r="190" spans="1:20" x14ac:dyDescent="0.35">
      <c r="A190">
        <v>100189</v>
      </c>
      <c r="B190" s="1">
        <v>46136</v>
      </c>
      <c r="C190" t="s">
        <v>16</v>
      </c>
      <c r="D190" t="s">
        <v>17</v>
      </c>
      <c r="E190" t="s">
        <v>18</v>
      </c>
      <c r="F190" t="s">
        <v>44</v>
      </c>
      <c r="G190" t="s">
        <v>45</v>
      </c>
      <c r="H190" t="s">
        <v>167</v>
      </c>
      <c r="I190" t="s">
        <v>30</v>
      </c>
      <c r="J190">
        <v>1</v>
      </c>
      <c r="K190">
        <v>6500</v>
      </c>
      <c r="L190">
        <v>0.05</v>
      </c>
      <c r="M190">
        <v>6175</v>
      </c>
      <c r="N190">
        <v>2200</v>
      </c>
      <c r="O190" t="s">
        <v>23</v>
      </c>
      <c r="P190" t="s">
        <v>24</v>
      </c>
      <c r="Q190">
        <f t="shared" si="9"/>
        <v>6175</v>
      </c>
      <c r="R190">
        <f t="shared" si="10"/>
        <v>3975</v>
      </c>
      <c r="S190" s="14" t="str">
        <f t="shared" si="12"/>
        <v>Match</v>
      </c>
      <c r="T190" s="6">
        <f t="shared" si="11"/>
        <v>0.64372469635627527</v>
      </c>
    </row>
    <row r="191" spans="1:20" x14ac:dyDescent="0.35">
      <c r="A191">
        <v>100190</v>
      </c>
      <c r="B191" s="1">
        <v>46158</v>
      </c>
      <c r="C191" t="s">
        <v>25</v>
      </c>
      <c r="D191" t="s">
        <v>26</v>
      </c>
      <c r="E191" t="s">
        <v>18</v>
      </c>
      <c r="F191" t="s">
        <v>19</v>
      </c>
      <c r="G191" t="s">
        <v>52</v>
      </c>
      <c r="H191" t="s">
        <v>66</v>
      </c>
      <c r="I191" t="s">
        <v>30</v>
      </c>
      <c r="J191">
        <v>2</v>
      </c>
      <c r="K191">
        <v>42000</v>
      </c>
      <c r="L191">
        <v>0.15</v>
      </c>
      <c r="M191">
        <v>71400</v>
      </c>
      <c r="N191">
        <v>28000</v>
      </c>
      <c r="O191" t="s">
        <v>23</v>
      </c>
      <c r="P191" t="s">
        <v>47</v>
      </c>
      <c r="Q191">
        <f t="shared" si="9"/>
        <v>71400</v>
      </c>
      <c r="R191">
        <f t="shared" si="10"/>
        <v>15400</v>
      </c>
      <c r="S191" s="14" t="str">
        <f t="shared" si="12"/>
        <v>Match</v>
      </c>
      <c r="T191" s="6">
        <f t="shared" si="11"/>
        <v>0.21568627450980393</v>
      </c>
    </row>
    <row r="192" spans="1:20" x14ac:dyDescent="0.35">
      <c r="A192">
        <v>100191</v>
      </c>
      <c r="B192" s="1">
        <v>46051</v>
      </c>
      <c r="C192" t="s">
        <v>50</v>
      </c>
      <c r="D192" t="s">
        <v>51</v>
      </c>
      <c r="E192" t="s">
        <v>43</v>
      </c>
      <c r="F192" t="s">
        <v>44</v>
      </c>
      <c r="G192" t="s">
        <v>45</v>
      </c>
      <c r="H192" t="s">
        <v>178</v>
      </c>
      <c r="I192" t="s">
        <v>22</v>
      </c>
      <c r="J192">
        <v>3</v>
      </c>
      <c r="K192">
        <v>6500</v>
      </c>
      <c r="L192">
        <v>0.1</v>
      </c>
      <c r="M192">
        <v>17550</v>
      </c>
      <c r="N192">
        <v>2200</v>
      </c>
      <c r="O192" t="s">
        <v>23</v>
      </c>
      <c r="P192" t="s">
        <v>58</v>
      </c>
      <c r="Q192">
        <f t="shared" si="9"/>
        <v>17550</v>
      </c>
      <c r="R192">
        <f t="shared" si="10"/>
        <v>10950</v>
      </c>
      <c r="S192" s="14" t="str">
        <f t="shared" si="12"/>
        <v>Match</v>
      </c>
      <c r="T192" s="6">
        <f t="shared" si="11"/>
        <v>0.62393162393162394</v>
      </c>
    </row>
    <row r="193" spans="1:20" x14ac:dyDescent="0.35">
      <c r="A193">
        <v>100192</v>
      </c>
      <c r="B193" s="1">
        <v>46088</v>
      </c>
      <c r="C193" t="s">
        <v>35</v>
      </c>
      <c r="D193" t="s">
        <v>36</v>
      </c>
      <c r="E193" t="s">
        <v>37</v>
      </c>
      <c r="F193" t="s">
        <v>27</v>
      </c>
      <c r="G193" t="s">
        <v>28</v>
      </c>
      <c r="H193" t="s">
        <v>134</v>
      </c>
      <c r="I193" t="s">
        <v>30</v>
      </c>
      <c r="J193">
        <v>2</v>
      </c>
      <c r="K193">
        <v>165000</v>
      </c>
      <c r="L193">
        <v>0.1</v>
      </c>
      <c r="M193">
        <v>267300</v>
      </c>
      <c r="N193">
        <v>112000</v>
      </c>
      <c r="O193" t="s">
        <v>23</v>
      </c>
      <c r="P193" t="s">
        <v>58</v>
      </c>
      <c r="Q193">
        <f t="shared" si="9"/>
        <v>297000</v>
      </c>
      <c r="R193">
        <f t="shared" si="10"/>
        <v>73000</v>
      </c>
      <c r="S193" s="14" t="str">
        <f t="shared" si="12"/>
        <v>Mismatch</v>
      </c>
      <c r="T193" s="6">
        <f t="shared" si="11"/>
        <v>0.24579124579124578</v>
      </c>
    </row>
    <row r="194" spans="1:20" x14ac:dyDescent="0.35">
      <c r="A194">
        <v>100193</v>
      </c>
      <c r="B194" s="1">
        <v>46226</v>
      </c>
      <c r="C194" t="s">
        <v>55</v>
      </c>
      <c r="D194" t="s">
        <v>56</v>
      </c>
      <c r="E194" t="s">
        <v>37</v>
      </c>
      <c r="F194" t="s">
        <v>27</v>
      </c>
      <c r="G194" t="s">
        <v>38</v>
      </c>
      <c r="H194" t="s">
        <v>181</v>
      </c>
      <c r="I194" t="s">
        <v>22</v>
      </c>
      <c r="J194">
        <v>3</v>
      </c>
      <c r="K194">
        <v>26000</v>
      </c>
      <c r="L194">
        <v>0.1</v>
      </c>
      <c r="M194">
        <v>70200</v>
      </c>
      <c r="N194">
        <v>15000</v>
      </c>
      <c r="O194" t="s">
        <v>23</v>
      </c>
      <c r="P194" t="s">
        <v>47</v>
      </c>
      <c r="Q194">
        <f t="shared" si="9"/>
        <v>70200</v>
      </c>
      <c r="R194">
        <f t="shared" si="10"/>
        <v>25200</v>
      </c>
      <c r="S194" s="14" t="str">
        <f t="shared" si="12"/>
        <v>Match</v>
      </c>
      <c r="T194" s="6">
        <f t="shared" si="11"/>
        <v>0.35897435897435898</v>
      </c>
    </row>
    <row r="195" spans="1:20" x14ac:dyDescent="0.35">
      <c r="A195">
        <v>100194</v>
      </c>
      <c r="B195" s="1">
        <v>46165</v>
      </c>
      <c r="C195" t="s">
        <v>16</v>
      </c>
      <c r="D195" t="s">
        <v>17</v>
      </c>
      <c r="E195" t="s">
        <v>18</v>
      </c>
      <c r="F195" t="s">
        <v>27</v>
      </c>
      <c r="G195" t="s">
        <v>28</v>
      </c>
      <c r="H195" t="s">
        <v>133</v>
      </c>
      <c r="I195" t="s">
        <v>30</v>
      </c>
      <c r="J195">
        <v>3</v>
      </c>
      <c r="K195">
        <v>165000</v>
      </c>
      <c r="L195">
        <v>0.25</v>
      </c>
      <c r="M195">
        <v>371250</v>
      </c>
      <c r="N195">
        <v>112000</v>
      </c>
      <c r="O195" t="s">
        <v>23</v>
      </c>
      <c r="P195" t="s">
        <v>47</v>
      </c>
      <c r="Q195">
        <f t="shared" ref="Q195:Q258" si="13">J195*K195*(1-L195)</f>
        <v>371250</v>
      </c>
      <c r="R195">
        <f t="shared" ref="R195:R258" si="14">Q195-(J195*N195)</f>
        <v>35250</v>
      </c>
      <c r="S195" s="14" t="str">
        <f t="shared" si="12"/>
        <v>Match</v>
      </c>
      <c r="T195" s="6">
        <f t="shared" ref="T195:T258" si="15">R195/Q195</f>
        <v>9.494949494949495E-2</v>
      </c>
    </row>
    <row r="196" spans="1:20" x14ac:dyDescent="0.35">
      <c r="A196">
        <v>100195</v>
      </c>
      <c r="B196" s="1">
        <v>46109</v>
      </c>
      <c r="C196" t="s">
        <v>55</v>
      </c>
      <c r="D196" t="s">
        <v>56</v>
      </c>
      <c r="E196" t="s">
        <v>43</v>
      </c>
      <c r="F196" t="s">
        <v>19</v>
      </c>
      <c r="G196" t="s">
        <v>62</v>
      </c>
      <c r="H196" t="s">
        <v>123</v>
      </c>
      <c r="I196" t="s">
        <v>22</v>
      </c>
      <c r="J196">
        <v>2</v>
      </c>
      <c r="K196">
        <v>24000</v>
      </c>
      <c r="L196">
        <v>0.05</v>
      </c>
      <c r="M196">
        <v>45600</v>
      </c>
      <c r="N196">
        <v>15000</v>
      </c>
      <c r="O196" t="s">
        <v>23</v>
      </c>
      <c r="P196" t="s">
        <v>64</v>
      </c>
      <c r="Q196">
        <f t="shared" si="13"/>
        <v>45600</v>
      </c>
      <c r="R196">
        <f t="shared" si="14"/>
        <v>15600</v>
      </c>
      <c r="S196" s="14" t="str">
        <f t="shared" si="12"/>
        <v>Match</v>
      </c>
      <c r="T196" s="6">
        <f t="shared" si="15"/>
        <v>0.34210526315789475</v>
      </c>
    </row>
    <row r="197" spans="1:20" x14ac:dyDescent="0.35">
      <c r="A197">
        <v>100196</v>
      </c>
      <c r="B197" s="1">
        <v>46078</v>
      </c>
      <c r="C197" t="s">
        <v>42</v>
      </c>
      <c r="D197" t="s">
        <v>26</v>
      </c>
      <c r="E197" t="s">
        <v>43</v>
      </c>
      <c r="F197" t="s">
        <v>27</v>
      </c>
      <c r="G197" t="s">
        <v>33</v>
      </c>
      <c r="H197" t="s">
        <v>186</v>
      </c>
      <c r="I197" t="s">
        <v>30</v>
      </c>
      <c r="J197">
        <v>4</v>
      </c>
      <c r="K197">
        <v>32000</v>
      </c>
      <c r="L197">
        <v>0.1</v>
      </c>
      <c r="M197">
        <v>115200</v>
      </c>
      <c r="N197">
        <v>19000</v>
      </c>
      <c r="O197" t="s">
        <v>23</v>
      </c>
      <c r="P197" t="s">
        <v>40</v>
      </c>
      <c r="Q197">
        <f t="shared" si="13"/>
        <v>115200</v>
      </c>
      <c r="R197">
        <f t="shared" si="14"/>
        <v>39200</v>
      </c>
      <c r="S197" s="14" t="str">
        <f t="shared" si="12"/>
        <v>Match</v>
      </c>
      <c r="T197" s="6">
        <f t="shared" si="15"/>
        <v>0.34027777777777779</v>
      </c>
    </row>
    <row r="198" spans="1:20" x14ac:dyDescent="0.35">
      <c r="A198">
        <v>100197</v>
      </c>
      <c r="B198" s="1">
        <v>46235</v>
      </c>
      <c r="C198" t="s">
        <v>32</v>
      </c>
      <c r="D198" t="s">
        <v>17</v>
      </c>
      <c r="E198" t="s">
        <v>37</v>
      </c>
      <c r="F198" t="s">
        <v>44</v>
      </c>
      <c r="G198" t="s">
        <v>60</v>
      </c>
      <c r="H198" t="s">
        <v>187</v>
      </c>
      <c r="I198" t="s">
        <v>30</v>
      </c>
      <c r="J198">
        <v>1</v>
      </c>
      <c r="K198">
        <v>9000</v>
      </c>
      <c r="L198">
        <v>0.25</v>
      </c>
      <c r="M198">
        <v>6750</v>
      </c>
      <c r="N198">
        <v>3500</v>
      </c>
      <c r="O198" t="s">
        <v>76</v>
      </c>
      <c r="P198" t="s">
        <v>31</v>
      </c>
      <c r="Q198">
        <f t="shared" si="13"/>
        <v>6750</v>
      </c>
      <c r="R198">
        <f t="shared" si="14"/>
        <v>3250</v>
      </c>
      <c r="S198" s="14" t="str">
        <f t="shared" si="12"/>
        <v>Match</v>
      </c>
      <c r="T198" s="6">
        <f t="shared" si="15"/>
        <v>0.48148148148148145</v>
      </c>
    </row>
    <row r="199" spans="1:20" x14ac:dyDescent="0.35">
      <c r="A199">
        <v>100198</v>
      </c>
      <c r="B199" s="1">
        <v>46142</v>
      </c>
      <c r="C199" t="s">
        <v>35</v>
      </c>
      <c r="D199" t="s">
        <v>36</v>
      </c>
      <c r="E199" t="s">
        <v>37</v>
      </c>
      <c r="F199" t="s">
        <v>27</v>
      </c>
      <c r="G199" t="s">
        <v>28</v>
      </c>
      <c r="H199" t="s">
        <v>118</v>
      </c>
      <c r="I199" t="s">
        <v>30</v>
      </c>
      <c r="J199">
        <v>2</v>
      </c>
      <c r="K199">
        <v>165000</v>
      </c>
      <c r="L199">
        <v>0.05</v>
      </c>
      <c r="M199">
        <v>313500</v>
      </c>
      <c r="N199">
        <v>112000</v>
      </c>
      <c r="O199" t="s">
        <v>23</v>
      </c>
      <c r="P199" t="s">
        <v>54</v>
      </c>
      <c r="Q199">
        <f t="shared" si="13"/>
        <v>313500</v>
      </c>
      <c r="R199">
        <f t="shared" si="14"/>
        <v>89500</v>
      </c>
      <c r="S199" s="14" t="str">
        <f t="shared" si="12"/>
        <v>Match</v>
      </c>
      <c r="T199" s="6">
        <f t="shared" si="15"/>
        <v>0.28548644338118023</v>
      </c>
    </row>
    <row r="200" spans="1:20" x14ac:dyDescent="0.35">
      <c r="A200">
        <v>100199</v>
      </c>
      <c r="B200" s="1">
        <v>46170</v>
      </c>
      <c r="C200" t="s">
        <v>50</v>
      </c>
      <c r="D200" t="s">
        <v>51</v>
      </c>
      <c r="E200" t="s">
        <v>18</v>
      </c>
      <c r="F200" t="s">
        <v>44</v>
      </c>
      <c r="G200" t="s">
        <v>65</v>
      </c>
      <c r="H200" t="s">
        <v>100</v>
      </c>
      <c r="I200" t="s">
        <v>30</v>
      </c>
      <c r="J200">
        <v>2</v>
      </c>
      <c r="K200">
        <v>28000</v>
      </c>
      <c r="L200">
        <v>0.05</v>
      </c>
      <c r="M200">
        <v>53200</v>
      </c>
      <c r="N200">
        <v>16000</v>
      </c>
      <c r="O200" t="s">
        <v>23</v>
      </c>
      <c r="P200" t="s">
        <v>58</v>
      </c>
      <c r="Q200">
        <f t="shared" si="13"/>
        <v>53200</v>
      </c>
      <c r="R200">
        <f t="shared" si="14"/>
        <v>21200</v>
      </c>
      <c r="S200" s="14" t="str">
        <f t="shared" si="12"/>
        <v>Match</v>
      </c>
      <c r="T200" s="6">
        <f t="shared" si="15"/>
        <v>0.39849624060150374</v>
      </c>
    </row>
    <row r="201" spans="1:20" x14ac:dyDescent="0.35">
      <c r="A201">
        <v>100200</v>
      </c>
      <c r="B201" s="1">
        <v>46024</v>
      </c>
      <c r="C201" t="s">
        <v>35</v>
      </c>
      <c r="D201" t="s">
        <v>36</v>
      </c>
      <c r="E201" t="s">
        <v>43</v>
      </c>
      <c r="F201" t="s">
        <v>44</v>
      </c>
      <c r="G201" t="s">
        <v>65</v>
      </c>
      <c r="H201" t="s">
        <v>125</v>
      </c>
      <c r="I201" t="s">
        <v>30</v>
      </c>
      <c r="J201">
        <v>2</v>
      </c>
      <c r="K201">
        <v>28000</v>
      </c>
      <c r="L201">
        <v>0.05</v>
      </c>
      <c r="M201">
        <v>53200</v>
      </c>
      <c r="N201">
        <v>16000</v>
      </c>
      <c r="O201" t="s">
        <v>23</v>
      </c>
      <c r="P201" t="s">
        <v>64</v>
      </c>
      <c r="Q201">
        <f t="shared" si="13"/>
        <v>53200</v>
      </c>
      <c r="R201">
        <f t="shared" si="14"/>
        <v>21200</v>
      </c>
      <c r="S201" s="14" t="str">
        <f t="shared" si="12"/>
        <v>Match</v>
      </c>
      <c r="T201" s="6">
        <f t="shared" si="15"/>
        <v>0.39849624060150374</v>
      </c>
    </row>
    <row r="202" spans="1:20" x14ac:dyDescent="0.35">
      <c r="A202">
        <v>100201</v>
      </c>
      <c r="B202" s="1">
        <v>46075</v>
      </c>
      <c r="C202" t="s">
        <v>35</v>
      </c>
      <c r="D202" t="s">
        <v>36</v>
      </c>
      <c r="E202" t="s">
        <v>37</v>
      </c>
      <c r="F202" t="s">
        <v>44</v>
      </c>
      <c r="G202" t="s">
        <v>45</v>
      </c>
      <c r="H202" t="s">
        <v>46</v>
      </c>
      <c r="I202" t="s">
        <v>22</v>
      </c>
      <c r="J202">
        <v>4</v>
      </c>
      <c r="K202">
        <v>6500</v>
      </c>
      <c r="L202">
        <v>0</v>
      </c>
      <c r="M202">
        <v>26000</v>
      </c>
      <c r="N202">
        <v>2200</v>
      </c>
      <c r="O202" t="s">
        <v>76</v>
      </c>
      <c r="P202" t="s">
        <v>84</v>
      </c>
      <c r="Q202">
        <f t="shared" si="13"/>
        <v>26000</v>
      </c>
      <c r="R202">
        <f t="shared" si="14"/>
        <v>17200</v>
      </c>
      <c r="S202" s="14" t="str">
        <f t="shared" ref="S202:S265" si="16">IF(M202=Q202,"Match","Mismatch")</f>
        <v>Match</v>
      </c>
      <c r="T202" s="6">
        <f t="shared" si="15"/>
        <v>0.66153846153846152</v>
      </c>
    </row>
    <row r="203" spans="1:20" x14ac:dyDescent="0.35">
      <c r="A203">
        <v>100202</v>
      </c>
      <c r="B203" s="1">
        <v>46228</v>
      </c>
      <c r="C203" t="s">
        <v>32</v>
      </c>
      <c r="D203" t="s">
        <v>17</v>
      </c>
      <c r="E203" t="s">
        <v>37</v>
      </c>
      <c r="F203" t="s">
        <v>44</v>
      </c>
      <c r="G203" t="s">
        <v>45</v>
      </c>
      <c r="H203" t="s">
        <v>130</v>
      </c>
      <c r="I203" t="s">
        <v>22</v>
      </c>
      <c r="J203">
        <v>1</v>
      </c>
      <c r="K203">
        <v>6500</v>
      </c>
      <c r="L203">
        <v>0.05</v>
      </c>
      <c r="M203">
        <v>6175</v>
      </c>
      <c r="N203">
        <v>2200</v>
      </c>
      <c r="O203" t="s">
        <v>23</v>
      </c>
      <c r="P203" t="s">
        <v>54</v>
      </c>
      <c r="Q203">
        <f t="shared" si="13"/>
        <v>6175</v>
      </c>
      <c r="R203">
        <f t="shared" si="14"/>
        <v>3975</v>
      </c>
      <c r="S203" s="14" t="str">
        <f t="shared" si="16"/>
        <v>Match</v>
      </c>
      <c r="T203" s="6">
        <f t="shared" si="15"/>
        <v>0.64372469635627527</v>
      </c>
    </row>
    <row r="204" spans="1:20" x14ac:dyDescent="0.35">
      <c r="A204">
        <v>100203</v>
      </c>
      <c r="B204" s="1">
        <v>46151</v>
      </c>
      <c r="C204" t="s">
        <v>32</v>
      </c>
      <c r="D204" t="s">
        <v>17</v>
      </c>
      <c r="E204" t="s">
        <v>43</v>
      </c>
      <c r="F204" t="s">
        <v>27</v>
      </c>
      <c r="G204" t="s">
        <v>28</v>
      </c>
      <c r="H204" t="s">
        <v>154</v>
      </c>
      <c r="I204" t="s">
        <v>30</v>
      </c>
      <c r="J204">
        <v>1</v>
      </c>
      <c r="K204">
        <v>165000</v>
      </c>
      <c r="L204">
        <v>0.25</v>
      </c>
      <c r="M204">
        <v>123750</v>
      </c>
      <c r="N204">
        <v>112000</v>
      </c>
      <c r="O204" t="s">
        <v>23</v>
      </c>
      <c r="P204" t="s">
        <v>64</v>
      </c>
      <c r="Q204">
        <f t="shared" si="13"/>
        <v>123750</v>
      </c>
      <c r="R204">
        <f t="shared" si="14"/>
        <v>11750</v>
      </c>
      <c r="S204" s="14" t="str">
        <f t="shared" si="16"/>
        <v>Match</v>
      </c>
      <c r="T204" s="6">
        <f t="shared" si="15"/>
        <v>9.494949494949495E-2</v>
      </c>
    </row>
    <row r="205" spans="1:20" x14ac:dyDescent="0.35">
      <c r="A205">
        <v>100204</v>
      </c>
      <c r="B205" s="1">
        <v>46099</v>
      </c>
      <c r="C205" t="s">
        <v>16</v>
      </c>
      <c r="D205" t="s">
        <v>17</v>
      </c>
      <c r="E205" t="s">
        <v>43</v>
      </c>
      <c r="F205" t="s">
        <v>44</v>
      </c>
      <c r="G205" t="s">
        <v>60</v>
      </c>
      <c r="H205" t="s">
        <v>145</v>
      </c>
      <c r="I205" t="s">
        <v>30</v>
      </c>
      <c r="J205">
        <v>3</v>
      </c>
      <c r="K205">
        <v>9000</v>
      </c>
      <c r="L205">
        <v>0.25</v>
      </c>
      <c r="M205">
        <v>20250</v>
      </c>
      <c r="N205">
        <v>3500</v>
      </c>
      <c r="O205" t="s">
        <v>23</v>
      </c>
      <c r="P205" t="s">
        <v>54</v>
      </c>
      <c r="Q205">
        <f t="shared" si="13"/>
        <v>20250</v>
      </c>
      <c r="R205">
        <f t="shared" si="14"/>
        <v>9750</v>
      </c>
      <c r="S205" s="14" t="str">
        <f t="shared" si="16"/>
        <v>Match</v>
      </c>
      <c r="T205" s="6">
        <f t="shared" si="15"/>
        <v>0.48148148148148145</v>
      </c>
    </row>
    <row r="206" spans="1:20" x14ac:dyDescent="0.35">
      <c r="A206">
        <v>100205</v>
      </c>
      <c r="B206" s="1">
        <v>46032</v>
      </c>
      <c r="C206" t="s">
        <v>55</v>
      </c>
      <c r="D206" t="s">
        <v>56</v>
      </c>
      <c r="E206" t="s">
        <v>37</v>
      </c>
      <c r="F206" t="s">
        <v>19</v>
      </c>
      <c r="G206" t="s">
        <v>62</v>
      </c>
      <c r="H206" t="s">
        <v>188</v>
      </c>
      <c r="I206" t="s">
        <v>22</v>
      </c>
      <c r="J206">
        <v>5</v>
      </c>
      <c r="K206">
        <v>24000</v>
      </c>
      <c r="L206">
        <v>0.1</v>
      </c>
      <c r="M206">
        <v>108000</v>
      </c>
      <c r="N206">
        <v>15000</v>
      </c>
      <c r="O206" t="s">
        <v>23</v>
      </c>
      <c r="P206" t="s">
        <v>40</v>
      </c>
      <c r="Q206">
        <f t="shared" si="13"/>
        <v>108000</v>
      </c>
      <c r="R206">
        <f t="shared" si="14"/>
        <v>33000</v>
      </c>
      <c r="S206" s="14" t="str">
        <f t="shared" si="16"/>
        <v>Match</v>
      </c>
      <c r="T206" s="6">
        <f t="shared" si="15"/>
        <v>0.30555555555555558</v>
      </c>
    </row>
    <row r="207" spans="1:20" x14ac:dyDescent="0.35">
      <c r="A207">
        <v>100206</v>
      </c>
      <c r="B207" s="1">
        <v>46244</v>
      </c>
      <c r="C207" t="s">
        <v>42</v>
      </c>
      <c r="D207" t="s">
        <v>26</v>
      </c>
      <c r="E207" t="s">
        <v>18</v>
      </c>
      <c r="F207" t="s">
        <v>19</v>
      </c>
      <c r="G207" t="s">
        <v>20</v>
      </c>
      <c r="H207" t="s">
        <v>130</v>
      </c>
      <c r="I207" t="s">
        <v>22</v>
      </c>
      <c r="J207">
        <v>1</v>
      </c>
      <c r="K207">
        <v>58000</v>
      </c>
      <c r="L207">
        <v>0.15</v>
      </c>
      <c r="M207">
        <v>49300</v>
      </c>
      <c r="N207">
        <v>39000</v>
      </c>
      <c r="O207" t="s">
        <v>23</v>
      </c>
      <c r="P207" t="s">
        <v>84</v>
      </c>
      <c r="Q207">
        <f t="shared" si="13"/>
        <v>49300</v>
      </c>
      <c r="R207">
        <f t="shared" si="14"/>
        <v>10300</v>
      </c>
      <c r="S207" s="14" t="str">
        <f t="shared" si="16"/>
        <v>Match</v>
      </c>
      <c r="T207" s="6">
        <f t="shared" si="15"/>
        <v>0.20892494929006086</v>
      </c>
    </row>
    <row r="208" spans="1:20" x14ac:dyDescent="0.35">
      <c r="A208">
        <v>100207</v>
      </c>
      <c r="B208" s="1">
        <v>46112</v>
      </c>
      <c r="C208" t="s">
        <v>50</v>
      </c>
      <c r="D208" t="s">
        <v>51</v>
      </c>
      <c r="E208" t="s">
        <v>43</v>
      </c>
      <c r="F208" t="s">
        <v>27</v>
      </c>
      <c r="G208" t="s">
        <v>28</v>
      </c>
      <c r="H208" t="s">
        <v>135</v>
      </c>
      <c r="I208" t="s">
        <v>30</v>
      </c>
      <c r="J208">
        <v>1</v>
      </c>
      <c r="K208">
        <v>165000</v>
      </c>
      <c r="L208">
        <v>0.1</v>
      </c>
      <c r="M208">
        <v>148500</v>
      </c>
      <c r="N208">
        <v>112000</v>
      </c>
      <c r="O208" t="s">
        <v>23</v>
      </c>
      <c r="P208" t="s">
        <v>31</v>
      </c>
      <c r="Q208">
        <f t="shared" si="13"/>
        <v>148500</v>
      </c>
      <c r="R208">
        <f t="shared" si="14"/>
        <v>36500</v>
      </c>
      <c r="S208" s="14" t="str">
        <f t="shared" si="16"/>
        <v>Match</v>
      </c>
      <c r="T208" s="6">
        <f t="shared" si="15"/>
        <v>0.24579124579124578</v>
      </c>
    </row>
    <row r="209" spans="1:20" x14ac:dyDescent="0.35">
      <c r="A209">
        <v>100208</v>
      </c>
      <c r="B209" s="1">
        <v>46100</v>
      </c>
      <c r="C209" t="s">
        <v>16</v>
      </c>
      <c r="D209" t="s">
        <v>17</v>
      </c>
      <c r="E209" t="s">
        <v>43</v>
      </c>
      <c r="F209" t="s">
        <v>19</v>
      </c>
      <c r="G209" t="s">
        <v>20</v>
      </c>
      <c r="H209" t="s">
        <v>157</v>
      </c>
      <c r="I209" t="s">
        <v>30</v>
      </c>
      <c r="J209">
        <v>2</v>
      </c>
      <c r="K209">
        <v>58000</v>
      </c>
      <c r="L209">
        <v>0.15</v>
      </c>
      <c r="M209">
        <v>98600</v>
      </c>
      <c r="N209">
        <v>39000</v>
      </c>
      <c r="O209" t="s">
        <v>23</v>
      </c>
      <c r="P209" t="s">
        <v>31</v>
      </c>
      <c r="Q209">
        <f t="shared" si="13"/>
        <v>98600</v>
      </c>
      <c r="R209">
        <f t="shared" si="14"/>
        <v>20600</v>
      </c>
      <c r="S209" s="14" t="str">
        <f t="shared" si="16"/>
        <v>Match</v>
      </c>
      <c r="T209" s="6">
        <f t="shared" si="15"/>
        <v>0.20892494929006086</v>
      </c>
    </row>
    <row r="210" spans="1:20" x14ac:dyDescent="0.35">
      <c r="A210">
        <v>100209</v>
      </c>
      <c r="B210" s="1">
        <v>46207</v>
      </c>
      <c r="C210" t="s">
        <v>35</v>
      </c>
      <c r="D210" t="s">
        <v>36</v>
      </c>
      <c r="E210" t="s">
        <v>43</v>
      </c>
      <c r="F210" t="s">
        <v>27</v>
      </c>
      <c r="G210" t="s">
        <v>38</v>
      </c>
      <c r="H210" t="s">
        <v>147</v>
      </c>
      <c r="I210" t="s">
        <v>30</v>
      </c>
      <c r="J210">
        <v>3</v>
      </c>
      <c r="K210">
        <v>26000</v>
      </c>
      <c r="L210">
        <v>0</v>
      </c>
      <c r="M210">
        <v>78000</v>
      </c>
      <c r="N210">
        <v>15000</v>
      </c>
      <c r="O210" t="s">
        <v>23</v>
      </c>
      <c r="P210" t="s">
        <v>31</v>
      </c>
      <c r="Q210">
        <f t="shared" si="13"/>
        <v>78000</v>
      </c>
      <c r="R210">
        <f t="shared" si="14"/>
        <v>33000</v>
      </c>
      <c r="S210" s="14" t="str">
        <f t="shared" si="16"/>
        <v>Match</v>
      </c>
      <c r="T210" s="6">
        <f t="shared" si="15"/>
        <v>0.42307692307692307</v>
      </c>
    </row>
    <row r="211" spans="1:20" x14ac:dyDescent="0.35">
      <c r="A211">
        <v>100210</v>
      </c>
      <c r="B211" s="1">
        <v>46239</v>
      </c>
      <c r="C211" t="s">
        <v>55</v>
      </c>
      <c r="D211" t="s">
        <v>56</v>
      </c>
      <c r="E211" t="s">
        <v>43</v>
      </c>
      <c r="F211" t="s">
        <v>27</v>
      </c>
      <c r="G211" t="s">
        <v>33</v>
      </c>
      <c r="H211" t="s">
        <v>172</v>
      </c>
      <c r="I211" t="s">
        <v>30</v>
      </c>
      <c r="J211">
        <v>1</v>
      </c>
      <c r="K211">
        <v>32000</v>
      </c>
      <c r="L211">
        <v>0</v>
      </c>
      <c r="M211">
        <v>32000</v>
      </c>
      <c r="N211">
        <v>19000</v>
      </c>
      <c r="O211" t="s">
        <v>23</v>
      </c>
      <c r="P211" t="s">
        <v>40</v>
      </c>
      <c r="Q211">
        <f t="shared" si="13"/>
        <v>32000</v>
      </c>
      <c r="R211">
        <f t="shared" si="14"/>
        <v>13000</v>
      </c>
      <c r="S211" s="14" t="str">
        <f t="shared" si="16"/>
        <v>Match</v>
      </c>
      <c r="T211" s="6">
        <f t="shared" si="15"/>
        <v>0.40625</v>
      </c>
    </row>
    <row r="212" spans="1:20" x14ac:dyDescent="0.35">
      <c r="A212">
        <v>100211</v>
      </c>
      <c r="B212" s="1">
        <v>46260</v>
      </c>
      <c r="C212" t="s">
        <v>35</v>
      </c>
      <c r="D212" t="s">
        <v>36</v>
      </c>
      <c r="E212" t="s">
        <v>43</v>
      </c>
      <c r="F212" t="s">
        <v>19</v>
      </c>
      <c r="G212" t="s">
        <v>52</v>
      </c>
      <c r="H212" t="s">
        <v>96</v>
      </c>
      <c r="I212" t="s">
        <v>30</v>
      </c>
      <c r="J212">
        <v>4</v>
      </c>
      <c r="K212">
        <v>42000</v>
      </c>
      <c r="L212">
        <v>0</v>
      </c>
      <c r="M212">
        <v>168000</v>
      </c>
      <c r="N212">
        <v>28000</v>
      </c>
      <c r="O212" t="s">
        <v>23</v>
      </c>
      <c r="P212" t="s">
        <v>54</v>
      </c>
      <c r="Q212">
        <f t="shared" si="13"/>
        <v>168000</v>
      </c>
      <c r="R212">
        <f t="shared" si="14"/>
        <v>56000</v>
      </c>
      <c r="S212" s="14" t="str">
        <f t="shared" si="16"/>
        <v>Match</v>
      </c>
      <c r="T212" s="6">
        <f t="shared" si="15"/>
        <v>0.33333333333333331</v>
      </c>
    </row>
    <row r="213" spans="1:20" x14ac:dyDescent="0.35">
      <c r="A213">
        <v>100212</v>
      </c>
      <c r="B213" s="1">
        <v>46117</v>
      </c>
      <c r="C213" t="s">
        <v>50</v>
      </c>
      <c r="D213" t="s">
        <v>51</v>
      </c>
      <c r="E213" t="s">
        <v>37</v>
      </c>
      <c r="F213" t="s">
        <v>19</v>
      </c>
      <c r="G213" t="s">
        <v>62</v>
      </c>
      <c r="H213" t="s">
        <v>110</v>
      </c>
      <c r="I213" t="s">
        <v>30</v>
      </c>
      <c r="J213">
        <v>2</v>
      </c>
      <c r="K213">
        <v>24000</v>
      </c>
      <c r="L213">
        <v>0.15</v>
      </c>
      <c r="M213">
        <v>40800</v>
      </c>
      <c r="N213">
        <v>15000</v>
      </c>
      <c r="O213" t="s">
        <v>23</v>
      </c>
      <c r="P213" t="s">
        <v>64</v>
      </c>
      <c r="Q213">
        <f t="shared" si="13"/>
        <v>40800</v>
      </c>
      <c r="R213">
        <f t="shared" si="14"/>
        <v>10800</v>
      </c>
      <c r="S213" s="14" t="str">
        <f t="shared" si="16"/>
        <v>Match</v>
      </c>
      <c r="T213" s="6">
        <f t="shared" si="15"/>
        <v>0.26470588235294118</v>
      </c>
    </row>
    <row r="214" spans="1:20" x14ac:dyDescent="0.35">
      <c r="A214">
        <v>100213</v>
      </c>
      <c r="B214" s="1">
        <v>46023</v>
      </c>
      <c r="C214" t="s">
        <v>16</v>
      </c>
      <c r="D214" t="s">
        <v>17</v>
      </c>
      <c r="E214" t="s">
        <v>43</v>
      </c>
      <c r="F214" t="s">
        <v>27</v>
      </c>
      <c r="G214" t="s">
        <v>28</v>
      </c>
      <c r="H214" t="s">
        <v>189</v>
      </c>
      <c r="I214" t="s">
        <v>22</v>
      </c>
      <c r="J214">
        <v>2</v>
      </c>
      <c r="K214">
        <v>165000</v>
      </c>
      <c r="L214">
        <v>0.15</v>
      </c>
      <c r="M214">
        <v>280500</v>
      </c>
      <c r="N214">
        <v>112000</v>
      </c>
      <c r="O214" t="s">
        <v>23</v>
      </c>
      <c r="P214" t="s">
        <v>54</v>
      </c>
      <c r="Q214">
        <f t="shared" si="13"/>
        <v>280500</v>
      </c>
      <c r="R214">
        <f t="shared" si="14"/>
        <v>56500</v>
      </c>
      <c r="S214" s="14" t="str">
        <f t="shared" si="16"/>
        <v>Match</v>
      </c>
      <c r="T214" s="6">
        <f t="shared" si="15"/>
        <v>0.20142602495543671</v>
      </c>
    </row>
    <row r="215" spans="1:20" x14ac:dyDescent="0.35">
      <c r="A215">
        <v>100214</v>
      </c>
      <c r="B215" s="1">
        <v>46086</v>
      </c>
      <c r="C215" t="s">
        <v>25</v>
      </c>
      <c r="D215" t="s">
        <v>26</v>
      </c>
      <c r="E215" t="s">
        <v>43</v>
      </c>
      <c r="F215" t="s">
        <v>44</v>
      </c>
      <c r="G215" t="s">
        <v>45</v>
      </c>
      <c r="H215" t="s">
        <v>183</v>
      </c>
      <c r="I215" t="s">
        <v>22</v>
      </c>
      <c r="J215">
        <v>2</v>
      </c>
      <c r="K215">
        <v>6500</v>
      </c>
      <c r="L215">
        <v>0.05</v>
      </c>
      <c r="M215">
        <v>12350</v>
      </c>
      <c r="N215">
        <v>2200</v>
      </c>
      <c r="O215" t="s">
        <v>23</v>
      </c>
      <c r="P215" t="s">
        <v>40</v>
      </c>
      <c r="Q215">
        <f t="shared" si="13"/>
        <v>12350</v>
      </c>
      <c r="R215">
        <f t="shared" si="14"/>
        <v>7950</v>
      </c>
      <c r="S215" s="14" t="str">
        <f t="shared" si="16"/>
        <v>Match</v>
      </c>
      <c r="T215" s="6">
        <f t="shared" si="15"/>
        <v>0.64372469635627527</v>
      </c>
    </row>
    <row r="216" spans="1:20" x14ac:dyDescent="0.35">
      <c r="A216">
        <v>100215</v>
      </c>
      <c r="B216" s="1">
        <v>46128</v>
      </c>
      <c r="C216" t="s">
        <v>35</v>
      </c>
      <c r="D216" t="s">
        <v>36</v>
      </c>
      <c r="E216" t="s">
        <v>43</v>
      </c>
      <c r="F216" t="s">
        <v>27</v>
      </c>
      <c r="G216" t="s">
        <v>38</v>
      </c>
      <c r="H216" t="s">
        <v>118</v>
      </c>
      <c r="I216" t="s">
        <v>22</v>
      </c>
      <c r="J216">
        <v>3</v>
      </c>
      <c r="K216">
        <v>26000</v>
      </c>
      <c r="L216">
        <v>0</v>
      </c>
      <c r="M216">
        <v>78000</v>
      </c>
      <c r="N216">
        <v>15000</v>
      </c>
      <c r="O216" t="s">
        <v>23</v>
      </c>
      <c r="P216" t="s">
        <v>40</v>
      </c>
      <c r="Q216">
        <f t="shared" si="13"/>
        <v>78000</v>
      </c>
      <c r="R216">
        <f t="shared" si="14"/>
        <v>33000</v>
      </c>
      <c r="S216" s="14" t="str">
        <f t="shared" si="16"/>
        <v>Match</v>
      </c>
      <c r="T216" s="6">
        <f t="shared" si="15"/>
        <v>0.42307692307692307</v>
      </c>
    </row>
    <row r="217" spans="1:20" x14ac:dyDescent="0.35">
      <c r="A217">
        <v>100216</v>
      </c>
      <c r="B217" s="1">
        <v>46161</v>
      </c>
      <c r="C217" t="s">
        <v>25</v>
      </c>
      <c r="D217" t="s">
        <v>26</v>
      </c>
      <c r="E217" t="s">
        <v>37</v>
      </c>
      <c r="F217" t="s">
        <v>44</v>
      </c>
      <c r="G217" t="s">
        <v>45</v>
      </c>
      <c r="H217" t="s">
        <v>157</v>
      </c>
      <c r="I217" t="s">
        <v>22</v>
      </c>
      <c r="J217">
        <v>4</v>
      </c>
      <c r="K217">
        <v>6500</v>
      </c>
      <c r="L217">
        <v>0</v>
      </c>
      <c r="M217">
        <v>26000</v>
      </c>
      <c r="N217">
        <v>2200</v>
      </c>
      <c r="O217" t="s">
        <v>23</v>
      </c>
      <c r="P217" t="s">
        <v>24</v>
      </c>
      <c r="Q217">
        <f t="shared" si="13"/>
        <v>26000</v>
      </c>
      <c r="R217">
        <f t="shared" si="14"/>
        <v>17200</v>
      </c>
      <c r="S217" s="14" t="str">
        <f t="shared" si="16"/>
        <v>Match</v>
      </c>
      <c r="T217" s="6">
        <f t="shared" si="15"/>
        <v>0.66153846153846152</v>
      </c>
    </row>
    <row r="218" spans="1:20" x14ac:dyDescent="0.35">
      <c r="A218">
        <v>100217</v>
      </c>
      <c r="B218" s="1">
        <v>46198</v>
      </c>
      <c r="C218" t="s">
        <v>42</v>
      </c>
      <c r="D218" t="s">
        <v>26</v>
      </c>
      <c r="E218" t="s">
        <v>37</v>
      </c>
      <c r="F218" t="s">
        <v>19</v>
      </c>
      <c r="G218" t="s">
        <v>62</v>
      </c>
      <c r="H218" t="s">
        <v>190</v>
      </c>
      <c r="I218" t="s">
        <v>30</v>
      </c>
      <c r="J218">
        <v>2</v>
      </c>
      <c r="K218">
        <v>24000</v>
      </c>
      <c r="L218">
        <v>0.05</v>
      </c>
      <c r="M218">
        <v>45600</v>
      </c>
      <c r="N218">
        <v>15000</v>
      </c>
      <c r="O218" t="s">
        <v>23</v>
      </c>
      <c r="P218" t="s">
        <v>54</v>
      </c>
      <c r="Q218">
        <f t="shared" si="13"/>
        <v>45600</v>
      </c>
      <c r="R218">
        <f t="shared" si="14"/>
        <v>15600</v>
      </c>
      <c r="S218" s="14" t="str">
        <f t="shared" si="16"/>
        <v>Match</v>
      </c>
      <c r="T218" s="6">
        <f t="shared" si="15"/>
        <v>0.34210526315789475</v>
      </c>
    </row>
    <row r="219" spans="1:20" x14ac:dyDescent="0.35">
      <c r="A219">
        <v>100218</v>
      </c>
      <c r="B219" s="1">
        <v>46120</v>
      </c>
      <c r="C219" t="s">
        <v>42</v>
      </c>
      <c r="D219" t="s">
        <v>26</v>
      </c>
      <c r="E219" t="s">
        <v>18</v>
      </c>
      <c r="F219" t="s">
        <v>19</v>
      </c>
      <c r="G219" t="s">
        <v>20</v>
      </c>
      <c r="H219" t="s">
        <v>149</v>
      </c>
      <c r="I219" t="s">
        <v>22</v>
      </c>
      <c r="J219">
        <v>3</v>
      </c>
      <c r="K219">
        <v>58000</v>
      </c>
      <c r="L219">
        <v>0.05</v>
      </c>
      <c r="M219">
        <v>165300</v>
      </c>
      <c r="N219">
        <v>39000</v>
      </c>
      <c r="O219" t="s">
        <v>23</v>
      </c>
      <c r="P219" t="s">
        <v>54</v>
      </c>
      <c r="Q219">
        <f t="shared" si="13"/>
        <v>165300</v>
      </c>
      <c r="R219">
        <f t="shared" si="14"/>
        <v>48300</v>
      </c>
      <c r="S219" s="14" t="str">
        <f t="shared" si="16"/>
        <v>Match</v>
      </c>
      <c r="T219" s="6">
        <f t="shared" si="15"/>
        <v>0.29219600725952816</v>
      </c>
    </row>
    <row r="220" spans="1:20" x14ac:dyDescent="0.35">
      <c r="A220">
        <v>100219</v>
      </c>
      <c r="B220" s="1">
        <v>46253</v>
      </c>
      <c r="C220" t="s">
        <v>55</v>
      </c>
      <c r="D220" t="s">
        <v>56</v>
      </c>
      <c r="E220" t="s">
        <v>43</v>
      </c>
      <c r="F220" t="s">
        <v>19</v>
      </c>
      <c r="G220" t="s">
        <v>20</v>
      </c>
      <c r="H220" t="s">
        <v>191</v>
      </c>
      <c r="I220" t="s">
        <v>30</v>
      </c>
      <c r="J220">
        <v>5</v>
      </c>
      <c r="K220">
        <v>58000</v>
      </c>
      <c r="L220">
        <v>0.15</v>
      </c>
      <c r="M220">
        <v>246500</v>
      </c>
      <c r="N220">
        <v>39000</v>
      </c>
      <c r="O220" t="s">
        <v>23</v>
      </c>
      <c r="P220" t="s">
        <v>40</v>
      </c>
      <c r="Q220">
        <f t="shared" si="13"/>
        <v>246500</v>
      </c>
      <c r="R220">
        <f t="shared" si="14"/>
        <v>51500</v>
      </c>
      <c r="S220" s="14" t="str">
        <f t="shared" si="16"/>
        <v>Match</v>
      </c>
      <c r="T220" s="6">
        <f t="shared" si="15"/>
        <v>0.20892494929006086</v>
      </c>
    </row>
    <row r="221" spans="1:20" x14ac:dyDescent="0.35">
      <c r="A221">
        <v>100220</v>
      </c>
      <c r="B221" s="1">
        <v>46024</v>
      </c>
      <c r="C221" t="s">
        <v>35</v>
      </c>
      <c r="D221" t="s">
        <v>36</v>
      </c>
      <c r="E221" t="s">
        <v>18</v>
      </c>
      <c r="F221" t="s">
        <v>27</v>
      </c>
      <c r="G221" t="s">
        <v>38</v>
      </c>
      <c r="H221" t="s">
        <v>124</v>
      </c>
      <c r="I221" t="s">
        <v>30</v>
      </c>
      <c r="J221">
        <v>2</v>
      </c>
      <c r="K221">
        <v>26000</v>
      </c>
      <c r="L221">
        <v>0</v>
      </c>
      <c r="M221">
        <v>52000</v>
      </c>
      <c r="N221">
        <v>15000</v>
      </c>
      <c r="O221" t="s">
        <v>23</v>
      </c>
      <c r="P221" t="s">
        <v>24</v>
      </c>
      <c r="Q221">
        <f t="shared" si="13"/>
        <v>52000</v>
      </c>
      <c r="R221">
        <f t="shared" si="14"/>
        <v>22000</v>
      </c>
      <c r="S221" s="14" t="str">
        <f t="shared" si="16"/>
        <v>Match</v>
      </c>
      <c r="T221" s="6">
        <f t="shared" si="15"/>
        <v>0.42307692307692307</v>
      </c>
    </row>
    <row r="222" spans="1:20" x14ac:dyDescent="0.35">
      <c r="A222">
        <v>100221</v>
      </c>
      <c r="B222" s="1">
        <v>46111</v>
      </c>
      <c r="C222" t="s">
        <v>50</v>
      </c>
      <c r="D222" t="s">
        <v>51</v>
      </c>
      <c r="E222" t="s">
        <v>43</v>
      </c>
      <c r="F222" t="s">
        <v>44</v>
      </c>
      <c r="G222" t="s">
        <v>65</v>
      </c>
      <c r="H222" t="s">
        <v>159</v>
      </c>
      <c r="I222" t="s">
        <v>30</v>
      </c>
      <c r="J222">
        <v>3</v>
      </c>
      <c r="K222">
        <v>28000</v>
      </c>
      <c r="L222">
        <v>0.1</v>
      </c>
      <c r="M222">
        <v>75600</v>
      </c>
      <c r="N222">
        <v>16000</v>
      </c>
      <c r="O222" t="s">
        <v>23</v>
      </c>
      <c r="P222" t="s">
        <v>54</v>
      </c>
      <c r="Q222">
        <f t="shared" si="13"/>
        <v>75600</v>
      </c>
      <c r="R222">
        <f t="shared" si="14"/>
        <v>27600</v>
      </c>
      <c r="S222" s="14" t="str">
        <f t="shared" si="16"/>
        <v>Match</v>
      </c>
      <c r="T222" s="6">
        <f t="shared" si="15"/>
        <v>0.36507936507936506</v>
      </c>
    </row>
    <row r="223" spans="1:20" x14ac:dyDescent="0.35">
      <c r="A223">
        <v>100222</v>
      </c>
      <c r="B223" s="1">
        <v>46255</v>
      </c>
      <c r="C223" t="s">
        <v>16</v>
      </c>
      <c r="D223" t="s">
        <v>17</v>
      </c>
      <c r="E223" t="s">
        <v>18</v>
      </c>
      <c r="F223" t="s">
        <v>19</v>
      </c>
      <c r="G223" t="s">
        <v>20</v>
      </c>
      <c r="H223" t="s">
        <v>192</v>
      </c>
      <c r="I223" t="s">
        <v>22</v>
      </c>
      <c r="J223">
        <v>3</v>
      </c>
      <c r="K223">
        <v>58000</v>
      </c>
      <c r="L223">
        <v>0.25</v>
      </c>
      <c r="M223">
        <v>130500</v>
      </c>
      <c r="N223">
        <v>39000</v>
      </c>
      <c r="O223" t="s">
        <v>76</v>
      </c>
      <c r="P223" t="s">
        <v>64</v>
      </c>
      <c r="Q223">
        <f t="shared" si="13"/>
        <v>130500</v>
      </c>
      <c r="R223">
        <f t="shared" si="14"/>
        <v>13500</v>
      </c>
      <c r="S223" s="14" t="str">
        <f t="shared" si="16"/>
        <v>Match</v>
      </c>
      <c r="T223" s="6">
        <f t="shared" si="15"/>
        <v>0.10344827586206896</v>
      </c>
    </row>
    <row r="224" spans="1:20" x14ac:dyDescent="0.35">
      <c r="A224">
        <v>100223</v>
      </c>
      <c r="B224" s="1">
        <v>46165</v>
      </c>
      <c r="C224" t="s">
        <v>55</v>
      </c>
      <c r="D224" t="s">
        <v>56</v>
      </c>
      <c r="E224" t="s">
        <v>18</v>
      </c>
      <c r="F224" t="s">
        <v>19</v>
      </c>
      <c r="G224" t="s">
        <v>52</v>
      </c>
      <c r="H224" t="s">
        <v>193</v>
      </c>
      <c r="I224" t="s">
        <v>30</v>
      </c>
      <c r="J224">
        <v>3</v>
      </c>
      <c r="K224">
        <v>42000</v>
      </c>
      <c r="L224">
        <v>0.15</v>
      </c>
      <c r="M224">
        <v>107100</v>
      </c>
      <c r="N224">
        <v>28000</v>
      </c>
      <c r="O224" t="s">
        <v>23</v>
      </c>
      <c r="P224" t="s">
        <v>58</v>
      </c>
      <c r="Q224">
        <f t="shared" si="13"/>
        <v>107100</v>
      </c>
      <c r="R224">
        <f t="shared" si="14"/>
        <v>23100</v>
      </c>
      <c r="S224" s="14" t="str">
        <f t="shared" si="16"/>
        <v>Match</v>
      </c>
      <c r="T224" s="6">
        <f t="shared" si="15"/>
        <v>0.21568627450980393</v>
      </c>
    </row>
    <row r="225" spans="1:20" x14ac:dyDescent="0.35">
      <c r="A225">
        <v>100224</v>
      </c>
      <c r="B225" s="1">
        <v>46149</v>
      </c>
      <c r="C225" t="s">
        <v>42</v>
      </c>
      <c r="D225" t="s">
        <v>26</v>
      </c>
      <c r="E225" t="s">
        <v>37</v>
      </c>
      <c r="F225" t="s">
        <v>27</v>
      </c>
      <c r="G225" t="s">
        <v>33</v>
      </c>
      <c r="H225" t="s">
        <v>175</v>
      </c>
      <c r="I225" t="s">
        <v>30</v>
      </c>
      <c r="J225">
        <v>1</v>
      </c>
      <c r="K225">
        <v>32000</v>
      </c>
      <c r="L225">
        <v>0.1</v>
      </c>
      <c r="M225">
        <v>28800</v>
      </c>
      <c r="N225">
        <v>19000</v>
      </c>
      <c r="O225" t="s">
        <v>23</v>
      </c>
      <c r="P225" t="s">
        <v>40</v>
      </c>
      <c r="Q225">
        <f t="shared" si="13"/>
        <v>28800</v>
      </c>
      <c r="R225">
        <f t="shared" si="14"/>
        <v>9800</v>
      </c>
      <c r="S225" s="14" t="str">
        <f t="shared" si="16"/>
        <v>Match</v>
      </c>
      <c r="T225" s="6">
        <f t="shared" si="15"/>
        <v>0.34027777777777779</v>
      </c>
    </row>
    <row r="226" spans="1:20" x14ac:dyDescent="0.35">
      <c r="A226">
        <v>100225</v>
      </c>
      <c r="B226" s="1">
        <v>46079</v>
      </c>
      <c r="C226" t="s">
        <v>35</v>
      </c>
      <c r="D226" t="s">
        <v>36</v>
      </c>
      <c r="E226" t="s">
        <v>37</v>
      </c>
      <c r="F226" t="s">
        <v>19</v>
      </c>
      <c r="G226" t="s">
        <v>62</v>
      </c>
      <c r="H226" t="s">
        <v>194</v>
      </c>
      <c r="I226" t="s">
        <v>22</v>
      </c>
      <c r="J226">
        <v>1</v>
      </c>
      <c r="K226">
        <v>24000</v>
      </c>
      <c r="L226">
        <v>0.05</v>
      </c>
      <c r="M226">
        <v>22800</v>
      </c>
      <c r="N226">
        <v>15000</v>
      </c>
      <c r="O226" t="s">
        <v>23</v>
      </c>
      <c r="P226" t="s">
        <v>31</v>
      </c>
      <c r="Q226">
        <f t="shared" si="13"/>
        <v>22800</v>
      </c>
      <c r="R226">
        <f t="shared" si="14"/>
        <v>7800</v>
      </c>
      <c r="S226" s="14" t="str">
        <f t="shared" si="16"/>
        <v>Match</v>
      </c>
      <c r="T226" s="6">
        <f t="shared" si="15"/>
        <v>0.34210526315789475</v>
      </c>
    </row>
    <row r="227" spans="1:20" x14ac:dyDescent="0.35">
      <c r="A227">
        <v>100226</v>
      </c>
      <c r="B227" s="1">
        <v>46054</v>
      </c>
      <c r="C227" t="s">
        <v>50</v>
      </c>
      <c r="D227" t="s">
        <v>51</v>
      </c>
      <c r="E227" t="s">
        <v>43</v>
      </c>
      <c r="F227" t="s">
        <v>19</v>
      </c>
      <c r="G227" t="s">
        <v>62</v>
      </c>
      <c r="H227" t="s">
        <v>117</v>
      </c>
      <c r="I227" t="s">
        <v>30</v>
      </c>
      <c r="J227">
        <v>1</v>
      </c>
      <c r="K227">
        <v>24000</v>
      </c>
      <c r="L227">
        <v>0.05</v>
      </c>
      <c r="M227">
        <v>22800</v>
      </c>
      <c r="N227">
        <v>15000</v>
      </c>
      <c r="O227" t="s">
        <v>23</v>
      </c>
      <c r="P227" t="s">
        <v>54</v>
      </c>
      <c r="Q227">
        <f t="shared" si="13"/>
        <v>22800</v>
      </c>
      <c r="R227">
        <f t="shared" si="14"/>
        <v>7800</v>
      </c>
      <c r="S227" s="14" t="str">
        <f t="shared" si="16"/>
        <v>Match</v>
      </c>
      <c r="T227" s="6">
        <f t="shared" si="15"/>
        <v>0.34210526315789475</v>
      </c>
    </row>
    <row r="228" spans="1:20" x14ac:dyDescent="0.35">
      <c r="A228">
        <v>100227</v>
      </c>
      <c r="B228" s="1">
        <v>46114</v>
      </c>
      <c r="C228" t="s">
        <v>55</v>
      </c>
      <c r="D228" t="s">
        <v>56</v>
      </c>
      <c r="E228" t="s">
        <v>43</v>
      </c>
      <c r="F228" t="s">
        <v>19</v>
      </c>
      <c r="G228" t="s">
        <v>20</v>
      </c>
      <c r="H228" t="s">
        <v>195</v>
      </c>
      <c r="I228" t="s">
        <v>30</v>
      </c>
      <c r="J228">
        <v>2</v>
      </c>
      <c r="K228">
        <v>58000</v>
      </c>
      <c r="L228">
        <v>0</v>
      </c>
      <c r="M228">
        <v>116000</v>
      </c>
      <c r="N228">
        <v>39000</v>
      </c>
      <c r="O228" t="s">
        <v>23</v>
      </c>
      <c r="P228" t="s">
        <v>84</v>
      </c>
      <c r="Q228">
        <f t="shared" si="13"/>
        <v>116000</v>
      </c>
      <c r="R228">
        <f t="shared" si="14"/>
        <v>38000</v>
      </c>
      <c r="S228" s="14" t="str">
        <f t="shared" si="16"/>
        <v>Match</v>
      </c>
      <c r="T228" s="6">
        <f t="shared" si="15"/>
        <v>0.32758620689655171</v>
      </c>
    </row>
    <row r="229" spans="1:20" x14ac:dyDescent="0.35">
      <c r="A229">
        <v>100228</v>
      </c>
      <c r="B229" s="1">
        <v>46099</v>
      </c>
      <c r="C229" t="s">
        <v>25</v>
      </c>
      <c r="D229" t="s">
        <v>26</v>
      </c>
      <c r="E229" t="s">
        <v>43</v>
      </c>
      <c r="F229" t="s">
        <v>27</v>
      </c>
      <c r="G229" t="s">
        <v>33</v>
      </c>
      <c r="H229" t="s">
        <v>59</v>
      </c>
      <c r="I229" t="s">
        <v>22</v>
      </c>
      <c r="J229">
        <v>3</v>
      </c>
      <c r="K229">
        <v>32000</v>
      </c>
      <c r="L229">
        <v>0.15</v>
      </c>
      <c r="M229">
        <v>81600</v>
      </c>
      <c r="N229">
        <v>19000</v>
      </c>
      <c r="O229" t="s">
        <v>23</v>
      </c>
      <c r="P229" t="s">
        <v>24</v>
      </c>
      <c r="Q229">
        <f t="shared" si="13"/>
        <v>81600</v>
      </c>
      <c r="R229">
        <f t="shared" si="14"/>
        <v>24600</v>
      </c>
      <c r="S229" s="14" t="str">
        <f t="shared" si="16"/>
        <v>Match</v>
      </c>
      <c r="T229" s="6">
        <f t="shared" si="15"/>
        <v>0.3014705882352941</v>
      </c>
    </row>
    <row r="230" spans="1:20" x14ac:dyDescent="0.35">
      <c r="A230">
        <v>100229</v>
      </c>
      <c r="B230" s="1">
        <v>46212</v>
      </c>
      <c r="C230" t="s">
        <v>35</v>
      </c>
      <c r="D230" t="s">
        <v>36</v>
      </c>
      <c r="E230" t="s">
        <v>37</v>
      </c>
      <c r="F230" t="s">
        <v>19</v>
      </c>
      <c r="G230" t="s">
        <v>20</v>
      </c>
      <c r="H230" t="s">
        <v>194</v>
      </c>
      <c r="I230" t="s">
        <v>30</v>
      </c>
      <c r="J230">
        <v>1</v>
      </c>
      <c r="K230">
        <v>58000</v>
      </c>
      <c r="L230">
        <v>0.1</v>
      </c>
      <c r="M230">
        <v>52200</v>
      </c>
      <c r="N230">
        <v>39000</v>
      </c>
      <c r="O230" t="s">
        <v>23</v>
      </c>
      <c r="P230" t="s">
        <v>24</v>
      </c>
      <c r="Q230">
        <f t="shared" si="13"/>
        <v>52200</v>
      </c>
      <c r="R230">
        <f t="shared" si="14"/>
        <v>13200</v>
      </c>
      <c r="S230" s="14" t="str">
        <f t="shared" si="16"/>
        <v>Match</v>
      </c>
      <c r="T230" s="6">
        <f t="shared" si="15"/>
        <v>0.25287356321839083</v>
      </c>
    </row>
    <row r="231" spans="1:20" x14ac:dyDescent="0.35">
      <c r="A231">
        <v>100230</v>
      </c>
      <c r="B231" s="1">
        <v>46141</v>
      </c>
      <c r="C231" t="s">
        <v>35</v>
      </c>
      <c r="D231" t="s">
        <v>36</v>
      </c>
      <c r="E231" t="s">
        <v>43</v>
      </c>
      <c r="F231" t="s">
        <v>27</v>
      </c>
      <c r="G231" t="s">
        <v>38</v>
      </c>
      <c r="H231" t="s">
        <v>109</v>
      </c>
      <c r="I231" t="s">
        <v>30</v>
      </c>
      <c r="J231">
        <v>3</v>
      </c>
      <c r="K231">
        <v>26000</v>
      </c>
      <c r="L231">
        <v>0.15</v>
      </c>
      <c r="M231">
        <v>66300</v>
      </c>
      <c r="N231">
        <v>15000</v>
      </c>
      <c r="O231" t="s">
        <v>23</v>
      </c>
      <c r="P231" t="s">
        <v>84</v>
      </c>
      <c r="Q231">
        <f t="shared" si="13"/>
        <v>66300</v>
      </c>
      <c r="R231">
        <f t="shared" si="14"/>
        <v>21300</v>
      </c>
      <c r="S231" s="14" t="str">
        <f t="shared" si="16"/>
        <v>Match</v>
      </c>
      <c r="T231" s="6">
        <f t="shared" si="15"/>
        <v>0.32126696832579188</v>
      </c>
    </row>
    <row r="232" spans="1:20" x14ac:dyDescent="0.35">
      <c r="A232">
        <v>100231</v>
      </c>
      <c r="B232" s="1">
        <v>46109</v>
      </c>
      <c r="C232" t="s">
        <v>32</v>
      </c>
      <c r="D232" t="s">
        <v>17</v>
      </c>
      <c r="E232" t="s">
        <v>18</v>
      </c>
      <c r="F232" t="s">
        <v>27</v>
      </c>
      <c r="G232" t="s">
        <v>28</v>
      </c>
      <c r="H232" t="s">
        <v>196</v>
      </c>
      <c r="I232" t="s">
        <v>30</v>
      </c>
      <c r="J232">
        <v>1</v>
      </c>
      <c r="K232">
        <v>165000</v>
      </c>
      <c r="L232">
        <v>0.2</v>
      </c>
      <c r="M232">
        <v>132000</v>
      </c>
      <c r="N232">
        <v>112000</v>
      </c>
      <c r="O232" t="s">
        <v>23</v>
      </c>
      <c r="P232" t="s">
        <v>40</v>
      </c>
      <c r="Q232">
        <f t="shared" si="13"/>
        <v>132000</v>
      </c>
      <c r="R232">
        <f t="shared" si="14"/>
        <v>20000</v>
      </c>
      <c r="S232" s="14" t="str">
        <f t="shared" si="16"/>
        <v>Match</v>
      </c>
      <c r="T232" s="6">
        <f t="shared" si="15"/>
        <v>0.15151515151515152</v>
      </c>
    </row>
    <row r="233" spans="1:20" x14ac:dyDescent="0.35">
      <c r="A233">
        <v>100232</v>
      </c>
      <c r="B233" s="1">
        <v>46237</v>
      </c>
      <c r="C233" t="s">
        <v>25</v>
      </c>
      <c r="D233" t="s">
        <v>26</v>
      </c>
      <c r="E233" t="s">
        <v>43</v>
      </c>
      <c r="F233" t="s">
        <v>27</v>
      </c>
      <c r="G233" t="s">
        <v>28</v>
      </c>
      <c r="H233" t="s">
        <v>59</v>
      </c>
      <c r="I233" t="s">
        <v>22</v>
      </c>
      <c r="J233">
        <v>1</v>
      </c>
      <c r="K233">
        <v>165000</v>
      </c>
      <c r="L233">
        <v>0.1</v>
      </c>
      <c r="M233">
        <v>148500</v>
      </c>
      <c r="N233">
        <v>112000</v>
      </c>
      <c r="O233" t="s">
        <v>76</v>
      </c>
      <c r="P233" t="s">
        <v>58</v>
      </c>
      <c r="Q233">
        <f t="shared" si="13"/>
        <v>148500</v>
      </c>
      <c r="R233">
        <f t="shared" si="14"/>
        <v>36500</v>
      </c>
      <c r="S233" s="14" t="str">
        <f t="shared" si="16"/>
        <v>Match</v>
      </c>
      <c r="T233" s="6">
        <f t="shared" si="15"/>
        <v>0.24579124579124578</v>
      </c>
    </row>
    <row r="234" spans="1:20" x14ac:dyDescent="0.35">
      <c r="A234">
        <v>100233</v>
      </c>
      <c r="B234" s="1">
        <v>46030</v>
      </c>
      <c r="C234" t="s">
        <v>50</v>
      </c>
      <c r="D234" t="s">
        <v>51</v>
      </c>
      <c r="E234" t="s">
        <v>43</v>
      </c>
      <c r="F234" t="s">
        <v>44</v>
      </c>
      <c r="G234" t="s">
        <v>60</v>
      </c>
      <c r="H234" t="s">
        <v>130</v>
      </c>
      <c r="I234" t="s">
        <v>30</v>
      </c>
      <c r="J234">
        <v>3</v>
      </c>
      <c r="K234">
        <v>9000</v>
      </c>
      <c r="L234">
        <v>0.15</v>
      </c>
      <c r="M234">
        <v>27540</v>
      </c>
      <c r="N234">
        <v>3500</v>
      </c>
      <c r="O234" t="s">
        <v>23</v>
      </c>
      <c r="P234" t="s">
        <v>58</v>
      </c>
      <c r="Q234">
        <f t="shared" si="13"/>
        <v>22950</v>
      </c>
      <c r="R234">
        <f t="shared" si="14"/>
        <v>12450</v>
      </c>
      <c r="S234" s="14" t="str">
        <f t="shared" si="16"/>
        <v>Mismatch</v>
      </c>
      <c r="T234" s="6">
        <f t="shared" si="15"/>
        <v>0.54248366013071891</v>
      </c>
    </row>
    <row r="235" spans="1:20" x14ac:dyDescent="0.35">
      <c r="A235">
        <v>100234</v>
      </c>
      <c r="B235" s="1">
        <v>46043</v>
      </c>
      <c r="C235" t="s">
        <v>35</v>
      </c>
      <c r="D235" t="s">
        <v>36</v>
      </c>
      <c r="E235" t="s">
        <v>37</v>
      </c>
      <c r="F235" t="s">
        <v>44</v>
      </c>
      <c r="G235" t="s">
        <v>60</v>
      </c>
      <c r="H235" t="s">
        <v>148</v>
      </c>
      <c r="I235" t="s">
        <v>22</v>
      </c>
      <c r="J235">
        <v>2</v>
      </c>
      <c r="K235">
        <v>9000</v>
      </c>
      <c r="L235">
        <v>0.1</v>
      </c>
      <c r="M235">
        <v>16200</v>
      </c>
      <c r="N235">
        <v>3500</v>
      </c>
      <c r="O235" t="s">
        <v>23</v>
      </c>
      <c r="P235" t="s">
        <v>47</v>
      </c>
      <c r="Q235">
        <f t="shared" si="13"/>
        <v>16200</v>
      </c>
      <c r="R235">
        <f t="shared" si="14"/>
        <v>9200</v>
      </c>
      <c r="S235" s="14" t="str">
        <f t="shared" si="16"/>
        <v>Match</v>
      </c>
      <c r="T235" s="6">
        <f t="shared" si="15"/>
        <v>0.5679012345679012</v>
      </c>
    </row>
    <row r="236" spans="1:20" x14ac:dyDescent="0.35">
      <c r="A236">
        <v>100235</v>
      </c>
      <c r="B236" s="1">
        <v>46164</v>
      </c>
      <c r="C236" t="s">
        <v>50</v>
      </c>
      <c r="D236" t="s">
        <v>51</v>
      </c>
      <c r="E236" t="s">
        <v>18</v>
      </c>
      <c r="F236" t="s">
        <v>19</v>
      </c>
      <c r="G236" t="s">
        <v>62</v>
      </c>
      <c r="H236" t="s">
        <v>197</v>
      </c>
      <c r="I236" t="s">
        <v>22</v>
      </c>
      <c r="J236">
        <v>2</v>
      </c>
      <c r="K236">
        <v>24000</v>
      </c>
      <c r="L236">
        <v>0.1</v>
      </c>
      <c r="M236">
        <v>38880</v>
      </c>
      <c r="N236">
        <v>15000</v>
      </c>
      <c r="O236" t="s">
        <v>23</v>
      </c>
      <c r="P236" t="s">
        <v>84</v>
      </c>
      <c r="Q236">
        <f t="shared" si="13"/>
        <v>43200</v>
      </c>
      <c r="R236">
        <f t="shared" si="14"/>
        <v>13200</v>
      </c>
      <c r="S236" s="14" t="str">
        <f t="shared" si="16"/>
        <v>Mismatch</v>
      </c>
      <c r="T236" s="6">
        <f t="shared" si="15"/>
        <v>0.30555555555555558</v>
      </c>
    </row>
    <row r="237" spans="1:20" x14ac:dyDescent="0.35">
      <c r="A237">
        <v>100236</v>
      </c>
      <c r="B237" s="1">
        <v>46091</v>
      </c>
      <c r="C237" t="s">
        <v>35</v>
      </c>
      <c r="D237" t="s">
        <v>36</v>
      </c>
      <c r="E237" t="s">
        <v>43</v>
      </c>
      <c r="F237" t="s">
        <v>44</v>
      </c>
      <c r="G237" t="s">
        <v>45</v>
      </c>
      <c r="H237" t="s">
        <v>145</v>
      </c>
      <c r="I237" t="s">
        <v>30</v>
      </c>
      <c r="J237">
        <v>3</v>
      </c>
      <c r="K237">
        <v>6500</v>
      </c>
      <c r="L237">
        <v>0.1</v>
      </c>
      <c r="M237">
        <v>17550</v>
      </c>
      <c r="N237">
        <v>2200</v>
      </c>
      <c r="O237" t="s">
        <v>23</v>
      </c>
      <c r="P237" t="s">
        <v>40</v>
      </c>
      <c r="Q237">
        <f t="shared" si="13"/>
        <v>17550</v>
      </c>
      <c r="R237">
        <f t="shared" si="14"/>
        <v>10950</v>
      </c>
      <c r="S237" s="14" t="str">
        <f t="shared" si="16"/>
        <v>Match</v>
      </c>
      <c r="T237" s="6">
        <f t="shared" si="15"/>
        <v>0.62393162393162394</v>
      </c>
    </row>
    <row r="238" spans="1:20" x14ac:dyDescent="0.35">
      <c r="A238">
        <v>100237</v>
      </c>
      <c r="B238" s="1">
        <v>46186</v>
      </c>
      <c r="C238" t="s">
        <v>25</v>
      </c>
      <c r="D238" t="s">
        <v>26</v>
      </c>
      <c r="E238" t="s">
        <v>43</v>
      </c>
      <c r="F238" t="s">
        <v>27</v>
      </c>
      <c r="G238" t="s">
        <v>38</v>
      </c>
      <c r="H238" t="s">
        <v>198</v>
      </c>
      <c r="I238" t="s">
        <v>22</v>
      </c>
      <c r="J238">
        <v>4</v>
      </c>
      <c r="K238">
        <v>26000</v>
      </c>
      <c r="L238">
        <v>0.1</v>
      </c>
      <c r="M238">
        <v>93600</v>
      </c>
      <c r="N238">
        <v>15000</v>
      </c>
      <c r="O238" t="s">
        <v>23</v>
      </c>
      <c r="P238" t="s">
        <v>64</v>
      </c>
      <c r="Q238">
        <f t="shared" si="13"/>
        <v>93600</v>
      </c>
      <c r="R238">
        <f t="shared" si="14"/>
        <v>33600</v>
      </c>
      <c r="S238" s="14" t="str">
        <f t="shared" si="16"/>
        <v>Match</v>
      </c>
      <c r="T238" s="6">
        <f t="shared" si="15"/>
        <v>0.35897435897435898</v>
      </c>
    </row>
    <row r="239" spans="1:20" x14ac:dyDescent="0.35">
      <c r="A239">
        <v>100238</v>
      </c>
      <c r="B239" s="1">
        <v>46033</v>
      </c>
      <c r="C239" t="s">
        <v>55</v>
      </c>
      <c r="D239" t="s">
        <v>56</v>
      </c>
      <c r="E239" t="s">
        <v>37</v>
      </c>
      <c r="F239" t="s">
        <v>19</v>
      </c>
      <c r="G239" t="s">
        <v>62</v>
      </c>
      <c r="H239" t="s">
        <v>199</v>
      </c>
      <c r="I239" t="s">
        <v>22</v>
      </c>
      <c r="J239">
        <v>2</v>
      </c>
      <c r="K239">
        <v>24000</v>
      </c>
      <c r="L239">
        <v>0</v>
      </c>
      <c r="M239">
        <v>48000</v>
      </c>
      <c r="N239">
        <v>15000</v>
      </c>
      <c r="O239" t="s">
        <v>23</v>
      </c>
      <c r="P239" t="s">
        <v>47</v>
      </c>
      <c r="Q239">
        <f t="shared" si="13"/>
        <v>48000</v>
      </c>
      <c r="R239">
        <f t="shared" si="14"/>
        <v>18000</v>
      </c>
      <c r="S239" s="14" t="str">
        <f t="shared" si="16"/>
        <v>Match</v>
      </c>
      <c r="T239" s="6">
        <f t="shared" si="15"/>
        <v>0.375</v>
      </c>
    </row>
    <row r="240" spans="1:20" x14ac:dyDescent="0.35">
      <c r="A240">
        <v>100239</v>
      </c>
      <c r="B240" s="1">
        <v>46187</v>
      </c>
      <c r="C240" t="s">
        <v>55</v>
      </c>
      <c r="D240" t="s">
        <v>56</v>
      </c>
      <c r="E240" t="s">
        <v>18</v>
      </c>
      <c r="F240" t="s">
        <v>27</v>
      </c>
      <c r="G240" t="s">
        <v>28</v>
      </c>
      <c r="H240" t="s">
        <v>200</v>
      </c>
      <c r="I240" t="s">
        <v>30</v>
      </c>
      <c r="J240">
        <v>1</v>
      </c>
      <c r="K240">
        <v>165000</v>
      </c>
      <c r="L240">
        <v>0.15</v>
      </c>
      <c r="M240">
        <v>140250</v>
      </c>
      <c r="N240">
        <v>112000</v>
      </c>
      <c r="O240" t="s">
        <v>23</v>
      </c>
      <c r="P240" t="s">
        <v>24</v>
      </c>
      <c r="Q240">
        <f t="shared" si="13"/>
        <v>140250</v>
      </c>
      <c r="R240">
        <f t="shared" si="14"/>
        <v>28250</v>
      </c>
      <c r="S240" s="14" t="str">
        <f t="shared" si="16"/>
        <v>Match</v>
      </c>
      <c r="T240" s="6">
        <f t="shared" si="15"/>
        <v>0.20142602495543671</v>
      </c>
    </row>
    <row r="241" spans="1:20" x14ac:dyDescent="0.35">
      <c r="A241">
        <v>100240</v>
      </c>
      <c r="B241" s="1">
        <v>46038</v>
      </c>
      <c r="C241" t="s">
        <v>25</v>
      </c>
      <c r="D241" t="s">
        <v>26</v>
      </c>
      <c r="E241" t="s">
        <v>37</v>
      </c>
      <c r="F241" t="s">
        <v>27</v>
      </c>
      <c r="G241" t="s">
        <v>38</v>
      </c>
      <c r="H241" t="s">
        <v>80</v>
      </c>
      <c r="I241" t="s">
        <v>22</v>
      </c>
      <c r="J241">
        <v>3</v>
      </c>
      <c r="K241">
        <v>26000</v>
      </c>
      <c r="L241">
        <v>0.15</v>
      </c>
      <c r="M241">
        <v>66300</v>
      </c>
      <c r="N241">
        <v>15000</v>
      </c>
      <c r="O241" t="s">
        <v>23</v>
      </c>
      <c r="P241" t="s">
        <v>24</v>
      </c>
      <c r="Q241">
        <f t="shared" si="13"/>
        <v>66300</v>
      </c>
      <c r="R241">
        <f t="shared" si="14"/>
        <v>21300</v>
      </c>
      <c r="S241" s="14" t="str">
        <f t="shared" si="16"/>
        <v>Match</v>
      </c>
      <c r="T241" s="6">
        <f t="shared" si="15"/>
        <v>0.32126696832579188</v>
      </c>
    </row>
    <row r="242" spans="1:20" x14ac:dyDescent="0.35">
      <c r="A242">
        <v>100241</v>
      </c>
      <c r="B242" s="1">
        <v>46084</v>
      </c>
      <c r="C242" t="s">
        <v>42</v>
      </c>
      <c r="D242" t="s">
        <v>26</v>
      </c>
      <c r="E242" t="s">
        <v>37</v>
      </c>
      <c r="F242" t="s">
        <v>44</v>
      </c>
      <c r="G242" t="s">
        <v>45</v>
      </c>
      <c r="H242" t="s">
        <v>176</v>
      </c>
      <c r="I242" t="s">
        <v>30</v>
      </c>
      <c r="J242">
        <v>4</v>
      </c>
      <c r="K242">
        <v>6500</v>
      </c>
      <c r="L242">
        <v>0.1</v>
      </c>
      <c r="M242">
        <v>23400</v>
      </c>
      <c r="N242">
        <v>2200</v>
      </c>
      <c r="O242" t="s">
        <v>23</v>
      </c>
      <c r="P242" t="s">
        <v>40</v>
      </c>
      <c r="Q242">
        <f t="shared" si="13"/>
        <v>23400</v>
      </c>
      <c r="R242">
        <f t="shared" si="14"/>
        <v>14600</v>
      </c>
      <c r="S242" s="14" t="str">
        <f t="shared" si="16"/>
        <v>Match</v>
      </c>
      <c r="T242" s="6">
        <f t="shared" si="15"/>
        <v>0.62393162393162394</v>
      </c>
    </row>
    <row r="243" spans="1:20" x14ac:dyDescent="0.35">
      <c r="A243">
        <v>100242</v>
      </c>
      <c r="B243" s="1">
        <v>46090</v>
      </c>
      <c r="C243" t="s">
        <v>35</v>
      </c>
      <c r="D243" t="s">
        <v>36</v>
      </c>
      <c r="E243" t="s">
        <v>43</v>
      </c>
      <c r="F243" t="s">
        <v>19</v>
      </c>
      <c r="G243" t="s">
        <v>62</v>
      </c>
      <c r="H243" t="s">
        <v>201</v>
      </c>
      <c r="I243" t="s">
        <v>22</v>
      </c>
      <c r="J243">
        <v>2</v>
      </c>
      <c r="K243">
        <v>24000</v>
      </c>
      <c r="L243">
        <v>0.1</v>
      </c>
      <c r="M243">
        <v>43200</v>
      </c>
      <c r="N243">
        <v>15000</v>
      </c>
      <c r="O243" t="s">
        <v>76</v>
      </c>
      <c r="P243" t="s">
        <v>31</v>
      </c>
      <c r="Q243">
        <f t="shared" si="13"/>
        <v>43200</v>
      </c>
      <c r="R243">
        <f t="shared" si="14"/>
        <v>13200</v>
      </c>
      <c r="S243" s="14" t="str">
        <f t="shared" si="16"/>
        <v>Match</v>
      </c>
      <c r="T243" s="6">
        <f t="shared" si="15"/>
        <v>0.30555555555555558</v>
      </c>
    </row>
    <row r="244" spans="1:20" x14ac:dyDescent="0.35">
      <c r="A244">
        <v>100243</v>
      </c>
      <c r="B244" s="1">
        <v>46219</v>
      </c>
      <c r="C244" t="s">
        <v>25</v>
      </c>
      <c r="D244" t="s">
        <v>26</v>
      </c>
      <c r="E244" t="s">
        <v>37</v>
      </c>
      <c r="F244" t="s">
        <v>19</v>
      </c>
      <c r="G244" t="s">
        <v>62</v>
      </c>
      <c r="H244" t="s">
        <v>175</v>
      </c>
      <c r="I244" t="s">
        <v>22</v>
      </c>
      <c r="J244">
        <v>5</v>
      </c>
      <c r="K244">
        <v>24000</v>
      </c>
      <c r="L244">
        <v>0.1</v>
      </c>
      <c r="M244">
        <v>108000</v>
      </c>
      <c r="N244">
        <v>15000</v>
      </c>
      <c r="O244" t="s">
        <v>23</v>
      </c>
      <c r="P244" t="s">
        <v>54</v>
      </c>
      <c r="Q244">
        <f t="shared" si="13"/>
        <v>108000</v>
      </c>
      <c r="R244">
        <f t="shared" si="14"/>
        <v>33000</v>
      </c>
      <c r="S244" s="14" t="str">
        <f t="shared" si="16"/>
        <v>Match</v>
      </c>
      <c r="T244" s="6">
        <f t="shared" si="15"/>
        <v>0.30555555555555558</v>
      </c>
    </row>
    <row r="245" spans="1:20" x14ac:dyDescent="0.35">
      <c r="A245">
        <v>100244</v>
      </c>
      <c r="B245" s="1">
        <v>46051</v>
      </c>
      <c r="C245" t="s">
        <v>35</v>
      </c>
      <c r="D245" t="s">
        <v>36</v>
      </c>
      <c r="E245" t="s">
        <v>18</v>
      </c>
      <c r="F245" t="s">
        <v>27</v>
      </c>
      <c r="G245" t="s">
        <v>38</v>
      </c>
      <c r="H245" t="s">
        <v>202</v>
      </c>
      <c r="I245" t="s">
        <v>30</v>
      </c>
      <c r="J245">
        <v>3</v>
      </c>
      <c r="K245">
        <v>26000</v>
      </c>
      <c r="L245">
        <v>0.05</v>
      </c>
      <c r="M245">
        <v>74100</v>
      </c>
      <c r="N245">
        <v>15000</v>
      </c>
      <c r="O245" t="s">
        <v>23</v>
      </c>
      <c r="P245" t="s">
        <v>31</v>
      </c>
      <c r="Q245">
        <f t="shared" si="13"/>
        <v>74100</v>
      </c>
      <c r="R245">
        <f t="shared" si="14"/>
        <v>29100</v>
      </c>
      <c r="S245" s="14" t="str">
        <f t="shared" si="16"/>
        <v>Match</v>
      </c>
      <c r="T245" s="6">
        <f t="shared" si="15"/>
        <v>0.39271255060728744</v>
      </c>
    </row>
    <row r="246" spans="1:20" x14ac:dyDescent="0.35">
      <c r="A246">
        <v>100245</v>
      </c>
      <c r="B246" s="1">
        <v>46199</v>
      </c>
      <c r="C246" t="s">
        <v>42</v>
      </c>
      <c r="D246" t="s">
        <v>26</v>
      </c>
      <c r="E246" t="s">
        <v>37</v>
      </c>
      <c r="F246" t="s">
        <v>44</v>
      </c>
      <c r="G246" t="s">
        <v>65</v>
      </c>
      <c r="H246" t="s">
        <v>82</v>
      </c>
      <c r="I246" t="s">
        <v>22</v>
      </c>
      <c r="J246">
        <v>1</v>
      </c>
      <c r="K246">
        <v>28000</v>
      </c>
      <c r="L246">
        <v>0.15</v>
      </c>
      <c r="M246">
        <v>23800</v>
      </c>
      <c r="N246">
        <v>16000</v>
      </c>
      <c r="O246" t="s">
        <v>23</v>
      </c>
      <c r="P246" t="s">
        <v>47</v>
      </c>
      <c r="Q246">
        <f t="shared" si="13"/>
        <v>23800</v>
      </c>
      <c r="R246">
        <f t="shared" si="14"/>
        <v>7800</v>
      </c>
      <c r="S246" s="14" t="str">
        <f t="shared" si="16"/>
        <v>Match</v>
      </c>
      <c r="T246" s="6">
        <f t="shared" si="15"/>
        <v>0.32773109243697479</v>
      </c>
    </row>
    <row r="247" spans="1:20" x14ac:dyDescent="0.35">
      <c r="A247">
        <v>100246</v>
      </c>
      <c r="B247" s="1">
        <v>46231</v>
      </c>
      <c r="C247" t="s">
        <v>35</v>
      </c>
      <c r="D247" t="s">
        <v>36</v>
      </c>
      <c r="E247" t="s">
        <v>43</v>
      </c>
      <c r="F247" t="s">
        <v>27</v>
      </c>
      <c r="G247" t="s">
        <v>28</v>
      </c>
      <c r="H247" t="s">
        <v>112</v>
      </c>
      <c r="I247" t="s">
        <v>22</v>
      </c>
      <c r="J247">
        <v>1</v>
      </c>
      <c r="K247">
        <v>165000</v>
      </c>
      <c r="L247">
        <v>0.05</v>
      </c>
      <c r="M247">
        <v>156750</v>
      </c>
      <c r="N247">
        <v>112000</v>
      </c>
      <c r="O247" t="s">
        <v>23</v>
      </c>
      <c r="P247" t="s">
        <v>24</v>
      </c>
      <c r="Q247">
        <f t="shared" si="13"/>
        <v>156750</v>
      </c>
      <c r="R247">
        <f t="shared" si="14"/>
        <v>44750</v>
      </c>
      <c r="S247" s="14" t="str">
        <f t="shared" si="16"/>
        <v>Match</v>
      </c>
      <c r="T247" s="6">
        <f t="shared" si="15"/>
        <v>0.28548644338118023</v>
      </c>
    </row>
    <row r="248" spans="1:20" x14ac:dyDescent="0.35">
      <c r="A248">
        <v>100247</v>
      </c>
      <c r="B248" s="1">
        <v>46237</v>
      </c>
      <c r="C248" t="s">
        <v>32</v>
      </c>
      <c r="D248" t="s">
        <v>17</v>
      </c>
      <c r="E248" t="s">
        <v>43</v>
      </c>
      <c r="F248" t="s">
        <v>19</v>
      </c>
      <c r="G248" t="s">
        <v>62</v>
      </c>
      <c r="H248" t="s">
        <v>92</v>
      </c>
      <c r="I248" t="s">
        <v>30</v>
      </c>
      <c r="J248">
        <v>2</v>
      </c>
      <c r="K248">
        <v>24000</v>
      </c>
      <c r="L248">
        <v>0.2</v>
      </c>
      <c r="M248">
        <v>38400</v>
      </c>
      <c r="N248">
        <v>15000</v>
      </c>
      <c r="O248" t="s">
        <v>23</v>
      </c>
      <c r="P248" t="s">
        <v>40</v>
      </c>
      <c r="Q248">
        <f t="shared" si="13"/>
        <v>38400</v>
      </c>
      <c r="R248">
        <f t="shared" si="14"/>
        <v>8400</v>
      </c>
      <c r="S248" s="14" t="str">
        <f t="shared" si="16"/>
        <v>Match</v>
      </c>
      <c r="T248" s="6">
        <f t="shared" si="15"/>
        <v>0.21875</v>
      </c>
    </row>
    <row r="249" spans="1:20" x14ac:dyDescent="0.35">
      <c r="A249">
        <v>100248</v>
      </c>
      <c r="B249" s="1">
        <v>46225</v>
      </c>
      <c r="C249" t="s">
        <v>25</v>
      </c>
      <c r="D249" t="s">
        <v>26</v>
      </c>
      <c r="E249" t="s">
        <v>43</v>
      </c>
      <c r="F249" t="s">
        <v>44</v>
      </c>
      <c r="G249" t="s">
        <v>45</v>
      </c>
      <c r="H249" t="s">
        <v>203</v>
      </c>
      <c r="I249" t="s">
        <v>30</v>
      </c>
      <c r="J249">
        <v>1</v>
      </c>
      <c r="K249">
        <v>6500</v>
      </c>
      <c r="L249">
        <v>0.05</v>
      </c>
      <c r="M249">
        <v>6175</v>
      </c>
      <c r="N249">
        <v>2200</v>
      </c>
      <c r="O249" t="s">
        <v>23</v>
      </c>
      <c r="P249" t="s">
        <v>64</v>
      </c>
      <c r="Q249">
        <f t="shared" si="13"/>
        <v>6175</v>
      </c>
      <c r="R249">
        <f t="shared" si="14"/>
        <v>3975</v>
      </c>
      <c r="S249" s="14" t="str">
        <f t="shared" si="16"/>
        <v>Match</v>
      </c>
      <c r="T249" s="6">
        <f t="shared" si="15"/>
        <v>0.64372469635627527</v>
      </c>
    </row>
    <row r="250" spans="1:20" x14ac:dyDescent="0.35">
      <c r="A250">
        <v>100249</v>
      </c>
      <c r="B250" s="1">
        <v>46116</v>
      </c>
      <c r="C250" t="s">
        <v>35</v>
      </c>
      <c r="D250" t="s">
        <v>36</v>
      </c>
      <c r="E250" t="s">
        <v>37</v>
      </c>
      <c r="F250" t="s">
        <v>19</v>
      </c>
      <c r="G250" t="s">
        <v>52</v>
      </c>
      <c r="H250" t="s">
        <v>204</v>
      </c>
      <c r="I250" t="s">
        <v>22</v>
      </c>
      <c r="J250">
        <v>2</v>
      </c>
      <c r="K250">
        <v>42000</v>
      </c>
      <c r="L250">
        <v>0.1</v>
      </c>
      <c r="M250">
        <v>75600</v>
      </c>
      <c r="N250">
        <v>28000</v>
      </c>
      <c r="O250" t="s">
        <v>23</v>
      </c>
      <c r="P250" t="s">
        <v>47</v>
      </c>
      <c r="Q250">
        <f t="shared" si="13"/>
        <v>75600</v>
      </c>
      <c r="R250">
        <f t="shared" si="14"/>
        <v>19600</v>
      </c>
      <c r="S250" s="14" t="str">
        <f t="shared" si="16"/>
        <v>Match</v>
      </c>
      <c r="T250" s="6">
        <f t="shared" si="15"/>
        <v>0.25925925925925924</v>
      </c>
    </row>
    <row r="251" spans="1:20" x14ac:dyDescent="0.35">
      <c r="A251">
        <v>100250</v>
      </c>
      <c r="B251" s="1">
        <v>46140</v>
      </c>
      <c r="C251" t="s">
        <v>50</v>
      </c>
      <c r="D251" t="s">
        <v>51</v>
      </c>
      <c r="E251" t="s">
        <v>43</v>
      </c>
      <c r="F251" t="s">
        <v>27</v>
      </c>
      <c r="G251" t="s">
        <v>28</v>
      </c>
      <c r="H251" t="s">
        <v>199</v>
      </c>
      <c r="I251" t="s">
        <v>22</v>
      </c>
      <c r="J251">
        <v>4</v>
      </c>
      <c r="K251">
        <v>165000</v>
      </c>
      <c r="L251">
        <v>0</v>
      </c>
      <c r="M251">
        <v>660000</v>
      </c>
      <c r="N251">
        <v>112000</v>
      </c>
      <c r="O251" t="s">
        <v>23</v>
      </c>
      <c r="P251" t="s">
        <v>47</v>
      </c>
      <c r="Q251">
        <f t="shared" si="13"/>
        <v>660000</v>
      </c>
      <c r="R251">
        <f t="shared" si="14"/>
        <v>212000</v>
      </c>
      <c r="S251" s="14" t="str">
        <f t="shared" si="16"/>
        <v>Match</v>
      </c>
      <c r="T251" s="6">
        <f t="shared" si="15"/>
        <v>0.32121212121212123</v>
      </c>
    </row>
    <row r="252" spans="1:20" x14ac:dyDescent="0.35">
      <c r="A252">
        <v>100251</v>
      </c>
      <c r="B252" s="1">
        <v>46226</v>
      </c>
      <c r="C252" t="s">
        <v>25</v>
      </c>
      <c r="D252" t="s">
        <v>26</v>
      </c>
      <c r="E252" t="s">
        <v>43</v>
      </c>
      <c r="F252" t="s">
        <v>19</v>
      </c>
      <c r="G252" t="s">
        <v>52</v>
      </c>
      <c r="H252" t="s">
        <v>186</v>
      </c>
      <c r="I252" t="s">
        <v>30</v>
      </c>
      <c r="J252">
        <v>2</v>
      </c>
      <c r="K252">
        <v>42000</v>
      </c>
      <c r="L252">
        <v>0</v>
      </c>
      <c r="M252">
        <v>84000</v>
      </c>
      <c r="N252">
        <v>28000</v>
      </c>
      <c r="O252" t="s">
        <v>23</v>
      </c>
      <c r="P252" t="s">
        <v>47</v>
      </c>
      <c r="Q252">
        <f t="shared" si="13"/>
        <v>84000</v>
      </c>
      <c r="R252">
        <f t="shared" si="14"/>
        <v>28000</v>
      </c>
      <c r="S252" s="14" t="str">
        <f t="shared" si="16"/>
        <v>Match</v>
      </c>
      <c r="T252" s="6">
        <f t="shared" si="15"/>
        <v>0.33333333333333331</v>
      </c>
    </row>
    <row r="253" spans="1:20" x14ac:dyDescent="0.35">
      <c r="A253">
        <v>100252</v>
      </c>
      <c r="B253" s="1">
        <v>46214</v>
      </c>
      <c r="C253" t="s">
        <v>35</v>
      </c>
      <c r="D253" t="s">
        <v>36</v>
      </c>
      <c r="E253" t="s">
        <v>43</v>
      </c>
      <c r="F253" t="s">
        <v>27</v>
      </c>
      <c r="G253" t="s">
        <v>38</v>
      </c>
      <c r="H253" t="s">
        <v>167</v>
      </c>
      <c r="I253" t="s">
        <v>30</v>
      </c>
      <c r="J253">
        <v>2</v>
      </c>
      <c r="K253">
        <v>26000</v>
      </c>
      <c r="L253">
        <v>0</v>
      </c>
      <c r="M253">
        <v>52000</v>
      </c>
      <c r="N253">
        <v>15000</v>
      </c>
      <c r="O253" t="s">
        <v>23</v>
      </c>
      <c r="P253" t="s">
        <v>58</v>
      </c>
      <c r="Q253">
        <f t="shared" si="13"/>
        <v>52000</v>
      </c>
      <c r="R253">
        <f t="shared" si="14"/>
        <v>22000</v>
      </c>
      <c r="S253" s="14" t="str">
        <f t="shared" si="16"/>
        <v>Match</v>
      </c>
      <c r="T253" s="6">
        <f t="shared" si="15"/>
        <v>0.42307692307692307</v>
      </c>
    </row>
    <row r="254" spans="1:20" x14ac:dyDescent="0.35">
      <c r="A254">
        <v>100253</v>
      </c>
      <c r="B254" s="1">
        <v>46024</v>
      </c>
      <c r="C254" t="s">
        <v>55</v>
      </c>
      <c r="D254" t="s">
        <v>56</v>
      </c>
      <c r="E254" t="s">
        <v>18</v>
      </c>
      <c r="F254" t="s">
        <v>19</v>
      </c>
      <c r="G254" t="s">
        <v>20</v>
      </c>
      <c r="H254" t="s">
        <v>145</v>
      </c>
      <c r="I254" t="s">
        <v>30</v>
      </c>
      <c r="J254">
        <v>2</v>
      </c>
      <c r="K254">
        <v>58000</v>
      </c>
      <c r="L254">
        <v>0.05</v>
      </c>
      <c r="M254">
        <v>110200</v>
      </c>
      <c r="N254">
        <v>39000</v>
      </c>
      <c r="O254" t="s">
        <v>23</v>
      </c>
      <c r="P254" t="s">
        <v>64</v>
      </c>
      <c r="Q254">
        <f t="shared" si="13"/>
        <v>110200</v>
      </c>
      <c r="R254">
        <f t="shared" si="14"/>
        <v>32200</v>
      </c>
      <c r="S254" s="14" t="str">
        <f t="shared" si="16"/>
        <v>Match</v>
      </c>
      <c r="T254" s="6">
        <f t="shared" si="15"/>
        <v>0.29219600725952816</v>
      </c>
    </row>
    <row r="255" spans="1:20" x14ac:dyDescent="0.35">
      <c r="A255">
        <v>100254</v>
      </c>
      <c r="B255" s="1">
        <v>46123</v>
      </c>
      <c r="C255" t="s">
        <v>35</v>
      </c>
      <c r="D255" t="s">
        <v>36</v>
      </c>
      <c r="E255" t="s">
        <v>37</v>
      </c>
      <c r="F255" t="s">
        <v>19</v>
      </c>
      <c r="G255" t="s">
        <v>20</v>
      </c>
      <c r="H255" t="s">
        <v>103</v>
      </c>
      <c r="I255" t="s">
        <v>30</v>
      </c>
      <c r="J255">
        <v>2</v>
      </c>
      <c r="K255">
        <v>58000</v>
      </c>
      <c r="L255">
        <v>0.1</v>
      </c>
      <c r="M255">
        <v>104400</v>
      </c>
      <c r="N255">
        <v>39000</v>
      </c>
      <c r="O255" t="s">
        <v>23</v>
      </c>
      <c r="P255" t="s">
        <v>40</v>
      </c>
      <c r="Q255">
        <f t="shared" si="13"/>
        <v>104400</v>
      </c>
      <c r="R255">
        <f t="shared" si="14"/>
        <v>26400</v>
      </c>
      <c r="S255" s="14" t="str">
        <f t="shared" si="16"/>
        <v>Match</v>
      </c>
      <c r="T255" s="6">
        <f t="shared" si="15"/>
        <v>0.25287356321839083</v>
      </c>
    </row>
    <row r="256" spans="1:20" x14ac:dyDescent="0.35">
      <c r="A256">
        <v>100255</v>
      </c>
      <c r="B256" s="1">
        <v>46147</v>
      </c>
      <c r="C256" t="s">
        <v>42</v>
      </c>
      <c r="D256" t="s">
        <v>26</v>
      </c>
      <c r="E256" t="s">
        <v>37</v>
      </c>
      <c r="F256" t="s">
        <v>19</v>
      </c>
      <c r="G256" t="s">
        <v>62</v>
      </c>
      <c r="H256" t="s">
        <v>205</v>
      </c>
      <c r="I256" t="s">
        <v>22</v>
      </c>
      <c r="J256">
        <v>5</v>
      </c>
      <c r="K256">
        <v>24000</v>
      </c>
      <c r="L256">
        <v>0.15</v>
      </c>
      <c r="M256">
        <v>102000</v>
      </c>
      <c r="N256">
        <v>15000</v>
      </c>
      <c r="O256" t="s">
        <v>76</v>
      </c>
      <c r="P256" t="s">
        <v>31</v>
      </c>
      <c r="Q256">
        <f t="shared" si="13"/>
        <v>102000</v>
      </c>
      <c r="R256">
        <f t="shared" si="14"/>
        <v>27000</v>
      </c>
      <c r="S256" s="14" t="str">
        <f t="shared" si="16"/>
        <v>Match</v>
      </c>
      <c r="T256" s="6">
        <f t="shared" si="15"/>
        <v>0.26470588235294118</v>
      </c>
    </row>
    <row r="257" spans="1:20" x14ac:dyDescent="0.35">
      <c r="A257">
        <v>100256</v>
      </c>
      <c r="B257" s="1">
        <v>46226</v>
      </c>
      <c r="C257" t="s">
        <v>35</v>
      </c>
      <c r="D257" t="s">
        <v>36</v>
      </c>
      <c r="E257" t="s">
        <v>43</v>
      </c>
      <c r="F257" t="s">
        <v>44</v>
      </c>
      <c r="G257" t="s">
        <v>45</v>
      </c>
      <c r="H257" t="s">
        <v>72</v>
      </c>
      <c r="I257" t="s">
        <v>22</v>
      </c>
      <c r="J257">
        <v>1</v>
      </c>
      <c r="K257">
        <v>6500</v>
      </c>
      <c r="L257">
        <v>0.05</v>
      </c>
      <c r="M257">
        <v>6175</v>
      </c>
      <c r="N257">
        <v>2200</v>
      </c>
      <c r="O257" t="s">
        <v>23</v>
      </c>
      <c r="P257" t="s">
        <v>84</v>
      </c>
      <c r="Q257">
        <f t="shared" si="13"/>
        <v>6175</v>
      </c>
      <c r="R257">
        <f t="shared" si="14"/>
        <v>3975</v>
      </c>
      <c r="S257" s="14" t="str">
        <f t="shared" si="16"/>
        <v>Match</v>
      </c>
      <c r="T257" s="6">
        <f t="shared" si="15"/>
        <v>0.64372469635627527</v>
      </c>
    </row>
    <row r="258" spans="1:20" x14ac:dyDescent="0.35">
      <c r="A258">
        <v>100257</v>
      </c>
      <c r="B258" s="1">
        <v>46085</v>
      </c>
      <c r="C258" t="s">
        <v>25</v>
      </c>
      <c r="D258" t="s">
        <v>26</v>
      </c>
      <c r="E258" t="s">
        <v>37</v>
      </c>
      <c r="F258" t="s">
        <v>19</v>
      </c>
      <c r="G258" t="s">
        <v>20</v>
      </c>
      <c r="H258" t="s">
        <v>160</v>
      </c>
      <c r="I258" t="s">
        <v>30</v>
      </c>
      <c r="J258">
        <v>1</v>
      </c>
      <c r="K258">
        <v>58000</v>
      </c>
      <c r="L258">
        <v>0.05</v>
      </c>
      <c r="M258">
        <v>55100</v>
      </c>
      <c r="N258">
        <v>39000</v>
      </c>
      <c r="O258" t="s">
        <v>23</v>
      </c>
      <c r="P258" t="s">
        <v>47</v>
      </c>
      <c r="Q258">
        <f t="shared" si="13"/>
        <v>55100</v>
      </c>
      <c r="R258">
        <f t="shared" si="14"/>
        <v>16100</v>
      </c>
      <c r="S258" s="14" t="str">
        <f t="shared" si="16"/>
        <v>Match</v>
      </c>
      <c r="T258" s="6">
        <f t="shared" si="15"/>
        <v>0.29219600725952816</v>
      </c>
    </row>
    <row r="259" spans="1:20" x14ac:dyDescent="0.35">
      <c r="A259">
        <v>100258</v>
      </c>
      <c r="B259" s="1">
        <v>46204</v>
      </c>
      <c r="C259" t="s">
        <v>55</v>
      </c>
      <c r="D259" t="s">
        <v>56</v>
      </c>
      <c r="E259" t="s">
        <v>18</v>
      </c>
      <c r="F259" t="s">
        <v>19</v>
      </c>
      <c r="G259" t="s">
        <v>52</v>
      </c>
      <c r="H259" t="s">
        <v>78</v>
      </c>
      <c r="I259" t="s">
        <v>22</v>
      </c>
      <c r="J259">
        <v>4</v>
      </c>
      <c r="K259">
        <v>42000</v>
      </c>
      <c r="L259">
        <v>0.15</v>
      </c>
      <c r="M259">
        <v>142800</v>
      </c>
      <c r="N259">
        <v>28000</v>
      </c>
      <c r="O259" t="s">
        <v>23</v>
      </c>
      <c r="P259" t="s">
        <v>84</v>
      </c>
      <c r="Q259">
        <f t="shared" ref="Q259:Q322" si="17">J259*K259*(1-L259)</f>
        <v>142800</v>
      </c>
      <c r="R259">
        <f t="shared" ref="R259:R322" si="18">Q259-(J259*N259)</f>
        <v>30800</v>
      </c>
      <c r="S259" s="14" t="str">
        <f t="shared" si="16"/>
        <v>Match</v>
      </c>
      <c r="T259" s="6">
        <f t="shared" ref="T259:T322" si="19">R259/Q259</f>
        <v>0.21568627450980393</v>
      </c>
    </row>
    <row r="260" spans="1:20" x14ac:dyDescent="0.35">
      <c r="A260">
        <v>100259</v>
      </c>
      <c r="B260" s="1">
        <v>46226</v>
      </c>
      <c r="C260" t="s">
        <v>32</v>
      </c>
      <c r="D260" t="s">
        <v>17</v>
      </c>
      <c r="E260" t="s">
        <v>43</v>
      </c>
      <c r="F260" t="s">
        <v>27</v>
      </c>
      <c r="G260" t="s">
        <v>28</v>
      </c>
      <c r="H260" t="s">
        <v>193</v>
      </c>
      <c r="I260" t="s">
        <v>30</v>
      </c>
      <c r="J260">
        <v>1</v>
      </c>
      <c r="K260">
        <v>165000</v>
      </c>
      <c r="L260">
        <v>0.25</v>
      </c>
      <c r="M260">
        <v>136125</v>
      </c>
      <c r="N260">
        <v>112000</v>
      </c>
      <c r="O260" t="s">
        <v>76</v>
      </c>
      <c r="P260" t="s">
        <v>40</v>
      </c>
      <c r="Q260">
        <f t="shared" si="17"/>
        <v>123750</v>
      </c>
      <c r="R260">
        <f t="shared" si="18"/>
        <v>11750</v>
      </c>
      <c r="S260" s="14" t="str">
        <f t="shared" si="16"/>
        <v>Mismatch</v>
      </c>
      <c r="T260" s="6">
        <f t="shared" si="19"/>
        <v>9.494949494949495E-2</v>
      </c>
    </row>
    <row r="261" spans="1:20" x14ac:dyDescent="0.35">
      <c r="A261">
        <v>100260</v>
      </c>
      <c r="B261" s="1">
        <v>46126</v>
      </c>
      <c r="C261" t="s">
        <v>55</v>
      </c>
      <c r="D261" t="s">
        <v>56</v>
      </c>
      <c r="E261" t="s">
        <v>18</v>
      </c>
      <c r="F261" t="s">
        <v>27</v>
      </c>
      <c r="G261" t="s">
        <v>33</v>
      </c>
      <c r="H261" t="s">
        <v>107</v>
      </c>
      <c r="I261" t="s">
        <v>30</v>
      </c>
      <c r="J261">
        <v>2</v>
      </c>
      <c r="K261">
        <v>32000</v>
      </c>
      <c r="L261">
        <v>0.15</v>
      </c>
      <c r="M261">
        <v>54400</v>
      </c>
      <c r="N261">
        <v>19000</v>
      </c>
      <c r="O261" t="s">
        <v>23</v>
      </c>
      <c r="P261" t="s">
        <v>64</v>
      </c>
      <c r="Q261">
        <f t="shared" si="17"/>
        <v>54400</v>
      </c>
      <c r="R261">
        <f t="shared" si="18"/>
        <v>16400</v>
      </c>
      <c r="S261" s="14" t="str">
        <f t="shared" si="16"/>
        <v>Match</v>
      </c>
      <c r="T261" s="6">
        <f t="shared" si="19"/>
        <v>0.3014705882352941</v>
      </c>
    </row>
    <row r="262" spans="1:20" x14ac:dyDescent="0.35">
      <c r="A262">
        <v>100261</v>
      </c>
      <c r="B262" s="1">
        <v>46087</v>
      </c>
      <c r="C262" t="s">
        <v>16</v>
      </c>
      <c r="D262" t="s">
        <v>17</v>
      </c>
      <c r="E262" t="s">
        <v>43</v>
      </c>
      <c r="F262" t="s">
        <v>27</v>
      </c>
      <c r="G262" t="s">
        <v>38</v>
      </c>
      <c r="H262" t="s">
        <v>162</v>
      </c>
      <c r="I262" t="s">
        <v>22</v>
      </c>
      <c r="J262">
        <v>4</v>
      </c>
      <c r="K262">
        <v>26000</v>
      </c>
      <c r="L262">
        <v>0</v>
      </c>
      <c r="M262">
        <v>104000</v>
      </c>
      <c r="N262">
        <v>15000</v>
      </c>
      <c r="O262" t="s">
        <v>23</v>
      </c>
      <c r="P262" t="s">
        <v>24</v>
      </c>
      <c r="Q262">
        <f t="shared" si="17"/>
        <v>104000</v>
      </c>
      <c r="R262">
        <f t="shared" si="18"/>
        <v>44000</v>
      </c>
      <c r="S262" s="14" t="str">
        <f t="shared" si="16"/>
        <v>Match</v>
      </c>
      <c r="T262" s="6">
        <f t="shared" si="19"/>
        <v>0.42307692307692307</v>
      </c>
    </row>
    <row r="263" spans="1:20" x14ac:dyDescent="0.35">
      <c r="A263">
        <v>100262</v>
      </c>
      <c r="B263" s="1">
        <v>46063</v>
      </c>
      <c r="C263" t="s">
        <v>50</v>
      </c>
      <c r="D263" t="s">
        <v>51</v>
      </c>
      <c r="E263" t="s">
        <v>37</v>
      </c>
      <c r="F263" t="s">
        <v>19</v>
      </c>
      <c r="G263" t="s">
        <v>62</v>
      </c>
      <c r="H263" t="s">
        <v>91</v>
      </c>
      <c r="I263" t="s">
        <v>22</v>
      </c>
      <c r="J263">
        <v>4</v>
      </c>
      <c r="K263">
        <v>24000</v>
      </c>
      <c r="L263">
        <v>0.05</v>
      </c>
      <c r="M263">
        <v>91200</v>
      </c>
      <c r="N263">
        <v>15000</v>
      </c>
      <c r="O263" t="s">
        <v>23</v>
      </c>
      <c r="P263" t="s">
        <v>47</v>
      </c>
      <c r="Q263">
        <f t="shared" si="17"/>
        <v>91200</v>
      </c>
      <c r="R263">
        <f t="shared" si="18"/>
        <v>31200</v>
      </c>
      <c r="S263" s="14" t="str">
        <f t="shared" si="16"/>
        <v>Match</v>
      </c>
      <c r="T263" s="6">
        <f t="shared" si="19"/>
        <v>0.34210526315789475</v>
      </c>
    </row>
    <row r="264" spans="1:20" x14ac:dyDescent="0.35">
      <c r="A264">
        <v>100263</v>
      </c>
      <c r="B264" s="1">
        <v>46044</v>
      </c>
      <c r="C264" t="s">
        <v>16</v>
      </c>
      <c r="D264" t="s">
        <v>17</v>
      </c>
      <c r="E264" t="s">
        <v>43</v>
      </c>
      <c r="F264" t="s">
        <v>44</v>
      </c>
      <c r="G264" t="s">
        <v>60</v>
      </c>
      <c r="H264" t="s">
        <v>117</v>
      </c>
      <c r="I264" t="s">
        <v>22</v>
      </c>
      <c r="J264">
        <v>5</v>
      </c>
      <c r="K264">
        <v>9000</v>
      </c>
      <c r="L264">
        <v>0.25</v>
      </c>
      <c r="M264">
        <v>33750</v>
      </c>
      <c r="N264">
        <v>3500</v>
      </c>
      <c r="O264" t="s">
        <v>23</v>
      </c>
      <c r="P264" t="s">
        <v>58</v>
      </c>
      <c r="Q264">
        <f t="shared" si="17"/>
        <v>33750</v>
      </c>
      <c r="R264">
        <f t="shared" si="18"/>
        <v>16250</v>
      </c>
      <c r="S264" s="14" t="str">
        <f t="shared" si="16"/>
        <v>Match</v>
      </c>
      <c r="T264" s="6">
        <f t="shared" si="19"/>
        <v>0.48148148148148145</v>
      </c>
    </row>
    <row r="265" spans="1:20" x14ac:dyDescent="0.35">
      <c r="A265">
        <v>100264</v>
      </c>
      <c r="B265" s="1">
        <v>46117</v>
      </c>
      <c r="C265" t="s">
        <v>35</v>
      </c>
      <c r="D265" t="s">
        <v>36</v>
      </c>
      <c r="E265" t="s">
        <v>43</v>
      </c>
      <c r="F265" t="s">
        <v>19</v>
      </c>
      <c r="G265" t="s">
        <v>52</v>
      </c>
      <c r="H265" t="s">
        <v>120</v>
      </c>
      <c r="I265" t="s">
        <v>30</v>
      </c>
      <c r="J265">
        <v>1</v>
      </c>
      <c r="K265">
        <v>42000</v>
      </c>
      <c r="L265">
        <v>0.05</v>
      </c>
      <c r="M265">
        <v>39900</v>
      </c>
      <c r="N265">
        <v>28000</v>
      </c>
      <c r="O265" t="s">
        <v>23</v>
      </c>
      <c r="P265" t="s">
        <v>58</v>
      </c>
      <c r="Q265">
        <f t="shared" si="17"/>
        <v>39900</v>
      </c>
      <c r="R265">
        <f t="shared" si="18"/>
        <v>11900</v>
      </c>
      <c r="S265" s="14" t="str">
        <f t="shared" si="16"/>
        <v>Match</v>
      </c>
      <c r="T265" s="6">
        <f t="shared" si="19"/>
        <v>0.2982456140350877</v>
      </c>
    </row>
    <row r="266" spans="1:20" x14ac:dyDescent="0.35">
      <c r="A266">
        <v>100265</v>
      </c>
      <c r="B266" s="1">
        <v>46053</v>
      </c>
      <c r="C266" t="s">
        <v>55</v>
      </c>
      <c r="D266" t="s">
        <v>56</v>
      </c>
      <c r="E266" t="s">
        <v>43</v>
      </c>
      <c r="F266" t="s">
        <v>27</v>
      </c>
      <c r="G266" t="s">
        <v>33</v>
      </c>
      <c r="H266" t="s">
        <v>207</v>
      </c>
      <c r="I266" t="s">
        <v>30</v>
      </c>
      <c r="J266">
        <v>2</v>
      </c>
      <c r="K266">
        <v>32000</v>
      </c>
      <c r="L266">
        <v>0</v>
      </c>
      <c r="M266">
        <v>64000</v>
      </c>
      <c r="N266">
        <v>19000</v>
      </c>
      <c r="O266" t="s">
        <v>23</v>
      </c>
      <c r="P266" t="s">
        <v>24</v>
      </c>
      <c r="Q266">
        <f t="shared" si="17"/>
        <v>64000</v>
      </c>
      <c r="R266">
        <f t="shared" si="18"/>
        <v>26000</v>
      </c>
      <c r="S266" s="14" t="str">
        <f t="shared" ref="S266:S329" si="20">IF(M266=Q266,"Match","Mismatch")</f>
        <v>Match</v>
      </c>
      <c r="T266" s="6">
        <f t="shared" si="19"/>
        <v>0.40625</v>
      </c>
    </row>
    <row r="267" spans="1:20" x14ac:dyDescent="0.35">
      <c r="A267">
        <v>100266</v>
      </c>
      <c r="B267" s="1">
        <v>46188</v>
      </c>
      <c r="C267" t="s">
        <v>35</v>
      </c>
      <c r="D267" t="s">
        <v>36</v>
      </c>
      <c r="E267" t="s">
        <v>18</v>
      </c>
      <c r="F267" t="s">
        <v>19</v>
      </c>
      <c r="G267" t="s">
        <v>62</v>
      </c>
      <c r="H267" t="s">
        <v>113</v>
      </c>
      <c r="I267" t="s">
        <v>22</v>
      </c>
      <c r="J267">
        <v>4</v>
      </c>
      <c r="K267">
        <v>24000</v>
      </c>
      <c r="L267">
        <v>0</v>
      </c>
      <c r="M267">
        <v>96000</v>
      </c>
      <c r="N267">
        <v>15000</v>
      </c>
      <c r="O267" t="s">
        <v>23</v>
      </c>
      <c r="P267" t="s">
        <v>64</v>
      </c>
      <c r="Q267">
        <f t="shared" si="17"/>
        <v>96000</v>
      </c>
      <c r="R267">
        <f t="shared" si="18"/>
        <v>36000</v>
      </c>
      <c r="S267" s="14" t="str">
        <f t="shared" si="20"/>
        <v>Match</v>
      </c>
      <c r="T267" s="6">
        <f t="shared" si="19"/>
        <v>0.375</v>
      </c>
    </row>
    <row r="268" spans="1:20" x14ac:dyDescent="0.35">
      <c r="A268">
        <v>100267</v>
      </c>
      <c r="B268" s="1">
        <v>46143</v>
      </c>
      <c r="C268" t="s">
        <v>55</v>
      </c>
      <c r="D268" t="s">
        <v>56</v>
      </c>
      <c r="E268" t="s">
        <v>43</v>
      </c>
      <c r="F268" t="s">
        <v>27</v>
      </c>
      <c r="G268" t="s">
        <v>38</v>
      </c>
      <c r="H268" t="s">
        <v>175</v>
      </c>
      <c r="I268" t="s">
        <v>30</v>
      </c>
      <c r="J268">
        <v>1</v>
      </c>
      <c r="K268">
        <v>26000</v>
      </c>
      <c r="L268">
        <v>0.05</v>
      </c>
      <c r="M268">
        <v>24700</v>
      </c>
      <c r="N268">
        <v>15000</v>
      </c>
      <c r="O268" t="s">
        <v>23</v>
      </c>
      <c r="P268" t="s">
        <v>54</v>
      </c>
      <c r="Q268">
        <f t="shared" si="17"/>
        <v>24700</v>
      </c>
      <c r="R268">
        <f t="shared" si="18"/>
        <v>9700</v>
      </c>
      <c r="S268" s="14" t="str">
        <f t="shared" si="20"/>
        <v>Match</v>
      </c>
      <c r="T268" s="6">
        <f t="shared" si="19"/>
        <v>0.39271255060728744</v>
      </c>
    </row>
    <row r="269" spans="1:20" x14ac:dyDescent="0.35">
      <c r="A269">
        <v>100268</v>
      </c>
      <c r="B269" s="1">
        <v>46082</v>
      </c>
      <c r="C269" t="s">
        <v>42</v>
      </c>
      <c r="D269" t="s">
        <v>26</v>
      </c>
      <c r="E269" t="s">
        <v>37</v>
      </c>
      <c r="F269" t="s">
        <v>19</v>
      </c>
      <c r="G269" t="s">
        <v>20</v>
      </c>
      <c r="H269" t="s">
        <v>146</v>
      </c>
      <c r="I269" t="s">
        <v>30</v>
      </c>
      <c r="J269">
        <v>2</v>
      </c>
      <c r="K269">
        <v>58000</v>
      </c>
      <c r="L269">
        <v>0</v>
      </c>
      <c r="M269">
        <v>116000</v>
      </c>
      <c r="N269">
        <v>39000</v>
      </c>
      <c r="O269" t="s">
        <v>23</v>
      </c>
      <c r="P269" t="s">
        <v>64</v>
      </c>
      <c r="Q269">
        <f t="shared" si="17"/>
        <v>116000</v>
      </c>
      <c r="R269">
        <f t="shared" si="18"/>
        <v>38000</v>
      </c>
      <c r="S269" s="14" t="str">
        <f t="shared" si="20"/>
        <v>Match</v>
      </c>
      <c r="T269" s="6">
        <f t="shared" si="19"/>
        <v>0.32758620689655171</v>
      </c>
    </row>
    <row r="270" spans="1:20" x14ac:dyDescent="0.35">
      <c r="A270">
        <v>100269</v>
      </c>
      <c r="B270" s="1">
        <v>46119</v>
      </c>
      <c r="C270" t="s">
        <v>32</v>
      </c>
      <c r="D270" t="s">
        <v>17</v>
      </c>
      <c r="E270" t="s">
        <v>18</v>
      </c>
      <c r="F270" t="s">
        <v>27</v>
      </c>
      <c r="G270" t="s">
        <v>38</v>
      </c>
      <c r="H270" t="s">
        <v>151</v>
      </c>
      <c r="I270" t="s">
        <v>30</v>
      </c>
      <c r="J270">
        <v>5</v>
      </c>
      <c r="K270">
        <v>26000</v>
      </c>
      <c r="L270">
        <v>0.15</v>
      </c>
      <c r="M270">
        <v>110500</v>
      </c>
      <c r="N270">
        <v>15000</v>
      </c>
      <c r="O270" t="s">
        <v>23</v>
      </c>
      <c r="P270" t="s">
        <v>31</v>
      </c>
      <c r="Q270">
        <f t="shared" si="17"/>
        <v>110500</v>
      </c>
      <c r="R270">
        <f t="shared" si="18"/>
        <v>35500</v>
      </c>
      <c r="S270" s="14" t="str">
        <f t="shared" si="20"/>
        <v>Match</v>
      </c>
      <c r="T270" s="6">
        <f t="shared" si="19"/>
        <v>0.32126696832579188</v>
      </c>
    </row>
    <row r="271" spans="1:20" x14ac:dyDescent="0.35">
      <c r="A271">
        <v>100270</v>
      </c>
      <c r="B271" s="1">
        <v>46189</v>
      </c>
      <c r="C271" t="s">
        <v>55</v>
      </c>
      <c r="D271" t="s">
        <v>56</v>
      </c>
      <c r="E271" t="s">
        <v>37</v>
      </c>
      <c r="F271" t="s">
        <v>44</v>
      </c>
      <c r="G271" t="s">
        <v>65</v>
      </c>
      <c r="H271" t="s">
        <v>208</v>
      </c>
      <c r="I271" t="s">
        <v>30</v>
      </c>
      <c r="J271">
        <v>4</v>
      </c>
      <c r="K271">
        <v>28000</v>
      </c>
      <c r="L271">
        <v>0</v>
      </c>
      <c r="M271">
        <v>112000</v>
      </c>
      <c r="N271">
        <v>16000</v>
      </c>
      <c r="O271" t="s">
        <v>23</v>
      </c>
      <c r="P271" t="s">
        <v>40</v>
      </c>
      <c r="Q271">
        <f t="shared" si="17"/>
        <v>112000</v>
      </c>
      <c r="R271">
        <f t="shared" si="18"/>
        <v>48000</v>
      </c>
      <c r="S271" s="14" t="str">
        <f t="shared" si="20"/>
        <v>Match</v>
      </c>
      <c r="T271" s="6">
        <f t="shared" si="19"/>
        <v>0.42857142857142855</v>
      </c>
    </row>
    <row r="272" spans="1:20" x14ac:dyDescent="0.35">
      <c r="A272">
        <v>100271</v>
      </c>
      <c r="B272" s="1">
        <v>46137</v>
      </c>
      <c r="C272" t="s">
        <v>50</v>
      </c>
      <c r="D272" t="s">
        <v>51</v>
      </c>
      <c r="E272" t="s">
        <v>37</v>
      </c>
      <c r="F272" t="s">
        <v>27</v>
      </c>
      <c r="G272" t="s">
        <v>28</v>
      </c>
      <c r="H272" t="s">
        <v>160</v>
      </c>
      <c r="I272" t="s">
        <v>22</v>
      </c>
      <c r="J272">
        <v>1</v>
      </c>
      <c r="K272">
        <v>165000</v>
      </c>
      <c r="L272">
        <v>0</v>
      </c>
      <c r="M272">
        <v>165000</v>
      </c>
      <c r="N272">
        <v>112000</v>
      </c>
      <c r="O272" t="s">
        <v>23</v>
      </c>
      <c r="P272" t="s">
        <v>24</v>
      </c>
      <c r="Q272">
        <f t="shared" si="17"/>
        <v>165000</v>
      </c>
      <c r="R272">
        <f t="shared" si="18"/>
        <v>53000</v>
      </c>
      <c r="S272" s="14" t="str">
        <f t="shared" si="20"/>
        <v>Match</v>
      </c>
      <c r="T272" s="6">
        <f t="shared" si="19"/>
        <v>0.32121212121212123</v>
      </c>
    </row>
    <row r="273" spans="1:20" x14ac:dyDescent="0.35">
      <c r="A273">
        <v>100272</v>
      </c>
      <c r="B273" s="1">
        <v>46100</v>
      </c>
      <c r="C273" t="s">
        <v>42</v>
      </c>
      <c r="D273" t="s">
        <v>26</v>
      </c>
      <c r="E273" t="s">
        <v>43</v>
      </c>
      <c r="F273" t="s">
        <v>19</v>
      </c>
      <c r="G273" t="s">
        <v>52</v>
      </c>
      <c r="H273" t="s">
        <v>146</v>
      </c>
      <c r="I273" t="s">
        <v>30</v>
      </c>
      <c r="J273">
        <v>1</v>
      </c>
      <c r="K273">
        <v>42000</v>
      </c>
      <c r="L273">
        <v>0</v>
      </c>
      <c r="M273">
        <v>42000</v>
      </c>
      <c r="N273">
        <v>28000</v>
      </c>
      <c r="O273" t="s">
        <v>23</v>
      </c>
      <c r="P273" t="s">
        <v>54</v>
      </c>
      <c r="Q273">
        <f t="shared" si="17"/>
        <v>42000</v>
      </c>
      <c r="R273">
        <f t="shared" si="18"/>
        <v>14000</v>
      </c>
      <c r="S273" s="14" t="str">
        <f t="shared" si="20"/>
        <v>Match</v>
      </c>
      <c r="T273" s="6">
        <f t="shared" si="19"/>
        <v>0.33333333333333331</v>
      </c>
    </row>
    <row r="274" spans="1:20" x14ac:dyDescent="0.35">
      <c r="A274">
        <v>100273</v>
      </c>
      <c r="B274" s="1">
        <v>46037</v>
      </c>
      <c r="C274" t="s">
        <v>50</v>
      </c>
      <c r="D274" t="s">
        <v>51</v>
      </c>
      <c r="E274" t="s">
        <v>37</v>
      </c>
      <c r="F274" t="s">
        <v>27</v>
      </c>
      <c r="G274" t="s">
        <v>28</v>
      </c>
      <c r="H274" t="s">
        <v>209</v>
      </c>
      <c r="I274" t="s">
        <v>22</v>
      </c>
      <c r="J274">
        <v>2</v>
      </c>
      <c r="K274">
        <v>165000</v>
      </c>
      <c r="L274">
        <v>0.05</v>
      </c>
      <c r="M274">
        <v>313500</v>
      </c>
      <c r="N274">
        <v>112000</v>
      </c>
      <c r="O274" t="s">
        <v>23</v>
      </c>
      <c r="P274" t="s">
        <v>47</v>
      </c>
      <c r="Q274">
        <f t="shared" si="17"/>
        <v>313500</v>
      </c>
      <c r="R274">
        <f t="shared" si="18"/>
        <v>89500</v>
      </c>
      <c r="S274" s="14" t="str">
        <f t="shared" si="20"/>
        <v>Match</v>
      </c>
      <c r="T274" s="6">
        <f t="shared" si="19"/>
        <v>0.28548644338118023</v>
      </c>
    </row>
    <row r="275" spans="1:20" x14ac:dyDescent="0.35">
      <c r="A275">
        <v>100274</v>
      </c>
      <c r="B275" s="1">
        <v>46260</v>
      </c>
      <c r="C275" t="s">
        <v>55</v>
      </c>
      <c r="D275" t="s">
        <v>56</v>
      </c>
      <c r="E275" t="s">
        <v>37</v>
      </c>
      <c r="F275" t="s">
        <v>44</v>
      </c>
      <c r="G275" t="s">
        <v>65</v>
      </c>
      <c r="H275" t="s">
        <v>148</v>
      </c>
      <c r="I275" t="s">
        <v>30</v>
      </c>
      <c r="J275">
        <v>3</v>
      </c>
      <c r="K275">
        <v>28000</v>
      </c>
      <c r="L275">
        <v>0</v>
      </c>
      <c r="M275">
        <v>84000</v>
      </c>
      <c r="N275">
        <v>16000</v>
      </c>
      <c r="O275" t="s">
        <v>23</v>
      </c>
      <c r="P275" t="s">
        <v>54</v>
      </c>
      <c r="Q275">
        <f t="shared" si="17"/>
        <v>84000</v>
      </c>
      <c r="R275">
        <f t="shared" si="18"/>
        <v>36000</v>
      </c>
      <c r="S275" s="14" t="str">
        <f t="shared" si="20"/>
        <v>Match</v>
      </c>
      <c r="T275" s="6">
        <f t="shared" si="19"/>
        <v>0.42857142857142855</v>
      </c>
    </row>
    <row r="276" spans="1:20" x14ac:dyDescent="0.35">
      <c r="A276">
        <v>100275</v>
      </c>
      <c r="B276" s="1">
        <v>46156</v>
      </c>
      <c r="C276" t="s">
        <v>25</v>
      </c>
      <c r="D276" t="s">
        <v>26</v>
      </c>
      <c r="E276" t="s">
        <v>37</v>
      </c>
      <c r="F276" t="s">
        <v>27</v>
      </c>
      <c r="G276" t="s">
        <v>38</v>
      </c>
      <c r="H276" t="s">
        <v>100</v>
      </c>
      <c r="I276" t="s">
        <v>22</v>
      </c>
      <c r="J276">
        <v>22</v>
      </c>
      <c r="K276">
        <v>26000</v>
      </c>
      <c r="L276">
        <v>0.05</v>
      </c>
      <c r="M276">
        <v>543400</v>
      </c>
      <c r="N276">
        <v>15000</v>
      </c>
      <c r="O276" t="s">
        <v>23</v>
      </c>
      <c r="P276" t="s">
        <v>58</v>
      </c>
      <c r="Q276">
        <f t="shared" si="17"/>
        <v>543400</v>
      </c>
      <c r="R276">
        <f t="shared" si="18"/>
        <v>213400</v>
      </c>
      <c r="S276" s="14" t="str">
        <f t="shared" si="20"/>
        <v>Match</v>
      </c>
      <c r="T276" s="6">
        <f t="shared" si="19"/>
        <v>0.39271255060728744</v>
      </c>
    </row>
    <row r="277" spans="1:20" x14ac:dyDescent="0.35">
      <c r="A277">
        <v>100276</v>
      </c>
      <c r="B277" s="1">
        <v>46195</v>
      </c>
      <c r="C277" t="s">
        <v>42</v>
      </c>
      <c r="D277" t="s">
        <v>26</v>
      </c>
      <c r="E277" t="s">
        <v>37</v>
      </c>
      <c r="F277" t="s">
        <v>19</v>
      </c>
      <c r="G277" t="s">
        <v>62</v>
      </c>
      <c r="H277" t="s">
        <v>158</v>
      </c>
      <c r="I277" t="s">
        <v>22</v>
      </c>
      <c r="J277">
        <v>2</v>
      </c>
      <c r="K277">
        <v>24000</v>
      </c>
      <c r="L277">
        <v>0.1</v>
      </c>
      <c r="M277">
        <v>43200</v>
      </c>
      <c r="N277">
        <v>15000</v>
      </c>
      <c r="O277" t="s">
        <v>23</v>
      </c>
      <c r="P277" t="s">
        <v>58</v>
      </c>
      <c r="Q277">
        <f t="shared" si="17"/>
        <v>43200</v>
      </c>
      <c r="R277">
        <f t="shared" si="18"/>
        <v>13200</v>
      </c>
      <c r="S277" s="14" t="str">
        <f t="shared" si="20"/>
        <v>Match</v>
      </c>
      <c r="T277" s="6">
        <f t="shared" si="19"/>
        <v>0.30555555555555558</v>
      </c>
    </row>
    <row r="278" spans="1:20" x14ac:dyDescent="0.35">
      <c r="A278">
        <v>100277</v>
      </c>
      <c r="B278" s="1">
        <v>46231</v>
      </c>
      <c r="C278" t="s">
        <v>25</v>
      </c>
      <c r="D278" t="s">
        <v>26</v>
      </c>
      <c r="E278" t="s">
        <v>43</v>
      </c>
      <c r="F278" t="s">
        <v>27</v>
      </c>
      <c r="G278" t="s">
        <v>38</v>
      </c>
      <c r="H278" t="s">
        <v>138</v>
      </c>
      <c r="I278" t="s">
        <v>22</v>
      </c>
      <c r="J278">
        <v>22</v>
      </c>
      <c r="K278">
        <v>26000</v>
      </c>
      <c r="L278">
        <v>0</v>
      </c>
      <c r="M278">
        <v>572000</v>
      </c>
      <c r="N278">
        <v>15000</v>
      </c>
      <c r="O278" t="s">
        <v>23</v>
      </c>
      <c r="P278" t="s">
        <v>40</v>
      </c>
      <c r="Q278">
        <f t="shared" si="17"/>
        <v>572000</v>
      </c>
      <c r="R278">
        <f t="shared" si="18"/>
        <v>242000</v>
      </c>
      <c r="S278" s="14" t="str">
        <f t="shared" si="20"/>
        <v>Match</v>
      </c>
      <c r="T278" s="6">
        <f t="shared" si="19"/>
        <v>0.42307692307692307</v>
      </c>
    </row>
    <row r="279" spans="1:20" x14ac:dyDescent="0.35">
      <c r="A279">
        <v>100278</v>
      </c>
      <c r="B279" s="1">
        <v>46200</v>
      </c>
      <c r="C279" t="s">
        <v>25</v>
      </c>
      <c r="D279" t="s">
        <v>26</v>
      </c>
      <c r="E279" t="s">
        <v>43</v>
      </c>
      <c r="F279" t="s">
        <v>27</v>
      </c>
      <c r="G279" t="s">
        <v>38</v>
      </c>
      <c r="H279" t="s">
        <v>190</v>
      </c>
      <c r="I279" t="s">
        <v>22</v>
      </c>
      <c r="J279">
        <v>3</v>
      </c>
      <c r="K279">
        <v>26000</v>
      </c>
      <c r="L279">
        <v>0.1</v>
      </c>
      <c r="M279">
        <v>56160</v>
      </c>
      <c r="N279">
        <v>15000</v>
      </c>
      <c r="O279" t="s">
        <v>23</v>
      </c>
      <c r="P279" t="s">
        <v>54</v>
      </c>
      <c r="Q279">
        <f t="shared" si="17"/>
        <v>70200</v>
      </c>
      <c r="R279">
        <f t="shared" si="18"/>
        <v>25200</v>
      </c>
      <c r="S279" s="14" t="str">
        <f t="shared" si="20"/>
        <v>Mismatch</v>
      </c>
      <c r="T279" s="6">
        <f t="shared" si="19"/>
        <v>0.35897435897435898</v>
      </c>
    </row>
    <row r="280" spans="1:20" x14ac:dyDescent="0.35">
      <c r="A280">
        <v>100279</v>
      </c>
      <c r="B280" s="1">
        <v>46074</v>
      </c>
      <c r="C280" t="s">
        <v>16</v>
      </c>
      <c r="D280" t="s">
        <v>17</v>
      </c>
      <c r="E280" t="s">
        <v>37</v>
      </c>
      <c r="F280" t="s">
        <v>44</v>
      </c>
      <c r="G280" t="s">
        <v>45</v>
      </c>
      <c r="H280" t="s">
        <v>39</v>
      </c>
      <c r="I280" t="s">
        <v>30</v>
      </c>
      <c r="J280">
        <v>4</v>
      </c>
      <c r="K280">
        <v>6500</v>
      </c>
      <c r="L280">
        <v>0.15</v>
      </c>
      <c r="M280">
        <v>22100</v>
      </c>
      <c r="N280">
        <v>2200</v>
      </c>
      <c r="O280" t="s">
        <v>23</v>
      </c>
      <c r="P280" t="s">
        <v>64</v>
      </c>
      <c r="Q280">
        <f t="shared" si="17"/>
        <v>22100</v>
      </c>
      <c r="R280">
        <f t="shared" si="18"/>
        <v>13300</v>
      </c>
      <c r="S280" s="14" t="str">
        <f t="shared" si="20"/>
        <v>Match</v>
      </c>
      <c r="T280" s="6">
        <f t="shared" si="19"/>
        <v>0.60180995475113119</v>
      </c>
    </row>
    <row r="281" spans="1:20" x14ac:dyDescent="0.35">
      <c r="A281">
        <v>100280</v>
      </c>
      <c r="B281" s="1">
        <v>46189</v>
      </c>
      <c r="C281" t="s">
        <v>25</v>
      </c>
      <c r="D281" t="s">
        <v>26</v>
      </c>
      <c r="E281" t="s">
        <v>18</v>
      </c>
      <c r="F281" t="s">
        <v>27</v>
      </c>
      <c r="G281" t="s">
        <v>33</v>
      </c>
      <c r="H281" t="s">
        <v>210</v>
      </c>
      <c r="I281" t="s">
        <v>30</v>
      </c>
      <c r="J281">
        <v>1</v>
      </c>
      <c r="K281">
        <v>32000</v>
      </c>
      <c r="L281">
        <v>0.05</v>
      </c>
      <c r="M281">
        <v>30400</v>
      </c>
      <c r="N281">
        <v>19000</v>
      </c>
      <c r="O281" t="s">
        <v>23</v>
      </c>
      <c r="P281" t="s">
        <v>40</v>
      </c>
      <c r="Q281">
        <f t="shared" si="17"/>
        <v>30400</v>
      </c>
      <c r="R281">
        <f t="shared" si="18"/>
        <v>11400</v>
      </c>
      <c r="S281" s="14" t="str">
        <f t="shared" si="20"/>
        <v>Match</v>
      </c>
      <c r="T281" s="6">
        <f t="shared" si="19"/>
        <v>0.375</v>
      </c>
    </row>
    <row r="282" spans="1:20" x14ac:dyDescent="0.35">
      <c r="A282">
        <v>100281</v>
      </c>
      <c r="B282" s="1">
        <v>46157</v>
      </c>
      <c r="C282" t="s">
        <v>25</v>
      </c>
      <c r="D282" t="s">
        <v>26</v>
      </c>
      <c r="E282" t="s">
        <v>18</v>
      </c>
      <c r="F282" t="s">
        <v>27</v>
      </c>
      <c r="G282" t="s">
        <v>38</v>
      </c>
      <c r="H282" t="s">
        <v>211</v>
      </c>
      <c r="I282" t="s">
        <v>22</v>
      </c>
      <c r="J282">
        <v>1</v>
      </c>
      <c r="K282">
        <v>26000</v>
      </c>
      <c r="L282">
        <v>0.15</v>
      </c>
      <c r="M282">
        <v>22100</v>
      </c>
      <c r="N282">
        <v>15000</v>
      </c>
      <c r="O282" t="s">
        <v>23</v>
      </c>
      <c r="P282" t="s">
        <v>47</v>
      </c>
      <c r="Q282">
        <f t="shared" si="17"/>
        <v>22100</v>
      </c>
      <c r="R282">
        <f t="shared" si="18"/>
        <v>7100</v>
      </c>
      <c r="S282" s="14" t="str">
        <f t="shared" si="20"/>
        <v>Match</v>
      </c>
      <c r="T282" s="6">
        <f t="shared" si="19"/>
        <v>0.32126696832579188</v>
      </c>
    </row>
    <row r="283" spans="1:20" x14ac:dyDescent="0.35">
      <c r="A283">
        <v>100282</v>
      </c>
      <c r="B283" s="1">
        <v>46149</v>
      </c>
      <c r="C283" t="s">
        <v>25</v>
      </c>
      <c r="D283" t="s">
        <v>26</v>
      </c>
      <c r="E283" t="s">
        <v>43</v>
      </c>
      <c r="F283" t="s">
        <v>27</v>
      </c>
      <c r="G283" t="s">
        <v>38</v>
      </c>
      <c r="H283" t="s">
        <v>126</v>
      </c>
      <c r="I283" t="s">
        <v>30</v>
      </c>
      <c r="J283">
        <v>2</v>
      </c>
      <c r="K283">
        <v>26000</v>
      </c>
      <c r="L283">
        <v>0.05</v>
      </c>
      <c r="M283">
        <v>49400</v>
      </c>
      <c r="N283">
        <v>15000</v>
      </c>
      <c r="O283" t="s">
        <v>23</v>
      </c>
      <c r="P283" t="s">
        <v>31</v>
      </c>
      <c r="Q283">
        <f t="shared" si="17"/>
        <v>49400</v>
      </c>
      <c r="R283">
        <f t="shared" si="18"/>
        <v>19400</v>
      </c>
      <c r="S283" s="14" t="str">
        <f t="shared" si="20"/>
        <v>Match</v>
      </c>
      <c r="T283" s="6">
        <f t="shared" si="19"/>
        <v>0.39271255060728744</v>
      </c>
    </row>
    <row r="284" spans="1:20" x14ac:dyDescent="0.35">
      <c r="A284">
        <v>100283</v>
      </c>
      <c r="B284" s="1">
        <v>46260</v>
      </c>
      <c r="C284" t="s">
        <v>25</v>
      </c>
      <c r="D284" t="s">
        <v>26</v>
      </c>
      <c r="E284" t="s">
        <v>43</v>
      </c>
      <c r="F284" t="s">
        <v>19</v>
      </c>
      <c r="G284" t="s">
        <v>20</v>
      </c>
      <c r="H284" t="s">
        <v>125</v>
      </c>
      <c r="I284" t="s">
        <v>30</v>
      </c>
      <c r="J284">
        <v>1</v>
      </c>
      <c r="K284">
        <v>58000</v>
      </c>
      <c r="L284">
        <v>0.05</v>
      </c>
      <c r="M284">
        <v>55100</v>
      </c>
      <c r="N284">
        <v>39000</v>
      </c>
      <c r="O284" t="s">
        <v>23</v>
      </c>
      <c r="P284" t="s">
        <v>47</v>
      </c>
      <c r="Q284">
        <f t="shared" si="17"/>
        <v>55100</v>
      </c>
      <c r="R284">
        <f t="shared" si="18"/>
        <v>16100</v>
      </c>
      <c r="S284" s="14" t="str">
        <f t="shared" si="20"/>
        <v>Match</v>
      </c>
      <c r="T284" s="6">
        <f t="shared" si="19"/>
        <v>0.29219600725952816</v>
      </c>
    </row>
    <row r="285" spans="1:20" x14ac:dyDescent="0.35">
      <c r="A285">
        <v>100284</v>
      </c>
      <c r="B285" s="1">
        <v>46245</v>
      </c>
      <c r="C285" t="s">
        <v>16</v>
      </c>
      <c r="D285" t="s">
        <v>17</v>
      </c>
      <c r="E285" t="s">
        <v>43</v>
      </c>
      <c r="F285" t="s">
        <v>19</v>
      </c>
      <c r="G285" t="s">
        <v>62</v>
      </c>
      <c r="H285" t="s">
        <v>212</v>
      </c>
      <c r="I285" t="s">
        <v>22</v>
      </c>
      <c r="J285">
        <v>4</v>
      </c>
      <c r="K285">
        <v>24000</v>
      </c>
      <c r="L285">
        <v>0.1</v>
      </c>
      <c r="M285">
        <v>95040</v>
      </c>
      <c r="N285">
        <v>15000</v>
      </c>
      <c r="O285" t="s">
        <v>23</v>
      </c>
      <c r="P285" t="s">
        <v>54</v>
      </c>
      <c r="Q285">
        <f t="shared" si="17"/>
        <v>86400</v>
      </c>
      <c r="R285">
        <f t="shared" si="18"/>
        <v>26400</v>
      </c>
      <c r="S285" s="14" t="str">
        <f t="shared" si="20"/>
        <v>Mismatch</v>
      </c>
      <c r="T285" s="6">
        <f t="shared" si="19"/>
        <v>0.30555555555555558</v>
      </c>
    </row>
    <row r="286" spans="1:20" x14ac:dyDescent="0.35">
      <c r="A286">
        <v>100285</v>
      </c>
      <c r="B286" s="1">
        <v>46221</v>
      </c>
      <c r="C286" t="s">
        <v>35</v>
      </c>
      <c r="D286" t="s">
        <v>36</v>
      </c>
      <c r="E286" t="s">
        <v>37</v>
      </c>
      <c r="F286" t="s">
        <v>19</v>
      </c>
      <c r="G286" t="s">
        <v>62</v>
      </c>
      <c r="H286" t="s">
        <v>165</v>
      </c>
      <c r="I286" t="s">
        <v>30</v>
      </c>
      <c r="J286">
        <v>1</v>
      </c>
      <c r="K286">
        <v>24000</v>
      </c>
      <c r="L286">
        <v>0.05</v>
      </c>
      <c r="M286">
        <v>22800</v>
      </c>
      <c r="N286">
        <v>15000</v>
      </c>
      <c r="O286" t="s">
        <v>23</v>
      </c>
      <c r="P286" t="s">
        <v>58</v>
      </c>
      <c r="Q286">
        <f t="shared" si="17"/>
        <v>22800</v>
      </c>
      <c r="R286">
        <f t="shared" si="18"/>
        <v>7800</v>
      </c>
      <c r="S286" s="14" t="str">
        <f t="shared" si="20"/>
        <v>Match</v>
      </c>
      <c r="T286" s="6">
        <f t="shared" si="19"/>
        <v>0.34210526315789475</v>
      </c>
    </row>
    <row r="287" spans="1:20" x14ac:dyDescent="0.35">
      <c r="A287">
        <v>100286</v>
      </c>
      <c r="B287" s="1">
        <v>46097</v>
      </c>
      <c r="C287" t="s">
        <v>35</v>
      </c>
      <c r="D287" t="s">
        <v>36</v>
      </c>
      <c r="E287" t="s">
        <v>37</v>
      </c>
      <c r="F287" t="s">
        <v>44</v>
      </c>
      <c r="G287" t="s">
        <v>60</v>
      </c>
      <c r="H287" t="s">
        <v>213</v>
      </c>
      <c r="I287" t="s">
        <v>30</v>
      </c>
      <c r="J287">
        <v>1</v>
      </c>
      <c r="K287">
        <v>9000</v>
      </c>
      <c r="L287">
        <v>0.1</v>
      </c>
      <c r="M287">
        <v>8100</v>
      </c>
      <c r="N287">
        <v>3500</v>
      </c>
      <c r="O287" t="s">
        <v>23</v>
      </c>
      <c r="P287" t="s">
        <v>84</v>
      </c>
      <c r="Q287">
        <f t="shared" si="17"/>
        <v>8100</v>
      </c>
      <c r="R287">
        <f t="shared" si="18"/>
        <v>4600</v>
      </c>
      <c r="S287" s="14" t="str">
        <f t="shared" si="20"/>
        <v>Match</v>
      </c>
      <c r="T287" s="6">
        <f t="shared" si="19"/>
        <v>0.5679012345679012</v>
      </c>
    </row>
    <row r="288" spans="1:20" x14ac:dyDescent="0.35">
      <c r="A288">
        <v>100287</v>
      </c>
      <c r="B288" s="1">
        <v>46078</v>
      </c>
      <c r="C288" t="s">
        <v>55</v>
      </c>
      <c r="D288" t="s">
        <v>56</v>
      </c>
      <c r="E288" t="s">
        <v>37</v>
      </c>
      <c r="F288" t="s">
        <v>27</v>
      </c>
      <c r="G288" t="s">
        <v>33</v>
      </c>
      <c r="H288" t="s">
        <v>214</v>
      </c>
      <c r="I288" t="s">
        <v>22</v>
      </c>
      <c r="J288">
        <v>3</v>
      </c>
      <c r="K288">
        <v>32000</v>
      </c>
      <c r="L288">
        <v>0.05</v>
      </c>
      <c r="M288">
        <v>91200</v>
      </c>
      <c r="N288">
        <v>19000</v>
      </c>
      <c r="O288" t="s">
        <v>23</v>
      </c>
      <c r="P288" t="s">
        <v>40</v>
      </c>
      <c r="Q288">
        <f t="shared" si="17"/>
        <v>91200</v>
      </c>
      <c r="R288">
        <f t="shared" si="18"/>
        <v>34200</v>
      </c>
      <c r="S288" s="14" t="str">
        <f t="shared" si="20"/>
        <v>Match</v>
      </c>
      <c r="T288" s="6">
        <f t="shared" si="19"/>
        <v>0.375</v>
      </c>
    </row>
    <row r="289" spans="1:20" x14ac:dyDescent="0.35">
      <c r="A289">
        <v>100288</v>
      </c>
      <c r="B289" s="1">
        <v>46177</v>
      </c>
      <c r="C289" t="s">
        <v>50</v>
      </c>
      <c r="D289" t="s">
        <v>51</v>
      </c>
      <c r="E289" t="s">
        <v>43</v>
      </c>
      <c r="F289" t="s">
        <v>27</v>
      </c>
      <c r="G289" t="s">
        <v>38</v>
      </c>
      <c r="H289" t="s">
        <v>154</v>
      </c>
      <c r="I289" t="s">
        <v>30</v>
      </c>
      <c r="J289">
        <v>1</v>
      </c>
      <c r="K289">
        <v>26000</v>
      </c>
      <c r="L289">
        <v>0.05</v>
      </c>
      <c r="M289">
        <v>24700</v>
      </c>
      <c r="N289">
        <v>15000</v>
      </c>
      <c r="O289" t="s">
        <v>23</v>
      </c>
      <c r="P289" t="s">
        <v>24</v>
      </c>
      <c r="Q289">
        <f t="shared" si="17"/>
        <v>24700</v>
      </c>
      <c r="R289">
        <f t="shared" si="18"/>
        <v>9700</v>
      </c>
      <c r="S289" s="14" t="str">
        <f t="shared" si="20"/>
        <v>Match</v>
      </c>
      <c r="T289" s="6">
        <f t="shared" si="19"/>
        <v>0.39271255060728744</v>
      </c>
    </row>
    <row r="290" spans="1:20" x14ac:dyDescent="0.35">
      <c r="A290">
        <v>100289</v>
      </c>
      <c r="B290" s="1">
        <v>46224</v>
      </c>
      <c r="C290" t="s">
        <v>25</v>
      </c>
      <c r="D290" t="s">
        <v>26</v>
      </c>
      <c r="E290" t="s">
        <v>43</v>
      </c>
      <c r="F290" t="s">
        <v>27</v>
      </c>
      <c r="G290" t="s">
        <v>33</v>
      </c>
      <c r="H290" t="s">
        <v>215</v>
      </c>
      <c r="I290" t="s">
        <v>22</v>
      </c>
      <c r="J290">
        <v>3</v>
      </c>
      <c r="K290">
        <v>32000</v>
      </c>
      <c r="L290">
        <v>0.1</v>
      </c>
      <c r="M290">
        <v>86400</v>
      </c>
      <c r="N290">
        <v>19000</v>
      </c>
      <c r="O290" t="s">
        <v>23</v>
      </c>
      <c r="P290" t="s">
        <v>58</v>
      </c>
      <c r="Q290">
        <f t="shared" si="17"/>
        <v>86400</v>
      </c>
      <c r="R290">
        <f t="shared" si="18"/>
        <v>29400</v>
      </c>
      <c r="S290" s="14" t="str">
        <f t="shared" si="20"/>
        <v>Match</v>
      </c>
      <c r="T290" s="6">
        <f t="shared" si="19"/>
        <v>0.34027777777777779</v>
      </c>
    </row>
    <row r="291" spans="1:20" x14ac:dyDescent="0.35">
      <c r="A291">
        <v>100290</v>
      </c>
      <c r="B291" s="1">
        <v>46116</v>
      </c>
      <c r="C291" t="s">
        <v>25</v>
      </c>
      <c r="D291" t="s">
        <v>26</v>
      </c>
      <c r="E291" t="s">
        <v>43</v>
      </c>
      <c r="F291" t="s">
        <v>27</v>
      </c>
      <c r="G291" t="s">
        <v>33</v>
      </c>
      <c r="H291" t="s">
        <v>29</v>
      </c>
      <c r="I291" t="s">
        <v>30</v>
      </c>
      <c r="J291">
        <v>5</v>
      </c>
      <c r="K291">
        <v>32000</v>
      </c>
      <c r="L291">
        <v>0.15</v>
      </c>
      <c r="M291">
        <v>136000</v>
      </c>
      <c r="N291">
        <v>19000</v>
      </c>
      <c r="O291" t="s">
        <v>23</v>
      </c>
      <c r="P291" t="s">
        <v>64</v>
      </c>
      <c r="Q291">
        <f t="shared" si="17"/>
        <v>136000</v>
      </c>
      <c r="R291">
        <f t="shared" si="18"/>
        <v>41000</v>
      </c>
      <c r="S291" s="14" t="str">
        <f t="shared" si="20"/>
        <v>Match</v>
      </c>
      <c r="T291" s="6">
        <f t="shared" si="19"/>
        <v>0.3014705882352941</v>
      </c>
    </row>
    <row r="292" spans="1:20" x14ac:dyDescent="0.35">
      <c r="A292">
        <v>100291</v>
      </c>
      <c r="B292" s="1">
        <v>46110</v>
      </c>
      <c r="C292" t="s">
        <v>50</v>
      </c>
      <c r="D292" t="s">
        <v>51</v>
      </c>
      <c r="E292" t="s">
        <v>43</v>
      </c>
      <c r="F292" t="s">
        <v>27</v>
      </c>
      <c r="G292" t="s">
        <v>33</v>
      </c>
      <c r="H292" t="s">
        <v>79</v>
      </c>
      <c r="I292" t="s">
        <v>30</v>
      </c>
      <c r="J292">
        <v>1</v>
      </c>
      <c r="K292">
        <v>32000</v>
      </c>
      <c r="L292">
        <v>0.1</v>
      </c>
      <c r="M292">
        <v>28800</v>
      </c>
      <c r="N292">
        <v>19000</v>
      </c>
      <c r="O292" t="s">
        <v>23</v>
      </c>
      <c r="P292" t="s">
        <v>54</v>
      </c>
      <c r="Q292">
        <f t="shared" si="17"/>
        <v>28800</v>
      </c>
      <c r="R292">
        <f t="shared" si="18"/>
        <v>9800</v>
      </c>
      <c r="S292" s="14" t="str">
        <f t="shared" si="20"/>
        <v>Match</v>
      </c>
      <c r="T292" s="6">
        <f t="shared" si="19"/>
        <v>0.34027777777777779</v>
      </c>
    </row>
    <row r="293" spans="1:20" x14ac:dyDescent="0.35">
      <c r="A293">
        <v>100292</v>
      </c>
      <c r="B293" s="1">
        <v>46130</v>
      </c>
      <c r="C293" t="s">
        <v>42</v>
      </c>
      <c r="D293" t="s">
        <v>26</v>
      </c>
      <c r="E293" t="s">
        <v>18</v>
      </c>
      <c r="F293" t="s">
        <v>27</v>
      </c>
      <c r="G293" t="s">
        <v>28</v>
      </c>
      <c r="H293" t="s">
        <v>90</v>
      </c>
      <c r="I293" t="s">
        <v>30</v>
      </c>
      <c r="J293">
        <v>1</v>
      </c>
      <c r="K293">
        <v>165000</v>
      </c>
      <c r="L293">
        <v>0.15</v>
      </c>
      <c r="M293">
        <v>140250</v>
      </c>
      <c r="N293">
        <v>112000</v>
      </c>
      <c r="O293" t="s">
        <v>23</v>
      </c>
      <c r="P293" t="s">
        <v>64</v>
      </c>
      <c r="Q293">
        <f t="shared" si="17"/>
        <v>140250</v>
      </c>
      <c r="R293">
        <f t="shared" si="18"/>
        <v>28250</v>
      </c>
      <c r="S293" s="14" t="str">
        <f t="shared" si="20"/>
        <v>Match</v>
      </c>
      <c r="T293" s="6">
        <f t="shared" si="19"/>
        <v>0.20142602495543671</v>
      </c>
    </row>
    <row r="294" spans="1:20" x14ac:dyDescent="0.35">
      <c r="A294">
        <v>100293</v>
      </c>
      <c r="B294" s="1">
        <v>46122</v>
      </c>
      <c r="C294" t="s">
        <v>55</v>
      </c>
      <c r="D294" t="s">
        <v>56</v>
      </c>
      <c r="E294" t="s">
        <v>18</v>
      </c>
      <c r="F294" t="s">
        <v>44</v>
      </c>
      <c r="G294" t="s">
        <v>65</v>
      </c>
      <c r="H294" t="s">
        <v>133</v>
      </c>
      <c r="I294" t="s">
        <v>22</v>
      </c>
      <c r="J294">
        <v>2</v>
      </c>
      <c r="K294">
        <v>28000</v>
      </c>
      <c r="L294">
        <v>0</v>
      </c>
      <c r="M294">
        <v>56000</v>
      </c>
      <c r="N294">
        <v>16000</v>
      </c>
      <c r="O294" t="s">
        <v>23</v>
      </c>
      <c r="P294" t="s">
        <v>47</v>
      </c>
      <c r="Q294">
        <f t="shared" si="17"/>
        <v>56000</v>
      </c>
      <c r="R294">
        <f t="shared" si="18"/>
        <v>24000</v>
      </c>
      <c r="S294" s="14" t="str">
        <f t="shared" si="20"/>
        <v>Match</v>
      </c>
      <c r="T294" s="6">
        <f t="shared" si="19"/>
        <v>0.42857142857142855</v>
      </c>
    </row>
    <row r="295" spans="1:20" x14ac:dyDescent="0.35">
      <c r="A295">
        <v>100294</v>
      </c>
      <c r="B295" s="1">
        <v>46223</v>
      </c>
      <c r="C295" t="s">
        <v>50</v>
      </c>
      <c r="D295" t="s">
        <v>51</v>
      </c>
      <c r="E295" t="s">
        <v>43</v>
      </c>
      <c r="F295" t="s">
        <v>27</v>
      </c>
      <c r="G295" t="s">
        <v>38</v>
      </c>
      <c r="H295" t="s">
        <v>210</v>
      </c>
      <c r="I295" t="s">
        <v>22</v>
      </c>
      <c r="J295">
        <v>3</v>
      </c>
      <c r="K295">
        <v>26000</v>
      </c>
      <c r="L295">
        <v>0.1</v>
      </c>
      <c r="M295">
        <v>63180</v>
      </c>
      <c r="N295">
        <v>15000</v>
      </c>
      <c r="O295" t="s">
        <v>23</v>
      </c>
      <c r="P295" t="s">
        <v>54</v>
      </c>
      <c r="Q295">
        <f t="shared" si="17"/>
        <v>70200</v>
      </c>
      <c r="R295">
        <f t="shared" si="18"/>
        <v>25200</v>
      </c>
      <c r="S295" s="14" t="str">
        <f t="shared" si="20"/>
        <v>Mismatch</v>
      </c>
      <c r="T295" s="6">
        <f t="shared" si="19"/>
        <v>0.35897435897435898</v>
      </c>
    </row>
    <row r="296" spans="1:20" x14ac:dyDescent="0.35">
      <c r="A296">
        <v>100295</v>
      </c>
      <c r="B296" s="1">
        <v>46066</v>
      </c>
      <c r="C296" t="s">
        <v>50</v>
      </c>
      <c r="D296" t="s">
        <v>51</v>
      </c>
      <c r="E296" t="s">
        <v>18</v>
      </c>
      <c r="F296" t="s">
        <v>27</v>
      </c>
      <c r="G296" t="s">
        <v>33</v>
      </c>
      <c r="H296" t="s">
        <v>216</v>
      </c>
      <c r="I296" t="s">
        <v>22</v>
      </c>
      <c r="J296">
        <v>1</v>
      </c>
      <c r="K296">
        <v>32000</v>
      </c>
      <c r="L296">
        <v>0.15</v>
      </c>
      <c r="M296">
        <v>27200</v>
      </c>
      <c r="N296">
        <v>19000</v>
      </c>
      <c r="O296" t="s">
        <v>76</v>
      </c>
      <c r="P296" t="s">
        <v>31</v>
      </c>
      <c r="Q296">
        <f t="shared" si="17"/>
        <v>27200</v>
      </c>
      <c r="R296">
        <f t="shared" si="18"/>
        <v>8200</v>
      </c>
      <c r="S296" s="14" t="str">
        <f t="shared" si="20"/>
        <v>Match</v>
      </c>
      <c r="T296" s="6">
        <f t="shared" si="19"/>
        <v>0.3014705882352941</v>
      </c>
    </row>
    <row r="297" spans="1:20" x14ac:dyDescent="0.35">
      <c r="A297">
        <v>100296</v>
      </c>
      <c r="B297" s="1">
        <v>46138</v>
      </c>
      <c r="C297" t="s">
        <v>50</v>
      </c>
      <c r="D297" t="s">
        <v>51</v>
      </c>
      <c r="E297" t="s">
        <v>18</v>
      </c>
      <c r="F297" t="s">
        <v>27</v>
      </c>
      <c r="G297" t="s">
        <v>33</v>
      </c>
      <c r="H297" t="s">
        <v>144</v>
      </c>
      <c r="I297" t="s">
        <v>22</v>
      </c>
      <c r="J297">
        <v>2</v>
      </c>
      <c r="K297">
        <v>32000</v>
      </c>
      <c r="L297">
        <v>0.05</v>
      </c>
      <c r="M297">
        <v>72960</v>
      </c>
      <c r="N297">
        <v>19000</v>
      </c>
      <c r="O297" t="s">
        <v>76</v>
      </c>
      <c r="P297" t="s">
        <v>47</v>
      </c>
      <c r="Q297">
        <f t="shared" si="17"/>
        <v>60800</v>
      </c>
      <c r="R297">
        <f t="shared" si="18"/>
        <v>22800</v>
      </c>
      <c r="S297" s="14" t="str">
        <f t="shared" si="20"/>
        <v>Mismatch</v>
      </c>
      <c r="T297" s="6">
        <f t="shared" si="19"/>
        <v>0.375</v>
      </c>
    </row>
    <row r="298" spans="1:20" x14ac:dyDescent="0.35">
      <c r="A298">
        <v>100297</v>
      </c>
      <c r="B298" s="1">
        <v>46038</v>
      </c>
      <c r="C298" t="s">
        <v>50</v>
      </c>
      <c r="D298" t="s">
        <v>51</v>
      </c>
      <c r="E298" t="s">
        <v>37</v>
      </c>
      <c r="F298" t="s">
        <v>19</v>
      </c>
      <c r="G298" t="s">
        <v>20</v>
      </c>
      <c r="H298" t="s">
        <v>39</v>
      </c>
      <c r="I298" t="s">
        <v>22</v>
      </c>
      <c r="J298">
        <v>1</v>
      </c>
      <c r="K298">
        <v>58000</v>
      </c>
      <c r="L298">
        <v>0</v>
      </c>
      <c r="M298">
        <v>58000</v>
      </c>
      <c r="N298">
        <v>39000</v>
      </c>
      <c r="O298" t="s">
        <v>23</v>
      </c>
      <c r="P298" t="s">
        <v>24</v>
      </c>
      <c r="Q298">
        <f t="shared" si="17"/>
        <v>58000</v>
      </c>
      <c r="R298">
        <f t="shared" si="18"/>
        <v>19000</v>
      </c>
      <c r="S298" s="14" t="str">
        <f t="shared" si="20"/>
        <v>Match</v>
      </c>
      <c r="T298" s="6">
        <f t="shared" si="19"/>
        <v>0.32758620689655171</v>
      </c>
    </row>
    <row r="299" spans="1:20" x14ac:dyDescent="0.35">
      <c r="A299">
        <v>100298</v>
      </c>
      <c r="B299" s="1">
        <v>46054</v>
      </c>
      <c r="C299" t="s">
        <v>42</v>
      </c>
      <c r="D299" t="s">
        <v>26</v>
      </c>
      <c r="E299" t="s">
        <v>37</v>
      </c>
      <c r="F299" t="s">
        <v>27</v>
      </c>
      <c r="G299" t="s">
        <v>38</v>
      </c>
      <c r="H299" t="s">
        <v>217</v>
      </c>
      <c r="I299" t="s">
        <v>30</v>
      </c>
      <c r="J299">
        <v>4</v>
      </c>
      <c r="K299">
        <v>26000</v>
      </c>
      <c r="L299">
        <v>0.1</v>
      </c>
      <c r="M299">
        <v>93600</v>
      </c>
      <c r="N299">
        <v>15000</v>
      </c>
      <c r="O299" t="s">
        <v>23</v>
      </c>
      <c r="P299" t="s">
        <v>54</v>
      </c>
      <c r="Q299">
        <f t="shared" si="17"/>
        <v>93600</v>
      </c>
      <c r="R299">
        <f t="shared" si="18"/>
        <v>33600</v>
      </c>
      <c r="S299" s="14" t="str">
        <f t="shared" si="20"/>
        <v>Match</v>
      </c>
      <c r="T299" s="6">
        <f t="shared" si="19"/>
        <v>0.35897435897435898</v>
      </c>
    </row>
    <row r="300" spans="1:20" x14ac:dyDescent="0.35">
      <c r="A300">
        <v>100299</v>
      </c>
      <c r="B300" s="1">
        <v>46209</v>
      </c>
      <c r="C300" t="s">
        <v>25</v>
      </c>
      <c r="D300" t="s">
        <v>26</v>
      </c>
      <c r="E300" t="s">
        <v>43</v>
      </c>
      <c r="F300" t="s">
        <v>44</v>
      </c>
      <c r="G300" t="s">
        <v>65</v>
      </c>
      <c r="H300" t="s">
        <v>141</v>
      </c>
      <c r="I300" t="s">
        <v>30</v>
      </c>
      <c r="J300">
        <v>2</v>
      </c>
      <c r="K300">
        <v>28000</v>
      </c>
      <c r="L300">
        <v>0.1</v>
      </c>
      <c r="M300">
        <v>50400</v>
      </c>
      <c r="N300">
        <v>16000</v>
      </c>
      <c r="O300" t="s">
        <v>23</v>
      </c>
      <c r="P300" t="s">
        <v>31</v>
      </c>
      <c r="Q300">
        <f t="shared" si="17"/>
        <v>50400</v>
      </c>
      <c r="R300">
        <f t="shared" si="18"/>
        <v>18400</v>
      </c>
      <c r="S300" s="14" t="str">
        <f t="shared" si="20"/>
        <v>Match</v>
      </c>
      <c r="T300" s="6">
        <f t="shared" si="19"/>
        <v>0.36507936507936506</v>
      </c>
    </row>
    <row r="301" spans="1:20" x14ac:dyDescent="0.35">
      <c r="A301">
        <v>100300</v>
      </c>
      <c r="B301" s="1">
        <v>46028</v>
      </c>
      <c r="C301" t="s">
        <v>55</v>
      </c>
      <c r="D301" t="s">
        <v>56</v>
      </c>
      <c r="E301" t="s">
        <v>18</v>
      </c>
      <c r="F301" t="s">
        <v>44</v>
      </c>
      <c r="G301" t="s">
        <v>45</v>
      </c>
      <c r="H301" t="s">
        <v>193</v>
      </c>
      <c r="I301" t="s">
        <v>22</v>
      </c>
      <c r="J301">
        <v>4</v>
      </c>
      <c r="K301">
        <v>6500</v>
      </c>
      <c r="L301">
        <v>0.1</v>
      </c>
      <c r="M301">
        <v>23400</v>
      </c>
      <c r="N301">
        <v>2200</v>
      </c>
      <c r="O301" t="s">
        <v>23</v>
      </c>
      <c r="P301" t="s">
        <v>31</v>
      </c>
      <c r="Q301">
        <f t="shared" si="17"/>
        <v>23400</v>
      </c>
      <c r="R301">
        <f t="shared" si="18"/>
        <v>14600</v>
      </c>
      <c r="S301" s="14" t="str">
        <f t="shared" si="20"/>
        <v>Match</v>
      </c>
      <c r="T301" s="6">
        <f t="shared" si="19"/>
        <v>0.62393162393162394</v>
      </c>
    </row>
    <row r="302" spans="1:20" x14ac:dyDescent="0.35">
      <c r="A302">
        <v>100301</v>
      </c>
      <c r="B302" s="1">
        <v>46087</v>
      </c>
      <c r="C302" t="s">
        <v>42</v>
      </c>
      <c r="D302" t="s">
        <v>26</v>
      </c>
      <c r="E302" t="s">
        <v>43</v>
      </c>
      <c r="F302" t="s">
        <v>27</v>
      </c>
      <c r="G302" t="s">
        <v>38</v>
      </c>
      <c r="H302" t="s">
        <v>95</v>
      </c>
      <c r="I302" t="s">
        <v>30</v>
      </c>
      <c r="J302">
        <v>5</v>
      </c>
      <c r="K302">
        <v>26000</v>
      </c>
      <c r="L302">
        <v>0.05</v>
      </c>
      <c r="M302">
        <v>98800</v>
      </c>
      <c r="N302">
        <v>15000</v>
      </c>
      <c r="O302" t="s">
        <v>76</v>
      </c>
      <c r="P302" t="s">
        <v>84</v>
      </c>
      <c r="Q302">
        <f t="shared" si="17"/>
        <v>123500</v>
      </c>
      <c r="R302">
        <f t="shared" si="18"/>
        <v>48500</v>
      </c>
      <c r="S302" s="14" t="str">
        <f t="shared" si="20"/>
        <v>Mismatch</v>
      </c>
      <c r="T302" s="6">
        <f t="shared" si="19"/>
        <v>0.39271255060728744</v>
      </c>
    </row>
    <row r="303" spans="1:20" x14ac:dyDescent="0.35">
      <c r="A303">
        <v>100302</v>
      </c>
      <c r="B303" s="1">
        <v>46081</v>
      </c>
      <c r="C303" t="s">
        <v>42</v>
      </c>
      <c r="D303" t="s">
        <v>26</v>
      </c>
      <c r="E303" t="s">
        <v>43</v>
      </c>
      <c r="F303" t="s">
        <v>44</v>
      </c>
      <c r="G303" t="s">
        <v>65</v>
      </c>
      <c r="H303" t="s">
        <v>99</v>
      </c>
      <c r="I303" t="s">
        <v>30</v>
      </c>
      <c r="J303">
        <v>4</v>
      </c>
      <c r="K303">
        <v>28000</v>
      </c>
      <c r="L303">
        <v>0</v>
      </c>
      <c r="M303">
        <v>112000</v>
      </c>
      <c r="N303">
        <v>16000</v>
      </c>
      <c r="O303" t="s">
        <v>23</v>
      </c>
      <c r="P303" t="s">
        <v>47</v>
      </c>
      <c r="Q303">
        <f t="shared" si="17"/>
        <v>112000</v>
      </c>
      <c r="R303">
        <f t="shared" si="18"/>
        <v>48000</v>
      </c>
      <c r="S303" s="14" t="str">
        <f t="shared" si="20"/>
        <v>Match</v>
      </c>
      <c r="T303" s="6">
        <f t="shared" si="19"/>
        <v>0.42857142857142855</v>
      </c>
    </row>
    <row r="304" spans="1:20" x14ac:dyDescent="0.35">
      <c r="A304">
        <v>100303</v>
      </c>
      <c r="B304" s="1">
        <v>46069</v>
      </c>
      <c r="C304" t="s">
        <v>50</v>
      </c>
      <c r="D304" t="s">
        <v>51</v>
      </c>
      <c r="E304" t="s">
        <v>43</v>
      </c>
      <c r="F304" t="s">
        <v>44</v>
      </c>
      <c r="G304" t="s">
        <v>60</v>
      </c>
      <c r="H304" t="s">
        <v>117</v>
      </c>
      <c r="I304" t="s">
        <v>30</v>
      </c>
      <c r="J304">
        <v>2</v>
      </c>
      <c r="K304">
        <v>9000</v>
      </c>
      <c r="L304">
        <v>0.1</v>
      </c>
      <c r="M304">
        <v>16200</v>
      </c>
      <c r="N304">
        <v>3500</v>
      </c>
      <c r="O304" t="s">
        <v>23</v>
      </c>
      <c r="P304" t="s">
        <v>64</v>
      </c>
      <c r="Q304">
        <f t="shared" si="17"/>
        <v>16200</v>
      </c>
      <c r="R304">
        <f t="shared" si="18"/>
        <v>9200</v>
      </c>
      <c r="S304" s="14" t="str">
        <f t="shared" si="20"/>
        <v>Match</v>
      </c>
      <c r="T304" s="6">
        <f t="shared" si="19"/>
        <v>0.5679012345679012</v>
      </c>
    </row>
    <row r="305" spans="1:20" x14ac:dyDescent="0.35">
      <c r="A305">
        <v>100304</v>
      </c>
      <c r="B305" s="1">
        <v>46204</v>
      </c>
      <c r="C305" t="s">
        <v>35</v>
      </c>
      <c r="D305" t="s">
        <v>36</v>
      </c>
      <c r="E305" t="s">
        <v>18</v>
      </c>
      <c r="F305" t="s">
        <v>19</v>
      </c>
      <c r="G305" t="s">
        <v>20</v>
      </c>
      <c r="H305" t="s">
        <v>218</v>
      </c>
      <c r="I305" t="s">
        <v>22</v>
      </c>
      <c r="J305">
        <v>5</v>
      </c>
      <c r="K305">
        <v>58000</v>
      </c>
      <c r="L305">
        <v>0.1</v>
      </c>
      <c r="M305">
        <v>261000</v>
      </c>
      <c r="N305">
        <v>39000</v>
      </c>
      <c r="O305" t="s">
        <v>23</v>
      </c>
      <c r="P305" t="s">
        <v>47</v>
      </c>
      <c r="Q305">
        <f t="shared" si="17"/>
        <v>261000</v>
      </c>
      <c r="R305">
        <f t="shared" si="18"/>
        <v>66000</v>
      </c>
      <c r="S305" s="14" t="str">
        <f t="shared" si="20"/>
        <v>Match</v>
      </c>
      <c r="T305" s="6">
        <f t="shared" si="19"/>
        <v>0.25287356321839083</v>
      </c>
    </row>
    <row r="306" spans="1:20" x14ac:dyDescent="0.35">
      <c r="A306">
        <v>100305</v>
      </c>
      <c r="B306" s="1">
        <v>46032</v>
      </c>
      <c r="C306" t="s">
        <v>25</v>
      </c>
      <c r="D306" t="s">
        <v>26</v>
      </c>
      <c r="E306" t="s">
        <v>37</v>
      </c>
      <c r="F306" t="s">
        <v>27</v>
      </c>
      <c r="G306" t="s">
        <v>33</v>
      </c>
      <c r="H306" t="s">
        <v>168</v>
      </c>
      <c r="I306" t="s">
        <v>30</v>
      </c>
      <c r="J306">
        <v>2</v>
      </c>
      <c r="K306">
        <v>32000</v>
      </c>
      <c r="L306">
        <v>0.05</v>
      </c>
      <c r="M306">
        <v>60800</v>
      </c>
      <c r="N306">
        <v>19000</v>
      </c>
      <c r="O306" t="s">
        <v>23</v>
      </c>
      <c r="P306" t="s">
        <v>40</v>
      </c>
      <c r="Q306">
        <f t="shared" si="17"/>
        <v>60800</v>
      </c>
      <c r="R306">
        <f t="shared" si="18"/>
        <v>22800</v>
      </c>
      <c r="S306" s="14" t="str">
        <f t="shared" si="20"/>
        <v>Match</v>
      </c>
      <c r="T306" s="6">
        <f t="shared" si="19"/>
        <v>0.375</v>
      </c>
    </row>
    <row r="307" spans="1:20" x14ac:dyDescent="0.35">
      <c r="A307">
        <v>100306</v>
      </c>
      <c r="B307" s="1">
        <v>46095</v>
      </c>
      <c r="C307" t="s">
        <v>55</v>
      </c>
      <c r="D307" t="s">
        <v>56</v>
      </c>
      <c r="E307" t="s">
        <v>43</v>
      </c>
      <c r="F307" t="s">
        <v>44</v>
      </c>
      <c r="G307" t="s">
        <v>60</v>
      </c>
      <c r="H307" t="s">
        <v>217</v>
      </c>
      <c r="I307" t="s">
        <v>22</v>
      </c>
      <c r="J307">
        <v>1</v>
      </c>
      <c r="K307">
        <v>9000</v>
      </c>
      <c r="L307">
        <v>0.15</v>
      </c>
      <c r="M307">
        <v>7650</v>
      </c>
      <c r="N307">
        <v>3500</v>
      </c>
      <c r="O307" t="s">
        <v>23</v>
      </c>
      <c r="P307" t="s">
        <v>84</v>
      </c>
      <c r="Q307">
        <f t="shared" si="17"/>
        <v>7650</v>
      </c>
      <c r="R307">
        <f t="shared" si="18"/>
        <v>4150</v>
      </c>
      <c r="S307" s="14" t="str">
        <f t="shared" si="20"/>
        <v>Match</v>
      </c>
      <c r="T307" s="6">
        <f t="shared" si="19"/>
        <v>0.54248366013071891</v>
      </c>
    </row>
    <row r="308" spans="1:20" x14ac:dyDescent="0.35">
      <c r="A308">
        <v>100307</v>
      </c>
      <c r="B308" s="1">
        <v>46201</v>
      </c>
      <c r="C308" t="s">
        <v>50</v>
      </c>
      <c r="D308" t="s">
        <v>51</v>
      </c>
      <c r="E308" t="s">
        <v>37</v>
      </c>
      <c r="F308" t="s">
        <v>27</v>
      </c>
      <c r="G308" t="s">
        <v>38</v>
      </c>
      <c r="H308" t="s">
        <v>219</v>
      </c>
      <c r="I308" t="s">
        <v>22</v>
      </c>
      <c r="J308">
        <v>3</v>
      </c>
      <c r="K308">
        <v>26000</v>
      </c>
      <c r="L308">
        <v>0</v>
      </c>
      <c r="M308">
        <v>78000</v>
      </c>
      <c r="N308">
        <v>15000</v>
      </c>
      <c r="O308" t="s">
        <v>23</v>
      </c>
      <c r="P308" t="s">
        <v>64</v>
      </c>
      <c r="Q308">
        <f t="shared" si="17"/>
        <v>78000</v>
      </c>
      <c r="R308">
        <f t="shared" si="18"/>
        <v>33000</v>
      </c>
      <c r="S308" s="14" t="str">
        <f t="shared" si="20"/>
        <v>Match</v>
      </c>
      <c r="T308" s="6">
        <f t="shared" si="19"/>
        <v>0.42307692307692307</v>
      </c>
    </row>
    <row r="309" spans="1:20" x14ac:dyDescent="0.35">
      <c r="A309">
        <v>100308</v>
      </c>
      <c r="B309" s="1">
        <v>46238</v>
      </c>
      <c r="C309" t="s">
        <v>42</v>
      </c>
      <c r="D309" t="s">
        <v>26</v>
      </c>
      <c r="E309" t="s">
        <v>37</v>
      </c>
      <c r="F309" t="s">
        <v>19</v>
      </c>
      <c r="G309" t="s">
        <v>52</v>
      </c>
      <c r="H309" t="s">
        <v>163</v>
      </c>
      <c r="I309" t="s">
        <v>30</v>
      </c>
      <c r="J309">
        <v>1</v>
      </c>
      <c r="K309">
        <v>42000</v>
      </c>
      <c r="L309">
        <v>0.05</v>
      </c>
      <c r="M309">
        <v>39900</v>
      </c>
      <c r="N309">
        <v>28000</v>
      </c>
      <c r="O309" t="s">
        <v>23</v>
      </c>
      <c r="P309" t="s">
        <v>84</v>
      </c>
      <c r="Q309">
        <f t="shared" si="17"/>
        <v>39900</v>
      </c>
      <c r="R309">
        <f t="shared" si="18"/>
        <v>11900</v>
      </c>
      <c r="S309" s="14" t="str">
        <f t="shared" si="20"/>
        <v>Match</v>
      </c>
      <c r="T309" s="6">
        <f t="shared" si="19"/>
        <v>0.2982456140350877</v>
      </c>
    </row>
    <row r="310" spans="1:20" x14ac:dyDescent="0.35">
      <c r="A310">
        <v>100309</v>
      </c>
      <c r="B310" s="1">
        <v>46154</v>
      </c>
      <c r="C310" t="s">
        <v>42</v>
      </c>
      <c r="D310" t="s">
        <v>26</v>
      </c>
      <c r="E310" t="s">
        <v>43</v>
      </c>
      <c r="F310" t="s">
        <v>44</v>
      </c>
      <c r="G310" t="s">
        <v>45</v>
      </c>
      <c r="H310" t="s">
        <v>220</v>
      </c>
      <c r="I310" t="s">
        <v>22</v>
      </c>
      <c r="J310">
        <v>3</v>
      </c>
      <c r="K310">
        <v>6500</v>
      </c>
      <c r="L310">
        <v>0.15</v>
      </c>
      <c r="M310">
        <v>16575</v>
      </c>
      <c r="N310">
        <v>2200</v>
      </c>
      <c r="O310" t="s">
        <v>23</v>
      </c>
      <c r="P310" t="s">
        <v>64</v>
      </c>
      <c r="Q310">
        <f t="shared" si="17"/>
        <v>16575</v>
      </c>
      <c r="R310">
        <f t="shared" si="18"/>
        <v>9975</v>
      </c>
      <c r="S310" s="14" t="str">
        <f t="shared" si="20"/>
        <v>Match</v>
      </c>
      <c r="T310" s="6">
        <f t="shared" si="19"/>
        <v>0.60180995475113119</v>
      </c>
    </row>
    <row r="311" spans="1:20" x14ac:dyDescent="0.35">
      <c r="A311">
        <v>100310</v>
      </c>
      <c r="B311" s="1">
        <v>46085</v>
      </c>
      <c r="C311" t="s">
        <v>25</v>
      </c>
      <c r="D311" t="s">
        <v>26</v>
      </c>
      <c r="E311" t="s">
        <v>37</v>
      </c>
      <c r="F311" t="s">
        <v>27</v>
      </c>
      <c r="G311" t="s">
        <v>33</v>
      </c>
      <c r="H311" t="s">
        <v>66</v>
      </c>
      <c r="I311" t="s">
        <v>22</v>
      </c>
      <c r="J311">
        <v>4</v>
      </c>
      <c r="K311">
        <v>32000</v>
      </c>
      <c r="L311">
        <v>0.1</v>
      </c>
      <c r="M311">
        <v>115200</v>
      </c>
      <c r="N311">
        <v>19000</v>
      </c>
      <c r="O311" t="s">
        <v>23</v>
      </c>
      <c r="P311" t="s">
        <v>64</v>
      </c>
      <c r="Q311">
        <f t="shared" si="17"/>
        <v>115200</v>
      </c>
      <c r="R311">
        <f t="shared" si="18"/>
        <v>39200</v>
      </c>
      <c r="S311" s="14" t="str">
        <f t="shared" si="20"/>
        <v>Match</v>
      </c>
      <c r="T311" s="6">
        <f t="shared" si="19"/>
        <v>0.34027777777777779</v>
      </c>
    </row>
    <row r="312" spans="1:20" x14ac:dyDescent="0.35">
      <c r="A312">
        <v>100311</v>
      </c>
      <c r="B312" s="1">
        <v>46175</v>
      </c>
      <c r="C312" t="s">
        <v>32</v>
      </c>
      <c r="D312" t="s">
        <v>17</v>
      </c>
      <c r="E312" t="s">
        <v>37</v>
      </c>
      <c r="F312" t="s">
        <v>44</v>
      </c>
      <c r="G312" t="s">
        <v>45</v>
      </c>
      <c r="H312" t="s">
        <v>128</v>
      </c>
      <c r="I312" t="s">
        <v>30</v>
      </c>
      <c r="J312">
        <v>1</v>
      </c>
      <c r="K312">
        <v>6500</v>
      </c>
      <c r="L312">
        <v>0.05</v>
      </c>
      <c r="M312">
        <v>6175</v>
      </c>
      <c r="N312">
        <v>2200</v>
      </c>
      <c r="O312" t="s">
        <v>23</v>
      </c>
      <c r="P312" t="s">
        <v>84</v>
      </c>
      <c r="Q312">
        <f t="shared" si="17"/>
        <v>6175</v>
      </c>
      <c r="R312">
        <f t="shared" si="18"/>
        <v>3975</v>
      </c>
      <c r="S312" s="14" t="str">
        <f t="shared" si="20"/>
        <v>Match</v>
      </c>
      <c r="T312" s="6">
        <f t="shared" si="19"/>
        <v>0.64372469635627527</v>
      </c>
    </row>
    <row r="313" spans="1:20" x14ac:dyDescent="0.35">
      <c r="A313">
        <v>100312</v>
      </c>
      <c r="B313" s="1">
        <v>46080</v>
      </c>
      <c r="C313" t="s">
        <v>42</v>
      </c>
      <c r="D313" t="s">
        <v>26</v>
      </c>
      <c r="E313" t="s">
        <v>43</v>
      </c>
      <c r="F313" t="s">
        <v>27</v>
      </c>
      <c r="G313" t="s">
        <v>33</v>
      </c>
      <c r="H313" t="s">
        <v>48</v>
      </c>
      <c r="I313" t="s">
        <v>22</v>
      </c>
      <c r="J313">
        <v>3</v>
      </c>
      <c r="K313">
        <v>32000</v>
      </c>
      <c r="L313">
        <v>0.15</v>
      </c>
      <c r="M313">
        <v>81600</v>
      </c>
      <c r="N313">
        <v>19000</v>
      </c>
      <c r="O313" t="s">
        <v>23</v>
      </c>
      <c r="P313" t="s">
        <v>31</v>
      </c>
      <c r="Q313">
        <f t="shared" si="17"/>
        <v>81600</v>
      </c>
      <c r="R313">
        <f t="shared" si="18"/>
        <v>24600</v>
      </c>
      <c r="S313" s="14" t="str">
        <f t="shared" si="20"/>
        <v>Match</v>
      </c>
      <c r="T313" s="6">
        <f t="shared" si="19"/>
        <v>0.3014705882352941</v>
      </c>
    </row>
    <row r="314" spans="1:20" x14ac:dyDescent="0.35">
      <c r="A314">
        <v>100313</v>
      </c>
      <c r="B314" s="1">
        <v>46241</v>
      </c>
      <c r="C314" t="s">
        <v>25</v>
      </c>
      <c r="D314" t="s">
        <v>26</v>
      </c>
      <c r="E314" t="s">
        <v>43</v>
      </c>
      <c r="F314" t="s">
        <v>44</v>
      </c>
      <c r="G314" t="s">
        <v>45</v>
      </c>
      <c r="H314" t="s">
        <v>146</v>
      </c>
      <c r="I314" t="s">
        <v>30</v>
      </c>
      <c r="J314">
        <v>1</v>
      </c>
      <c r="K314">
        <v>6500</v>
      </c>
      <c r="L314">
        <v>0.05</v>
      </c>
      <c r="M314">
        <v>6175</v>
      </c>
      <c r="N314">
        <v>2200</v>
      </c>
      <c r="O314" t="s">
        <v>23</v>
      </c>
      <c r="P314" t="s">
        <v>58</v>
      </c>
      <c r="Q314">
        <f t="shared" si="17"/>
        <v>6175</v>
      </c>
      <c r="R314">
        <f t="shared" si="18"/>
        <v>3975</v>
      </c>
      <c r="S314" s="14" t="str">
        <f t="shared" si="20"/>
        <v>Match</v>
      </c>
      <c r="T314" s="6">
        <f t="shared" si="19"/>
        <v>0.64372469635627527</v>
      </c>
    </row>
    <row r="315" spans="1:20" x14ac:dyDescent="0.35">
      <c r="A315">
        <v>100314</v>
      </c>
      <c r="B315" s="1">
        <v>46106</v>
      </c>
      <c r="C315" t="s">
        <v>42</v>
      </c>
      <c r="D315" t="s">
        <v>26</v>
      </c>
      <c r="E315" t="s">
        <v>43</v>
      </c>
      <c r="F315" t="s">
        <v>27</v>
      </c>
      <c r="G315" t="s">
        <v>28</v>
      </c>
      <c r="H315" t="s">
        <v>142</v>
      </c>
      <c r="I315" t="s">
        <v>30</v>
      </c>
      <c r="J315">
        <v>1</v>
      </c>
      <c r="K315">
        <v>165000</v>
      </c>
      <c r="L315">
        <v>0.1</v>
      </c>
      <c r="M315">
        <v>148500</v>
      </c>
      <c r="N315">
        <v>112000</v>
      </c>
      <c r="O315" t="s">
        <v>23</v>
      </c>
      <c r="P315" t="s">
        <v>40</v>
      </c>
      <c r="Q315">
        <f t="shared" si="17"/>
        <v>148500</v>
      </c>
      <c r="R315">
        <f t="shared" si="18"/>
        <v>36500</v>
      </c>
      <c r="S315" s="14" t="str">
        <f t="shared" si="20"/>
        <v>Match</v>
      </c>
      <c r="T315" s="6">
        <f t="shared" si="19"/>
        <v>0.24579124579124578</v>
      </c>
    </row>
    <row r="316" spans="1:20" x14ac:dyDescent="0.35">
      <c r="A316">
        <v>100315</v>
      </c>
      <c r="B316" s="1">
        <v>46118</v>
      </c>
      <c r="C316" t="s">
        <v>42</v>
      </c>
      <c r="D316" t="s">
        <v>26</v>
      </c>
      <c r="E316" t="s">
        <v>18</v>
      </c>
      <c r="F316" t="s">
        <v>27</v>
      </c>
      <c r="G316" t="s">
        <v>38</v>
      </c>
      <c r="H316" t="s">
        <v>192</v>
      </c>
      <c r="I316" t="s">
        <v>30</v>
      </c>
      <c r="J316">
        <v>1</v>
      </c>
      <c r="K316">
        <v>26000</v>
      </c>
      <c r="L316">
        <v>0</v>
      </c>
      <c r="M316">
        <v>26000</v>
      </c>
      <c r="N316">
        <v>15000</v>
      </c>
      <c r="O316" t="s">
        <v>23</v>
      </c>
      <c r="P316" t="s">
        <v>24</v>
      </c>
      <c r="Q316">
        <f t="shared" si="17"/>
        <v>26000</v>
      </c>
      <c r="R316">
        <f t="shared" si="18"/>
        <v>11000</v>
      </c>
      <c r="S316" s="14" t="str">
        <f t="shared" si="20"/>
        <v>Match</v>
      </c>
      <c r="T316" s="6">
        <f t="shared" si="19"/>
        <v>0.42307692307692307</v>
      </c>
    </row>
    <row r="317" spans="1:20" x14ac:dyDescent="0.35">
      <c r="A317">
        <v>100316</v>
      </c>
      <c r="B317" s="1">
        <v>46154</v>
      </c>
      <c r="C317" t="s">
        <v>35</v>
      </c>
      <c r="D317" t="s">
        <v>36</v>
      </c>
      <c r="E317" t="s">
        <v>37</v>
      </c>
      <c r="F317" t="s">
        <v>27</v>
      </c>
      <c r="G317" t="s">
        <v>33</v>
      </c>
      <c r="H317" t="s">
        <v>70</v>
      </c>
      <c r="I317" t="s">
        <v>22</v>
      </c>
      <c r="J317">
        <v>5</v>
      </c>
      <c r="K317">
        <v>32000</v>
      </c>
      <c r="L317">
        <v>0</v>
      </c>
      <c r="M317">
        <v>160000</v>
      </c>
      <c r="N317">
        <v>19000</v>
      </c>
      <c r="O317" t="s">
        <v>23</v>
      </c>
      <c r="P317" t="s">
        <v>24</v>
      </c>
      <c r="Q317">
        <f t="shared" si="17"/>
        <v>160000</v>
      </c>
      <c r="R317">
        <f t="shared" si="18"/>
        <v>65000</v>
      </c>
      <c r="S317" s="14" t="str">
        <f t="shared" si="20"/>
        <v>Match</v>
      </c>
      <c r="T317" s="6">
        <f t="shared" si="19"/>
        <v>0.40625</v>
      </c>
    </row>
    <row r="318" spans="1:20" x14ac:dyDescent="0.35">
      <c r="A318">
        <v>100317</v>
      </c>
      <c r="B318" s="1">
        <v>46212</v>
      </c>
      <c r="C318" t="s">
        <v>50</v>
      </c>
      <c r="D318" t="s">
        <v>51</v>
      </c>
      <c r="E318" t="s">
        <v>43</v>
      </c>
      <c r="F318" t="s">
        <v>19</v>
      </c>
      <c r="G318" t="s">
        <v>62</v>
      </c>
      <c r="H318" t="s">
        <v>219</v>
      </c>
      <c r="I318" t="s">
        <v>30</v>
      </c>
      <c r="J318">
        <v>1</v>
      </c>
      <c r="K318">
        <v>24000</v>
      </c>
      <c r="L318">
        <v>0.05</v>
      </c>
      <c r="M318">
        <v>22800</v>
      </c>
      <c r="N318">
        <v>15000</v>
      </c>
      <c r="O318" t="s">
        <v>23</v>
      </c>
      <c r="P318" t="s">
        <v>31</v>
      </c>
      <c r="Q318">
        <f t="shared" si="17"/>
        <v>22800</v>
      </c>
      <c r="R318">
        <f t="shared" si="18"/>
        <v>7800</v>
      </c>
      <c r="S318" s="14" t="str">
        <f t="shared" si="20"/>
        <v>Match</v>
      </c>
      <c r="T318" s="6">
        <f t="shared" si="19"/>
        <v>0.34210526315789475</v>
      </c>
    </row>
    <row r="319" spans="1:20" x14ac:dyDescent="0.35">
      <c r="A319">
        <v>100318</v>
      </c>
      <c r="B319" s="1">
        <v>46179</v>
      </c>
      <c r="C319" t="s">
        <v>35</v>
      </c>
      <c r="D319" t="s">
        <v>36</v>
      </c>
      <c r="E319" t="s">
        <v>43</v>
      </c>
      <c r="F319" t="s">
        <v>19</v>
      </c>
      <c r="G319" t="s">
        <v>20</v>
      </c>
      <c r="H319" t="s">
        <v>223</v>
      </c>
      <c r="I319" t="s">
        <v>30</v>
      </c>
      <c r="J319">
        <v>2</v>
      </c>
      <c r="K319">
        <v>58000</v>
      </c>
      <c r="L319">
        <v>0.05</v>
      </c>
      <c r="M319">
        <v>110200</v>
      </c>
      <c r="N319">
        <v>39000</v>
      </c>
      <c r="O319" t="s">
        <v>23</v>
      </c>
      <c r="P319" t="s">
        <v>40</v>
      </c>
      <c r="Q319">
        <f t="shared" si="17"/>
        <v>110200</v>
      </c>
      <c r="R319">
        <f t="shared" si="18"/>
        <v>32200</v>
      </c>
      <c r="S319" s="14" t="str">
        <f t="shared" si="20"/>
        <v>Match</v>
      </c>
      <c r="T319" s="6">
        <f t="shared" si="19"/>
        <v>0.29219600725952816</v>
      </c>
    </row>
    <row r="320" spans="1:20" x14ac:dyDescent="0.35">
      <c r="A320">
        <v>100319</v>
      </c>
      <c r="B320" s="1">
        <v>46040</v>
      </c>
      <c r="C320" t="s">
        <v>16</v>
      </c>
      <c r="D320" t="s">
        <v>17</v>
      </c>
      <c r="E320" t="s">
        <v>43</v>
      </c>
      <c r="F320" t="s">
        <v>44</v>
      </c>
      <c r="G320" t="s">
        <v>65</v>
      </c>
      <c r="H320" t="s">
        <v>125</v>
      </c>
      <c r="I320" t="s">
        <v>22</v>
      </c>
      <c r="J320">
        <v>4</v>
      </c>
      <c r="K320">
        <v>28000</v>
      </c>
      <c r="L320">
        <v>0.15</v>
      </c>
      <c r="M320">
        <v>95200</v>
      </c>
      <c r="N320">
        <v>16000</v>
      </c>
      <c r="O320" t="s">
        <v>23</v>
      </c>
      <c r="P320" t="s">
        <v>58</v>
      </c>
      <c r="Q320">
        <f t="shared" si="17"/>
        <v>95200</v>
      </c>
      <c r="R320">
        <f t="shared" si="18"/>
        <v>31200</v>
      </c>
      <c r="S320" s="14" t="str">
        <f t="shared" si="20"/>
        <v>Match</v>
      </c>
      <c r="T320" s="6">
        <f t="shared" si="19"/>
        <v>0.32773109243697479</v>
      </c>
    </row>
    <row r="321" spans="1:20" x14ac:dyDescent="0.35">
      <c r="A321">
        <v>100320</v>
      </c>
      <c r="B321" s="1">
        <v>46093</v>
      </c>
      <c r="C321" t="s">
        <v>32</v>
      </c>
      <c r="D321" t="s">
        <v>17</v>
      </c>
      <c r="E321" t="s">
        <v>43</v>
      </c>
      <c r="F321" t="s">
        <v>27</v>
      </c>
      <c r="G321" t="s">
        <v>33</v>
      </c>
      <c r="H321" t="s">
        <v>68</v>
      </c>
      <c r="I321" t="s">
        <v>30</v>
      </c>
      <c r="J321">
        <v>2</v>
      </c>
      <c r="K321">
        <v>32000</v>
      </c>
      <c r="L321">
        <v>0.2</v>
      </c>
      <c r="M321">
        <v>51200</v>
      </c>
      <c r="N321">
        <v>19000</v>
      </c>
      <c r="O321" t="s">
        <v>23</v>
      </c>
      <c r="P321" t="s">
        <v>54</v>
      </c>
      <c r="Q321">
        <f t="shared" si="17"/>
        <v>51200</v>
      </c>
      <c r="R321">
        <f t="shared" si="18"/>
        <v>13200</v>
      </c>
      <c r="S321" s="14" t="str">
        <f t="shared" si="20"/>
        <v>Match</v>
      </c>
      <c r="T321" s="6">
        <f t="shared" si="19"/>
        <v>0.2578125</v>
      </c>
    </row>
    <row r="322" spans="1:20" x14ac:dyDescent="0.35">
      <c r="A322">
        <v>100321</v>
      </c>
      <c r="B322" s="1">
        <v>46084</v>
      </c>
      <c r="C322" t="s">
        <v>25</v>
      </c>
      <c r="D322" t="s">
        <v>26</v>
      </c>
      <c r="E322" t="s">
        <v>43</v>
      </c>
      <c r="F322" t="s">
        <v>27</v>
      </c>
      <c r="G322" t="s">
        <v>28</v>
      </c>
      <c r="H322" t="s">
        <v>114</v>
      </c>
      <c r="I322" t="s">
        <v>30</v>
      </c>
      <c r="J322">
        <v>2</v>
      </c>
      <c r="K322">
        <v>165000</v>
      </c>
      <c r="L322">
        <v>0</v>
      </c>
      <c r="M322">
        <v>330000</v>
      </c>
      <c r="N322">
        <v>112000</v>
      </c>
      <c r="O322" t="s">
        <v>23</v>
      </c>
      <c r="P322" t="s">
        <v>31</v>
      </c>
      <c r="Q322">
        <f t="shared" si="17"/>
        <v>330000</v>
      </c>
      <c r="R322">
        <f t="shared" si="18"/>
        <v>106000</v>
      </c>
      <c r="S322" s="14" t="str">
        <f t="shared" si="20"/>
        <v>Match</v>
      </c>
      <c r="T322" s="6">
        <f t="shared" si="19"/>
        <v>0.32121212121212123</v>
      </c>
    </row>
    <row r="323" spans="1:20" x14ac:dyDescent="0.35">
      <c r="A323">
        <v>100322</v>
      </c>
      <c r="B323" s="1">
        <v>46187</v>
      </c>
      <c r="C323" t="s">
        <v>42</v>
      </c>
      <c r="D323" t="s">
        <v>26</v>
      </c>
      <c r="E323" t="s">
        <v>37</v>
      </c>
      <c r="F323" t="s">
        <v>19</v>
      </c>
      <c r="G323" t="s">
        <v>62</v>
      </c>
      <c r="H323" t="s">
        <v>177</v>
      </c>
      <c r="I323" t="s">
        <v>22</v>
      </c>
      <c r="J323">
        <v>1</v>
      </c>
      <c r="K323">
        <v>24000</v>
      </c>
      <c r="L323">
        <v>0.1</v>
      </c>
      <c r="M323">
        <v>21600</v>
      </c>
      <c r="N323">
        <v>15000</v>
      </c>
      <c r="O323" t="s">
        <v>23</v>
      </c>
      <c r="P323" t="s">
        <v>40</v>
      </c>
      <c r="Q323">
        <f t="shared" ref="Q323:Q386" si="21">J323*K323*(1-L323)</f>
        <v>21600</v>
      </c>
      <c r="R323">
        <f t="shared" ref="R323:R386" si="22">Q323-(J323*N323)</f>
        <v>6600</v>
      </c>
      <c r="S323" s="14" t="str">
        <f t="shared" si="20"/>
        <v>Match</v>
      </c>
      <c r="T323" s="6">
        <f t="shared" ref="T323:T386" si="23">R323/Q323</f>
        <v>0.30555555555555558</v>
      </c>
    </row>
    <row r="324" spans="1:20" x14ac:dyDescent="0.35">
      <c r="A324">
        <v>100323</v>
      </c>
      <c r="B324" s="1">
        <v>46079</v>
      </c>
      <c r="C324" t="s">
        <v>50</v>
      </c>
      <c r="D324" t="s">
        <v>51</v>
      </c>
      <c r="E324" t="s">
        <v>18</v>
      </c>
      <c r="F324" t="s">
        <v>27</v>
      </c>
      <c r="G324" t="s">
        <v>28</v>
      </c>
      <c r="H324" t="s">
        <v>135</v>
      </c>
      <c r="I324" t="s">
        <v>30</v>
      </c>
      <c r="J324">
        <v>2</v>
      </c>
      <c r="K324">
        <v>165000</v>
      </c>
      <c r="L324">
        <v>0</v>
      </c>
      <c r="M324">
        <v>330000</v>
      </c>
      <c r="N324">
        <v>112000</v>
      </c>
      <c r="O324" t="s">
        <v>23</v>
      </c>
      <c r="P324" t="s">
        <v>24</v>
      </c>
      <c r="Q324">
        <f t="shared" si="21"/>
        <v>330000</v>
      </c>
      <c r="R324">
        <f t="shared" si="22"/>
        <v>106000</v>
      </c>
      <c r="S324" s="14" t="str">
        <f t="shared" si="20"/>
        <v>Match</v>
      </c>
      <c r="T324" s="6">
        <f t="shared" si="23"/>
        <v>0.32121212121212123</v>
      </c>
    </row>
    <row r="325" spans="1:20" x14ac:dyDescent="0.35">
      <c r="A325">
        <v>100324</v>
      </c>
      <c r="B325" s="1">
        <v>46038</v>
      </c>
      <c r="C325" t="s">
        <v>50</v>
      </c>
      <c r="D325" t="s">
        <v>51</v>
      </c>
      <c r="E325" t="s">
        <v>43</v>
      </c>
      <c r="F325" t="s">
        <v>27</v>
      </c>
      <c r="G325" t="s">
        <v>28</v>
      </c>
      <c r="H325" t="s">
        <v>204</v>
      </c>
      <c r="I325" t="s">
        <v>22</v>
      </c>
      <c r="J325">
        <v>3</v>
      </c>
      <c r="K325">
        <v>165000</v>
      </c>
      <c r="L325">
        <v>0.1</v>
      </c>
      <c r="M325">
        <v>445500</v>
      </c>
      <c r="N325">
        <v>112000</v>
      </c>
      <c r="O325" t="s">
        <v>23</v>
      </c>
      <c r="P325" t="s">
        <v>58</v>
      </c>
      <c r="Q325">
        <f t="shared" si="21"/>
        <v>445500</v>
      </c>
      <c r="R325">
        <f t="shared" si="22"/>
        <v>109500</v>
      </c>
      <c r="S325" s="14" t="str">
        <f t="shared" si="20"/>
        <v>Match</v>
      </c>
      <c r="T325" s="6">
        <f t="shared" si="23"/>
        <v>0.24579124579124578</v>
      </c>
    </row>
    <row r="326" spans="1:20" x14ac:dyDescent="0.35">
      <c r="A326">
        <v>100325</v>
      </c>
      <c r="B326" s="1">
        <v>46251</v>
      </c>
      <c r="C326" t="s">
        <v>35</v>
      </c>
      <c r="D326" t="s">
        <v>36</v>
      </c>
      <c r="E326" t="s">
        <v>18</v>
      </c>
      <c r="F326" t="s">
        <v>19</v>
      </c>
      <c r="G326" t="s">
        <v>52</v>
      </c>
      <c r="H326" t="s">
        <v>180</v>
      </c>
      <c r="I326" t="s">
        <v>30</v>
      </c>
      <c r="J326">
        <v>3</v>
      </c>
      <c r="K326">
        <v>42000</v>
      </c>
      <c r="L326">
        <v>0.05</v>
      </c>
      <c r="M326">
        <v>119700</v>
      </c>
      <c r="N326">
        <v>28000</v>
      </c>
      <c r="O326" t="s">
        <v>23</v>
      </c>
      <c r="P326" t="s">
        <v>24</v>
      </c>
      <c r="Q326">
        <f t="shared" si="21"/>
        <v>119700</v>
      </c>
      <c r="R326">
        <f t="shared" si="22"/>
        <v>35700</v>
      </c>
      <c r="S326" s="14" t="str">
        <f t="shared" si="20"/>
        <v>Match</v>
      </c>
      <c r="T326" s="6">
        <f t="shared" si="23"/>
        <v>0.2982456140350877</v>
      </c>
    </row>
    <row r="327" spans="1:20" x14ac:dyDescent="0.35">
      <c r="A327">
        <v>100326</v>
      </c>
      <c r="B327" s="1">
        <v>46165</v>
      </c>
      <c r="C327" t="s">
        <v>50</v>
      </c>
      <c r="D327" t="s">
        <v>51</v>
      </c>
      <c r="E327" t="s">
        <v>37</v>
      </c>
      <c r="F327" t="s">
        <v>27</v>
      </c>
      <c r="G327" t="s">
        <v>33</v>
      </c>
      <c r="H327" t="s">
        <v>197</v>
      </c>
      <c r="I327" t="s">
        <v>30</v>
      </c>
      <c r="J327">
        <v>5</v>
      </c>
      <c r="K327">
        <v>32000</v>
      </c>
      <c r="L327">
        <v>0.05</v>
      </c>
      <c r="M327">
        <v>152000</v>
      </c>
      <c r="N327">
        <v>19000</v>
      </c>
      <c r="O327" t="s">
        <v>23</v>
      </c>
      <c r="P327" t="s">
        <v>40</v>
      </c>
      <c r="Q327">
        <f t="shared" si="21"/>
        <v>152000</v>
      </c>
      <c r="R327">
        <f t="shared" si="22"/>
        <v>57000</v>
      </c>
      <c r="S327" s="14" t="str">
        <f t="shared" si="20"/>
        <v>Match</v>
      </c>
      <c r="T327" s="6">
        <f t="shared" si="23"/>
        <v>0.375</v>
      </c>
    </row>
    <row r="328" spans="1:20" x14ac:dyDescent="0.35">
      <c r="A328">
        <v>100327</v>
      </c>
      <c r="B328" s="1">
        <v>46141</v>
      </c>
      <c r="C328" t="s">
        <v>42</v>
      </c>
      <c r="D328" t="s">
        <v>26</v>
      </c>
      <c r="E328" t="s">
        <v>43</v>
      </c>
      <c r="F328" t="s">
        <v>27</v>
      </c>
      <c r="G328" t="s">
        <v>38</v>
      </c>
      <c r="H328" t="s">
        <v>68</v>
      </c>
      <c r="I328" t="s">
        <v>22</v>
      </c>
      <c r="J328">
        <v>1</v>
      </c>
      <c r="K328">
        <v>26000</v>
      </c>
      <c r="L328">
        <v>0.1</v>
      </c>
      <c r="M328">
        <v>23400</v>
      </c>
      <c r="N328">
        <v>15000</v>
      </c>
      <c r="O328" t="s">
        <v>23</v>
      </c>
      <c r="P328" t="s">
        <v>31</v>
      </c>
      <c r="Q328">
        <f t="shared" si="21"/>
        <v>23400</v>
      </c>
      <c r="R328">
        <f t="shared" si="22"/>
        <v>8400</v>
      </c>
      <c r="S328" s="14" t="str">
        <f t="shared" si="20"/>
        <v>Match</v>
      </c>
      <c r="T328" s="6">
        <f t="shared" si="23"/>
        <v>0.35897435897435898</v>
      </c>
    </row>
    <row r="329" spans="1:20" x14ac:dyDescent="0.35">
      <c r="A329">
        <v>100328</v>
      </c>
      <c r="B329" s="1">
        <v>46144</v>
      </c>
      <c r="C329" t="s">
        <v>35</v>
      </c>
      <c r="D329" t="s">
        <v>36</v>
      </c>
      <c r="E329" t="s">
        <v>18</v>
      </c>
      <c r="F329" t="s">
        <v>19</v>
      </c>
      <c r="G329" t="s">
        <v>52</v>
      </c>
      <c r="H329" t="s">
        <v>224</v>
      </c>
      <c r="I329" t="s">
        <v>30</v>
      </c>
      <c r="J329">
        <v>1</v>
      </c>
      <c r="K329">
        <v>42000</v>
      </c>
      <c r="L329">
        <v>0.05</v>
      </c>
      <c r="M329">
        <v>39900</v>
      </c>
      <c r="N329">
        <v>28000</v>
      </c>
      <c r="O329" t="s">
        <v>23</v>
      </c>
      <c r="P329" t="s">
        <v>40</v>
      </c>
      <c r="Q329">
        <f t="shared" si="21"/>
        <v>39900</v>
      </c>
      <c r="R329">
        <f t="shared" si="22"/>
        <v>11900</v>
      </c>
      <c r="S329" s="14" t="str">
        <f t="shared" si="20"/>
        <v>Match</v>
      </c>
      <c r="T329" s="6">
        <f t="shared" si="23"/>
        <v>0.2982456140350877</v>
      </c>
    </row>
    <row r="330" spans="1:20" x14ac:dyDescent="0.35">
      <c r="A330">
        <v>100329</v>
      </c>
      <c r="B330" s="1">
        <v>46023</v>
      </c>
      <c r="C330" t="s">
        <v>50</v>
      </c>
      <c r="D330" t="s">
        <v>51</v>
      </c>
      <c r="E330" t="s">
        <v>18</v>
      </c>
      <c r="F330" t="s">
        <v>27</v>
      </c>
      <c r="G330" t="s">
        <v>33</v>
      </c>
      <c r="H330" t="s">
        <v>128</v>
      </c>
      <c r="I330" t="s">
        <v>30</v>
      </c>
      <c r="J330">
        <v>2</v>
      </c>
      <c r="K330">
        <v>32000</v>
      </c>
      <c r="L330">
        <v>0</v>
      </c>
      <c r="M330">
        <v>64000</v>
      </c>
      <c r="N330">
        <v>19000</v>
      </c>
      <c r="O330" t="s">
        <v>76</v>
      </c>
      <c r="P330" t="s">
        <v>54</v>
      </c>
      <c r="Q330">
        <f t="shared" si="21"/>
        <v>64000</v>
      </c>
      <c r="R330">
        <f t="shared" si="22"/>
        <v>26000</v>
      </c>
      <c r="S330" s="14" t="str">
        <f t="shared" ref="S330:S393" si="24">IF(M330=Q330,"Match","Mismatch")</f>
        <v>Match</v>
      </c>
      <c r="T330" s="6">
        <f t="shared" si="23"/>
        <v>0.40625</v>
      </c>
    </row>
    <row r="331" spans="1:20" x14ac:dyDescent="0.35">
      <c r="A331">
        <v>100330</v>
      </c>
      <c r="B331" s="1">
        <v>46153</v>
      </c>
      <c r="C331" t="s">
        <v>42</v>
      </c>
      <c r="D331" t="s">
        <v>26</v>
      </c>
      <c r="E331" t="s">
        <v>43</v>
      </c>
      <c r="F331" t="s">
        <v>19</v>
      </c>
      <c r="G331" t="s">
        <v>20</v>
      </c>
      <c r="H331" t="s">
        <v>75</v>
      </c>
      <c r="I331" t="s">
        <v>22</v>
      </c>
      <c r="J331">
        <v>2</v>
      </c>
      <c r="K331">
        <v>58000</v>
      </c>
      <c r="L331">
        <v>0.1</v>
      </c>
      <c r="M331">
        <v>104400</v>
      </c>
      <c r="N331">
        <v>39000</v>
      </c>
      <c r="O331" t="s">
        <v>23</v>
      </c>
      <c r="P331" t="s">
        <v>58</v>
      </c>
      <c r="Q331">
        <f t="shared" si="21"/>
        <v>104400</v>
      </c>
      <c r="R331">
        <f t="shared" si="22"/>
        <v>26400</v>
      </c>
      <c r="S331" s="14" t="str">
        <f t="shared" si="24"/>
        <v>Match</v>
      </c>
      <c r="T331" s="6">
        <f t="shared" si="23"/>
        <v>0.25287356321839083</v>
      </c>
    </row>
    <row r="332" spans="1:20" x14ac:dyDescent="0.35">
      <c r="A332">
        <v>100331</v>
      </c>
      <c r="B332" s="1">
        <v>46070</v>
      </c>
      <c r="C332" t="s">
        <v>35</v>
      </c>
      <c r="D332" t="s">
        <v>36</v>
      </c>
      <c r="E332" t="s">
        <v>37</v>
      </c>
      <c r="F332" t="s">
        <v>44</v>
      </c>
      <c r="G332" t="s">
        <v>60</v>
      </c>
      <c r="H332" t="s">
        <v>93</v>
      </c>
      <c r="I332" t="s">
        <v>30</v>
      </c>
      <c r="J332">
        <v>1</v>
      </c>
      <c r="K332">
        <v>9000</v>
      </c>
      <c r="L332">
        <v>0.05</v>
      </c>
      <c r="M332">
        <v>8550</v>
      </c>
      <c r="N332">
        <v>3500</v>
      </c>
      <c r="O332" t="s">
        <v>23</v>
      </c>
      <c r="P332" t="s">
        <v>24</v>
      </c>
      <c r="Q332">
        <f t="shared" si="21"/>
        <v>8550</v>
      </c>
      <c r="R332">
        <f t="shared" si="22"/>
        <v>5050</v>
      </c>
      <c r="S332" s="14" t="str">
        <f t="shared" si="24"/>
        <v>Match</v>
      </c>
      <c r="T332" s="6">
        <f t="shared" si="23"/>
        <v>0.59064327485380119</v>
      </c>
    </row>
    <row r="333" spans="1:20" x14ac:dyDescent="0.35">
      <c r="A333">
        <v>100332</v>
      </c>
      <c r="B333" s="1">
        <v>46100</v>
      </c>
      <c r="C333" t="s">
        <v>32</v>
      </c>
      <c r="D333" t="s">
        <v>17</v>
      </c>
      <c r="E333" t="s">
        <v>43</v>
      </c>
      <c r="F333" t="s">
        <v>27</v>
      </c>
      <c r="G333" t="s">
        <v>33</v>
      </c>
      <c r="H333" t="s">
        <v>118</v>
      </c>
      <c r="I333" t="s">
        <v>22</v>
      </c>
      <c r="J333">
        <v>1</v>
      </c>
      <c r="K333">
        <v>32000</v>
      </c>
      <c r="L333">
        <v>0.05</v>
      </c>
      <c r="M333">
        <v>30400</v>
      </c>
      <c r="N333">
        <v>19000</v>
      </c>
      <c r="O333" t="s">
        <v>23</v>
      </c>
      <c r="P333" t="s">
        <v>58</v>
      </c>
      <c r="Q333">
        <f t="shared" si="21"/>
        <v>30400</v>
      </c>
      <c r="R333">
        <f t="shared" si="22"/>
        <v>11400</v>
      </c>
      <c r="S333" s="14" t="str">
        <f t="shared" si="24"/>
        <v>Match</v>
      </c>
      <c r="T333" s="6">
        <f t="shared" si="23"/>
        <v>0.375</v>
      </c>
    </row>
    <row r="334" spans="1:20" x14ac:dyDescent="0.35">
      <c r="A334">
        <v>100333</v>
      </c>
      <c r="B334" s="1">
        <v>46027</v>
      </c>
      <c r="C334" t="s">
        <v>32</v>
      </c>
      <c r="D334" t="s">
        <v>17</v>
      </c>
      <c r="E334" t="s">
        <v>37</v>
      </c>
      <c r="F334" t="s">
        <v>27</v>
      </c>
      <c r="G334" t="s">
        <v>33</v>
      </c>
      <c r="H334" t="s">
        <v>94</v>
      </c>
      <c r="I334" t="s">
        <v>22</v>
      </c>
      <c r="J334">
        <v>5</v>
      </c>
      <c r="K334">
        <v>32000</v>
      </c>
      <c r="L334">
        <v>0.1</v>
      </c>
      <c r="M334">
        <v>144000</v>
      </c>
      <c r="N334">
        <v>19000</v>
      </c>
      <c r="O334" t="s">
        <v>23</v>
      </c>
      <c r="P334" t="s">
        <v>40</v>
      </c>
      <c r="Q334">
        <f t="shared" si="21"/>
        <v>144000</v>
      </c>
      <c r="R334">
        <f t="shared" si="22"/>
        <v>49000</v>
      </c>
      <c r="S334" s="14" t="str">
        <f t="shared" si="24"/>
        <v>Match</v>
      </c>
      <c r="T334" s="6">
        <f t="shared" si="23"/>
        <v>0.34027777777777779</v>
      </c>
    </row>
    <row r="335" spans="1:20" x14ac:dyDescent="0.35">
      <c r="A335">
        <v>100334</v>
      </c>
      <c r="B335" s="1">
        <v>46219</v>
      </c>
      <c r="C335" t="s">
        <v>25</v>
      </c>
      <c r="D335" t="s">
        <v>26</v>
      </c>
      <c r="E335" t="s">
        <v>43</v>
      </c>
      <c r="F335" t="s">
        <v>44</v>
      </c>
      <c r="G335" t="s">
        <v>60</v>
      </c>
      <c r="H335" t="s">
        <v>224</v>
      </c>
      <c r="I335" t="s">
        <v>30</v>
      </c>
      <c r="J335">
        <v>1</v>
      </c>
      <c r="K335">
        <v>9000</v>
      </c>
      <c r="L335">
        <v>0</v>
      </c>
      <c r="M335">
        <v>9000</v>
      </c>
      <c r="N335">
        <v>3500</v>
      </c>
      <c r="O335" t="s">
        <v>23</v>
      </c>
      <c r="P335" t="s">
        <v>40</v>
      </c>
      <c r="Q335">
        <f t="shared" si="21"/>
        <v>9000</v>
      </c>
      <c r="R335">
        <f t="shared" si="22"/>
        <v>5500</v>
      </c>
      <c r="S335" s="14" t="str">
        <f t="shared" si="24"/>
        <v>Match</v>
      </c>
      <c r="T335" s="6">
        <f t="shared" si="23"/>
        <v>0.61111111111111116</v>
      </c>
    </row>
    <row r="336" spans="1:20" x14ac:dyDescent="0.35">
      <c r="A336">
        <v>100335</v>
      </c>
      <c r="B336" s="1">
        <v>46026</v>
      </c>
      <c r="C336" t="s">
        <v>50</v>
      </c>
      <c r="D336" t="s">
        <v>51</v>
      </c>
      <c r="E336" t="s">
        <v>37</v>
      </c>
      <c r="F336" t="s">
        <v>27</v>
      </c>
      <c r="G336" t="s">
        <v>33</v>
      </c>
      <c r="H336" t="s">
        <v>168</v>
      </c>
      <c r="I336" t="s">
        <v>22</v>
      </c>
      <c r="J336">
        <v>1</v>
      </c>
      <c r="K336">
        <v>32000</v>
      </c>
      <c r="L336">
        <v>0.1</v>
      </c>
      <c r="M336">
        <v>28800</v>
      </c>
      <c r="N336">
        <v>19000</v>
      </c>
      <c r="O336" t="s">
        <v>23</v>
      </c>
      <c r="P336" t="s">
        <v>84</v>
      </c>
      <c r="Q336">
        <f t="shared" si="21"/>
        <v>28800</v>
      </c>
      <c r="R336">
        <f t="shared" si="22"/>
        <v>9800</v>
      </c>
      <c r="S336" s="14" t="str">
        <f t="shared" si="24"/>
        <v>Match</v>
      </c>
      <c r="T336" s="6">
        <f t="shared" si="23"/>
        <v>0.34027777777777779</v>
      </c>
    </row>
    <row r="337" spans="1:20" x14ac:dyDescent="0.35">
      <c r="A337">
        <v>100336</v>
      </c>
      <c r="B337" s="1">
        <v>46085</v>
      </c>
      <c r="C337" t="s">
        <v>50</v>
      </c>
      <c r="D337" t="s">
        <v>51</v>
      </c>
      <c r="E337" t="s">
        <v>18</v>
      </c>
      <c r="F337" t="s">
        <v>27</v>
      </c>
      <c r="G337" t="s">
        <v>28</v>
      </c>
      <c r="H337" t="s">
        <v>225</v>
      </c>
      <c r="I337" t="s">
        <v>30</v>
      </c>
      <c r="J337">
        <v>2</v>
      </c>
      <c r="K337">
        <v>165000</v>
      </c>
      <c r="L337">
        <v>0.15</v>
      </c>
      <c r="M337">
        <v>280500</v>
      </c>
      <c r="N337">
        <v>112000</v>
      </c>
      <c r="O337" t="s">
        <v>23</v>
      </c>
      <c r="P337" t="s">
        <v>54</v>
      </c>
      <c r="Q337">
        <f t="shared" si="21"/>
        <v>280500</v>
      </c>
      <c r="R337">
        <f t="shared" si="22"/>
        <v>56500</v>
      </c>
      <c r="S337" s="14" t="str">
        <f t="shared" si="24"/>
        <v>Match</v>
      </c>
      <c r="T337" s="6">
        <f t="shared" si="23"/>
        <v>0.20142602495543671</v>
      </c>
    </row>
    <row r="338" spans="1:20" x14ac:dyDescent="0.35">
      <c r="A338">
        <v>100337</v>
      </c>
      <c r="B338" s="1">
        <v>46085</v>
      </c>
      <c r="C338" t="s">
        <v>35</v>
      </c>
      <c r="D338" t="s">
        <v>36</v>
      </c>
      <c r="E338" t="s">
        <v>43</v>
      </c>
      <c r="F338" t="s">
        <v>44</v>
      </c>
      <c r="G338" t="s">
        <v>45</v>
      </c>
      <c r="H338" t="s">
        <v>121</v>
      </c>
      <c r="I338" t="s">
        <v>22</v>
      </c>
      <c r="J338">
        <v>3</v>
      </c>
      <c r="K338">
        <v>6500</v>
      </c>
      <c r="L338">
        <v>0.15</v>
      </c>
      <c r="M338">
        <v>16575</v>
      </c>
      <c r="N338">
        <v>2200</v>
      </c>
      <c r="O338" t="s">
        <v>23</v>
      </c>
      <c r="P338" t="s">
        <v>24</v>
      </c>
      <c r="Q338">
        <f t="shared" si="21"/>
        <v>16575</v>
      </c>
      <c r="R338">
        <f t="shared" si="22"/>
        <v>9975</v>
      </c>
      <c r="S338" s="14" t="str">
        <f t="shared" si="24"/>
        <v>Match</v>
      </c>
      <c r="T338" s="6">
        <f t="shared" si="23"/>
        <v>0.60180995475113119</v>
      </c>
    </row>
    <row r="339" spans="1:20" x14ac:dyDescent="0.35">
      <c r="A339">
        <v>100338</v>
      </c>
      <c r="B339" s="1">
        <v>46112</v>
      </c>
      <c r="C339" t="s">
        <v>25</v>
      </c>
      <c r="D339" t="s">
        <v>26</v>
      </c>
      <c r="E339" t="s">
        <v>43</v>
      </c>
      <c r="F339" t="s">
        <v>19</v>
      </c>
      <c r="G339" t="s">
        <v>62</v>
      </c>
      <c r="H339" t="s">
        <v>108</v>
      </c>
      <c r="I339" t="s">
        <v>22</v>
      </c>
      <c r="J339">
        <v>2</v>
      </c>
      <c r="K339">
        <v>24000</v>
      </c>
      <c r="L339">
        <v>0.15</v>
      </c>
      <c r="M339">
        <v>40800</v>
      </c>
      <c r="N339">
        <v>15000</v>
      </c>
      <c r="O339" t="s">
        <v>23</v>
      </c>
      <c r="P339" t="s">
        <v>84</v>
      </c>
      <c r="Q339">
        <f t="shared" si="21"/>
        <v>40800</v>
      </c>
      <c r="R339">
        <f t="shared" si="22"/>
        <v>10800</v>
      </c>
      <c r="S339" s="14" t="str">
        <f t="shared" si="24"/>
        <v>Match</v>
      </c>
      <c r="T339" s="6">
        <f t="shared" si="23"/>
        <v>0.26470588235294118</v>
      </c>
    </row>
    <row r="340" spans="1:20" x14ac:dyDescent="0.35">
      <c r="A340">
        <v>100339</v>
      </c>
      <c r="B340" s="1">
        <v>46057</v>
      </c>
      <c r="C340" t="s">
        <v>25</v>
      </c>
      <c r="D340" t="s">
        <v>26</v>
      </c>
      <c r="E340" t="s">
        <v>43</v>
      </c>
      <c r="F340" t="s">
        <v>27</v>
      </c>
      <c r="G340" t="s">
        <v>38</v>
      </c>
      <c r="H340" t="s">
        <v>199</v>
      </c>
      <c r="I340" t="s">
        <v>22</v>
      </c>
      <c r="J340">
        <v>2</v>
      </c>
      <c r="K340">
        <v>26000</v>
      </c>
      <c r="L340">
        <v>0.05</v>
      </c>
      <c r="M340">
        <v>49400</v>
      </c>
      <c r="N340">
        <v>15000</v>
      </c>
      <c r="O340" t="s">
        <v>23</v>
      </c>
      <c r="P340" t="s">
        <v>40</v>
      </c>
      <c r="Q340">
        <f t="shared" si="21"/>
        <v>49400</v>
      </c>
      <c r="R340">
        <f t="shared" si="22"/>
        <v>19400</v>
      </c>
      <c r="S340" s="14" t="str">
        <f t="shared" si="24"/>
        <v>Match</v>
      </c>
      <c r="T340" s="6">
        <f t="shared" si="23"/>
        <v>0.39271255060728744</v>
      </c>
    </row>
    <row r="341" spans="1:20" x14ac:dyDescent="0.35">
      <c r="A341">
        <v>100340</v>
      </c>
      <c r="B341" s="1">
        <v>46106</v>
      </c>
      <c r="C341" t="s">
        <v>32</v>
      </c>
      <c r="D341" t="s">
        <v>17</v>
      </c>
      <c r="E341" t="s">
        <v>37</v>
      </c>
      <c r="F341" t="s">
        <v>27</v>
      </c>
      <c r="G341" t="s">
        <v>28</v>
      </c>
      <c r="H341" t="s">
        <v>61</v>
      </c>
      <c r="I341" t="s">
        <v>30</v>
      </c>
      <c r="J341">
        <v>1</v>
      </c>
      <c r="K341">
        <v>165000</v>
      </c>
      <c r="L341">
        <v>0.15</v>
      </c>
      <c r="M341">
        <v>140250</v>
      </c>
      <c r="N341">
        <v>112000</v>
      </c>
      <c r="O341" t="s">
        <v>23</v>
      </c>
      <c r="P341" t="s">
        <v>64</v>
      </c>
      <c r="Q341">
        <f t="shared" si="21"/>
        <v>140250</v>
      </c>
      <c r="R341">
        <f t="shared" si="22"/>
        <v>28250</v>
      </c>
      <c r="S341" s="14" t="str">
        <f t="shared" si="24"/>
        <v>Match</v>
      </c>
      <c r="T341" s="6">
        <f t="shared" si="23"/>
        <v>0.20142602495543671</v>
      </c>
    </row>
    <row r="342" spans="1:20" x14ac:dyDescent="0.35">
      <c r="A342">
        <v>100341</v>
      </c>
      <c r="B342" s="1">
        <v>46181</v>
      </c>
      <c r="C342" t="s">
        <v>25</v>
      </c>
      <c r="D342" t="s">
        <v>26</v>
      </c>
      <c r="E342" t="s">
        <v>43</v>
      </c>
      <c r="F342" t="s">
        <v>27</v>
      </c>
      <c r="G342" t="s">
        <v>28</v>
      </c>
      <c r="H342" t="s">
        <v>226</v>
      </c>
      <c r="I342" t="s">
        <v>30</v>
      </c>
      <c r="J342">
        <v>3</v>
      </c>
      <c r="K342">
        <v>165000</v>
      </c>
      <c r="L342">
        <v>0</v>
      </c>
      <c r="M342">
        <v>495000</v>
      </c>
      <c r="N342">
        <v>112000</v>
      </c>
      <c r="O342" t="s">
        <v>23</v>
      </c>
      <c r="P342" t="s">
        <v>24</v>
      </c>
      <c r="Q342">
        <f t="shared" si="21"/>
        <v>495000</v>
      </c>
      <c r="R342">
        <f t="shared" si="22"/>
        <v>159000</v>
      </c>
      <c r="S342" s="14" t="str">
        <f t="shared" si="24"/>
        <v>Match</v>
      </c>
      <c r="T342" s="6">
        <f t="shared" si="23"/>
        <v>0.32121212121212123</v>
      </c>
    </row>
    <row r="343" spans="1:20" x14ac:dyDescent="0.35">
      <c r="A343">
        <v>100342</v>
      </c>
      <c r="B343" s="1">
        <v>46053</v>
      </c>
      <c r="C343" t="s">
        <v>32</v>
      </c>
      <c r="D343" t="s">
        <v>17</v>
      </c>
      <c r="E343" t="s">
        <v>43</v>
      </c>
      <c r="F343" t="s">
        <v>27</v>
      </c>
      <c r="G343" t="s">
        <v>33</v>
      </c>
      <c r="H343" t="s">
        <v>205</v>
      </c>
      <c r="I343" t="s">
        <v>30</v>
      </c>
      <c r="J343">
        <v>4</v>
      </c>
      <c r="K343">
        <v>32000</v>
      </c>
      <c r="L343">
        <v>0</v>
      </c>
      <c r="M343">
        <v>128000</v>
      </c>
      <c r="N343">
        <v>19000</v>
      </c>
      <c r="O343" t="s">
        <v>23</v>
      </c>
      <c r="P343" t="s">
        <v>64</v>
      </c>
      <c r="Q343">
        <f t="shared" si="21"/>
        <v>128000</v>
      </c>
      <c r="R343">
        <f t="shared" si="22"/>
        <v>52000</v>
      </c>
      <c r="S343" s="14" t="str">
        <f t="shared" si="24"/>
        <v>Match</v>
      </c>
      <c r="T343" s="6">
        <f t="shared" si="23"/>
        <v>0.40625</v>
      </c>
    </row>
    <row r="344" spans="1:20" x14ac:dyDescent="0.35">
      <c r="A344">
        <v>100343</v>
      </c>
      <c r="B344" s="1">
        <v>46217</v>
      </c>
      <c r="C344" t="s">
        <v>35</v>
      </c>
      <c r="D344" t="s">
        <v>36</v>
      </c>
      <c r="E344" t="s">
        <v>43</v>
      </c>
      <c r="F344" t="s">
        <v>27</v>
      </c>
      <c r="G344" t="s">
        <v>28</v>
      </c>
      <c r="H344" t="s">
        <v>182</v>
      </c>
      <c r="I344" t="s">
        <v>30</v>
      </c>
      <c r="J344">
        <v>4</v>
      </c>
      <c r="K344">
        <v>165000</v>
      </c>
      <c r="L344">
        <v>0</v>
      </c>
      <c r="M344">
        <v>660000</v>
      </c>
      <c r="N344">
        <v>112000</v>
      </c>
      <c r="O344" t="s">
        <v>76</v>
      </c>
      <c r="P344" t="s">
        <v>54</v>
      </c>
      <c r="Q344">
        <f t="shared" si="21"/>
        <v>660000</v>
      </c>
      <c r="R344">
        <f t="shared" si="22"/>
        <v>212000</v>
      </c>
      <c r="S344" s="14" t="str">
        <f t="shared" si="24"/>
        <v>Match</v>
      </c>
      <c r="T344" s="6">
        <f t="shared" si="23"/>
        <v>0.32121212121212123</v>
      </c>
    </row>
    <row r="345" spans="1:20" x14ac:dyDescent="0.35">
      <c r="A345">
        <v>100344</v>
      </c>
      <c r="B345" s="1">
        <v>46253</v>
      </c>
      <c r="C345" t="s">
        <v>50</v>
      </c>
      <c r="D345" t="s">
        <v>51</v>
      </c>
      <c r="E345" t="s">
        <v>37</v>
      </c>
      <c r="F345" t="s">
        <v>19</v>
      </c>
      <c r="G345" t="s">
        <v>62</v>
      </c>
      <c r="H345" t="s">
        <v>126</v>
      </c>
      <c r="I345" t="s">
        <v>22</v>
      </c>
      <c r="J345">
        <v>2</v>
      </c>
      <c r="K345">
        <v>24000</v>
      </c>
      <c r="L345">
        <v>0.1</v>
      </c>
      <c r="M345">
        <v>43200</v>
      </c>
      <c r="N345">
        <v>15000</v>
      </c>
      <c r="O345" t="s">
        <v>23</v>
      </c>
      <c r="P345" t="s">
        <v>47</v>
      </c>
      <c r="Q345">
        <f t="shared" si="21"/>
        <v>43200</v>
      </c>
      <c r="R345">
        <f t="shared" si="22"/>
        <v>13200</v>
      </c>
      <c r="S345" s="14" t="str">
        <f t="shared" si="24"/>
        <v>Match</v>
      </c>
      <c r="T345" s="6">
        <f t="shared" si="23"/>
        <v>0.30555555555555558</v>
      </c>
    </row>
    <row r="346" spans="1:20" x14ac:dyDescent="0.35">
      <c r="A346">
        <v>100345</v>
      </c>
      <c r="B346" s="1">
        <v>46038</v>
      </c>
      <c r="C346" t="s">
        <v>25</v>
      </c>
      <c r="D346" t="s">
        <v>26</v>
      </c>
      <c r="E346" t="s">
        <v>43</v>
      </c>
      <c r="F346" t="s">
        <v>19</v>
      </c>
      <c r="G346" t="s">
        <v>20</v>
      </c>
      <c r="H346" t="s">
        <v>69</v>
      </c>
      <c r="I346" t="s">
        <v>30</v>
      </c>
      <c r="J346">
        <v>2</v>
      </c>
      <c r="K346">
        <v>58000</v>
      </c>
      <c r="L346">
        <v>0.15</v>
      </c>
      <c r="M346">
        <v>98600</v>
      </c>
      <c r="N346">
        <v>39000</v>
      </c>
      <c r="O346" t="s">
        <v>23</v>
      </c>
      <c r="P346" t="s">
        <v>24</v>
      </c>
      <c r="Q346">
        <f t="shared" si="21"/>
        <v>98600</v>
      </c>
      <c r="R346">
        <f t="shared" si="22"/>
        <v>20600</v>
      </c>
      <c r="S346" s="14" t="str">
        <f t="shared" si="24"/>
        <v>Match</v>
      </c>
      <c r="T346" s="6">
        <f t="shared" si="23"/>
        <v>0.20892494929006086</v>
      </c>
    </row>
    <row r="347" spans="1:20" x14ac:dyDescent="0.35">
      <c r="A347">
        <v>100346</v>
      </c>
      <c r="B347" s="1">
        <v>46065</v>
      </c>
      <c r="C347" t="s">
        <v>32</v>
      </c>
      <c r="D347" t="s">
        <v>17</v>
      </c>
      <c r="E347" t="s">
        <v>43</v>
      </c>
      <c r="F347" t="s">
        <v>44</v>
      </c>
      <c r="G347" t="s">
        <v>60</v>
      </c>
      <c r="H347" t="s">
        <v>203</v>
      </c>
      <c r="I347" t="s">
        <v>30</v>
      </c>
      <c r="J347">
        <v>2</v>
      </c>
      <c r="K347">
        <v>9000</v>
      </c>
      <c r="L347">
        <v>0.15</v>
      </c>
      <c r="M347">
        <v>15300</v>
      </c>
      <c r="N347">
        <v>3500</v>
      </c>
      <c r="O347" t="s">
        <v>23</v>
      </c>
      <c r="P347" t="s">
        <v>64</v>
      </c>
      <c r="Q347">
        <f t="shared" si="21"/>
        <v>15300</v>
      </c>
      <c r="R347">
        <f t="shared" si="22"/>
        <v>8300</v>
      </c>
      <c r="S347" s="14" t="str">
        <f t="shared" si="24"/>
        <v>Match</v>
      </c>
      <c r="T347" s="6">
        <f t="shared" si="23"/>
        <v>0.54248366013071891</v>
      </c>
    </row>
    <row r="348" spans="1:20" x14ac:dyDescent="0.35">
      <c r="A348">
        <v>100347</v>
      </c>
      <c r="B348" s="1">
        <v>46074</v>
      </c>
      <c r="C348" t="s">
        <v>35</v>
      </c>
      <c r="D348" t="s">
        <v>36</v>
      </c>
      <c r="E348" t="s">
        <v>43</v>
      </c>
      <c r="F348" t="s">
        <v>27</v>
      </c>
      <c r="G348" t="s">
        <v>33</v>
      </c>
      <c r="H348" t="s">
        <v>227</v>
      </c>
      <c r="I348" t="s">
        <v>30</v>
      </c>
      <c r="J348">
        <v>3</v>
      </c>
      <c r="K348">
        <v>32000</v>
      </c>
      <c r="L348">
        <v>0</v>
      </c>
      <c r="M348">
        <v>96000</v>
      </c>
      <c r="N348">
        <v>19000</v>
      </c>
      <c r="O348" t="s">
        <v>23</v>
      </c>
      <c r="P348" t="s">
        <v>24</v>
      </c>
      <c r="Q348">
        <f t="shared" si="21"/>
        <v>96000</v>
      </c>
      <c r="R348">
        <f t="shared" si="22"/>
        <v>39000</v>
      </c>
      <c r="S348" s="14" t="str">
        <f t="shared" si="24"/>
        <v>Match</v>
      </c>
      <c r="T348" s="6">
        <f t="shared" si="23"/>
        <v>0.40625</v>
      </c>
    </row>
    <row r="349" spans="1:20" x14ac:dyDescent="0.35">
      <c r="A349">
        <v>100348</v>
      </c>
      <c r="B349" s="1">
        <v>46225</v>
      </c>
      <c r="C349" t="s">
        <v>35</v>
      </c>
      <c r="D349" t="s">
        <v>36</v>
      </c>
      <c r="E349" t="s">
        <v>43</v>
      </c>
      <c r="F349" t="s">
        <v>19</v>
      </c>
      <c r="G349" t="s">
        <v>62</v>
      </c>
      <c r="H349" t="s">
        <v>171</v>
      </c>
      <c r="I349" t="s">
        <v>30</v>
      </c>
      <c r="J349">
        <v>5</v>
      </c>
      <c r="K349">
        <v>24000</v>
      </c>
      <c r="L349">
        <v>0.05</v>
      </c>
      <c r="M349">
        <v>114000</v>
      </c>
      <c r="N349">
        <v>15000</v>
      </c>
      <c r="O349" t="s">
        <v>23</v>
      </c>
      <c r="P349" t="s">
        <v>24</v>
      </c>
      <c r="Q349">
        <f t="shared" si="21"/>
        <v>114000</v>
      </c>
      <c r="R349">
        <f t="shared" si="22"/>
        <v>39000</v>
      </c>
      <c r="S349" s="14" t="str">
        <f t="shared" si="24"/>
        <v>Match</v>
      </c>
      <c r="T349" s="6">
        <f t="shared" si="23"/>
        <v>0.34210526315789475</v>
      </c>
    </row>
    <row r="350" spans="1:20" x14ac:dyDescent="0.35">
      <c r="A350">
        <v>100349</v>
      </c>
      <c r="B350" s="1">
        <v>46141</v>
      </c>
      <c r="C350" t="s">
        <v>50</v>
      </c>
      <c r="D350" t="s">
        <v>51</v>
      </c>
      <c r="E350" t="s">
        <v>43</v>
      </c>
      <c r="F350" t="s">
        <v>27</v>
      </c>
      <c r="G350" t="s">
        <v>33</v>
      </c>
      <c r="H350" t="s">
        <v>130</v>
      </c>
      <c r="I350" t="s">
        <v>30</v>
      </c>
      <c r="J350">
        <v>2</v>
      </c>
      <c r="K350">
        <v>32000</v>
      </c>
      <c r="L350">
        <v>0.15</v>
      </c>
      <c r="M350">
        <v>54400</v>
      </c>
      <c r="N350">
        <v>19000</v>
      </c>
      <c r="O350" t="s">
        <v>23</v>
      </c>
      <c r="P350" t="s">
        <v>84</v>
      </c>
      <c r="Q350">
        <f t="shared" si="21"/>
        <v>54400</v>
      </c>
      <c r="R350">
        <f t="shared" si="22"/>
        <v>16400</v>
      </c>
      <c r="S350" s="14" t="str">
        <f t="shared" si="24"/>
        <v>Match</v>
      </c>
      <c r="T350" s="6">
        <f t="shared" si="23"/>
        <v>0.3014705882352941</v>
      </c>
    </row>
    <row r="351" spans="1:20" x14ac:dyDescent="0.35">
      <c r="A351">
        <v>100350</v>
      </c>
      <c r="B351" s="1">
        <v>46170</v>
      </c>
      <c r="C351" t="s">
        <v>25</v>
      </c>
      <c r="D351" t="s">
        <v>26</v>
      </c>
      <c r="E351" t="s">
        <v>43</v>
      </c>
      <c r="F351" t="s">
        <v>19</v>
      </c>
      <c r="G351" t="s">
        <v>52</v>
      </c>
      <c r="H351" t="s">
        <v>141</v>
      </c>
      <c r="I351" t="s">
        <v>22</v>
      </c>
      <c r="J351">
        <v>3</v>
      </c>
      <c r="K351">
        <v>42000</v>
      </c>
      <c r="L351">
        <v>0.15</v>
      </c>
      <c r="M351">
        <v>96390</v>
      </c>
      <c r="N351">
        <v>28000</v>
      </c>
      <c r="O351" t="s">
        <v>23</v>
      </c>
      <c r="P351" t="s">
        <v>54</v>
      </c>
      <c r="Q351">
        <f t="shared" si="21"/>
        <v>107100</v>
      </c>
      <c r="R351">
        <f t="shared" si="22"/>
        <v>23100</v>
      </c>
      <c r="S351" s="14" t="str">
        <f t="shared" si="24"/>
        <v>Mismatch</v>
      </c>
      <c r="T351" s="6">
        <f t="shared" si="23"/>
        <v>0.21568627450980393</v>
      </c>
    </row>
    <row r="352" spans="1:20" x14ac:dyDescent="0.35">
      <c r="A352">
        <v>100351</v>
      </c>
      <c r="B352" s="1">
        <v>46040</v>
      </c>
      <c r="C352" t="s">
        <v>35</v>
      </c>
      <c r="D352" t="s">
        <v>36</v>
      </c>
      <c r="E352" t="s">
        <v>43</v>
      </c>
      <c r="F352" t="s">
        <v>27</v>
      </c>
      <c r="G352" t="s">
        <v>33</v>
      </c>
      <c r="H352" t="s">
        <v>34</v>
      </c>
      <c r="I352" t="s">
        <v>22</v>
      </c>
      <c r="J352">
        <v>2</v>
      </c>
      <c r="K352">
        <v>32000</v>
      </c>
      <c r="L352">
        <v>0.1</v>
      </c>
      <c r="M352">
        <v>57600</v>
      </c>
      <c r="N352">
        <v>19000</v>
      </c>
      <c r="O352" t="s">
        <v>23</v>
      </c>
      <c r="P352" t="s">
        <v>47</v>
      </c>
      <c r="Q352">
        <f t="shared" si="21"/>
        <v>57600</v>
      </c>
      <c r="R352">
        <f t="shared" si="22"/>
        <v>19600</v>
      </c>
      <c r="S352" s="14" t="str">
        <f t="shared" si="24"/>
        <v>Match</v>
      </c>
      <c r="T352" s="6">
        <f t="shared" si="23"/>
        <v>0.34027777777777779</v>
      </c>
    </row>
    <row r="353" spans="1:20" x14ac:dyDescent="0.35">
      <c r="A353">
        <v>100352</v>
      </c>
      <c r="B353" s="1">
        <v>46134</v>
      </c>
      <c r="C353" t="s">
        <v>25</v>
      </c>
      <c r="D353" t="s">
        <v>26</v>
      </c>
      <c r="E353" t="s">
        <v>37</v>
      </c>
      <c r="F353" t="s">
        <v>27</v>
      </c>
      <c r="G353" t="s">
        <v>33</v>
      </c>
      <c r="H353" t="s">
        <v>82</v>
      </c>
      <c r="I353" t="s">
        <v>22</v>
      </c>
      <c r="J353">
        <v>2</v>
      </c>
      <c r="K353">
        <v>32000</v>
      </c>
      <c r="L353">
        <v>0.15</v>
      </c>
      <c r="M353">
        <v>54400</v>
      </c>
      <c r="N353">
        <v>19000</v>
      </c>
      <c r="O353" t="s">
        <v>23</v>
      </c>
      <c r="P353" t="s">
        <v>47</v>
      </c>
      <c r="Q353">
        <f t="shared" si="21"/>
        <v>54400</v>
      </c>
      <c r="R353">
        <f t="shared" si="22"/>
        <v>16400</v>
      </c>
      <c r="S353" s="14" t="str">
        <f t="shared" si="24"/>
        <v>Match</v>
      </c>
      <c r="T353" s="6">
        <f t="shared" si="23"/>
        <v>0.3014705882352941</v>
      </c>
    </row>
    <row r="354" spans="1:20" x14ac:dyDescent="0.35">
      <c r="A354">
        <v>100353</v>
      </c>
      <c r="B354" s="1">
        <v>46203</v>
      </c>
      <c r="C354" t="s">
        <v>32</v>
      </c>
      <c r="D354" t="s">
        <v>17</v>
      </c>
      <c r="E354" t="s">
        <v>37</v>
      </c>
      <c r="F354" t="s">
        <v>44</v>
      </c>
      <c r="G354" t="s">
        <v>65</v>
      </c>
      <c r="H354" t="s">
        <v>145</v>
      </c>
      <c r="I354" t="s">
        <v>22</v>
      </c>
      <c r="J354">
        <v>1</v>
      </c>
      <c r="K354">
        <v>28000</v>
      </c>
      <c r="L354">
        <v>0.15</v>
      </c>
      <c r="M354">
        <v>23800</v>
      </c>
      <c r="N354">
        <v>16000</v>
      </c>
      <c r="O354" t="s">
        <v>23</v>
      </c>
      <c r="P354" t="s">
        <v>47</v>
      </c>
      <c r="Q354">
        <f t="shared" si="21"/>
        <v>23800</v>
      </c>
      <c r="R354">
        <f t="shared" si="22"/>
        <v>7800</v>
      </c>
      <c r="S354" s="14" t="str">
        <f t="shared" si="24"/>
        <v>Match</v>
      </c>
      <c r="T354" s="6">
        <f t="shared" si="23"/>
        <v>0.32773109243697479</v>
      </c>
    </row>
    <row r="355" spans="1:20" x14ac:dyDescent="0.35">
      <c r="A355">
        <v>100354</v>
      </c>
      <c r="B355" s="1">
        <v>46037</v>
      </c>
      <c r="C355" t="s">
        <v>50</v>
      </c>
      <c r="D355" t="s">
        <v>51</v>
      </c>
      <c r="E355" t="s">
        <v>37</v>
      </c>
      <c r="F355" t="s">
        <v>44</v>
      </c>
      <c r="G355" t="s">
        <v>60</v>
      </c>
      <c r="H355" t="s">
        <v>148</v>
      </c>
      <c r="I355" t="s">
        <v>30</v>
      </c>
      <c r="J355">
        <v>1</v>
      </c>
      <c r="K355">
        <v>9000</v>
      </c>
      <c r="L355">
        <v>0.15</v>
      </c>
      <c r="M355">
        <v>7650</v>
      </c>
      <c r="N355">
        <v>3500</v>
      </c>
      <c r="O355" t="s">
        <v>23</v>
      </c>
      <c r="P355" t="s">
        <v>54</v>
      </c>
      <c r="Q355">
        <f t="shared" si="21"/>
        <v>7650</v>
      </c>
      <c r="R355">
        <f t="shared" si="22"/>
        <v>4150</v>
      </c>
      <c r="S355" s="14" t="str">
        <f t="shared" si="24"/>
        <v>Match</v>
      </c>
      <c r="T355" s="6">
        <f t="shared" si="23"/>
        <v>0.54248366013071891</v>
      </c>
    </row>
    <row r="356" spans="1:20" x14ac:dyDescent="0.35">
      <c r="A356">
        <v>100355</v>
      </c>
      <c r="B356" s="1">
        <v>46099</v>
      </c>
      <c r="C356" t="s">
        <v>42</v>
      </c>
      <c r="D356" t="s">
        <v>26</v>
      </c>
      <c r="E356" t="s">
        <v>37</v>
      </c>
      <c r="F356" t="s">
        <v>19</v>
      </c>
      <c r="G356" t="s">
        <v>52</v>
      </c>
      <c r="H356" t="s">
        <v>228</v>
      </c>
      <c r="I356" t="s">
        <v>30</v>
      </c>
      <c r="J356">
        <v>18</v>
      </c>
      <c r="K356">
        <v>42000</v>
      </c>
      <c r="L356">
        <v>0.1</v>
      </c>
      <c r="M356">
        <v>680400</v>
      </c>
      <c r="N356">
        <v>28000</v>
      </c>
      <c r="O356" t="s">
        <v>23</v>
      </c>
      <c r="P356" t="s">
        <v>31</v>
      </c>
      <c r="Q356">
        <f t="shared" si="21"/>
        <v>680400</v>
      </c>
      <c r="R356">
        <f t="shared" si="22"/>
        <v>176400</v>
      </c>
      <c r="S356" s="14" t="str">
        <f t="shared" si="24"/>
        <v>Match</v>
      </c>
      <c r="T356" s="6">
        <f t="shared" si="23"/>
        <v>0.25925925925925924</v>
      </c>
    </row>
    <row r="357" spans="1:20" x14ac:dyDescent="0.35">
      <c r="A357">
        <v>100356</v>
      </c>
      <c r="B357" s="1">
        <v>46116</v>
      </c>
      <c r="C357" t="s">
        <v>50</v>
      </c>
      <c r="D357" t="s">
        <v>51</v>
      </c>
      <c r="E357" t="s">
        <v>37</v>
      </c>
      <c r="F357" t="s">
        <v>19</v>
      </c>
      <c r="G357" t="s">
        <v>20</v>
      </c>
      <c r="H357" t="s">
        <v>192</v>
      </c>
      <c r="I357" t="s">
        <v>30</v>
      </c>
      <c r="J357">
        <v>4</v>
      </c>
      <c r="K357">
        <v>58000</v>
      </c>
      <c r="L357">
        <v>0</v>
      </c>
      <c r="M357">
        <v>232000</v>
      </c>
      <c r="N357">
        <v>39000</v>
      </c>
      <c r="O357" t="s">
        <v>23</v>
      </c>
      <c r="P357" t="s">
        <v>47</v>
      </c>
      <c r="Q357">
        <f t="shared" si="21"/>
        <v>232000</v>
      </c>
      <c r="R357">
        <f t="shared" si="22"/>
        <v>76000</v>
      </c>
      <c r="S357" s="14" t="str">
        <f t="shared" si="24"/>
        <v>Match</v>
      </c>
      <c r="T357" s="6">
        <f t="shared" si="23"/>
        <v>0.32758620689655171</v>
      </c>
    </row>
    <row r="358" spans="1:20" x14ac:dyDescent="0.35">
      <c r="A358">
        <v>100357</v>
      </c>
      <c r="B358" s="1">
        <v>46226</v>
      </c>
      <c r="C358" t="s">
        <v>16</v>
      </c>
      <c r="D358" t="s">
        <v>17</v>
      </c>
      <c r="E358" t="s">
        <v>43</v>
      </c>
      <c r="F358" t="s">
        <v>27</v>
      </c>
      <c r="G358" t="s">
        <v>38</v>
      </c>
      <c r="H358" t="s">
        <v>203</v>
      </c>
      <c r="I358" t="s">
        <v>30</v>
      </c>
      <c r="J358">
        <v>1</v>
      </c>
      <c r="K358">
        <v>26000</v>
      </c>
      <c r="L358">
        <v>0.2</v>
      </c>
      <c r="M358">
        <v>20800</v>
      </c>
      <c r="N358">
        <v>15000</v>
      </c>
      <c r="O358" t="s">
        <v>23</v>
      </c>
      <c r="P358" t="s">
        <v>58</v>
      </c>
      <c r="Q358">
        <f t="shared" si="21"/>
        <v>20800</v>
      </c>
      <c r="R358">
        <f t="shared" si="22"/>
        <v>5800</v>
      </c>
      <c r="S358" s="14" t="str">
        <f t="shared" si="24"/>
        <v>Match</v>
      </c>
      <c r="T358" s="6">
        <f t="shared" si="23"/>
        <v>0.27884615384615385</v>
      </c>
    </row>
    <row r="359" spans="1:20" x14ac:dyDescent="0.35">
      <c r="A359">
        <v>100358</v>
      </c>
      <c r="B359" s="1">
        <v>46151</v>
      </c>
      <c r="C359" t="s">
        <v>16</v>
      </c>
      <c r="D359" t="s">
        <v>17</v>
      </c>
      <c r="E359" t="s">
        <v>37</v>
      </c>
      <c r="F359" t="s">
        <v>27</v>
      </c>
      <c r="G359" t="s">
        <v>38</v>
      </c>
      <c r="H359" t="s">
        <v>116</v>
      </c>
      <c r="I359" t="s">
        <v>30</v>
      </c>
      <c r="J359">
        <v>2</v>
      </c>
      <c r="K359">
        <v>26000</v>
      </c>
      <c r="L359">
        <v>0.1</v>
      </c>
      <c r="M359">
        <v>46800</v>
      </c>
      <c r="N359">
        <v>15000</v>
      </c>
      <c r="O359" t="s">
        <v>76</v>
      </c>
      <c r="P359" t="s">
        <v>47</v>
      </c>
      <c r="Q359">
        <f t="shared" si="21"/>
        <v>46800</v>
      </c>
      <c r="R359">
        <f t="shared" si="22"/>
        <v>16800</v>
      </c>
      <c r="S359" s="14" t="str">
        <f t="shared" si="24"/>
        <v>Match</v>
      </c>
      <c r="T359" s="6">
        <f t="shared" si="23"/>
        <v>0.35897435897435898</v>
      </c>
    </row>
    <row r="360" spans="1:20" x14ac:dyDescent="0.35">
      <c r="A360">
        <v>100359</v>
      </c>
      <c r="B360" s="1">
        <v>46246</v>
      </c>
      <c r="C360" t="s">
        <v>16</v>
      </c>
      <c r="D360" t="s">
        <v>17</v>
      </c>
      <c r="E360" t="s">
        <v>37</v>
      </c>
      <c r="F360" t="s">
        <v>44</v>
      </c>
      <c r="G360" t="s">
        <v>65</v>
      </c>
      <c r="H360" t="s">
        <v>229</v>
      </c>
      <c r="I360" t="s">
        <v>22</v>
      </c>
      <c r="J360">
        <v>1</v>
      </c>
      <c r="K360">
        <v>28000</v>
      </c>
      <c r="L360">
        <v>0</v>
      </c>
      <c r="M360">
        <v>28000</v>
      </c>
      <c r="N360">
        <v>16000</v>
      </c>
      <c r="O360" t="s">
        <v>23</v>
      </c>
      <c r="P360" t="s">
        <v>54</v>
      </c>
      <c r="Q360">
        <f t="shared" si="21"/>
        <v>28000</v>
      </c>
      <c r="R360">
        <f t="shared" si="22"/>
        <v>12000</v>
      </c>
      <c r="S360" s="14" t="str">
        <f t="shared" si="24"/>
        <v>Match</v>
      </c>
      <c r="T360" s="6">
        <f t="shared" si="23"/>
        <v>0.42857142857142855</v>
      </c>
    </row>
    <row r="361" spans="1:20" x14ac:dyDescent="0.35">
      <c r="A361">
        <v>100360</v>
      </c>
      <c r="B361" s="1">
        <v>46204</v>
      </c>
      <c r="C361" t="s">
        <v>35</v>
      </c>
      <c r="D361" t="s">
        <v>36</v>
      </c>
      <c r="E361" t="s">
        <v>37</v>
      </c>
      <c r="F361" t="s">
        <v>19</v>
      </c>
      <c r="G361" t="s">
        <v>52</v>
      </c>
      <c r="H361" t="s">
        <v>170</v>
      </c>
      <c r="I361" t="s">
        <v>30</v>
      </c>
      <c r="J361">
        <v>1</v>
      </c>
      <c r="K361">
        <v>42000</v>
      </c>
      <c r="L361">
        <v>0.15</v>
      </c>
      <c r="M361">
        <v>35700</v>
      </c>
      <c r="N361">
        <v>28000</v>
      </c>
      <c r="O361" t="s">
        <v>23</v>
      </c>
      <c r="P361" t="s">
        <v>31</v>
      </c>
      <c r="Q361">
        <f t="shared" si="21"/>
        <v>35700</v>
      </c>
      <c r="R361">
        <f t="shared" si="22"/>
        <v>7700</v>
      </c>
      <c r="S361" s="14" t="str">
        <f t="shared" si="24"/>
        <v>Match</v>
      </c>
      <c r="T361" s="6">
        <f t="shared" si="23"/>
        <v>0.21568627450980393</v>
      </c>
    </row>
    <row r="362" spans="1:20" x14ac:dyDescent="0.35">
      <c r="A362">
        <v>100361</v>
      </c>
      <c r="B362" s="1">
        <v>46028</v>
      </c>
      <c r="C362" t="s">
        <v>50</v>
      </c>
      <c r="D362" t="s">
        <v>51</v>
      </c>
      <c r="E362" t="s">
        <v>37</v>
      </c>
      <c r="F362" t="s">
        <v>44</v>
      </c>
      <c r="G362" t="s">
        <v>45</v>
      </c>
      <c r="H362" t="s">
        <v>230</v>
      </c>
      <c r="I362" t="s">
        <v>22</v>
      </c>
      <c r="J362">
        <v>2</v>
      </c>
      <c r="K362">
        <v>6500</v>
      </c>
      <c r="L362">
        <v>0.05</v>
      </c>
      <c r="M362">
        <v>12350</v>
      </c>
      <c r="N362">
        <v>2200</v>
      </c>
      <c r="O362" t="s">
        <v>23</v>
      </c>
      <c r="P362" t="s">
        <v>84</v>
      </c>
      <c r="Q362">
        <f t="shared" si="21"/>
        <v>12350</v>
      </c>
      <c r="R362">
        <f t="shared" si="22"/>
        <v>7950</v>
      </c>
      <c r="S362" s="14" t="str">
        <f t="shared" si="24"/>
        <v>Match</v>
      </c>
      <c r="T362" s="6">
        <f t="shared" si="23"/>
        <v>0.64372469635627527</v>
      </c>
    </row>
    <row r="363" spans="1:20" x14ac:dyDescent="0.35">
      <c r="A363">
        <v>100362</v>
      </c>
      <c r="B363" s="1">
        <v>46105</v>
      </c>
      <c r="C363" t="s">
        <v>42</v>
      </c>
      <c r="D363" t="s">
        <v>26</v>
      </c>
      <c r="E363" t="s">
        <v>37</v>
      </c>
      <c r="F363" t="s">
        <v>44</v>
      </c>
      <c r="G363" t="s">
        <v>60</v>
      </c>
      <c r="H363" t="s">
        <v>231</v>
      </c>
      <c r="I363" t="s">
        <v>22</v>
      </c>
      <c r="J363">
        <v>4</v>
      </c>
      <c r="K363">
        <v>9000</v>
      </c>
      <c r="L363">
        <v>0.15</v>
      </c>
      <c r="M363">
        <v>30600</v>
      </c>
      <c r="N363">
        <v>3500</v>
      </c>
      <c r="O363" t="s">
        <v>23</v>
      </c>
      <c r="P363" t="s">
        <v>64</v>
      </c>
      <c r="Q363">
        <f t="shared" si="21"/>
        <v>30600</v>
      </c>
      <c r="R363">
        <f t="shared" si="22"/>
        <v>16600</v>
      </c>
      <c r="S363" s="14" t="str">
        <f t="shared" si="24"/>
        <v>Match</v>
      </c>
      <c r="T363" s="6">
        <f t="shared" si="23"/>
        <v>0.54248366013071891</v>
      </c>
    </row>
    <row r="364" spans="1:20" x14ac:dyDescent="0.35">
      <c r="A364">
        <v>100363</v>
      </c>
      <c r="B364" s="1">
        <v>46193</v>
      </c>
      <c r="C364" t="s">
        <v>50</v>
      </c>
      <c r="D364" t="s">
        <v>51</v>
      </c>
      <c r="E364" t="s">
        <v>43</v>
      </c>
      <c r="F364" t="s">
        <v>19</v>
      </c>
      <c r="G364" t="s">
        <v>62</v>
      </c>
      <c r="H364" t="s">
        <v>107</v>
      </c>
      <c r="I364" t="s">
        <v>30</v>
      </c>
      <c r="J364">
        <v>2</v>
      </c>
      <c r="K364">
        <v>24000</v>
      </c>
      <c r="L364">
        <v>0.1</v>
      </c>
      <c r="M364">
        <v>43200</v>
      </c>
      <c r="N364">
        <v>15000</v>
      </c>
      <c r="O364" t="s">
        <v>23</v>
      </c>
      <c r="P364" t="s">
        <v>64</v>
      </c>
      <c r="Q364">
        <f t="shared" si="21"/>
        <v>43200</v>
      </c>
      <c r="R364">
        <f t="shared" si="22"/>
        <v>13200</v>
      </c>
      <c r="S364" s="14" t="str">
        <f t="shared" si="24"/>
        <v>Match</v>
      </c>
      <c r="T364" s="6">
        <f t="shared" si="23"/>
        <v>0.30555555555555558</v>
      </c>
    </row>
    <row r="365" spans="1:20" x14ac:dyDescent="0.35">
      <c r="A365">
        <v>100364</v>
      </c>
      <c r="B365" s="1">
        <v>46226</v>
      </c>
      <c r="C365" t="s">
        <v>32</v>
      </c>
      <c r="D365" t="s">
        <v>17</v>
      </c>
      <c r="E365" t="s">
        <v>43</v>
      </c>
      <c r="F365" t="s">
        <v>19</v>
      </c>
      <c r="G365" t="s">
        <v>62</v>
      </c>
      <c r="H365" t="s">
        <v>232</v>
      </c>
      <c r="I365" t="s">
        <v>30</v>
      </c>
      <c r="J365">
        <v>2</v>
      </c>
      <c r="K365">
        <v>24000</v>
      </c>
      <c r="L365">
        <v>0.25</v>
      </c>
      <c r="M365">
        <v>36000</v>
      </c>
      <c r="N365">
        <v>15000</v>
      </c>
      <c r="O365" t="s">
        <v>76</v>
      </c>
      <c r="P365" t="s">
        <v>54</v>
      </c>
      <c r="Q365">
        <f t="shared" si="21"/>
        <v>36000</v>
      </c>
      <c r="R365">
        <f t="shared" si="22"/>
        <v>6000</v>
      </c>
      <c r="S365" s="14" t="str">
        <f t="shared" si="24"/>
        <v>Match</v>
      </c>
      <c r="T365" s="6">
        <f t="shared" si="23"/>
        <v>0.16666666666666666</v>
      </c>
    </row>
    <row r="366" spans="1:20" x14ac:dyDescent="0.35">
      <c r="A366">
        <v>100365</v>
      </c>
      <c r="B366" s="1">
        <v>46195</v>
      </c>
      <c r="C366" t="s">
        <v>50</v>
      </c>
      <c r="D366" t="s">
        <v>51</v>
      </c>
      <c r="E366" t="s">
        <v>18</v>
      </c>
      <c r="F366" t="s">
        <v>27</v>
      </c>
      <c r="G366" t="s">
        <v>28</v>
      </c>
      <c r="H366" t="s">
        <v>95</v>
      </c>
      <c r="I366" t="s">
        <v>30</v>
      </c>
      <c r="J366">
        <v>4</v>
      </c>
      <c r="K366">
        <v>165000</v>
      </c>
      <c r="L366">
        <v>0.05</v>
      </c>
      <c r="M366">
        <v>627000</v>
      </c>
      <c r="N366">
        <v>112000</v>
      </c>
      <c r="O366" t="s">
        <v>23</v>
      </c>
      <c r="P366" t="s">
        <v>24</v>
      </c>
      <c r="Q366">
        <f t="shared" si="21"/>
        <v>627000</v>
      </c>
      <c r="R366">
        <f t="shared" si="22"/>
        <v>179000</v>
      </c>
      <c r="S366" s="14" t="str">
        <f t="shared" si="24"/>
        <v>Match</v>
      </c>
      <c r="T366" s="6">
        <f t="shared" si="23"/>
        <v>0.28548644338118023</v>
      </c>
    </row>
    <row r="367" spans="1:20" x14ac:dyDescent="0.35">
      <c r="A367">
        <v>100366</v>
      </c>
      <c r="B367" s="1">
        <v>46222</v>
      </c>
      <c r="C367" t="s">
        <v>32</v>
      </c>
      <c r="D367" t="s">
        <v>17</v>
      </c>
      <c r="E367" t="s">
        <v>18</v>
      </c>
      <c r="F367" t="s">
        <v>19</v>
      </c>
      <c r="G367" t="s">
        <v>62</v>
      </c>
      <c r="H367" t="s">
        <v>204</v>
      </c>
      <c r="I367" t="s">
        <v>30</v>
      </c>
      <c r="J367">
        <v>1</v>
      </c>
      <c r="K367">
        <v>24000</v>
      </c>
      <c r="L367">
        <v>0.25</v>
      </c>
      <c r="M367">
        <v>18000</v>
      </c>
      <c r="N367">
        <v>15000</v>
      </c>
      <c r="O367" t="s">
        <v>76</v>
      </c>
      <c r="P367" t="s">
        <v>47</v>
      </c>
      <c r="Q367">
        <f t="shared" si="21"/>
        <v>18000</v>
      </c>
      <c r="R367">
        <f t="shared" si="22"/>
        <v>3000</v>
      </c>
      <c r="S367" s="14" t="str">
        <f t="shared" si="24"/>
        <v>Match</v>
      </c>
      <c r="T367" s="6">
        <f t="shared" si="23"/>
        <v>0.16666666666666666</v>
      </c>
    </row>
    <row r="368" spans="1:20" x14ac:dyDescent="0.35">
      <c r="A368">
        <v>100367</v>
      </c>
      <c r="B368" s="1">
        <v>46225</v>
      </c>
      <c r="C368" t="s">
        <v>35</v>
      </c>
      <c r="D368" t="s">
        <v>36</v>
      </c>
      <c r="E368" t="s">
        <v>43</v>
      </c>
      <c r="F368" t="s">
        <v>44</v>
      </c>
      <c r="G368" t="s">
        <v>60</v>
      </c>
      <c r="H368" t="s">
        <v>106</v>
      </c>
      <c r="I368" t="s">
        <v>30</v>
      </c>
      <c r="J368">
        <v>2</v>
      </c>
      <c r="K368">
        <v>9000</v>
      </c>
      <c r="L368">
        <v>0</v>
      </c>
      <c r="M368">
        <v>18000</v>
      </c>
      <c r="N368">
        <v>3500</v>
      </c>
      <c r="O368" t="s">
        <v>23</v>
      </c>
      <c r="P368" t="s">
        <v>31</v>
      </c>
      <c r="Q368">
        <f t="shared" si="21"/>
        <v>18000</v>
      </c>
      <c r="R368">
        <f t="shared" si="22"/>
        <v>11000</v>
      </c>
      <c r="S368" s="14" t="str">
        <f t="shared" si="24"/>
        <v>Match</v>
      </c>
      <c r="T368" s="6">
        <f t="shared" si="23"/>
        <v>0.61111111111111116</v>
      </c>
    </row>
    <row r="369" spans="1:20" x14ac:dyDescent="0.35">
      <c r="A369">
        <v>100368</v>
      </c>
      <c r="B369" s="1">
        <v>46216</v>
      </c>
      <c r="C369" t="s">
        <v>42</v>
      </c>
      <c r="D369" t="s">
        <v>26</v>
      </c>
      <c r="E369" t="s">
        <v>43</v>
      </c>
      <c r="F369" t="s">
        <v>44</v>
      </c>
      <c r="G369" t="s">
        <v>45</v>
      </c>
      <c r="H369" t="s">
        <v>179</v>
      </c>
      <c r="I369" t="s">
        <v>30</v>
      </c>
      <c r="J369">
        <v>4</v>
      </c>
      <c r="K369">
        <v>6500</v>
      </c>
      <c r="L369">
        <v>0.05</v>
      </c>
      <c r="M369">
        <v>24700</v>
      </c>
      <c r="N369">
        <v>2200</v>
      </c>
      <c r="O369" t="s">
        <v>23</v>
      </c>
      <c r="P369" t="s">
        <v>47</v>
      </c>
      <c r="Q369">
        <f t="shared" si="21"/>
        <v>24700</v>
      </c>
      <c r="R369">
        <f t="shared" si="22"/>
        <v>15900</v>
      </c>
      <c r="S369" s="14" t="str">
        <f t="shared" si="24"/>
        <v>Match</v>
      </c>
      <c r="T369" s="6">
        <f t="shared" si="23"/>
        <v>0.64372469635627527</v>
      </c>
    </row>
    <row r="370" spans="1:20" x14ac:dyDescent="0.35">
      <c r="A370">
        <v>100369</v>
      </c>
      <c r="B370" s="1">
        <v>46193</v>
      </c>
      <c r="C370" t="s">
        <v>35</v>
      </c>
      <c r="D370" t="s">
        <v>36</v>
      </c>
      <c r="E370" t="s">
        <v>18</v>
      </c>
      <c r="F370" t="s">
        <v>27</v>
      </c>
      <c r="G370" t="s">
        <v>38</v>
      </c>
      <c r="H370" t="s">
        <v>179</v>
      </c>
      <c r="I370" t="s">
        <v>30</v>
      </c>
      <c r="J370">
        <v>2</v>
      </c>
      <c r="K370">
        <v>26000</v>
      </c>
      <c r="L370">
        <v>0.05</v>
      </c>
      <c r="M370">
        <v>59280</v>
      </c>
      <c r="N370">
        <v>15000</v>
      </c>
      <c r="O370" t="s">
        <v>23</v>
      </c>
      <c r="P370" t="s">
        <v>47</v>
      </c>
      <c r="Q370">
        <f t="shared" si="21"/>
        <v>49400</v>
      </c>
      <c r="R370">
        <f t="shared" si="22"/>
        <v>19400</v>
      </c>
      <c r="S370" s="14" t="str">
        <f t="shared" si="24"/>
        <v>Mismatch</v>
      </c>
      <c r="T370" s="6">
        <f t="shared" si="23"/>
        <v>0.39271255060728744</v>
      </c>
    </row>
    <row r="371" spans="1:20" x14ac:dyDescent="0.35">
      <c r="A371">
        <v>100370</v>
      </c>
      <c r="B371" s="1">
        <v>46185</v>
      </c>
      <c r="C371" t="s">
        <v>25</v>
      </c>
      <c r="D371" t="s">
        <v>26</v>
      </c>
      <c r="E371" t="s">
        <v>18</v>
      </c>
      <c r="F371" t="s">
        <v>19</v>
      </c>
      <c r="G371" t="s">
        <v>20</v>
      </c>
      <c r="H371" t="s">
        <v>143</v>
      </c>
      <c r="I371" t="s">
        <v>30</v>
      </c>
      <c r="J371">
        <v>1</v>
      </c>
      <c r="K371">
        <v>58000</v>
      </c>
      <c r="L371">
        <v>0.1</v>
      </c>
      <c r="M371">
        <v>52200</v>
      </c>
      <c r="N371">
        <v>39000</v>
      </c>
      <c r="O371" t="s">
        <v>23</v>
      </c>
      <c r="P371" t="s">
        <v>40</v>
      </c>
      <c r="Q371">
        <f t="shared" si="21"/>
        <v>52200</v>
      </c>
      <c r="R371">
        <f t="shared" si="22"/>
        <v>13200</v>
      </c>
      <c r="S371" s="14" t="str">
        <f t="shared" si="24"/>
        <v>Match</v>
      </c>
      <c r="T371" s="6">
        <f t="shared" si="23"/>
        <v>0.25287356321839083</v>
      </c>
    </row>
    <row r="372" spans="1:20" x14ac:dyDescent="0.35">
      <c r="A372">
        <v>100371</v>
      </c>
      <c r="B372" s="1">
        <v>46131</v>
      </c>
      <c r="C372" t="s">
        <v>50</v>
      </c>
      <c r="D372" t="s">
        <v>51</v>
      </c>
      <c r="E372" t="s">
        <v>43</v>
      </c>
      <c r="F372" t="s">
        <v>19</v>
      </c>
      <c r="G372" t="s">
        <v>20</v>
      </c>
      <c r="H372" t="s">
        <v>144</v>
      </c>
      <c r="I372" t="s">
        <v>22</v>
      </c>
      <c r="J372">
        <v>3</v>
      </c>
      <c r="K372">
        <v>58000</v>
      </c>
      <c r="L372">
        <v>0.1</v>
      </c>
      <c r="M372">
        <v>156600</v>
      </c>
      <c r="N372">
        <v>39000</v>
      </c>
      <c r="O372" t="s">
        <v>23</v>
      </c>
      <c r="P372" t="s">
        <v>40</v>
      </c>
      <c r="Q372">
        <f t="shared" si="21"/>
        <v>156600</v>
      </c>
      <c r="R372">
        <f t="shared" si="22"/>
        <v>39600</v>
      </c>
      <c r="S372" s="14" t="str">
        <f t="shared" si="24"/>
        <v>Match</v>
      </c>
      <c r="T372" s="6">
        <f t="shared" si="23"/>
        <v>0.25287356321839083</v>
      </c>
    </row>
    <row r="373" spans="1:20" x14ac:dyDescent="0.35">
      <c r="A373">
        <v>100372</v>
      </c>
      <c r="B373" s="1">
        <v>46234</v>
      </c>
      <c r="C373" t="s">
        <v>32</v>
      </c>
      <c r="D373" t="s">
        <v>17</v>
      </c>
      <c r="E373" t="s">
        <v>43</v>
      </c>
      <c r="F373" t="s">
        <v>19</v>
      </c>
      <c r="G373" t="s">
        <v>62</v>
      </c>
      <c r="H373" t="s">
        <v>152</v>
      </c>
      <c r="I373" t="s">
        <v>30</v>
      </c>
      <c r="J373">
        <v>1</v>
      </c>
      <c r="K373">
        <v>24000</v>
      </c>
      <c r="L373">
        <v>0</v>
      </c>
      <c r="M373">
        <v>24000</v>
      </c>
      <c r="N373">
        <v>15000</v>
      </c>
      <c r="O373" t="s">
        <v>23</v>
      </c>
      <c r="P373" t="s">
        <v>40</v>
      </c>
      <c r="Q373">
        <f t="shared" si="21"/>
        <v>24000</v>
      </c>
      <c r="R373">
        <f t="shared" si="22"/>
        <v>9000</v>
      </c>
      <c r="S373" s="14" t="str">
        <f t="shared" si="24"/>
        <v>Match</v>
      </c>
      <c r="T373" s="6">
        <f t="shared" si="23"/>
        <v>0.375</v>
      </c>
    </row>
    <row r="374" spans="1:20" x14ac:dyDescent="0.35">
      <c r="A374">
        <v>100373</v>
      </c>
      <c r="B374" s="1">
        <v>46075</v>
      </c>
      <c r="C374" t="s">
        <v>32</v>
      </c>
      <c r="D374" t="s">
        <v>17</v>
      </c>
      <c r="E374" t="s">
        <v>43</v>
      </c>
      <c r="F374" t="s">
        <v>19</v>
      </c>
      <c r="G374" t="s">
        <v>20</v>
      </c>
      <c r="H374" t="s">
        <v>199</v>
      </c>
      <c r="I374" t="s">
        <v>22</v>
      </c>
      <c r="J374">
        <v>2</v>
      </c>
      <c r="K374">
        <v>58000</v>
      </c>
      <c r="L374">
        <v>0.2</v>
      </c>
      <c r="M374">
        <v>92800</v>
      </c>
      <c r="N374">
        <v>39000</v>
      </c>
      <c r="O374" t="s">
        <v>76</v>
      </c>
      <c r="P374" t="s">
        <v>24</v>
      </c>
      <c r="Q374">
        <f t="shared" si="21"/>
        <v>92800</v>
      </c>
      <c r="R374">
        <f t="shared" si="22"/>
        <v>14800</v>
      </c>
      <c r="S374" s="14" t="str">
        <f t="shared" si="24"/>
        <v>Match</v>
      </c>
      <c r="T374" s="6">
        <f t="shared" si="23"/>
        <v>0.15948275862068967</v>
      </c>
    </row>
    <row r="375" spans="1:20" x14ac:dyDescent="0.35">
      <c r="A375">
        <v>100374</v>
      </c>
      <c r="B375" s="1">
        <v>46112</v>
      </c>
      <c r="C375" t="s">
        <v>35</v>
      </c>
      <c r="D375" t="s">
        <v>36</v>
      </c>
      <c r="E375" t="s">
        <v>37</v>
      </c>
      <c r="F375" t="s">
        <v>19</v>
      </c>
      <c r="G375" t="s">
        <v>62</v>
      </c>
      <c r="H375" t="s">
        <v>92</v>
      </c>
      <c r="I375" t="s">
        <v>22</v>
      </c>
      <c r="J375">
        <v>1</v>
      </c>
      <c r="K375">
        <v>24000</v>
      </c>
      <c r="L375">
        <v>0.05</v>
      </c>
      <c r="M375">
        <v>22800</v>
      </c>
      <c r="N375">
        <v>15000</v>
      </c>
      <c r="O375" t="s">
        <v>23</v>
      </c>
      <c r="P375" t="s">
        <v>54</v>
      </c>
      <c r="Q375">
        <f t="shared" si="21"/>
        <v>22800</v>
      </c>
      <c r="R375">
        <f t="shared" si="22"/>
        <v>7800</v>
      </c>
      <c r="S375" s="14" t="str">
        <f t="shared" si="24"/>
        <v>Match</v>
      </c>
      <c r="T375" s="6">
        <f t="shared" si="23"/>
        <v>0.34210526315789475</v>
      </c>
    </row>
    <row r="376" spans="1:20" x14ac:dyDescent="0.35">
      <c r="A376">
        <v>100375</v>
      </c>
      <c r="B376" s="1">
        <v>46026</v>
      </c>
      <c r="C376" t="s">
        <v>32</v>
      </c>
      <c r="D376" t="s">
        <v>17</v>
      </c>
      <c r="E376" t="s">
        <v>43</v>
      </c>
      <c r="F376" t="s">
        <v>19</v>
      </c>
      <c r="G376" t="s">
        <v>52</v>
      </c>
      <c r="H376" t="s">
        <v>189</v>
      </c>
      <c r="I376" t="s">
        <v>22</v>
      </c>
      <c r="J376">
        <v>2</v>
      </c>
      <c r="K376">
        <v>42000</v>
      </c>
      <c r="L376">
        <v>0.25</v>
      </c>
      <c r="M376">
        <v>63000</v>
      </c>
      <c r="N376">
        <v>28000</v>
      </c>
      <c r="O376" t="s">
        <v>23</v>
      </c>
      <c r="P376" t="s">
        <v>24</v>
      </c>
      <c r="Q376">
        <f t="shared" si="21"/>
        <v>63000</v>
      </c>
      <c r="R376">
        <f t="shared" si="22"/>
        <v>7000</v>
      </c>
      <c r="S376" s="14" t="str">
        <f t="shared" si="24"/>
        <v>Match</v>
      </c>
      <c r="T376" s="6">
        <f t="shared" si="23"/>
        <v>0.1111111111111111</v>
      </c>
    </row>
    <row r="377" spans="1:20" x14ac:dyDescent="0.35">
      <c r="A377">
        <v>100376</v>
      </c>
      <c r="B377" s="1">
        <v>46050</v>
      </c>
      <c r="C377" t="s">
        <v>35</v>
      </c>
      <c r="D377" t="s">
        <v>36</v>
      </c>
      <c r="E377" t="s">
        <v>43</v>
      </c>
      <c r="F377" t="s">
        <v>27</v>
      </c>
      <c r="G377" t="s">
        <v>28</v>
      </c>
      <c r="H377" t="s">
        <v>233</v>
      </c>
      <c r="I377" t="s">
        <v>22</v>
      </c>
      <c r="J377">
        <v>1</v>
      </c>
      <c r="K377">
        <v>165000</v>
      </c>
      <c r="L377">
        <v>0.1</v>
      </c>
      <c r="M377">
        <v>148500</v>
      </c>
      <c r="N377">
        <v>112000</v>
      </c>
      <c r="O377" t="s">
        <v>23</v>
      </c>
      <c r="P377" t="s">
        <v>31</v>
      </c>
      <c r="Q377">
        <f t="shared" si="21"/>
        <v>148500</v>
      </c>
      <c r="R377">
        <f t="shared" si="22"/>
        <v>36500</v>
      </c>
      <c r="S377" s="14" t="str">
        <f t="shared" si="24"/>
        <v>Match</v>
      </c>
      <c r="T377" s="6">
        <f t="shared" si="23"/>
        <v>0.24579124579124578</v>
      </c>
    </row>
    <row r="378" spans="1:20" x14ac:dyDescent="0.35">
      <c r="A378">
        <v>100377</v>
      </c>
      <c r="B378" s="1">
        <v>46139</v>
      </c>
      <c r="C378" t="s">
        <v>42</v>
      </c>
      <c r="D378" t="s">
        <v>26</v>
      </c>
      <c r="E378" t="s">
        <v>43</v>
      </c>
      <c r="F378" t="s">
        <v>44</v>
      </c>
      <c r="G378" t="s">
        <v>45</v>
      </c>
      <c r="H378" t="s">
        <v>87</v>
      </c>
      <c r="I378" t="s">
        <v>22</v>
      </c>
      <c r="J378">
        <v>3</v>
      </c>
      <c r="K378">
        <v>6500</v>
      </c>
      <c r="L378">
        <v>0.05</v>
      </c>
      <c r="M378">
        <v>18525</v>
      </c>
      <c r="N378">
        <v>2200</v>
      </c>
      <c r="O378" t="s">
        <v>76</v>
      </c>
      <c r="P378" t="s">
        <v>31</v>
      </c>
      <c r="Q378">
        <f t="shared" si="21"/>
        <v>18525</v>
      </c>
      <c r="R378">
        <f t="shared" si="22"/>
        <v>11925</v>
      </c>
      <c r="S378" s="14" t="str">
        <f t="shared" si="24"/>
        <v>Match</v>
      </c>
      <c r="T378" s="6">
        <f t="shared" si="23"/>
        <v>0.64372469635627527</v>
      </c>
    </row>
    <row r="379" spans="1:20" x14ac:dyDescent="0.35">
      <c r="A379">
        <v>100378</v>
      </c>
      <c r="B379" s="1">
        <v>46121</v>
      </c>
      <c r="C379" t="s">
        <v>50</v>
      </c>
      <c r="D379" t="s">
        <v>51</v>
      </c>
      <c r="E379" t="s">
        <v>37</v>
      </c>
      <c r="F379" t="s">
        <v>27</v>
      </c>
      <c r="G379" t="s">
        <v>28</v>
      </c>
      <c r="H379" t="s">
        <v>48</v>
      </c>
      <c r="I379" t="s">
        <v>22</v>
      </c>
      <c r="J379">
        <v>3</v>
      </c>
      <c r="K379">
        <v>165000</v>
      </c>
      <c r="L379">
        <v>0.05</v>
      </c>
      <c r="M379">
        <v>470250</v>
      </c>
      <c r="N379">
        <v>112000</v>
      </c>
      <c r="O379" t="s">
        <v>23</v>
      </c>
      <c r="P379" t="s">
        <v>84</v>
      </c>
      <c r="Q379">
        <f t="shared" si="21"/>
        <v>470250</v>
      </c>
      <c r="R379">
        <f t="shared" si="22"/>
        <v>134250</v>
      </c>
      <c r="S379" s="14" t="str">
        <f t="shared" si="24"/>
        <v>Match</v>
      </c>
      <c r="T379" s="6">
        <f t="shared" si="23"/>
        <v>0.28548644338118023</v>
      </c>
    </row>
    <row r="380" spans="1:20" x14ac:dyDescent="0.35">
      <c r="A380">
        <v>100379</v>
      </c>
      <c r="B380" s="1">
        <v>46095</v>
      </c>
      <c r="C380" t="s">
        <v>32</v>
      </c>
      <c r="D380" t="s">
        <v>17</v>
      </c>
      <c r="E380" t="s">
        <v>43</v>
      </c>
      <c r="F380" t="s">
        <v>19</v>
      </c>
      <c r="G380" t="s">
        <v>20</v>
      </c>
      <c r="H380" t="s">
        <v>66</v>
      </c>
      <c r="I380" t="s">
        <v>30</v>
      </c>
      <c r="J380">
        <v>3</v>
      </c>
      <c r="K380">
        <v>58000</v>
      </c>
      <c r="L380">
        <v>0.25</v>
      </c>
      <c r="M380">
        <v>130500</v>
      </c>
      <c r="N380">
        <v>39000</v>
      </c>
      <c r="O380" t="s">
        <v>23</v>
      </c>
      <c r="P380" t="s">
        <v>64</v>
      </c>
      <c r="Q380">
        <f t="shared" si="21"/>
        <v>130500</v>
      </c>
      <c r="R380">
        <f t="shared" si="22"/>
        <v>13500</v>
      </c>
      <c r="S380" s="14" t="str">
        <f t="shared" si="24"/>
        <v>Match</v>
      </c>
      <c r="T380" s="6">
        <f t="shared" si="23"/>
        <v>0.10344827586206896</v>
      </c>
    </row>
    <row r="381" spans="1:20" x14ac:dyDescent="0.35">
      <c r="A381">
        <v>100380</v>
      </c>
      <c r="B381" s="1">
        <v>46051</v>
      </c>
      <c r="C381" t="s">
        <v>35</v>
      </c>
      <c r="D381" t="s">
        <v>36</v>
      </c>
      <c r="E381" t="s">
        <v>18</v>
      </c>
      <c r="F381" t="s">
        <v>27</v>
      </c>
      <c r="G381" t="s">
        <v>33</v>
      </c>
      <c r="H381" t="s">
        <v>172</v>
      </c>
      <c r="I381" t="s">
        <v>30</v>
      </c>
      <c r="J381">
        <v>2</v>
      </c>
      <c r="K381">
        <v>32000</v>
      </c>
      <c r="L381">
        <v>0.15</v>
      </c>
      <c r="M381">
        <v>54400</v>
      </c>
      <c r="N381">
        <v>19000</v>
      </c>
      <c r="O381" t="s">
        <v>23</v>
      </c>
      <c r="P381" t="s">
        <v>31</v>
      </c>
      <c r="Q381">
        <f t="shared" si="21"/>
        <v>54400</v>
      </c>
      <c r="R381">
        <f t="shared" si="22"/>
        <v>16400</v>
      </c>
      <c r="S381" s="14" t="str">
        <f t="shared" si="24"/>
        <v>Match</v>
      </c>
      <c r="T381" s="6">
        <f t="shared" si="23"/>
        <v>0.3014705882352941</v>
      </c>
    </row>
    <row r="382" spans="1:20" x14ac:dyDescent="0.35">
      <c r="A382">
        <v>100381</v>
      </c>
      <c r="B382" s="1">
        <v>46115</v>
      </c>
      <c r="C382" t="s">
        <v>55</v>
      </c>
      <c r="D382" t="s">
        <v>56</v>
      </c>
      <c r="E382" t="s">
        <v>43</v>
      </c>
      <c r="F382" t="s">
        <v>44</v>
      </c>
      <c r="G382" t="s">
        <v>60</v>
      </c>
      <c r="H382" t="s">
        <v>107</v>
      </c>
      <c r="I382" t="s">
        <v>30</v>
      </c>
      <c r="J382">
        <v>2</v>
      </c>
      <c r="K382">
        <v>9000</v>
      </c>
      <c r="L382">
        <v>0.05</v>
      </c>
      <c r="M382">
        <v>17100</v>
      </c>
      <c r="N382">
        <v>3500</v>
      </c>
      <c r="O382" t="s">
        <v>23</v>
      </c>
      <c r="P382" t="s">
        <v>31</v>
      </c>
      <c r="Q382">
        <f t="shared" si="21"/>
        <v>17100</v>
      </c>
      <c r="R382">
        <f t="shared" si="22"/>
        <v>10100</v>
      </c>
      <c r="S382" s="14" t="str">
        <f t="shared" si="24"/>
        <v>Match</v>
      </c>
      <c r="T382" s="6">
        <f t="shared" si="23"/>
        <v>0.59064327485380119</v>
      </c>
    </row>
    <row r="383" spans="1:20" x14ac:dyDescent="0.35">
      <c r="A383">
        <v>100382</v>
      </c>
      <c r="B383" s="1">
        <v>46249</v>
      </c>
      <c r="C383" t="s">
        <v>55</v>
      </c>
      <c r="D383" t="s">
        <v>56</v>
      </c>
      <c r="E383" t="s">
        <v>37</v>
      </c>
      <c r="F383" t="s">
        <v>19</v>
      </c>
      <c r="G383" t="s">
        <v>52</v>
      </c>
      <c r="H383" t="s">
        <v>165</v>
      </c>
      <c r="I383" t="s">
        <v>22</v>
      </c>
      <c r="J383">
        <v>4</v>
      </c>
      <c r="K383">
        <v>42000</v>
      </c>
      <c r="L383">
        <v>0.15</v>
      </c>
      <c r="M383">
        <v>142800</v>
      </c>
      <c r="N383">
        <v>28000</v>
      </c>
      <c r="O383" t="s">
        <v>23</v>
      </c>
      <c r="P383" t="s">
        <v>84</v>
      </c>
      <c r="Q383">
        <f t="shared" si="21"/>
        <v>142800</v>
      </c>
      <c r="R383">
        <f t="shared" si="22"/>
        <v>30800</v>
      </c>
      <c r="S383" s="14" t="str">
        <f t="shared" si="24"/>
        <v>Match</v>
      </c>
      <c r="T383" s="6">
        <f t="shared" si="23"/>
        <v>0.21568627450980393</v>
      </c>
    </row>
    <row r="384" spans="1:20" x14ac:dyDescent="0.35">
      <c r="A384">
        <v>100383</v>
      </c>
      <c r="B384" s="1">
        <v>46073</v>
      </c>
      <c r="C384" t="s">
        <v>25</v>
      </c>
      <c r="D384" t="s">
        <v>26</v>
      </c>
      <c r="E384" t="s">
        <v>43</v>
      </c>
      <c r="F384" t="s">
        <v>44</v>
      </c>
      <c r="G384" t="s">
        <v>45</v>
      </c>
      <c r="H384" t="s">
        <v>234</v>
      </c>
      <c r="I384" t="s">
        <v>30</v>
      </c>
      <c r="J384">
        <v>22</v>
      </c>
      <c r="K384">
        <v>6500</v>
      </c>
      <c r="L384">
        <v>0</v>
      </c>
      <c r="M384">
        <v>143000</v>
      </c>
      <c r="N384">
        <v>2200</v>
      </c>
      <c r="O384" t="s">
        <v>23</v>
      </c>
      <c r="P384" t="s">
        <v>58</v>
      </c>
      <c r="Q384">
        <f t="shared" si="21"/>
        <v>143000</v>
      </c>
      <c r="R384">
        <f t="shared" si="22"/>
        <v>94600</v>
      </c>
      <c r="S384" s="14" t="str">
        <f t="shared" si="24"/>
        <v>Match</v>
      </c>
      <c r="T384" s="6">
        <f t="shared" si="23"/>
        <v>0.66153846153846152</v>
      </c>
    </row>
    <row r="385" spans="1:20" x14ac:dyDescent="0.35">
      <c r="A385">
        <v>100384</v>
      </c>
      <c r="B385" s="1">
        <v>46227</v>
      </c>
      <c r="C385" t="s">
        <v>50</v>
      </c>
      <c r="D385" t="s">
        <v>51</v>
      </c>
      <c r="E385" t="s">
        <v>37</v>
      </c>
      <c r="F385" t="s">
        <v>19</v>
      </c>
      <c r="G385" t="s">
        <v>62</v>
      </c>
      <c r="H385" t="s">
        <v>178</v>
      </c>
      <c r="I385" t="s">
        <v>30</v>
      </c>
      <c r="J385">
        <v>3</v>
      </c>
      <c r="K385">
        <v>24000</v>
      </c>
      <c r="L385">
        <v>0.05</v>
      </c>
      <c r="M385">
        <v>68400</v>
      </c>
      <c r="N385">
        <v>15000</v>
      </c>
      <c r="O385" t="s">
        <v>23</v>
      </c>
      <c r="P385" t="s">
        <v>64</v>
      </c>
      <c r="Q385">
        <f t="shared" si="21"/>
        <v>68400</v>
      </c>
      <c r="R385">
        <f t="shared" si="22"/>
        <v>23400</v>
      </c>
      <c r="S385" s="14" t="str">
        <f t="shared" si="24"/>
        <v>Match</v>
      </c>
      <c r="T385" s="6">
        <f t="shared" si="23"/>
        <v>0.34210526315789475</v>
      </c>
    </row>
    <row r="386" spans="1:20" x14ac:dyDescent="0.35">
      <c r="A386">
        <v>100385</v>
      </c>
      <c r="B386" s="1">
        <v>46205</v>
      </c>
      <c r="C386" t="s">
        <v>42</v>
      </c>
      <c r="D386" t="s">
        <v>26</v>
      </c>
      <c r="E386" t="s">
        <v>43</v>
      </c>
      <c r="F386" t="s">
        <v>27</v>
      </c>
      <c r="G386" t="s">
        <v>28</v>
      </c>
      <c r="H386" t="s">
        <v>53</v>
      </c>
      <c r="I386" t="s">
        <v>30</v>
      </c>
      <c r="J386">
        <v>3</v>
      </c>
      <c r="K386">
        <v>165000</v>
      </c>
      <c r="L386">
        <v>0</v>
      </c>
      <c r="M386">
        <v>495000</v>
      </c>
      <c r="N386">
        <v>112000</v>
      </c>
      <c r="O386" t="s">
        <v>23</v>
      </c>
      <c r="P386" t="s">
        <v>31</v>
      </c>
      <c r="Q386">
        <f t="shared" si="21"/>
        <v>495000</v>
      </c>
      <c r="R386">
        <f t="shared" si="22"/>
        <v>159000</v>
      </c>
      <c r="S386" s="14" t="str">
        <f t="shared" si="24"/>
        <v>Match</v>
      </c>
      <c r="T386" s="6">
        <f t="shared" si="23"/>
        <v>0.32121212121212123</v>
      </c>
    </row>
    <row r="387" spans="1:20" x14ac:dyDescent="0.35">
      <c r="A387">
        <v>100386</v>
      </c>
      <c r="B387" s="1">
        <v>46049</v>
      </c>
      <c r="C387" t="s">
        <v>25</v>
      </c>
      <c r="D387" t="s">
        <v>26</v>
      </c>
      <c r="E387" t="s">
        <v>18</v>
      </c>
      <c r="F387" t="s">
        <v>44</v>
      </c>
      <c r="G387" t="s">
        <v>60</v>
      </c>
      <c r="H387" t="s">
        <v>98</v>
      </c>
      <c r="I387" t="s">
        <v>22</v>
      </c>
      <c r="J387">
        <v>3</v>
      </c>
      <c r="K387">
        <v>9000</v>
      </c>
      <c r="L387">
        <v>0</v>
      </c>
      <c r="M387">
        <v>27000</v>
      </c>
      <c r="N387">
        <v>3500</v>
      </c>
      <c r="O387" t="s">
        <v>23</v>
      </c>
      <c r="P387" t="s">
        <v>64</v>
      </c>
      <c r="Q387">
        <f t="shared" ref="Q387:Q421" si="25">J387*K387*(1-L387)</f>
        <v>27000</v>
      </c>
      <c r="R387">
        <f t="shared" ref="R387:R421" si="26">Q387-(J387*N387)</f>
        <v>16500</v>
      </c>
      <c r="S387" s="14" t="str">
        <f t="shared" si="24"/>
        <v>Match</v>
      </c>
      <c r="T387" s="6">
        <f t="shared" ref="T387:T421" si="27">R387/Q387</f>
        <v>0.61111111111111116</v>
      </c>
    </row>
    <row r="388" spans="1:20" x14ac:dyDescent="0.35">
      <c r="A388">
        <v>100387</v>
      </c>
      <c r="B388" s="1">
        <v>46231</v>
      </c>
      <c r="C388" t="s">
        <v>50</v>
      </c>
      <c r="D388" t="s">
        <v>51</v>
      </c>
      <c r="E388" t="s">
        <v>43</v>
      </c>
      <c r="F388" t="s">
        <v>27</v>
      </c>
      <c r="G388" t="s">
        <v>33</v>
      </c>
      <c r="H388" t="s">
        <v>235</v>
      </c>
      <c r="I388" t="s">
        <v>30</v>
      </c>
      <c r="J388">
        <v>4</v>
      </c>
      <c r="K388">
        <v>32000</v>
      </c>
      <c r="L388">
        <v>0.1</v>
      </c>
      <c r="M388">
        <v>115200</v>
      </c>
      <c r="N388">
        <v>19000</v>
      </c>
      <c r="O388" t="s">
        <v>23</v>
      </c>
      <c r="P388" t="s">
        <v>31</v>
      </c>
      <c r="Q388">
        <f t="shared" si="25"/>
        <v>115200</v>
      </c>
      <c r="R388">
        <f t="shared" si="26"/>
        <v>39200</v>
      </c>
      <c r="S388" s="14" t="str">
        <f t="shared" si="24"/>
        <v>Match</v>
      </c>
      <c r="T388" s="6">
        <f t="shared" si="27"/>
        <v>0.34027777777777779</v>
      </c>
    </row>
    <row r="389" spans="1:20" x14ac:dyDescent="0.35">
      <c r="A389">
        <v>100388</v>
      </c>
      <c r="B389" s="1">
        <v>46259</v>
      </c>
      <c r="C389" t="s">
        <v>55</v>
      </c>
      <c r="D389" t="s">
        <v>56</v>
      </c>
      <c r="E389" t="s">
        <v>43</v>
      </c>
      <c r="F389" t="s">
        <v>27</v>
      </c>
      <c r="G389" t="s">
        <v>33</v>
      </c>
      <c r="H389" t="s">
        <v>229</v>
      </c>
      <c r="I389" t="s">
        <v>30</v>
      </c>
      <c r="J389">
        <v>1</v>
      </c>
      <c r="K389">
        <v>32000</v>
      </c>
      <c r="L389">
        <v>0</v>
      </c>
      <c r="M389">
        <v>32000</v>
      </c>
      <c r="N389">
        <v>19000</v>
      </c>
      <c r="O389" t="s">
        <v>23</v>
      </c>
      <c r="P389" t="s">
        <v>47</v>
      </c>
      <c r="Q389">
        <f t="shared" si="25"/>
        <v>32000</v>
      </c>
      <c r="R389">
        <f t="shared" si="26"/>
        <v>13000</v>
      </c>
      <c r="S389" s="14" t="str">
        <f t="shared" si="24"/>
        <v>Match</v>
      </c>
      <c r="T389" s="6">
        <f t="shared" si="27"/>
        <v>0.40625</v>
      </c>
    </row>
    <row r="390" spans="1:20" x14ac:dyDescent="0.35">
      <c r="A390">
        <v>100389</v>
      </c>
      <c r="B390" s="1">
        <v>46190</v>
      </c>
      <c r="C390" t="s">
        <v>50</v>
      </c>
      <c r="D390" t="s">
        <v>51</v>
      </c>
      <c r="E390" t="s">
        <v>43</v>
      </c>
      <c r="F390" t="s">
        <v>19</v>
      </c>
      <c r="G390" t="s">
        <v>62</v>
      </c>
      <c r="H390" t="s">
        <v>34</v>
      </c>
      <c r="I390" t="s">
        <v>22</v>
      </c>
      <c r="J390">
        <v>1</v>
      </c>
      <c r="K390">
        <v>24000</v>
      </c>
      <c r="L390">
        <v>0.05</v>
      </c>
      <c r="M390">
        <v>22800</v>
      </c>
      <c r="N390">
        <v>15000</v>
      </c>
      <c r="O390" t="s">
        <v>23</v>
      </c>
      <c r="P390" t="s">
        <v>84</v>
      </c>
      <c r="Q390">
        <f t="shared" si="25"/>
        <v>22800</v>
      </c>
      <c r="R390">
        <f t="shared" si="26"/>
        <v>7800</v>
      </c>
      <c r="S390" s="14" t="str">
        <f t="shared" si="24"/>
        <v>Match</v>
      </c>
      <c r="T390" s="6">
        <f t="shared" si="27"/>
        <v>0.34210526315789475</v>
      </c>
    </row>
    <row r="391" spans="1:20" x14ac:dyDescent="0.35">
      <c r="A391">
        <v>100390</v>
      </c>
      <c r="B391" s="1">
        <v>46240</v>
      </c>
      <c r="C391" t="s">
        <v>35</v>
      </c>
      <c r="D391" t="s">
        <v>36</v>
      </c>
      <c r="E391" t="s">
        <v>18</v>
      </c>
      <c r="F391" t="s">
        <v>19</v>
      </c>
      <c r="G391" t="s">
        <v>20</v>
      </c>
      <c r="H391" t="s">
        <v>227</v>
      </c>
      <c r="I391" t="s">
        <v>30</v>
      </c>
      <c r="J391">
        <v>2</v>
      </c>
      <c r="K391">
        <v>58000</v>
      </c>
      <c r="L391">
        <v>0.1</v>
      </c>
      <c r="M391">
        <v>104400</v>
      </c>
      <c r="N391">
        <v>39000</v>
      </c>
      <c r="O391" t="s">
        <v>23</v>
      </c>
      <c r="P391" t="s">
        <v>64</v>
      </c>
      <c r="Q391">
        <f t="shared" si="25"/>
        <v>104400</v>
      </c>
      <c r="R391">
        <f t="shared" si="26"/>
        <v>26400</v>
      </c>
      <c r="S391" s="14" t="str">
        <f t="shared" si="24"/>
        <v>Match</v>
      </c>
      <c r="T391" s="6">
        <f t="shared" si="27"/>
        <v>0.25287356321839083</v>
      </c>
    </row>
    <row r="392" spans="1:20" x14ac:dyDescent="0.35">
      <c r="A392">
        <v>100391</v>
      </c>
      <c r="B392" s="1">
        <v>46125</v>
      </c>
      <c r="C392" t="s">
        <v>35</v>
      </c>
      <c r="D392" t="s">
        <v>36</v>
      </c>
      <c r="E392" t="s">
        <v>37</v>
      </c>
      <c r="F392" t="s">
        <v>44</v>
      </c>
      <c r="G392" t="s">
        <v>60</v>
      </c>
      <c r="H392" t="s">
        <v>133</v>
      </c>
      <c r="I392" t="s">
        <v>22</v>
      </c>
      <c r="J392">
        <v>1</v>
      </c>
      <c r="K392">
        <v>9000</v>
      </c>
      <c r="L392">
        <v>0.05</v>
      </c>
      <c r="M392">
        <v>8550</v>
      </c>
      <c r="N392">
        <v>3500</v>
      </c>
      <c r="O392" t="s">
        <v>23</v>
      </c>
      <c r="P392" t="s">
        <v>58</v>
      </c>
      <c r="Q392">
        <f t="shared" si="25"/>
        <v>8550</v>
      </c>
      <c r="R392">
        <f t="shared" si="26"/>
        <v>5050</v>
      </c>
      <c r="S392" s="14" t="str">
        <f t="shared" si="24"/>
        <v>Match</v>
      </c>
      <c r="T392" s="6">
        <f t="shared" si="27"/>
        <v>0.59064327485380119</v>
      </c>
    </row>
    <row r="393" spans="1:20" x14ac:dyDescent="0.35">
      <c r="A393">
        <v>100392</v>
      </c>
      <c r="B393" s="1">
        <v>46178</v>
      </c>
      <c r="C393" t="s">
        <v>42</v>
      </c>
      <c r="D393" t="s">
        <v>26</v>
      </c>
      <c r="E393" t="s">
        <v>43</v>
      </c>
      <c r="F393" t="s">
        <v>44</v>
      </c>
      <c r="G393" t="s">
        <v>45</v>
      </c>
      <c r="H393" t="s">
        <v>161</v>
      </c>
      <c r="I393" t="s">
        <v>22</v>
      </c>
      <c r="J393">
        <v>2</v>
      </c>
      <c r="K393">
        <v>6500</v>
      </c>
      <c r="L393">
        <v>0.15</v>
      </c>
      <c r="M393">
        <v>11050</v>
      </c>
      <c r="N393">
        <v>2200</v>
      </c>
      <c r="O393" t="s">
        <v>23</v>
      </c>
      <c r="P393" t="s">
        <v>58</v>
      </c>
      <c r="Q393">
        <f t="shared" si="25"/>
        <v>11050</v>
      </c>
      <c r="R393">
        <f t="shared" si="26"/>
        <v>6650</v>
      </c>
      <c r="S393" s="14" t="str">
        <f t="shared" si="24"/>
        <v>Match</v>
      </c>
      <c r="T393" s="6">
        <f t="shared" si="27"/>
        <v>0.60180995475113119</v>
      </c>
    </row>
    <row r="394" spans="1:20" x14ac:dyDescent="0.35">
      <c r="A394">
        <v>100393</v>
      </c>
      <c r="B394" s="1">
        <v>46039</v>
      </c>
      <c r="C394" t="s">
        <v>35</v>
      </c>
      <c r="D394" t="s">
        <v>36</v>
      </c>
      <c r="E394" t="s">
        <v>37</v>
      </c>
      <c r="F394" t="s">
        <v>44</v>
      </c>
      <c r="G394" t="s">
        <v>45</v>
      </c>
      <c r="H394" t="s">
        <v>93</v>
      </c>
      <c r="I394" t="s">
        <v>30</v>
      </c>
      <c r="J394">
        <v>2</v>
      </c>
      <c r="K394">
        <v>6500</v>
      </c>
      <c r="L394">
        <v>0.1</v>
      </c>
      <c r="M394">
        <v>11700</v>
      </c>
      <c r="N394">
        <v>2200</v>
      </c>
      <c r="O394" t="s">
        <v>23</v>
      </c>
      <c r="P394" t="s">
        <v>24</v>
      </c>
      <c r="Q394">
        <f t="shared" si="25"/>
        <v>11700</v>
      </c>
      <c r="R394">
        <f t="shared" si="26"/>
        <v>7300</v>
      </c>
      <c r="S394" s="14" t="str">
        <f t="shared" ref="S394:S421" si="28">IF(M394=Q394,"Match","Mismatch")</f>
        <v>Match</v>
      </c>
      <c r="T394" s="6">
        <f t="shared" si="27"/>
        <v>0.62393162393162394</v>
      </c>
    </row>
    <row r="395" spans="1:20" x14ac:dyDescent="0.35">
      <c r="A395">
        <v>100394</v>
      </c>
      <c r="B395" s="1">
        <v>46255</v>
      </c>
      <c r="C395" t="s">
        <v>25</v>
      </c>
      <c r="D395" t="s">
        <v>26</v>
      </c>
      <c r="E395" t="s">
        <v>37</v>
      </c>
      <c r="F395" t="s">
        <v>44</v>
      </c>
      <c r="G395" t="s">
        <v>60</v>
      </c>
      <c r="H395" t="s">
        <v>236</v>
      </c>
      <c r="I395" t="s">
        <v>30</v>
      </c>
      <c r="J395">
        <v>3</v>
      </c>
      <c r="K395">
        <v>9000</v>
      </c>
      <c r="L395">
        <v>0.05</v>
      </c>
      <c r="M395">
        <v>25650</v>
      </c>
      <c r="N395">
        <v>3500</v>
      </c>
      <c r="O395" t="s">
        <v>23</v>
      </c>
      <c r="P395" t="s">
        <v>84</v>
      </c>
      <c r="Q395">
        <f t="shared" si="25"/>
        <v>25650</v>
      </c>
      <c r="R395">
        <f t="shared" si="26"/>
        <v>15150</v>
      </c>
      <c r="S395" s="14" t="str">
        <f t="shared" si="28"/>
        <v>Match</v>
      </c>
      <c r="T395" s="6">
        <f t="shared" si="27"/>
        <v>0.59064327485380119</v>
      </c>
    </row>
    <row r="396" spans="1:20" x14ac:dyDescent="0.35">
      <c r="A396">
        <v>100395</v>
      </c>
      <c r="B396" s="1">
        <v>46151</v>
      </c>
      <c r="C396" t="s">
        <v>35</v>
      </c>
      <c r="D396" t="s">
        <v>36</v>
      </c>
      <c r="E396" t="s">
        <v>18</v>
      </c>
      <c r="F396" t="s">
        <v>44</v>
      </c>
      <c r="G396" t="s">
        <v>65</v>
      </c>
      <c r="H396" t="s">
        <v>86</v>
      </c>
      <c r="I396" t="s">
        <v>30</v>
      </c>
      <c r="J396">
        <v>2</v>
      </c>
      <c r="K396">
        <v>28000</v>
      </c>
      <c r="L396">
        <v>0.05</v>
      </c>
      <c r="M396">
        <v>53200</v>
      </c>
      <c r="N396">
        <v>16000</v>
      </c>
      <c r="O396" t="s">
        <v>23</v>
      </c>
      <c r="P396" t="s">
        <v>84</v>
      </c>
      <c r="Q396">
        <f t="shared" si="25"/>
        <v>53200</v>
      </c>
      <c r="R396">
        <f t="shared" si="26"/>
        <v>21200</v>
      </c>
      <c r="S396" s="14" t="str">
        <f t="shared" si="28"/>
        <v>Match</v>
      </c>
      <c r="T396" s="6">
        <f t="shared" si="27"/>
        <v>0.39849624060150374</v>
      </c>
    </row>
    <row r="397" spans="1:20" x14ac:dyDescent="0.35">
      <c r="A397">
        <v>100396</v>
      </c>
      <c r="B397" s="1">
        <v>46048</v>
      </c>
      <c r="C397" t="s">
        <v>32</v>
      </c>
      <c r="D397" t="s">
        <v>17</v>
      </c>
      <c r="E397" t="s">
        <v>43</v>
      </c>
      <c r="F397" t="s">
        <v>19</v>
      </c>
      <c r="G397" t="s">
        <v>62</v>
      </c>
      <c r="H397" t="s">
        <v>90</v>
      </c>
      <c r="I397" t="s">
        <v>30</v>
      </c>
      <c r="J397">
        <v>1</v>
      </c>
      <c r="K397">
        <v>24000</v>
      </c>
      <c r="L397">
        <v>0.2</v>
      </c>
      <c r="M397">
        <v>19200</v>
      </c>
      <c r="N397">
        <v>15000</v>
      </c>
      <c r="O397" t="s">
        <v>23</v>
      </c>
      <c r="P397" t="s">
        <v>47</v>
      </c>
      <c r="Q397">
        <f t="shared" si="25"/>
        <v>19200</v>
      </c>
      <c r="R397">
        <f t="shared" si="26"/>
        <v>4200</v>
      </c>
      <c r="S397" s="14" t="str">
        <f t="shared" si="28"/>
        <v>Match</v>
      </c>
      <c r="T397" s="6">
        <f t="shared" si="27"/>
        <v>0.21875</v>
      </c>
    </row>
    <row r="398" spans="1:20" x14ac:dyDescent="0.35">
      <c r="A398">
        <v>100397</v>
      </c>
      <c r="B398" s="1">
        <v>46190</v>
      </c>
      <c r="C398" t="s">
        <v>42</v>
      </c>
      <c r="D398" t="s">
        <v>26</v>
      </c>
      <c r="E398" t="s">
        <v>18</v>
      </c>
      <c r="F398" t="s">
        <v>27</v>
      </c>
      <c r="G398" t="s">
        <v>28</v>
      </c>
      <c r="H398" t="s">
        <v>111</v>
      </c>
      <c r="I398" t="s">
        <v>22</v>
      </c>
      <c r="J398">
        <v>3</v>
      </c>
      <c r="K398">
        <v>165000</v>
      </c>
      <c r="L398">
        <v>0</v>
      </c>
      <c r="M398">
        <v>495000</v>
      </c>
      <c r="N398">
        <v>112000</v>
      </c>
      <c r="O398" t="s">
        <v>23</v>
      </c>
      <c r="P398" t="s">
        <v>40</v>
      </c>
      <c r="Q398">
        <f t="shared" si="25"/>
        <v>495000</v>
      </c>
      <c r="R398">
        <f t="shared" si="26"/>
        <v>159000</v>
      </c>
      <c r="S398" s="14" t="str">
        <f t="shared" si="28"/>
        <v>Match</v>
      </c>
      <c r="T398" s="6">
        <f t="shared" si="27"/>
        <v>0.32121212121212123</v>
      </c>
    </row>
    <row r="399" spans="1:20" x14ac:dyDescent="0.35">
      <c r="A399">
        <v>100398</v>
      </c>
      <c r="B399" s="1">
        <v>46218</v>
      </c>
      <c r="C399" t="s">
        <v>25</v>
      </c>
      <c r="D399" t="s">
        <v>26</v>
      </c>
      <c r="E399" t="s">
        <v>43</v>
      </c>
      <c r="F399" t="s">
        <v>19</v>
      </c>
      <c r="G399" t="s">
        <v>20</v>
      </c>
      <c r="H399" t="s">
        <v>69</v>
      </c>
      <c r="I399" t="s">
        <v>30</v>
      </c>
      <c r="J399">
        <v>4</v>
      </c>
      <c r="K399">
        <v>58000</v>
      </c>
      <c r="L399">
        <v>0</v>
      </c>
      <c r="M399">
        <v>232000</v>
      </c>
      <c r="N399">
        <v>39000</v>
      </c>
      <c r="O399" t="s">
        <v>23</v>
      </c>
      <c r="P399" t="s">
        <v>40</v>
      </c>
      <c r="Q399">
        <f t="shared" si="25"/>
        <v>232000</v>
      </c>
      <c r="R399">
        <f t="shared" si="26"/>
        <v>76000</v>
      </c>
      <c r="S399" s="14" t="str">
        <f t="shared" si="28"/>
        <v>Match</v>
      </c>
      <c r="T399" s="6">
        <f t="shared" si="27"/>
        <v>0.32758620689655171</v>
      </c>
    </row>
    <row r="400" spans="1:20" x14ac:dyDescent="0.35">
      <c r="A400">
        <v>100399</v>
      </c>
      <c r="B400" s="1">
        <v>46173</v>
      </c>
      <c r="C400" t="s">
        <v>35</v>
      </c>
      <c r="D400" t="s">
        <v>36</v>
      </c>
      <c r="E400" t="s">
        <v>37</v>
      </c>
      <c r="F400" t="s">
        <v>27</v>
      </c>
      <c r="G400" t="s">
        <v>38</v>
      </c>
      <c r="H400" t="s">
        <v>129</v>
      </c>
      <c r="I400" t="s">
        <v>30</v>
      </c>
      <c r="J400">
        <v>2</v>
      </c>
      <c r="K400">
        <v>26000</v>
      </c>
      <c r="L400">
        <v>0.1</v>
      </c>
      <c r="M400">
        <v>46800</v>
      </c>
      <c r="N400">
        <v>15000</v>
      </c>
      <c r="O400" t="s">
        <v>23</v>
      </c>
      <c r="P400" t="s">
        <v>24</v>
      </c>
      <c r="Q400">
        <f t="shared" si="25"/>
        <v>46800</v>
      </c>
      <c r="R400">
        <f t="shared" si="26"/>
        <v>16800</v>
      </c>
      <c r="S400" s="14" t="str">
        <f t="shared" si="28"/>
        <v>Match</v>
      </c>
      <c r="T400" s="6">
        <f t="shared" si="27"/>
        <v>0.35897435897435898</v>
      </c>
    </row>
    <row r="401" spans="1:20" x14ac:dyDescent="0.35">
      <c r="A401">
        <v>100400</v>
      </c>
      <c r="B401" s="1">
        <v>46141</v>
      </c>
      <c r="C401" t="s">
        <v>50</v>
      </c>
      <c r="D401" t="s">
        <v>51</v>
      </c>
      <c r="E401" t="s">
        <v>18</v>
      </c>
      <c r="F401" t="s">
        <v>19</v>
      </c>
      <c r="G401" t="s">
        <v>20</v>
      </c>
      <c r="H401" t="s">
        <v>111</v>
      </c>
      <c r="I401" t="s">
        <v>22</v>
      </c>
      <c r="J401">
        <v>1</v>
      </c>
      <c r="K401">
        <v>58000</v>
      </c>
      <c r="L401">
        <v>0</v>
      </c>
      <c r="M401">
        <v>58000</v>
      </c>
      <c r="N401">
        <v>39000</v>
      </c>
      <c r="O401" t="s">
        <v>23</v>
      </c>
      <c r="P401" t="s">
        <v>84</v>
      </c>
      <c r="Q401">
        <f t="shared" si="25"/>
        <v>58000</v>
      </c>
      <c r="R401">
        <f t="shared" si="26"/>
        <v>19000</v>
      </c>
      <c r="S401" s="14" t="str">
        <f t="shared" si="28"/>
        <v>Match</v>
      </c>
      <c r="T401" s="6">
        <f t="shared" si="27"/>
        <v>0.32758620689655171</v>
      </c>
    </row>
    <row r="402" spans="1:20" x14ac:dyDescent="0.35">
      <c r="A402">
        <v>100401</v>
      </c>
      <c r="B402" s="1">
        <v>46168</v>
      </c>
      <c r="C402" t="s">
        <v>50</v>
      </c>
      <c r="D402" t="s">
        <v>51</v>
      </c>
      <c r="E402" t="s">
        <v>37</v>
      </c>
      <c r="F402" t="s">
        <v>27</v>
      </c>
      <c r="G402" t="s">
        <v>28</v>
      </c>
      <c r="H402" t="s">
        <v>173</v>
      </c>
      <c r="I402" t="s">
        <v>30</v>
      </c>
      <c r="J402">
        <v>3</v>
      </c>
      <c r="K402">
        <v>165000</v>
      </c>
      <c r="L402">
        <v>0</v>
      </c>
      <c r="M402">
        <v>495000</v>
      </c>
      <c r="N402">
        <v>112000</v>
      </c>
      <c r="O402" t="s">
        <v>76</v>
      </c>
      <c r="P402" t="s">
        <v>54</v>
      </c>
      <c r="Q402">
        <f t="shared" si="25"/>
        <v>495000</v>
      </c>
      <c r="R402">
        <f t="shared" si="26"/>
        <v>159000</v>
      </c>
      <c r="S402" s="14" t="str">
        <f t="shared" si="28"/>
        <v>Match</v>
      </c>
      <c r="T402" s="6">
        <f t="shared" si="27"/>
        <v>0.32121212121212123</v>
      </c>
    </row>
    <row r="403" spans="1:20" x14ac:dyDescent="0.35">
      <c r="A403">
        <v>100402</v>
      </c>
      <c r="B403" s="1">
        <v>46043</v>
      </c>
      <c r="C403" t="s">
        <v>50</v>
      </c>
      <c r="D403" t="s">
        <v>51</v>
      </c>
      <c r="E403" t="s">
        <v>18</v>
      </c>
      <c r="F403" t="s">
        <v>27</v>
      </c>
      <c r="G403" t="s">
        <v>28</v>
      </c>
      <c r="H403" t="s">
        <v>154</v>
      </c>
      <c r="I403" t="s">
        <v>30</v>
      </c>
      <c r="J403">
        <v>1</v>
      </c>
      <c r="K403">
        <v>165000</v>
      </c>
      <c r="L403">
        <v>0.1</v>
      </c>
      <c r="M403">
        <v>148500</v>
      </c>
      <c r="N403">
        <v>112000</v>
      </c>
      <c r="O403" t="s">
        <v>23</v>
      </c>
      <c r="P403" t="s">
        <v>84</v>
      </c>
      <c r="Q403">
        <f t="shared" si="25"/>
        <v>148500</v>
      </c>
      <c r="R403">
        <f t="shared" si="26"/>
        <v>36500</v>
      </c>
      <c r="S403" s="14" t="str">
        <f t="shared" si="28"/>
        <v>Match</v>
      </c>
      <c r="T403" s="6">
        <f t="shared" si="27"/>
        <v>0.24579124579124578</v>
      </c>
    </row>
    <row r="404" spans="1:20" x14ac:dyDescent="0.35">
      <c r="A404">
        <v>100403</v>
      </c>
      <c r="B404" s="1">
        <v>46136</v>
      </c>
      <c r="C404" t="s">
        <v>55</v>
      </c>
      <c r="D404" t="s">
        <v>56</v>
      </c>
      <c r="E404" t="s">
        <v>43</v>
      </c>
      <c r="F404" t="s">
        <v>19</v>
      </c>
      <c r="G404" t="s">
        <v>52</v>
      </c>
      <c r="H404" t="s">
        <v>160</v>
      </c>
      <c r="I404" t="s">
        <v>22</v>
      </c>
      <c r="J404">
        <v>3</v>
      </c>
      <c r="K404">
        <v>42000</v>
      </c>
      <c r="L404">
        <v>0.05</v>
      </c>
      <c r="M404">
        <v>95760</v>
      </c>
      <c r="N404">
        <v>28000</v>
      </c>
      <c r="O404" t="s">
        <v>23</v>
      </c>
      <c r="P404" t="s">
        <v>54</v>
      </c>
      <c r="Q404">
        <f t="shared" si="25"/>
        <v>119700</v>
      </c>
      <c r="R404">
        <f t="shared" si="26"/>
        <v>35700</v>
      </c>
      <c r="S404" s="14" t="str">
        <f t="shared" si="28"/>
        <v>Mismatch</v>
      </c>
      <c r="T404" s="6">
        <f t="shared" si="27"/>
        <v>0.2982456140350877</v>
      </c>
    </row>
    <row r="405" spans="1:20" x14ac:dyDescent="0.35">
      <c r="A405">
        <v>100404</v>
      </c>
      <c r="B405" s="1">
        <v>46164</v>
      </c>
      <c r="C405" t="s">
        <v>35</v>
      </c>
      <c r="D405" t="s">
        <v>36</v>
      </c>
      <c r="E405" t="s">
        <v>37</v>
      </c>
      <c r="F405" t="s">
        <v>19</v>
      </c>
      <c r="G405" t="s">
        <v>52</v>
      </c>
      <c r="H405" t="s">
        <v>68</v>
      </c>
      <c r="I405" t="s">
        <v>30</v>
      </c>
      <c r="J405">
        <v>1</v>
      </c>
      <c r="K405">
        <v>42000</v>
      </c>
      <c r="L405">
        <v>0</v>
      </c>
      <c r="M405">
        <v>42000</v>
      </c>
      <c r="N405">
        <v>28000</v>
      </c>
      <c r="O405" t="s">
        <v>23</v>
      </c>
      <c r="P405" t="s">
        <v>54</v>
      </c>
      <c r="Q405">
        <f t="shared" si="25"/>
        <v>42000</v>
      </c>
      <c r="R405">
        <f t="shared" si="26"/>
        <v>14000</v>
      </c>
      <c r="S405" s="14" t="str">
        <f t="shared" si="28"/>
        <v>Match</v>
      </c>
      <c r="T405" s="6">
        <f t="shared" si="27"/>
        <v>0.33333333333333331</v>
      </c>
    </row>
    <row r="406" spans="1:20" x14ac:dyDescent="0.35">
      <c r="A406">
        <v>100405</v>
      </c>
      <c r="B406" s="1">
        <v>46152</v>
      </c>
      <c r="C406" t="s">
        <v>55</v>
      </c>
      <c r="D406" t="s">
        <v>56</v>
      </c>
      <c r="E406" t="s">
        <v>37</v>
      </c>
      <c r="F406" t="s">
        <v>19</v>
      </c>
      <c r="G406" t="s">
        <v>52</v>
      </c>
      <c r="H406" t="s">
        <v>208</v>
      </c>
      <c r="I406" t="s">
        <v>22</v>
      </c>
      <c r="J406">
        <v>3</v>
      </c>
      <c r="K406">
        <v>42000</v>
      </c>
      <c r="L406">
        <v>0</v>
      </c>
      <c r="M406">
        <v>126000</v>
      </c>
      <c r="N406">
        <v>28000</v>
      </c>
      <c r="O406" t="s">
        <v>76</v>
      </c>
      <c r="P406" t="s">
        <v>40</v>
      </c>
      <c r="Q406">
        <f t="shared" si="25"/>
        <v>126000</v>
      </c>
      <c r="R406">
        <f t="shared" si="26"/>
        <v>42000</v>
      </c>
      <c r="S406" s="14" t="str">
        <f t="shared" si="28"/>
        <v>Match</v>
      </c>
      <c r="T406" s="6">
        <f t="shared" si="27"/>
        <v>0.33333333333333331</v>
      </c>
    </row>
    <row r="407" spans="1:20" x14ac:dyDescent="0.35">
      <c r="A407">
        <v>100406</v>
      </c>
      <c r="B407" s="1">
        <v>46214</v>
      </c>
      <c r="C407" t="s">
        <v>16</v>
      </c>
      <c r="D407" t="s">
        <v>17</v>
      </c>
      <c r="E407" t="s">
        <v>37</v>
      </c>
      <c r="F407" t="s">
        <v>27</v>
      </c>
      <c r="G407" t="s">
        <v>38</v>
      </c>
      <c r="H407" t="s">
        <v>217</v>
      </c>
      <c r="I407" t="s">
        <v>22</v>
      </c>
      <c r="J407">
        <v>1</v>
      </c>
      <c r="K407">
        <v>26000</v>
      </c>
      <c r="L407">
        <v>0</v>
      </c>
      <c r="M407">
        <v>26000</v>
      </c>
      <c r="N407">
        <v>15000</v>
      </c>
      <c r="O407" t="s">
        <v>23</v>
      </c>
      <c r="P407" t="s">
        <v>64</v>
      </c>
      <c r="Q407">
        <f t="shared" si="25"/>
        <v>26000</v>
      </c>
      <c r="R407">
        <f t="shared" si="26"/>
        <v>11000</v>
      </c>
      <c r="S407" s="14" t="str">
        <f t="shared" si="28"/>
        <v>Match</v>
      </c>
      <c r="T407" s="6">
        <f t="shared" si="27"/>
        <v>0.42307692307692307</v>
      </c>
    </row>
    <row r="408" spans="1:20" x14ac:dyDescent="0.35">
      <c r="A408">
        <v>100407</v>
      </c>
      <c r="B408" s="1">
        <v>46222</v>
      </c>
      <c r="C408" t="s">
        <v>42</v>
      </c>
      <c r="D408" t="s">
        <v>26</v>
      </c>
      <c r="E408" t="s">
        <v>43</v>
      </c>
      <c r="F408" t="s">
        <v>27</v>
      </c>
      <c r="G408" t="s">
        <v>33</v>
      </c>
      <c r="H408" t="s">
        <v>201</v>
      </c>
      <c r="I408" t="s">
        <v>30</v>
      </c>
      <c r="J408">
        <v>2</v>
      </c>
      <c r="K408">
        <v>32000</v>
      </c>
      <c r="L408">
        <v>0.1</v>
      </c>
      <c r="M408">
        <v>57600</v>
      </c>
      <c r="N408">
        <v>19000</v>
      </c>
      <c r="O408" t="s">
        <v>23</v>
      </c>
      <c r="P408" t="s">
        <v>31</v>
      </c>
      <c r="Q408">
        <f t="shared" si="25"/>
        <v>57600</v>
      </c>
      <c r="R408">
        <f t="shared" si="26"/>
        <v>19600</v>
      </c>
      <c r="S408" s="14" t="str">
        <f t="shared" si="28"/>
        <v>Match</v>
      </c>
      <c r="T408" s="6">
        <f t="shared" si="27"/>
        <v>0.34027777777777779</v>
      </c>
    </row>
    <row r="409" spans="1:20" x14ac:dyDescent="0.35">
      <c r="A409">
        <v>100408</v>
      </c>
      <c r="B409" s="1">
        <v>46139</v>
      </c>
      <c r="C409" t="s">
        <v>35</v>
      </c>
      <c r="D409" t="s">
        <v>36</v>
      </c>
      <c r="E409" t="s">
        <v>37</v>
      </c>
      <c r="F409" t="s">
        <v>27</v>
      </c>
      <c r="G409" t="s">
        <v>28</v>
      </c>
      <c r="H409" t="s">
        <v>93</v>
      </c>
      <c r="I409" t="s">
        <v>30</v>
      </c>
      <c r="J409">
        <v>1</v>
      </c>
      <c r="K409">
        <v>165000</v>
      </c>
      <c r="L409">
        <v>0.15</v>
      </c>
      <c r="M409">
        <v>140250</v>
      </c>
      <c r="N409">
        <v>112000</v>
      </c>
      <c r="O409" t="s">
        <v>23</v>
      </c>
      <c r="P409" t="s">
        <v>31</v>
      </c>
      <c r="Q409">
        <f t="shared" si="25"/>
        <v>140250</v>
      </c>
      <c r="R409">
        <f t="shared" si="26"/>
        <v>28250</v>
      </c>
      <c r="S409" s="14" t="str">
        <f t="shared" si="28"/>
        <v>Match</v>
      </c>
      <c r="T409" s="6">
        <f t="shared" si="27"/>
        <v>0.20142602495543671</v>
      </c>
    </row>
    <row r="410" spans="1:20" x14ac:dyDescent="0.35">
      <c r="A410">
        <v>100409</v>
      </c>
      <c r="B410" s="1">
        <v>46180</v>
      </c>
      <c r="C410" t="s">
        <v>35</v>
      </c>
      <c r="D410" t="s">
        <v>36</v>
      </c>
      <c r="E410" t="s">
        <v>37</v>
      </c>
      <c r="F410" t="s">
        <v>44</v>
      </c>
      <c r="G410" t="s">
        <v>45</v>
      </c>
      <c r="H410" t="s">
        <v>96</v>
      </c>
      <c r="I410" t="s">
        <v>30</v>
      </c>
      <c r="J410">
        <v>2</v>
      </c>
      <c r="K410">
        <v>6500</v>
      </c>
      <c r="L410">
        <v>0.1</v>
      </c>
      <c r="M410">
        <v>11700</v>
      </c>
      <c r="N410">
        <v>2200</v>
      </c>
      <c r="O410" t="s">
        <v>23</v>
      </c>
      <c r="P410" t="s">
        <v>47</v>
      </c>
      <c r="Q410">
        <f t="shared" si="25"/>
        <v>11700</v>
      </c>
      <c r="R410">
        <f t="shared" si="26"/>
        <v>7300</v>
      </c>
      <c r="S410" s="14" t="str">
        <f t="shared" si="28"/>
        <v>Match</v>
      </c>
      <c r="T410" s="6">
        <f t="shared" si="27"/>
        <v>0.62393162393162394</v>
      </c>
    </row>
    <row r="411" spans="1:20" x14ac:dyDescent="0.35">
      <c r="A411">
        <v>100410</v>
      </c>
      <c r="B411" s="1">
        <v>46137</v>
      </c>
      <c r="C411" t="s">
        <v>55</v>
      </c>
      <c r="D411" t="s">
        <v>56</v>
      </c>
      <c r="E411" t="s">
        <v>18</v>
      </c>
      <c r="F411" t="s">
        <v>27</v>
      </c>
      <c r="G411" t="s">
        <v>33</v>
      </c>
      <c r="H411" t="s">
        <v>124</v>
      </c>
      <c r="I411" t="s">
        <v>30</v>
      </c>
      <c r="J411">
        <v>1</v>
      </c>
      <c r="K411">
        <v>32000</v>
      </c>
      <c r="L411">
        <v>0.15</v>
      </c>
      <c r="M411">
        <v>27200</v>
      </c>
      <c r="N411">
        <v>19000</v>
      </c>
      <c r="O411" t="s">
        <v>23</v>
      </c>
      <c r="P411" t="s">
        <v>40</v>
      </c>
      <c r="Q411">
        <f t="shared" si="25"/>
        <v>27200</v>
      </c>
      <c r="R411">
        <f t="shared" si="26"/>
        <v>8200</v>
      </c>
      <c r="S411" s="14" t="str">
        <f t="shared" si="28"/>
        <v>Match</v>
      </c>
      <c r="T411" s="6">
        <f t="shared" si="27"/>
        <v>0.3014705882352941</v>
      </c>
    </row>
    <row r="412" spans="1:20" x14ac:dyDescent="0.35">
      <c r="A412">
        <v>100411</v>
      </c>
      <c r="B412" s="1">
        <v>46080</v>
      </c>
      <c r="C412" t="s">
        <v>32</v>
      </c>
      <c r="D412" t="s">
        <v>17</v>
      </c>
      <c r="E412" t="s">
        <v>37</v>
      </c>
      <c r="F412" t="s">
        <v>19</v>
      </c>
      <c r="G412" t="s">
        <v>20</v>
      </c>
      <c r="H412" t="s">
        <v>225</v>
      </c>
      <c r="I412" t="s">
        <v>30</v>
      </c>
      <c r="J412">
        <v>2</v>
      </c>
      <c r="K412">
        <v>58000</v>
      </c>
      <c r="L412">
        <v>0.2</v>
      </c>
      <c r="M412">
        <v>92800</v>
      </c>
      <c r="N412">
        <v>39000</v>
      </c>
      <c r="O412" t="s">
        <v>76</v>
      </c>
      <c r="P412" t="s">
        <v>31</v>
      </c>
      <c r="Q412">
        <f t="shared" si="25"/>
        <v>92800</v>
      </c>
      <c r="R412">
        <f t="shared" si="26"/>
        <v>14800</v>
      </c>
      <c r="S412" s="14" t="str">
        <f t="shared" si="28"/>
        <v>Match</v>
      </c>
      <c r="T412" s="6">
        <f t="shared" si="27"/>
        <v>0.15948275862068967</v>
      </c>
    </row>
    <row r="413" spans="1:20" x14ac:dyDescent="0.35">
      <c r="A413">
        <v>100412</v>
      </c>
      <c r="B413" s="1">
        <v>46194</v>
      </c>
      <c r="C413" t="s">
        <v>50</v>
      </c>
      <c r="D413" t="s">
        <v>51</v>
      </c>
      <c r="E413" t="s">
        <v>37</v>
      </c>
      <c r="F413" t="s">
        <v>27</v>
      </c>
      <c r="G413" t="s">
        <v>28</v>
      </c>
      <c r="H413" t="s">
        <v>77</v>
      </c>
      <c r="I413" t="s">
        <v>30</v>
      </c>
      <c r="J413">
        <v>5</v>
      </c>
      <c r="K413">
        <v>165000</v>
      </c>
      <c r="L413">
        <v>0.1</v>
      </c>
      <c r="M413">
        <v>742500</v>
      </c>
      <c r="N413">
        <v>112000</v>
      </c>
      <c r="O413" t="s">
        <v>23</v>
      </c>
      <c r="P413" t="s">
        <v>84</v>
      </c>
      <c r="Q413">
        <f t="shared" si="25"/>
        <v>742500</v>
      </c>
      <c r="R413">
        <f t="shared" si="26"/>
        <v>182500</v>
      </c>
      <c r="S413" s="14" t="str">
        <f t="shared" si="28"/>
        <v>Match</v>
      </c>
      <c r="T413" s="6">
        <f t="shared" si="27"/>
        <v>0.24579124579124578</v>
      </c>
    </row>
    <row r="414" spans="1:20" x14ac:dyDescent="0.35">
      <c r="A414">
        <v>100413</v>
      </c>
      <c r="B414" s="1">
        <v>46177</v>
      </c>
      <c r="C414" t="s">
        <v>55</v>
      </c>
      <c r="D414" t="s">
        <v>56</v>
      </c>
      <c r="E414" t="s">
        <v>43</v>
      </c>
      <c r="F414" t="s">
        <v>19</v>
      </c>
      <c r="G414" t="s">
        <v>20</v>
      </c>
      <c r="H414" t="s">
        <v>97</v>
      </c>
      <c r="I414" t="s">
        <v>22</v>
      </c>
      <c r="J414">
        <v>2</v>
      </c>
      <c r="K414">
        <v>58000</v>
      </c>
      <c r="L414">
        <v>0</v>
      </c>
      <c r="M414">
        <v>116000</v>
      </c>
      <c r="N414">
        <v>39000</v>
      </c>
      <c r="O414" t="s">
        <v>23</v>
      </c>
      <c r="P414" t="s">
        <v>24</v>
      </c>
      <c r="Q414">
        <f t="shared" si="25"/>
        <v>116000</v>
      </c>
      <c r="R414">
        <f t="shared" si="26"/>
        <v>38000</v>
      </c>
      <c r="S414" s="14" t="str">
        <f t="shared" si="28"/>
        <v>Match</v>
      </c>
      <c r="T414" s="6">
        <f t="shared" si="27"/>
        <v>0.32758620689655171</v>
      </c>
    </row>
    <row r="415" spans="1:20" x14ac:dyDescent="0.35">
      <c r="A415">
        <v>100414</v>
      </c>
      <c r="B415" s="1">
        <v>46096</v>
      </c>
      <c r="C415" t="s">
        <v>50</v>
      </c>
      <c r="D415" t="s">
        <v>51</v>
      </c>
      <c r="E415" t="s">
        <v>43</v>
      </c>
      <c r="F415" t="s">
        <v>19</v>
      </c>
      <c r="G415" t="s">
        <v>52</v>
      </c>
      <c r="H415" t="s">
        <v>182</v>
      </c>
      <c r="I415" t="s">
        <v>30</v>
      </c>
      <c r="J415">
        <v>1</v>
      </c>
      <c r="K415">
        <v>42000</v>
      </c>
      <c r="L415">
        <v>0.1</v>
      </c>
      <c r="M415">
        <v>37800</v>
      </c>
      <c r="N415">
        <v>28000</v>
      </c>
      <c r="O415" t="s">
        <v>23</v>
      </c>
      <c r="P415" t="s">
        <v>84</v>
      </c>
      <c r="Q415">
        <f t="shared" si="25"/>
        <v>37800</v>
      </c>
      <c r="R415">
        <f t="shared" si="26"/>
        <v>9800</v>
      </c>
      <c r="S415" s="14" t="str">
        <f t="shared" si="28"/>
        <v>Match</v>
      </c>
      <c r="T415" s="6">
        <f t="shared" si="27"/>
        <v>0.25925925925925924</v>
      </c>
    </row>
    <row r="416" spans="1:20" x14ac:dyDescent="0.35">
      <c r="A416">
        <v>100415</v>
      </c>
      <c r="B416" s="1">
        <v>46119</v>
      </c>
      <c r="C416" t="s">
        <v>25</v>
      </c>
      <c r="D416" t="s">
        <v>26</v>
      </c>
      <c r="E416" t="s">
        <v>43</v>
      </c>
      <c r="F416" t="s">
        <v>44</v>
      </c>
      <c r="G416" t="s">
        <v>45</v>
      </c>
      <c r="H416" t="s">
        <v>119</v>
      </c>
      <c r="I416" t="s">
        <v>30</v>
      </c>
      <c r="J416">
        <v>2</v>
      </c>
      <c r="K416">
        <v>6500</v>
      </c>
      <c r="L416">
        <v>0.05</v>
      </c>
      <c r="M416">
        <v>12350</v>
      </c>
      <c r="N416">
        <v>2200</v>
      </c>
      <c r="O416" t="s">
        <v>23</v>
      </c>
      <c r="P416" t="s">
        <v>47</v>
      </c>
      <c r="Q416">
        <f t="shared" si="25"/>
        <v>12350</v>
      </c>
      <c r="R416">
        <f t="shared" si="26"/>
        <v>7950</v>
      </c>
      <c r="S416" s="14" t="str">
        <f t="shared" si="28"/>
        <v>Match</v>
      </c>
      <c r="T416" s="6">
        <f t="shared" si="27"/>
        <v>0.64372469635627527</v>
      </c>
    </row>
    <row r="417" spans="1:20" x14ac:dyDescent="0.35">
      <c r="A417">
        <v>100416</v>
      </c>
      <c r="B417" s="1">
        <v>46028</v>
      </c>
      <c r="C417" t="s">
        <v>55</v>
      </c>
      <c r="D417" t="s">
        <v>56</v>
      </c>
      <c r="E417" t="s">
        <v>18</v>
      </c>
      <c r="F417" t="s">
        <v>27</v>
      </c>
      <c r="G417" t="s">
        <v>38</v>
      </c>
      <c r="H417" t="s">
        <v>237</v>
      </c>
      <c r="I417" t="s">
        <v>22</v>
      </c>
      <c r="J417">
        <v>4</v>
      </c>
      <c r="K417">
        <v>26000</v>
      </c>
      <c r="L417">
        <v>0</v>
      </c>
      <c r="M417">
        <v>104000</v>
      </c>
      <c r="N417">
        <v>15000</v>
      </c>
      <c r="O417" t="s">
        <v>76</v>
      </c>
      <c r="P417" t="s">
        <v>58</v>
      </c>
      <c r="Q417">
        <f t="shared" si="25"/>
        <v>104000</v>
      </c>
      <c r="R417">
        <f t="shared" si="26"/>
        <v>44000</v>
      </c>
      <c r="S417" s="14" t="str">
        <f t="shared" si="28"/>
        <v>Match</v>
      </c>
      <c r="T417" s="6">
        <f t="shared" si="27"/>
        <v>0.42307692307692307</v>
      </c>
    </row>
    <row r="418" spans="1:20" x14ac:dyDescent="0.35">
      <c r="A418">
        <v>100417</v>
      </c>
      <c r="B418" s="1">
        <v>46066</v>
      </c>
      <c r="C418" t="s">
        <v>55</v>
      </c>
      <c r="D418" t="s">
        <v>56</v>
      </c>
      <c r="E418" t="s">
        <v>37</v>
      </c>
      <c r="F418" t="s">
        <v>27</v>
      </c>
      <c r="G418" t="s">
        <v>28</v>
      </c>
      <c r="H418" t="s">
        <v>204</v>
      </c>
      <c r="I418" t="s">
        <v>30</v>
      </c>
      <c r="J418">
        <v>4</v>
      </c>
      <c r="K418">
        <v>165000</v>
      </c>
      <c r="L418">
        <v>0.1</v>
      </c>
      <c r="M418">
        <v>594000</v>
      </c>
      <c r="N418">
        <v>112000</v>
      </c>
      <c r="O418" t="s">
        <v>23</v>
      </c>
      <c r="P418" t="s">
        <v>47</v>
      </c>
      <c r="Q418">
        <f t="shared" si="25"/>
        <v>594000</v>
      </c>
      <c r="R418">
        <f t="shared" si="26"/>
        <v>146000</v>
      </c>
      <c r="S418" s="14" t="str">
        <f t="shared" si="28"/>
        <v>Match</v>
      </c>
      <c r="T418" s="6">
        <f t="shared" si="27"/>
        <v>0.24579124579124578</v>
      </c>
    </row>
    <row r="419" spans="1:20" x14ac:dyDescent="0.35">
      <c r="A419">
        <v>100418</v>
      </c>
      <c r="B419" s="1">
        <v>46214</v>
      </c>
      <c r="C419" t="s">
        <v>55</v>
      </c>
      <c r="D419" t="s">
        <v>56</v>
      </c>
      <c r="E419" t="s">
        <v>43</v>
      </c>
      <c r="F419" t="s">
        <v>27</v>
      </c>
      <c r="G419" t="s">
        <v>38</v>
      </c>
      <c r="H419" t="s">
        <v>163</v>
      </c>
      <c r="I419" t="s">
        <v>30</v>
      </c>
      <c r="J419">
        <v>3</v>
      </c>
      <c r="K419">
        <v>26000</v>
      </c>
      <c r="L419">
        <v>0</v>
      </c>
      <c r="M419">
        <v>78000</v>
      </c>
      <c r="N419">
        <v>15000</v>
      </c>
      <c r="O419" t="s">
        <v>23</v>
      </c>
      <c r="P419" t="s">
        <v>24</v>
      </c>
      <c r="Q419">
        <f t="shared" si="25"/>
        <v>78000</v>
      </c>
      <c r="R419">
        <f t="shared" si="26"/>
        <v>33000</v>
      </c>
      <c r="S419" s="14" t="str">
        <f t="shared" si="28"/>
        <v>Match</v>
      </c>
      <c r="T419" s="6">
        <f t="shared" si="27"/>
        <v>0.42307692307692307</v>
      </c>
    </row>
    <row r="420" spans="1:20" x14ac:dyDescent="0.35">
      <c r="A420">
        <v>100419</v>
      </c>
      <c r="B420" s="1">
        <v>46256</v>
      </c>
      <c r="C420" t="s">
        <v>55</v>
      </c>
      <c r="D420" t="s">
        <v>56</v>
      </c>
      <c r="E420" t="s">
        <v>43</v>
      </c>
      <c r="F420" t="s">
        <v>19</v>
      </c>
      <c r="G420" t="s">
        <v>20</v>
      </c>
      <c r="H420" t="s">
        <v>238</v>
      </c>
      <c r="I420" t="s">
        <v>30</v>
      </c>
      <c r="J420">
        <v>4</v>
      </c>
      <c r="K420">
        <v>58000</v>
      </c>
      <c r="L420">
        <v>0.05</v>
      </c>
      <c r="M420">
        <v>220400</v>
      </c>
      <c r="N420">
        <v>39000</v>
      </c>
      <c r="O420" t="s">
        <v>23</v>
      </c>
      <c r="P420" t="s">
        <v>64</v>
      </c>
      <c r="Q420">
        <f t="shared" si="25"/>
        <v>220400</v>
      </c>
      <c r="R420">
        <f t="shared" si="26"/>
        <v>64400</v>
      </c>
      <c r="S420" s="14" t="str">
        <f t="shared" si="28"/>
        <v>Match</v>
      </c>
      <c r="T420" s="6">
        <f t="shared" si="27"/>
        <v>0.29219600725952816</v>
      </c>
    </row>
    <row r="421" spans="1:20" x14ac:dyDescent="0.35">
      <c r="A421">
        <v>100420</v>
      </c>
      <c r="B421" s="1">
        <v>46079</v>
      </c>
      <c r="C421" t="s">
        <v>35</v>
      </c>
      <c r="D421" t="s">
        <v>36</v>
      </c>
      <c r="E421" t="s">
        <v>18</v>
      </c>
      <c r="F421" t="s">
        <v>27</v>
      </c>
      <c r="G421" t="s">
        <v>28</v>
      </c>
      <c r="H421" t="s">
        <v>86</v>
      </c>
      <c r="I421" t="s">
        <v>30</v>
      </c>
      <c r="J421">
        <v>2</v>
      </c>
      <c r="K421">
        <v>165000</v>
      </c>
      <c r="L421">
        <v>0.05</v>
      </c>
      <c r="M421">
        <v>313500</v>
      </c>
      <c r="N421">
        <v>112000</v>
      </c>
      <c r="O421" t="s">
        <v>23</v>
      </c>
      <c r="P421" t="s">
        <v>64</v>
      </c>
      <c r="Q421">
        <f t="shared" si="25"/>
        <v>313500</v>
      </c>
      <c r="R421">
        <f t="shared" si="26"/>
        <v>89500</v>
      </c>
      <c r="S421" s="14" t="str">
        <f t="shared" si="28"/>
        <v>Match</v>
      </c>
      <c r="T421" s="6">
        <f t="shared" si="27"/>
        <v>0.28548644338118023</v>
      </c>
    </row>
  </sheetData>
  <autoFilter ref="A1:T421" xr:uid="{AF8B5D0B-2C94-48B7-AF9A-808C43D5DA24}"/>
  <conditionalFormatting sqref="A1">
    <cfRule type="duplicateValues" dxfId="5" priority="2"/>
  </conditionalFormatting>
  <conditionalFormatting sqref="A1:A421 A434:A1048576">
    <cfRule type="duplicateValues" dxfId="4" priority="1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4FAFC-C8BE-43AA-8A37-B33E3D226487}">
  <sheetPr filterMode="1"/>
  <dimension ref="A1:Q421"/>
  <sheetViews>
    <sheetView zoomScaleNormal="100" workbookViewId="0">
      <selection activeCell="B85" sqref="B85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35">
      <c r="A2">
        <v>100001</v>
      </c>
      <c r="B2" s="1">
        <v>46167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>
        <v>58000</v>
      </c>
      <c r="L2">
        <v>0</v>
      </c>
      <c r="M2">
        <v>58000</v>
      </c>
      <c r="O2" t="s">
        <v>23</v>
      </c>
      <c r="P2" t="s">
        <v>24</v>
      </c>
    </row>
    <row r="3" spans="1:16" hidden="1" x14ac:dyDescent="0.35">
      <c r="A3">
        <v>100002</v>
      </c>
      <c r="B3" s="1">
        <v>46129</v>
      </c>
      <c r="C3" t="s">
        <v>25</v>
      </c>
      <c r="D3" t="s">
        <v>26</v>
      </c>
      <c r="E3" t="s">
        <v>18</v>
      </c>
      <c r="F3" t="s">
        <v>27</v>
      </c>
      <c r="G3" t="s">
        <v>28</v>
      </c>
      <c r="H3" t="s">
        <v>29</v>
      </c>
      <c r="I3" t="s">
        <v>30</v>
      </c>
      <c r="J3">
        <v>5</v>
      </c>
      <c r="K3">
        <v>165000</v>
      </c>
      <c r="L3">
        <v>0.05</v>
      </c>
      <c r="M3">
        <v>627000</v>
      </c>
      <c r="N3">
        <v>112000</v>
      </c>
      <c r="O3" t="s">
        <v>23</v>
      </c>
      <c r="P3" t="s">
        <v>31</v>
      </c>
    </row>
    <row r="4" spans="1:16" hidden="1" x14ac:dyDescent="0.35">
      <c r="A4">
        <v>100003</v>
      </c>
      <c r="B4" s="1">
        <v>46079</v>
      </c>
      <c r="C4" t="s">
        <v>32</v>
      </c>
      <c r="D4" t="s">
        <v>17</v>
      </c>
      <c r="E4" t="s">
        <v>18</v>
      </c>
      <c r="F4" t="s">
        <v>27</v>
      </c>
      <c r="G4" t="s">
        <v>33</v>
      </c>
      <c r="H4" t="s">
        <v>34</v>
      </c>
      <c r="I4" t="s">
        <v>30</v>
      </c>
      <c r="J4">
        <v>3</v>
      </c>
      <c r="K4">
        <v>32000</v>
      </c>
      <c r="L4">
        <v>0.2</v>
      </c>
      <c r="M4">
        <v>76800</v>
      </c>
      <c r="N4">
        <v>19000</v>
      </c>
      <c r="O4" t="s">
        <v>23</v>
      </c>
      <c r="P4" t="s">
        <v>24</v>
      </c>
    </row>
    <row r="5" spans="1:16" x14ac:dyDescent="0.35">
      <c r="A5">
        <v>100004</v>
      </c>
      <c r="B5" s="1">
        <v>46182</v>
      </c>
      <c r="C5" t="s">
        <v>35</v>
      </c>
      <c r="D5" t="s">
        <v>36</v>
      </c>
      <c r="E5" t="s">
        <v>37</v>
      </c>
      <c r="F5" t="s">
        <v>27</v>
      </c>
      <c r="G5" t="s">
        <v>38</v>
      </c>
      <c r="H5" t="s">
        <v>39</v>
      </c>
      <c r="I5" t="s">
        <v>30</v>
      </c>
      <c r="J5">
        <v>4</v>
      </c>
      <c r="K5">
        <v>26000</v>
      </c>
      <c r="L5">
        <v>0</v>
      </c>
      <c r="M5">
        <v>104000</v>
      </c>
      <c r="N5">
        <v>15000</v>
      </c>
      <c r="O5" t="s">
        <v>23</v>
      </c>
      <c r="P5" t="s">
        <v>40</v>
      </c>
    </row>
    <row r="6" spans="1:16" hidden="1" x14ac:dyDescent="0.35">
      <c r="A6">
        <v>100005</v>
      </c>
      <c r="B6" s="1">
        <v>46172</v>
      </c>
      <c r="C6" t="s">
        <v>25</v>
      </c>
      <c r="D6" t="s">
        <v>26</v>
      </c>
      <c r="E6" t="s">
        <v>37</v>
      </c>
      <c r="F6" t="s">
        <v>27</v>
      </c>
      <c r="G6" t="s">
        <v>28</v>
      </c>
      <c r="H6" t="s">
        <v>41</v>
      </c>
      <c r="I6" t="s">
        <v>30</v>
      </c>
      <c r="J6">
        <v>1</v>
      </c>
      <c r="K6">
        <v>165000</v>
      </c>
      <c r="L6">
        <v>0.05</v>
      </c>
      <c r="M6">
        <v>156750</v>
      </c>
      <c r="N6">
        <v>112000</v>
      </c>
      <c r="O6" t="s">
        <v>23</v>
      </c>
      <c r="P6" t="s">
        <v>24</v>
      </c>
    </row>
    <row r="7" spans="1:16" hidden="1" x14ac:dyDescent="0.35">
      <c r="A7">
        <v>100006</v>
      </c>
      <c r="B7" s="1">
        <v>46238</v>
      </c>
      <c r="C7" t="s">
        <v>42</v>
      </c>
      <c r="D7" t="s">
        <v>26</v>
      </c>
      <c r="E7" t="s">
        <v>43</v>
      </c>
      <c r="F7" t="s">
        <v>44</v>
      </c>
      <c r="G7" t="s">
        <v>45</v>
      </c>
      <c r="H7" t="s">
        <v>46</v>
      </c>
      <c r="I7" t="s">
        <v>30</v>
      </c>
      <c r="J7">
        <v>3</v>
      </c>
      <c r="K7">
        <v>6500</v>
      </c>
      <c r="L7">
        <v>0.1</v>
      </c>
      <c r="M7">
        <v>17550</v>
      </c>
      <c r="N7">
        <v>2200</v>
      </c>
      <c r="O7" t="s">
        <v>23</v>
      </c>
      <c r="P7" t="s">
        <v>47</v>
      </c>
    </row>
    <row r="8" spans="1:16" x14ac:dyDescent="0.35">
      <c r="A8">
        <v>100007</v>
      </c>
      <c r="B8" s="1">
        <v>46090</v>
      </c>
      <c r="C8" t="s">
        <v>25</v>
      </c>
      <c r="D8" t="s">
        <v>26</v>
      </c>
      <c r="E8" t="s">
        <v>43</v>
      </c>
      <c r="F8" t="s">
        <v>27</v>
      </c>
      <c r="G8" t="s">
        <v>38</v>
      </c>
      <c r="H8" t="s">
        <v>48</v>
      </c>
      <c r="I8" t="s">
        <v>22</v>
      </c>
      <c r="J8">
        <v>3</v>
      </c>
      <c r="K8">
        <v>26000</v>
      </c>
      <c r="L8">
        <v>0.1</v>
      </c>
      <c r="M8">
        <v>70200</v>
      </c>
      <c r="N8">
        <v>15000</v>
      </c>
      <c r="O8" t="s">
        <v>23</v>
      </c>
      <c r="P8" t="s">
        <v>24</v>
      </c>
    </row>
    <row r="9" spans="1:16" hidden="1" x14ac:dyDescent="0.35">
      <c r="A9">
        <v>100008</v>
      </c>
      <c r="B9" s="1">
        <v>46229</v>
      </c>
      <c r="C9" t="s">
        <v>35</v>
      </c>
      <c r="D9" t="s">
        <v>36</v>
      </c>
      <c r="E9" t="s">
        <v>37</v>
      </c>
      <c r="F9" t="s">
        <v>27</v>
      </c>
      <c r="G9" t="s">
        <v>28</v>
      </c>
      <c r="H9" t="s">
        <v>49</v>
      </c>
      <c r="I9" t="s">
        <v>30</v>
      </c>
      <c r="J9">
        <v>5</v>
      </c>
      <c r="K9">
        <v>165000</v>
      </c>
      <c r="L9">
        <v>0.05</v>
      </c>
      <c r="M9">
        <v>783750</v>
      </c>
      <c r="N9">
        <v>112000</v>
      </c>
      <c r="O9" t="s">
        <v>23</v>
      </c>
      <c r="P9" t="s">
        <v>31</v>
      </c>
    </row>
    <row r="10" spans="1:16" hidden="1" x14ac:dyDescent="0.35">
      <c r="A10">
        <v>100009</v>
      </c>
      <c r="B10" s="1">
        <v>46028</v>
      </c>
      <c r="C10" t="s">
        <v>50</v>
      </c>
      <c r="D10" t="s">
        <v>51</v>
      </c>
      <c r="E10" t="s">
        <v>43</v>
      </c>
      <c r="F10" t="s">
        <v>19</v>
      </c>
      <c r="G10" t="s">
        <v>52</v>
      </c>
      <c r="H10" t="s">
        <v>53</v>
      </c>
      <c r="I10" t="s">
        <v>30</v>
      </c>
      <c r="J10">
        <v>3</v>
      </c>
      <c r="K10">
        <v>42000</v>
      </c>
      <c r="L10">
        <v>0.15</v>
      </c>
      <c r="M10">
        <v>107100</v>
      </c>
      <c r="N10">
        <v>28000</v>
      </c>
      <c r="O10" t="s">
        <v>23</v>
      </c>
      <c r="P10" t="s">
        <v>54</v>
      </c>
    </row>
    <row r="11" spans="1:16" hidden="1" x14ac:dyDescent="0.35">
      <c r="A11">
        <v>100010</v>
      </c>
      <c r="B11" s="1">
        <v>46248</v>
      </c>
      <c r="C11" t="s">
        <v>55</v>
      </c>
      <c r="D11" t="s">
        <v>56</v>
      </c>
      <c r="E11" t="s">
        <v>43</v>
      </c>
      <c r="F11" t="s">
        <v>27</v>
      </c>
      <c r="G11" t="s">
        <v>28</v>
      </c>
      <c r="H11" t="s">
        <v>57</v>
      </c>
      <c r="I11" t="s">
        <v>30</v>
      </c>
      <c r="J11">
        <v>1</v>
      </c>
      <c r="K11">
        <v>165000</v>
      </c>
      <c r="L11">
        <v>0</v>
      </c>
      <c r="M11">
        <v>165000</v>
      </c>
      <c r="N11">
        <v>112000</v>
      </c>
      <c r="O11" t="s">
        <v>23</v>
      </c>
      <c r="P11" t="s">
        <v>58</v>
      </c>
    </row>
    <row r="12" spans="1:16" hidden="1" x14ac:dyDescent="0.35">
      <c r="A12">
        <v>100011</v>
      </c>
      <c r="B12" s="1">
        <v>46200</v>
      </c>
      <c r="C12" t="s">
        <v>25</v>
      </c>
      <c r="D12" t="s">
        <v>26</v>
      </c>
      <c r="E12" t="s">
        <v>43</v>
      </c>
      <c r="F12" t="s">
        <v>27</v>
      </c>
      <c r="G12" t="s">
        <v>33</v>
      </c>
      <c r="H12" t="s">
        <v>59</v>
      </c>
      <c r="I12" t="s">
        <v>30</v>
      </c>
      <c r="J12">
        <v>1</v>
      </c>
      <c r="K12">
        <v>32000</v>
      </c>
      <c r="L12">
        <v>0</v>
      </c>
      <c r="M12">
        <v>32000</v>
      </c>
      <c r="N12">
        <v>19000</v>
      </c>
      <c r="O12" t="s">
        <v>23</v>
      </c>
      <c r="P12" t="s">
        <v>58</v>
      </c>
    </row>
    <row r="13" spans="1:16" hidden="1" x14ac:dyDescent="0.35">
      <c r="A13">
        <v>100012</v>
      </c>
      <c r="B13" s="1">
        <v>46120</v>
      </c>
      <c r="C13" t="s">
        <v>35</v>
      </c>
      <c r="D13" t="s">
        <v>36</v>
      </c>
      <c r="E13" t="s">
        <v>37</v>
      </c>
      <c r="F13" t="s">
        <v>44</v>
      </c>
      <c r="G13" t="s">
        <v>60</v>
      </c>
      <c r="H13" t="s">
        <v>61</v>
      </c>
      <c r="I13" t="s">
        <v>22</v>
      </c>
      <c r="J13">
        <v>1</v>
      </c>
      <c r="K13">
        <v>9000</v>
      </c>
      <c r="L13">
        <v>0</v>
      </c>
      <c r="M13">
        <v>9000</v>
      </c>
      <c r="N13">
        <v>3500</v>
      </c>
      <c r="O13" t="s">
        <v>23</v>
      </c>
      <c r="P13" t="s">
        <v>58</v>
      </c>
    </row>
    <row r="14" spans="1:16" hidden="1" x14ac:dyDescent="0.35">
      <c r="A14">
        <v>100013</v>
      </c>
      <c r="B14" s="1">
        <v>46153</v>
      </c>
      <c r="C14" t="s">
        <v>50</v>
      </c>
      <c r="D14" t="s">
        <v>51</v>
      </c>
      <c r="E14" t="s">
        <v>43</v>
      </c>
      <c r="F14" t="s">
        <v>19</v>
      </c>
      <c r="G14" t="s">
        <v>62</v>
      </c>
      <c r="H14" t="s">
        <v>63</v>
      </c>
      <c r="I14" t="s">
        <v>22</v>
      </c>
      <c r="J14">
        <v>2</v>
      </c>
      <c r="K14">
        <v>24000</v>
      </c>
      <c r="L14">
        <v>0</v>
      </c>
      <c r="M14">
        <v>48000</v>
      </c>
      <c r="N14">
        <v>15000</v>
      </c>
      <c r="O14" t="s">
        <v>23</v>
      </c>
      <c r="P14" t="s">
        <v>64</v>
      </c>
    </row>
    <row r="15" spans="1:16" hidden="1" x14ac:dyDescent="0.35">
      <c r="A15">
        <v>100014</v>
      </c>
      <c r="B15" s="1">
        <v>46195</v>
      </c>
      <c r="C15" t="s">
        <v>16</v>
      </c>
      <c r="D15" t="s">
        <v>17</v>
      </c>
      <c r="E15" t="s">
        <v>18</v>
      </c>
      <c r="F15" t="s">
        <v>44</v>
      </c>
      <c r="G15" t="s">
        <v>65</v>
      </c>
      <c r="H15" t="s">
        <v>66</v>
      </c>
      <c r="I15" t="s">
        <v>30</v>
      </c>
      <c r="J15">
        <v>2</v>
      </c>
      <c r="K15">
        <v>28000</v>
      </c>
      <c r="L15">
        <v>0.25</v>
      </c>
      <c r="M15">
        <v>42000</v>
      </c>
      <c r="O15" t="s">
        <v>23</v>
      </c>
      <c r="P15" t="s">
        <v>54</v>
      </c>
    </row>
    <row r="16" spans="1:16" hidden="1" x14ac:dyDescent="0.35">
      <c r="A16">
        <v>100015</v>
      </c>
      <c r="B16" s="1">
        <v>46031</v>
      </c>
      <c r="C16" t="s">
        <v>55</v>
      </c>
      <c r="D16" t="s">
        <v>56</v>
      </c>
      <c r="E16" t="s">
        <v>43</v>
      </c>
      <c r="F16" t="s">
        <v>27</v>
      </c>
      <c r="G16" t="s">
        <v>28</v>
      </c>
      <c r="H16" t="s">
        <v>67</v>
      </c>
      <c r="I16" t="s">
        <v>22</v>
      </c>
      <c r="J16">
        <v>2</v>
      </c>
      <c r="K16">
        <v>165000</v>
      </c>
      <c r="L16">
        <v>0</v>
      </c>
      <c r="M16">
        <v>330000</v>
      </c>
      <c r="N16">
        <v>112000</v>
      </c>
      <c r="O16" t="s">
        <v>23</v>
      </c>
      <c r="P16" t="s">
        <v>40</v>
      </c>
    </row>
    <row r="17" spans="1:16" hidden="1" x14ac:dyDescent="0.35">
      <c r="A17">
        <v>100016</v>
      </c>
      <c r="B17" s="1">
        <v>46228</v>
      </c>
      <c r="C17" t="s">
        <v>42</v>
      </c>
      <c r="D17" t="s">
        <v>26</v>
      </c>
      <c r="E17" t="s">
        <v>37</v>
      </c>
      <c r="F17" t="s">
        <v>44</v>
      </c>
      <c r="G17" t="s">
        <v>45</v>
      </c>
      <c r="H17" t="s">
        <v>68</v>
      </c>
      <c r="I17" t="s">
        <v>22</v>
      </c>
      <c r="J17">
        <v>1</v>
      </c>
      <c r="K17">
        <v>6500</v>
      </c>
      <c r="L17">
        <v>0.1</v>
      </c>
      <c r="M17">
        <v>4680</v>
      </c>
      <c r="N17">
        <v>2200</v>
      </c>
      <c r="O17" t="s">
        <v>23</v>
      </c>
      <c r="P17" t="s">
        <v>31</v>
      </c>
    </row>
    <row r="18" spans="1:16" hidden="1" x14ac:dyDescent="0.35">
      <c r="A18">
        <v>100017</v>
      </c>
      <c r="B18" s="1">
        <v>46032</v>
      </c>
      <c r="C18" t="s">
        <v>35</v>
      </c>
      <c r="D18" t="s">
        <v>36</v>
      </c>
      <c r="E18" t="s">
        <v>18</v>
      </c>
      <c r="F18" t="s">
        <v>19</v>
      </c>
      <c r="G18" t="s">
        <v>52</v>
      </c>
      <c r="H18" t="s">
        <v>69</v>
      </c>
      <c r="I18" t="s">
        <v>22</v>
      </c>
      <c r="J18">
        <v>2</v>
      </c>
      <c r="K18">
        <v>42000</v>
      </c>
      <c r="L18">
        <v>0</v>
      </c>
      <c r="M18">
        <v>84000</v>
      </c>
      <c r="N18">
        <v>28000</v>
      </c>
      <c r="O18" t="s">
        <v>23</v>
      </c>
      <c r="P18" t="s">
        <v>64</v>
      </c>
    </row>
    <row r="19" spans="1:16" hidden="1" x14ac:dyDescent="0.35">
      <c r="A19">
        <v>100018</v>
      </c>
      <c r="B19" s="1">
        <v>46141</v>
      </c>
      <c r="C19" t="s">
        <v>55</v>
      </c>
      <c r="D19" t="s">
        <v>56</v>
      </c>
      <c r="E19" t="s">
        <v>43</v>
      </c>
      <c r="F19" t="s">
        <v>44</v>
      </c>
      <c r="G19" t="s">
        <v>45</v>
      </c>
      <c r="H19" t="s">
        <v>70</v>
      </c>
      <c r="I19" t="s">
        <v>30</v>
      </c>
      <c r="J19">
        <v>22</v>
      </c>
      <c r="K19">
        <v>6500</v>
      </c>
      <c r="L19">
        <v>0.15</v>
      </c>
      <c r="M19">
        <v>121550</v>
      </c>
      <c r="N19">
        <v>2200</v>
      </c>
      <c r="O19" t="s">
        <v>23</v>
      </c>
      <c r="P19" t="s">
        <v>31</v>
      </c>
    </row>
    <row r="20" spans="1:16" x14ac:dyDescent="0.35">
      <c r="A20">
        <v>100019</v>
      </c>
      <c r="B20" s="1">
        <v>46148</v>
      </c>
      <c r="C20" t="s">
        <v>25</v>
      </c>
      <c r="D20" t="s">
        <v>26</v>
      </c>
      <c r="E20" t="s">
        <v>43</v>
      </c>
      <c r="F20" t="s">
        <v>27</v>
      </c>
      <c r="G20" t="s">
        <v>38</v>
      </c>
      <c r="H20" t="s">
        <v>71</v>
      </c>
      <c r="I20" t="s">
        <v>30</v>
      </c>
      <c r="J20">
        <v>1</v>
      </c>
      <c r="K20">
        <v>26000</v>
      </c>
      <c r="L20">
        <v>0.15</v>
      </c>
      <c r="M20">
        <v>22100</v>
      </c>
      <c r="N20">
        <v>15000</v>
      </c>
      <c r="O20" t="s">
        <v>23</v>
      </c>
      <c r="P20" t="s">
        <v>47</v>
      </c>
    </row>
    <row r="21" spans="1:16" x14ac:dyDescent="0.35">
      <c r="A21">
        <v>100020</v>
      </c>
      <c r="B21" s="1">
        <v>46131</v>
      </c>
      <c r="C21" t="s">
        <v>16</v>
      </c>
      <c r="D21" t="s">
        <v>17</v>
      </c>
      <c r="E21" t="s">
        <v>43</v>
      </c>
      <c r="F21" t="s">
        <v>27</v>
      </c>
      <c r="G21" t="s">
        <v>38</v>
      </c>
      <c r="H21" t="s">
        <v>72</v>
      </c>
      <c r="I21" t="s">
        <v>30</v>
      </c>
      <c r="J21">
        <v>1</v>
      </c>
      <c r="K21">
        <v>26000</v>
      </c>
      <c r="L21">
        <v>0.25</v>
      </c>
      <c r="M21">
        <v>19500</v>
      </c>
      <c r="O21" t="s">
        <v>23</v>
      </c>
      <c r="P21" t="s">
        <v>64</v>
      </c>
    </row>
    <row r="22" spans="1:16" x14ac:dyDescent="0.35">
      <c r="A22">
        <v>100021</v>
      </c>
      <c r="B22" s="1">
        <v>46148</v>
      </c>
      <c r="C22" t="s">
        <v>16</v>
      </c>
      <c r="D22" t="s">
        <v>17</v>
      </c>
      <c r="E22" t="s">
        <v>18</v>
      </c>
      <c r="F22" t="s">
        <v>27</v>
      </c>
      <c r="G22" t="s">
        <v>38</v>
      </c>
      <c r="H22" t="s">
        <v>73</v>
      </c>
      <c r="I22" t="s">
        <v>22</v>
      </c>
      <c r="J22">
        <v>1</v>
      </c>
      <c r="K22">
        <v>26000</v>
      </c>
      <c r="L22">
        <v>0</v>
      </c>
      <c r="M22">
        <v>26000</v>
      </c>
      <c r="N22">
        <v>15000</v>
      </c>
      <c r="O22" t="s">
        <v>23</v>
      </c>
      <c r="P22" t="s">
        <v>31</v>
      </c>
    </row>
    <row r="23" spans="1:16" hidden="1" x14ac:dyDescent="0.35">
      <c r="A23">
        <v>100022</v>
      </c>
      <c r="B23" s="1">
        <v>46033</v>
      </c>
      <c r="C23" t="s">
        <v>50</v>
      </c>
      <c r="D23" t="s">
        <v>51</v>
      </c>
      <c r="E23" t="s">
        <v>18</v>
      </c>
      <c r="F23" t="s">
        <v>44</v>
      </c>
      <c r="G23" t="s">
        <v>65</v>
      </c>
      <c r="H23" t="s">
        <v>66</v>
      </c>
      <c r="I23" t="s">
        <v>22</v>
      </c>
      <c r="J23">
        <v>1</v>
      </c>
      <c r="K23">
        <v>28000</v>
      </c>
      <c r="L23">
        <v>0.05</v>
      </c>
      <c r="M23">
        <v>26600</v>
      </c>
      <c r="N23">
        <v>16000</v>
      </c>
      <c r="O23" t="s">
        <v>23</v>
      </c>
      <c r="P23" t="s">
        <v>47</v>
      </c>
    </row>
    <row r="24" spans="1:16" hidden="1" x14ac:dyDescent="0.35">
      <c r="A24">
        <v>100023</v>
      </c>
      <c r="B24" s="1">
        <v>46052</v>
      </c>
      <c r="C24" t="s">
        <v>32</v>
      </c>
      <c r="D24" t="s">
        <v>17</v>
      </c>
      <c r="E24" t="s">
        <v>37</v>
      </c>
      <c r="F24" t="s">
        <v>27</v>
      </c>
      <c r="G24" t="s">
        <v>33</v>
      </c>
      <c r="H24" t="s">
        <v>74</v>
      </c>
      <c r="I24" t="s">
        <v>30</v>
      </c>
      <c r="J24">
        <v>1</v>
      </c>
      <c r="K24">
        <v>32000</v>
      </c>
      <c r="L24">
        <v>0.15</v>
      </c>
      <c r="M24">
        <v>27200</v>
      </c>
      <c r="N24">
        <v>19000</v>
      </c>
      <c r="O24" t="s">
        <v>23</v>
      </c>
      <c r="P24" t="s">
        <v>58</v>
      </c>
    </row>
    <row r="25" spans="1:16" hidden="1" x14ac:dyDescent="0.35">
      <c r="A25">
        <v>100024</v>
      </c>
      <c r="B25" s="1">
        <v>46150</v>
      </c>
      <c r="C25" t="s">
        <v>32</v>
      </c>
      <c r="D25" t="s">
        <v>17</v>
      </c>
      <c r="E25" t="s">
        <v>43</v>
      </c>
      <c r="F25" t="s">
        <v>19</v>
      </c>
      <c r="G25" t="s">
        <v>20</v>
      </c>
      <c r="H25" t="s">
        <v>75</v>
      </c>
      <c r="I25" t="s">
        <v>22</v>
      </c>
      <c r="J25">
        <v>2</v>
      </c>
      <c r="K25">
        <v>58000</v>
      </c>
      <c r="L25">
        <v>0.2</v>
      </c>
      <c r="M25">
        <v>92800</v>
      </c>
      <c r="O25" t="s">
        <v>76</v>
      </c>
      <c r="P25" t="s">
        <v>40</v>
      </c>
    </row>
    <row r="26" spans="1:16" hidden="1" x14ac:dyDescent="0.35">
      <c r="A26">
        <v>100025</v>
      </c>
      <c r="B26" s="1">
        <v>46027</v>
      </c>
      <c r="C26" t="s">
        <v>35</v>
      </c>
      <c r="D26" t="s">
        <v>36</v>
      </c>
      <c r="E26" t="s">
        <v>43</v>
      </c>
      <c r="F26" t="s">
        <v>19</v>
      </c>
      <c r="G26" t="s">
        <v>20</v>
      </c>
      <c r="H26" t="s">
        <v>77</v>
      </c>
      <c r="I26" t="s">
        <v>30</v>
      </c>
      <c r="J26">
        <v>5</v>
      </c>
      <c r="K26">
        <v>58000</v>
      </c>
      <c r="L26">
        <v>0.05</v>
      </c>
      <c r="M26">
        <v>275500</v>
      </c>
      <c r="N26">
        <v>39000</v>
      </c>
      <c r="O26" t="s">
        <v>23</v>
      </c>
      <c r="P26" t="s">
        <v>58</v>
      </c>
    </row>
    <row r="27" spans="1:16" hidden="1" x14ac:dyDescent="0.35">
      <c r="A27">
        <v>100026</v>
      </c>
      <c r="B27" s="1">
        <v>46203</v>
      </c>
      <c r="C27" t="s">
        <v>50</v>
      </c>
      <c r="D27" t="s">
        <v>51</v>
      </c>
      <c r="E27" t="s">
        <v>43</v>
      </c>
      <c r="F27" t="s">
        <v>44</v>
      </c>
      <c r="G27" t="s">
        <v>60</v>
      </c>
      <c r="H27" t="s">
        <v>78</v>
      </c>
      <c r="I27" t="s">
        <v>30</v>
      </c>
      <c r="J27">
        <v>2</v>
      </c>
      <c r="K27">
        <v>9000</v>
      </c>
      <c r="L27">
        <v>0.1</v>
      </c>
      <c r="M27">
        <v>16200</v>
      </c>
      <c r="O27" t="s">
        <v>23</v>
      </c>
      <c r="P27" t="s">
        <v>24</v>
      </c>
    </row>
    <row r="28" spans="1:16" hidden="1" x14ac:dyDescent="0.35">
      <c r="A28">
        <v>100027</v>
      </c>
      <c r="B28" s="1">
        <v>46142</v>
      </c>
      <c r="C28" t="s">
        <v>35</v>
      </c>
      <c r="D28" t="s">
        <v>36</v>
      </c>
      <c r="E28" t="s">
        <v>18</v>
      </c>
      <c r="F28" t="s">
        <v>19</v>
      </c>
      <c r="G28" t="s">
        <v>20</v>
      </c>
      <c r="H28" t="s">
        <v>79</v>
      </c>
      <c r="I28" t="s">
        <v>22</v>
      </c>
      <c r="J28">
        <v>4</v>
      </c>
      <c r="K28">
        <v>58000</v>
      </c>
      <c r="L28">
        <v>0.05</v>
      </c>
      <c r="M28">
        <v>220400</v>
      </c>
      <c r="N28">
        <v>39000</v>
      </c>
      <c r="O28" t="s">
        <v>23</v>
      </c>
      <c r="P28" t="s">
        <v>58</v>
      </c>
    </row>
    <row r="29" spans="1:16" x14ac:dyDescent="0.35">
      <c r="A29">
        <v>100028</v>
      </c>
      <c r="B29" s="1">
        <v>46156</v>
      </c>
      <c r="C29" t="s">
        <v>32</v>
      </c>
      <c r="D29" t="s">
        <v>17</v>
      </c>
      <c r="E29" t="s">
        <v>37</v>
      </c>
      <c r="F29" t="s">
        <v>27</v>
      </c>
      <c r="G29" t="s">
        <v>38</v>
      </c>
      <c r="H29" t="s">
        <v>80</v>
      </c>
      <c r="I29" t="s">
        <v>30</v>
      </c>
      <c r="J29">
        <v>22</v>
      </c>
      <c r="K29">
        <v>26000</v>
      </c>
      <c r="L29">
        <v>0.25</v>
      </c>
      <c r="M29">
        <v>429000</v>
      </c>
      <c r="N29">
        <v>15000</v>
      </c>
      <c r="O29" t="s">
        <v>23</v>
      </c>
      <c r="P29" t="s">
        <v>47</v>
      </c>
    </row>
    <row r="30" spans="1:16" hidden="1" x14ac:dyDescent="0.35">
      <c r="A30">
        <v>100029</v>
      </c>
      <c r="B30" s="1">
        <v>46103</v>
      </c>
      <c r="C30" t="s">
        <v>32</v>
      </c>
      <c r="D30" t="s">
        <v>17</v>
      </c>
      <c r="E30" t="s">
        <v>43</v>
      </c>
      <c r="F30" t="s">
        <v>19</v>
      </c>
      <c r="G30" t="s">
        <v>20</v>
      </c>
      <c r="H30" t="s">
        <v>81</v>
      </c>
      <c r="I30" t="s">
        <v>30</v>
      </c>
      <c r="J30">
        <v>5</v>
      </c>
      <c r="K30">
        <v>58000</v>
      </c>
      <c r="L30">
        <v>0.1</v>
      </c>
      <c r="M30">
        <v>261000</v>
      </c>
      <c r="O30" t="s">
        <v>23</v>
      </c>
      <c r="P30" t="s">
        <v>24</v>
      </c>
    </row>
    <row r="31" spans="1:16" x14ac:dyDescent="0.35">
      <c r="A31">
        <v>100030</v>
      </c>
      <c r="B31" s="1">
        <v>46209</v>
      </c>
      <c r="C31" t="s">
        <v>35</v>
      </c>
      <c r="D31" t="s">
        <v>36</v>
      </c>
      <c r="E31" t="s">
        <v>37</v>
      </c>
      <c r="F31" t="s">
        <v>27</v>
      </c>
      <c r="G31" t="s">
        <v>38</v>
      </c>
      <c r="H31" t="s">
        <v>82</v>
      </c>
      <c r="I31" t="s">
        <v>22</v>
      </c>
      <c r="J31">
        <v>1</v>
      </c>
      <c r="K31">
        <v>26000</v>
      </c>
      <c r="L31">
        <v>0.05</v>
      </c>
      <c r="M31">
        <v>24700</v>
      </c>
      <c r="N31">
        <v>15000</v>
      </c>
      <c r="O31" t="s">
        <v>23</v>
      </c>
      <c r="P31" t="s">
        <v>58</v>
      </c>
    </row>
    <row r="32" spans="1:16" hidden="1" x14ac:dyDescent="0.35">
      <c r="A32">
        <v>100031</v>
      </c>
      <c r="B32" s="1">
        <v>46182</v>
      </c>
      <c r="C32" t="s">
        <v>32</v>
      </c>
      <c r="D32" t="s">
        <v>17</v>
      </c>
      <c r="E32" t="s">
        <v>43</v>
      </c>
      <c r="F32" t="s">
        <v>19</v>
      </c>
      <c r="G32" t="s">
        <v>20</v>
      </c>
      <c r="H32" t="s">
        <v>83</v>
      </c>
      <c r="I32" t="s">
        <v>22</v>
      </c>
      <c r="J32">
        <v>2</v>
      </c>
      <c r="K32">
        <v>58000</v>
      </c>
      <c r="L32">
        <v>0.15</v>
      </c>
      <c r="M32">
        <v>98600</v>
      </c>
      <c r="N32">
        <v>39000</v>
      </c>
      <c r="O32" t="s">
        <v>23</v>
      </c>
      <c r="P32" t="s">
        <v>84</v>
      </c>
    </row>
    <row r="33" spans="1:16" hidden="1" x14ac:dyDescent="0.35">
      <c r="A33">
        <v>100032</v>
      </c>
      <c r="B33" s="1">
        <v>46109</v>
      </c>
      <c r="C33" t="s">
        <v>55</v>
      </c>
      <c r="D33" t="s">
        <v>56</v>
      </c>
      <c r="E33" t="s">
        <v>37</v>
      </c>
      <c r="F33" t="s">
        <v>19</v>
      </c>
      <c r="G33" t="s">
        <v>62</v>
      </c>
      <c r="H33" t="s">
        <v>49</v>
      </c>
      <c r="I33" t="s">
        <v>22</v>
      </c>
      <c r="J33">
        <v>1</v>
      </c>
      <c r="K33">
        <v>24000</v>
      </c>
      <c r="L33">
        <v>0.05</v>
      </c>
      <c r="M33">
        <v>22800</v>
      </c>
      <c r="N33">
        <v>15000</v>
      </c>
      <c r="O33" t="s">
        <v>23</v>
      </c>
      <c r="P33" t="s">
        <v>31</v>
      </c>
    </row>
    <row r="34" spans="1:16" hidden="1" x14ac:dyDescent="0.35">
      <c r="A34">
        <v>100033</v>
      </c>
      <c r="B34" s="1">
        <v>46152</v>
      </c>
      <c r="C34" t="s">
        <v>25</v>
      </c>
      <c r="D34" t="s">
        <v>26</v>
      </c>
      <c r="E34" t="s">
        <v>43</v>
      </c>
      <c r="F34" t="s">
        <v>19</v>
      </c>
      <c r="G34" t="s">
        <v>20</v>
      </c>
      <c r="H34" t="s">
        <v>85</v>
      </c>
      <c r="I34" t="s">
        <v>22</v>
      </c>
      <c r="J34">
        <v>3</v>
      </c>
      <c r="K34">
        <v>58000</v>
      </c>
      <c r="L34">
        <v>0</v>
      </c>
      <c r="M34">
        <v>174000</v>
      </c>
      <c r="N34">
        <v>39000</v>
      </c>
      <c r="O34" t="s">
        <v>23</v>
      </c>
      <c r="P34" t="s">
        <v>84</v>
      </c>
    </row>
    <row r="35" spans="1:16" hidden="1" x14ac:dyDescent="0.35">
      <c r="A35">
        <v>100034</v>
      </c>
      <c r="B35" s="1">
        <v>46157</v>
      </c>
      <c r="C35" t="s">
        <v>55</v>
      </c>
      <c r="D35" t="s">
        <v>56</v>
      </c>
      <c r="E35" t="s">
        <v>43</v>
      </c>
      <c r="F35" t="s">
        <v>19</v>
      </c>
      <c r="G35" t="s">
        <v>20</v>
      </c>
      <c r="H35" t="s">
        <v>86</v>
      </c>
      <c r="I35" t="s">
        <v>30</v>
      </c>
      <c r="J35">
        <v>1</v>
      </c>
      <c r="K35">
        <v>58000</v>
      </c>
      <c r="L35">
        <v>0.15</v>
      </c>
      <c r="M35">
        <v>49300</v>
      </c>
      <c r="N35">
        <v>39000</v>
      </c>
      <c r="O35" t="s">
        <v>23</v>
      </c>
      <c r="P35" t="s">
        <v>47</v>
      </c>
    </row>
    <row r="36" spans="1:16" hidden="1" x14ac:dyDescent="0.35">
      <c r="A36">
        <v>100035</v>
      </c>
      <c r="B36" s="1">
        <v>46076</v>
      </c>
      <c r="C36" t="s">
        <v>35</v>
      </c>
      <c r="D36" t="s">
        <v>36</v>
      </c>
      <c r="E36" t="s">
        <v>43</v>
      </c>
      <c r="F36" t="s">
        <v>44</v>
      </c>
      <c r="G36" t="s">
        <v>65</v>
      </c>
      <c r="H36" t="s">
        <v>87</v>
      </c>
      <c r="I36" t="s">
        <v>30</v>
      </c>
      <c r="J36">
        <v>25</v>
      </c>
      <c r="K36">
        <v>28000</v>
      </c>
      <c r="L36">
        <v>0.05</v>
      </c>
      <c r="M36">
        <v>665000</v>
      </c>
      <c r="N36">
        <v>16000</v>
      </c>
      <c r="O36" t="s">
        <v>23</v>
      </c>
      <c r="P36" t="s">
        <v>64</v>
      </c>
    </row>
    <row r="37" spans="1:16" hidden="1" x14ac:dyDescent="0.35">
      <c r="A37">
        <v>100036</v>
      </c>
      <c r="B37" s="1">
        <v>46076</v>
      </c>
      <c r="C37" t="s">
        <v>35</v>
      </c>
      <c r="D37" t="s">
        <v>36</v>
      </c>
      <c r="E37" t="s">
        <v>43</v>
      </c>
      <c r="F37" t="s">
        <v>27</v>
      </c>
      <c r="G37" t="s">
        <v>33</v>
      </c>
      <c r="H37" t="s">
        <v>88</v>
      </c>
      <c r="I37" t="s">
        <v>22</v>
      </c>
      <c r="J37">
        <v>2</v>
      </c>
      <c r="K37">
        <v>32000</v>
      </c>
      <c r="L37">
        <v>0.05</v>
      </c>
      <c r="M37">
        <v>60800</v>
      </c>
      <c r="N37">
        <v>19000</v>
      </c>
      <c r="O37" t="s">
        <v>76</v>
      </c>
      <c r="P37" t="s">
        <v>47</v>
      </c>
    </row>
    <row r="38" spans="1:16" hidden="1" x14ac:dyDescent="0.35">
      <c r="A38">
        <v>100037</v>
      </c>
      <c r="B38" s="1">
        <v>46124</v>
      </c>
      <c r="C38" t="s">
        <v>32</v>
      </c>
      <c r="D38" t="s">
        <v>17</v>
      </c>
      <c r="E38" t="s">
        <v>43</v>
      </c>
      <c r="F38" t="s">
        <v>44</v>
      </c>
      <c r="G38" t="s">
        <v>65</v>
      </c>
      <c r="H38" t="s">
        <v>89</v>
      </c>
      <c r="I38" t="s">
        <v>22</v>
      </c>
      <c r="J38">
        <v>2</v>
      </c>
      <c r="K38">
        <v>28000</v>
      </c>
      <c r="L38">
        <v>0</v>
      </c>
      <c r="M38">
        <v>56000</v>
      </c>
      <c r="N38">
        <v>16000</v>
      </c>
      <c r="O38" t="s">
        <v>23</v>
      </c>
      <c r="P38" t="s">
        <v>40</v>
      </c>
    </row>
    <row r="39" spans="1:16" hidden="1" x14ac:dyDescent="0.35">
      <c r="A39">
        <v>100038</v>
      </c>
      <c r="B39" s="1">
        <v>46037</v>
      </c>
      <c r="C39" t="s">
        <v>35</v>
      </c>
      <c r="D39" t="s">
        <v>36</v>
      </c>
      <c r="E39" t="s">
        <v>37</v>
      </c>
      <c r="F39" t="s">
        <v>27</v>
      </c>
      <c r="G39" t="s">
        <v>33</v>
      </c>
      <c r="H39" t="s">
        <v>90</v>
      </c>
      <c r="I39" t="s">
        <v>30</v>
      </c>
      <c r="J39">
        <v>2</v>
      </c>
      <c r="K39">
        <v>32000</v>
      </c>
      <c r="L39">
        <v>0</v>
      </c>
      <c r="M39">
        <v>64000</v>
      </c>
      <c r="N39">
        <v>19000</v>
      </c>
      <c r="O39" t="s">
        <v>23</v>
      </c>
      <c r="P39" t="s">
        <v>84</v>
      </c>
    </row>
    <row r="40" spans="1:16" hidden="1" x14ac:dyDescent="0.35">
      <c r="A40">
        <v>100039</v>
      </c>
      <c r="B40" s="1">
        <v>46116</v>
      </c>
      <c r="C40" t="s">
        <v>16</v>
      </c>
      <c r="D40" t="s">
        <v>17</v>
      </c>
      <c r="E40" t="s">
        <v>37</v>
      </c>
      <c r="F40" t="s">
        <v>44</v>
      </c>
      <c r="G40" t="s">
        <v>45</v>
      </c>
      <c r="H40" t="s">
        <v>91</v>
      </c>
      <c r="I40" t="s">
        <v>22</v>
      </c>
      <c r="J40">
        <v>3</v>
      </c>
      <c r="K40">
        <v>6500</v>
      </c>
      <c r="L40">
        <v>0.1</v>
      </c>
      <c r="M40">
        <v>17550</v>
      </c>
      <c r="N40">
        <v>2200</v>
      </c>
      <c r="O40" t="s">
        <v>23</v>
      </c>
      <c r="P40" t="s">
        <v>40</v>
      </c>
    </row>
    <row r="41" spans="1:16" hidden="1" x14ac:dyDescent="0.35">
      <c r="A41">
        <v>100040</v>
      </c>
      <c r="B41" s="1">
        <v>46145</v>
      </c>
      <c r="C41" t="s">
        <v>32</v>
      </c>
      <c r="D41" t="s">
        <v>17</v>
      </c>
      <c r="E41" t="s">
        <v>18</v>
      </c>
      <c r="F41" t="s">
        <v>19</v>
      </c>
      <c r="G41" t="s">
        <v>20</v>
      </c>
      <c r="H41" t="s">
        <v>92</v>
      </c>
      <c r="I41" t="s">
        <v>30</v>
      </c>
      <c r="J41">
        <v>1</v>
      </c>
      <c r="K41">
        <v>58000</v>
      </c>
      <c r="L41">
        <v>0.05</v>
      </c>
      <c r="M41">
        <v>55100</v>
      </c>
      <c r="N41">
        <v>39000</v>
      </c>
      <c r="O41" t="s">
        <v>23</v>
      </c>
      <c r="P41" t="s">
        <v>31</v>
      </c>
    </row>
    <row r="42" spans="1:16" hidden="1" x14ac:dyDescent="0.35">
      <c r="A42">
        <v>100041</v>
      </c>
      <c r="B42" s="1">
        <v>46035</v>
      </c>
      <c r="C42" t="s">
        <v>55</v>
      </c>
      <c r="D42" t="s">
        <v>56</v>
      </c>
      <c r="E42" t="s">
        <v>18</v>
      </c>
      <c r="F42" t="s">
        <v>27</v>
      </c>
      <c r="G42" t="s">
        <v>33</v>
      </c>
      <c r="H42" t="s">
        <v>93</v>
      </c>
      <c r="I42" t="s">
        <v>30</v>
      </c>
      <c r="J42">
        <v>3</v>
      </c>
      <c r="K42">
        <v>32000</v>
      </c>
      <c r="L42">
        <v>0.1</v>
      </c>
      <c r="M42">
        <v>86400</v>
      </c>
      <c r="N42">
        <v>19000</v>
      </c>
      <c r="O42" t="s">
        <v>23</v>
      </c>
      <c r="P42" t="s">
        <v>47</v>
      </c>
    </row>
    <row r="43" spans="1:16" hidden="1" x14ac:dyDescent="0.35">
      <c r="A43">
        <v>100042</v>
      </c>
      <c r="B43" s="1">
        <v>46151</v>
      </c>
      <c r="C43" t="s">
        <v>50</v>
      </c>
      <c r="D43" t="s">
        <v>51</v>
      </c>
      <c r="E43" t="s">
        <v>18</v>
      </c>
      <c r="F43" t="s">
        <v>27</v>
      </c>
      <c r="G43" t="s">
        <v>28</v>
      </c>
      <c r="H43" t="s">
        <v>94</v>
      </c>
      <c r="I43" t="s">
        <v>30</v>
      </c>
      <c r="J43">
        <v>2</v>
      </c>
      <c r="K43">
        <v>165000</v>
      </c>
      <c r="L43">
        <v>0</v>
      </c>
      <c r="M43">
        <v>330000</v>
      </c>
      <c r="N43">
        <v>112000</v>
      </c>
      <c r="O43" t="s">
        <v>23</v>
      </c>
      <c r="P43" t="s">
        <v>24</v>
      </c>
    </row>
    <row r="44" spans="1:16" hidden="1" x14ac:dyDescent="0.35">
      <c r="A44">
        <v>100043</v>
      </c>
      <c r="B44" s="1">
        <v>46188</v>
      </c>
      <c r="C44" t="s">
        <v>50</v>
      </c>
      <c r="D44" t="s">
        <v>51</v>
      </c>
      <c r="E44" t="s">
        <v>43</v>
      </c>
      <c r="F44" t="s">
        <v>19</v>
      </c>
      <c r="G44" t="s">
        <v>62</v>
      </c>
      <c r="H44" t="s">
        <v>95</v>
      </c>
      <c r="I44" t="s">
        <v>30</v>
      </c>
      <c r="J44">
        <v>2</v>
      </c>
      <c r="K44">
        <v>24000</v>
      </c>
      <c r="L44">
        <v>0.15</v>
      </c>
      <c r="M44">
        <v>40800</v>
      </c>
      <c r="N44">
        <v>15000</v>
      </c>
      <c r="O44" t="s">
        <v>23</v>
      </c>
      <c r="P44" t="s">
        <v>47</v>
      </c>
    </row>
    <row r="45" spans="1:16" hidden="1" x14ac:dyDescent="0.35">
      <c r="A45">
        <v>100044</v>
      </c>
      <c r="B45" s="1">
        <v>46167</v>
      </c>
      <c r="C45" t="s">
        <v>32</v>
      </c>
      <c r="D45" t="s">
        <v>17</v>
      </c>
      <c r="E45" t="s">
        <v>37</v>
      </c>
      <c r="F45" t="s">
        <v>19</v>
      </c>
      <c r="G45" t="s">
        <v>62</v>
      </c>
      <c r="H45" t="s">
        <v>96</v>
      </c>
      <c r="I45" t="s">
        <v>30</v>
      </c>
      <c r="J45">
        <v>1</v>
      </c>
      <c r="K45">
        <v>24000</v>
      </c>
      <c r="L45">
        <v>0.2</v>
      </c>
      <c r="M45">
        <v>19200</v>
      </c>
      <c r="N45">
        <v>15000</v>
      </c>
      <c r="O45" t="s">
        <v>23</v>
      </c>
      <c r="P45" t="s">
        <v>54</v>
      </c>
    </row>
    <row r="46" spans="1:16" hidden="1" x14ac:dyDescent="0.35">
      <c r="A46">
        <v>100045</v>
      </c>
      <c r="B46" s="1">
        <v>46029</v>
      </c>
      <c r="C46" t="s">
        <v>42</v>
      </c>
      <c r="D46" t="s">
        <v>26</v>
      </c>
      <c r="E46" t="s">
        <v>37</v>
      </c>
      <c r="F46" t="s">
        <v>27</v>
      </c>
      <c r="G46" t="s">
        <v>33</v>
      </c>
      <c r="H46" t="s">
        <v>97</v>
      </c>
      <c r="I46" t="s">
        <v>30</v>
      </c>
      <c r="J46">
        <v>1</v>
      </c>
      <c r="K46">
        <v>32000</v>
      </c>
      <c r="L46">
        <v>0</v>
      </c>
      <c r="M46">
        <v>32000</v>
      </c>
      <c r="N46">
        <v>19000</v>
      </c>
      <c r="O46" t="s">
        <v>76</v>
      </c>
      <c r="P46" t="s">
        <v>54</v>
      </c>
    </row>
    <row r="47" spans="1:16" hidden="1" x14ac:dyDescent="0.35">
      <c r="A47">
        <v>100046</v>
      </c>
      <c r="B47" s="1">
        <v>46145</v>
      </c>
      <c r="C47" t="s">
        <v>35</v>
      </c>
      <c r="D47" t="s">
        <v>36</v>
      </c>
      <c r="E47" t="s">
        <v>43</v>
      </c>
      <c r="F47" t="s">
        <v>19</v>
      </c>
      <c r="G47" t="s">
        <v>62</v>
      </c>
      <c r="H47" t="s">
        <v>98</v>
      </c>
      <c r="I47" t="s">
        <v>30</v>
      </c>
      <c r="J47">
        <v>3</v>
      </c>
      <c r="K47">
        <v>24000</v>
      </c>
      <c r="L47">
        <v>0.05</v>
      </c>
      <c r="M47">
        <v>68400</v>
      </c>
      <c r="N47">
        <v>15000</v>
      </c>
      <c r="O47" t="s">
        <v>23</v>
      </c>
      <c r="P47" t="s">
        <v>54</v>
      </c>
    </row>
    <row r="48" spans="1:16" hidden="1" x14ac:dyDescent="0.35">
      <c r="A48">
        <v>100047</v>
      </c>
      <c r="B48" s="1">
        <v>46132</v>
      </c>
      <c r="C48" t="s">
        <v>25</v>
      </c>
      <c r="D48" t="s">
        <v>26</v>
      </c>
      <c r="E48" t="s">
        <v>43</v>
      </c>
      <c r="F48" t="s">
        <v>19</v>
      </c>
      <c r="G48" t="s">
        <v>20</v>
      </c>
      <c r="H48" t="s">
        <v>99</v>
      </c>
      <c r="I48" t="s">
        <v>30</v>
      </c>
      <c r="J48">
        <v>4</v>
      </c>
      <c r="K48">
        <v>58000</v>
      </c>
      <c r="L48">
        <v>0</v>
      </c>
      <c r="M48">
        <v>232000</v>
      </c>
      <c r="N48">
        <v>39000</v>
      </c>
      <c r="O48" t="s">
        <v>23</v>
      </c>
      <c r="P48" t="s">
        <v>84</v>
      </c>
    </row>
    <row r="49" spans="1:17" x14ac:dyDescent="0.35">
      <c r="A49">
        <v>100048</v>
      </c>
      <c r="B49" s="1">
        <v>46039</v>
      </c>
      <c r="C49" t="s">
        <v>35</v>
      </c>
      <c r="D49" t="s">
        <v>36</v>
      </c>
      <c r="E49" t="s">
        <v>43</v>
      </c>
      <c r="F49" t="s">
        <v>27</v>
      </c>
      <c r="G49" t="s">
        <v>38</v>
      </c>
      <c r="H49" t="s">
        <v>100</v>
      </c>
      <c r="I49" t="s">
        <v>22</v>
      </c>
      <c r="J49">
        <v>2</v>
      </c>
      <c r="K49">
        <v>26000</v>
      </c>
      <c r="L49">
        <v>0.05</v>
      </c>
      <c r="M49">
        <v>49400</v>
      </c>
      <c r="N49">
        <v>15000</v>
      </c>
      <c r="O49" t="s">
        <v>23</v>
      </c>
      <c r="P49" t="s">
        <v>40</v>
      </c>
    </row>
    <row r="50" spans="1:17" hidden="1" x14ac:dyDescent="0.35">
      <c r="A50">
        <v>100049</v>
      </c>
      <c r="B50" s="1">
        <v>46182</v>
      </c>
      <c r="C50" t="s">
        <v>50</v>
      </c>
      <c r="D50" t="s">
        <v>51</v>
      </c>
      <c r="E50" t="s">
        <v>43</v>
      </c>
      <c r="F50" t="s">
        <v>44</v>
      </c>
      <c r="G50" t="s">
        <v>45</v>
      </c>
      <c r="H50" t="s">
        <v>85</v>
      </c>
      <c r="I50" t="s">
        <v>22</v>
      </c>
      <c r="J50">
        <v>5</v>
      </c>
      <c r="K50">
        <v>6500</v>
      </c>
      <c r="L50">
        <v>0.05</v>
      </c>
      <c r="M50">
        <v>30875</v>
      </c>
      <c r="N50">
        <v>2200</v>
      </c>
      <c r="O50" t="s">
        <v>23</v>
      </c>
      <c r="P50" t="s">
        <v>84</v>
      </c>
    </row>
    <row r="51" spans="1:17" hidden="1" x14ac:dyDescent="0.35">
      <c r="A51">
        <v>100050</v>
      </c>
      <c r="B51" s="1">
        <v>46056</v>
      </c>
      <c r="C51" t="s">
        <v>35</v>
      </c>
      <c r="D51" t="s">
        <v>36</v>
      </c>
      <c r="E51" t="s">
        <v>43</v>
      </c>
      <c r="F51" t="s">
        <v>44</v>
      </c>
      <c r="G51" t="s">
        <v>60</v>
      </c>
      <c r="H51" t="s">
        <v>101</v>
      </c>
      <c r="I51" t="s">
        <v>30</v>
      </c>
      <c r="J51">
        <v>3</v>
      </c>
      <c r="K51">
        <v>9000</v>
      </c>
      <c r="L51">
        <v>0</v>
      </c>
      <c r="M51">
        <v>27000</v>
      </c>
      <c r="N51">
        <v>3500</v>
      </c>
      <c r="O51" t="s">
        <v>23</v>
      </c>
      <c r="P51" t="s">
        <v>24</v>
      </c>
    </row>
    <row r="52" spans="1:17" hidden="1" x14ac:dyDescent="0.35">
      <c r="A52">
        <v>100051</v>
      </c>
      <c r="B52" s="1">
        <v>46035</v>
      </c>
      <c r="C52" t="s">
        <v>16</v>
      </c>
      <c r="D52" t="s">
        <v>17</v>
      </c>
      <c r="E52" t="s">
        <v>37</v>
      </c>
      <c r="F52" t="s">
        <v>19</v>
      </c>
      <c r="G52" t="s">
        <v>52</v>
      </c>
      <c r="H52" t="s">
        <v>53</v>
      </c>
      <c r="I52" t="s">
        <v>22</v>
      </c>
      <c r="J52">
        <v>2</v>
      </c>
      <c r="K52">
        <v>42000</v>
      </c>
      <c r="L52">
        <v>0.1</v>
      </c>
      <c r="M52">
        <v>75600</v>
      </c>
      <c r="O52" t="s">
        <v>23</v>
      </c>
      <c r="P52" t="s">
        <v>24</v>
      </c>
    </row>
    <row r="53" spans="1:17" hidden="1" x14ac:dyDescent="0.35">
      <c r="A53">
        <v>100052</v>
      </c>
      <c r="B53" s="1">
        <v>46033</v>
      </c>
      <c r="C53" t="s">
        <v>55</v>
      </c>
      <c r="D53" t="s">
        <v>56</v>
      </c>
      <c r="E53" t="s">
        <v>18</v>
      </c>
      <c r="F53" t="s">
        <v>27</v>
      </c>
      <c r="G53" t="s">
        <v>28</v>
      </c>
      <c r="H53" t="s">
        <v>102</v>
      </c>
      <c r="I53" t="s">
        <v>30</v>
      </c>
      <c r="J53">
        <v>4</v>
      </c>
      <c r="K53">
        <v>165000</v>
      </c>
      <c r="L53">
        <v>0</v>
      </c>
      <c r="M53">
        <v>660000</v>
      </c>
      <c r="N53">
        <v>112000</v>
      </c>
      <c r="O53" t="s">
        <v>23</v>
      </c>
      <c r="P53" t="s">
        <v>24</v>
      </c>
    </row>
    <row r="54" spans="1:17" hidden="1" x14ac:dyDescent="0.35">
      <c r="A54">
        <v>100053</v>
      </c>
      <c r="B54" s="1">
        <v>46180</v>
      </c>
      <c r="C54" t="s">
        <v>35</v>
      </c>
      <c r="D54" t="s">
        <v>36</v>
      </c>
      <c r="E54" t="s">
        <v>43</v>
      </c>
      <c r="F54" t="s">
        <v>44</v>
      </c>
      <c r="G54" t="s">
        <v>45</v>
      </c>
      <c r="H54" t="s">
        <v>103</v>
      </c>
      <c r="I54" t="s">
        <v>30</v>
      </c>
      <c r="J54">
        <v>4</v>
      </c>
      <c r="K54">
        <v>6500</v>
      </c>
      <c r="L54">
        <v>0</v>
      </c>
      <c r="M54">
        <v>26000</v>
      </c>
      <c r="N54">
        <v>2200</v>
      </c>
      <c r="O54" t="s">
        <v>23</v>
      </c>
      <c r="P54" t="s">
        <v>64</v>
      </c>
    </row>
    <row r="55" spans="1:17" hidden="1" x14ac:dyDescent="0.35">
      <c r="A55">
        <v>100054</v>
      </c>
      <c r="B55" s="1">
        <v>46140</v>
      </c>
      <c r="C55" t="s">
        <v>32</v>
      </c>
      <c r="D55" t="s">
        <v>17</v>
      </c>
      <c r="E55" t="s">
        <v>43</v>
      </c>
      <c r="F55" t="s">
        <v>44</v>
      </c>
      <c r="G55" t="s">
        <v>60</v>
      </c>
      <c r="H55" t="s">
        <v>104</v>
      </c>
      <c r="I55" t="s">
        <v>30</v>
      </c>
      <c r="J55">
        <v>1</v>
      </c>
      <c r="K55">
        <v>9000</v>
      </c>
      <c r="L55">
        <v>0.1</v>
      </c>
      <c r="M55">
        <v>8100</v>
      </c>
      <c r="N55">
        <v>3500</v>
      </c>
      <c r="O55" t="s">
        <v>23</v>
      </c>
      <c r="P55" t="s">
        <v>84</v>
      </c>
    </row>
    <row r="56" spans="1:17" x14ac:dyDescent="0.35">
      <c r="A56">
        <v>100055</v>
      </c>
      <c r="B56" s="1">
        <v>46178</v>
      </c>
      <c r="C56" t="s">
        <v>35</v>
      </c>
      <c r="D56" t="s">
        <v>36</v>
      </c>
      <c r="E56" t="s">
        <v>43</v>
      </c>
      <c r="F56" t="s">
        <v>27</v>
      </c>
      <c r="G56" t="s">
        <v>38</v>
      </c>
      <c r="H56" t="s">
        <v>105</v>
      </c>
      <c r="I56" t="s">
        <v>22</v>
      </c>
      <c r="J56">
        <v>2</v>
      </c>
      <c r="K56">
        <v>26000</v>
      </c>
      <c r="L56">
        <v>0.15</v>
      </c>
      <c r="M56">
        <v>44200</v>
      </c>
      <c r="N56">
        <v>15000</v>
      </c>
      <c r="O56" t="s">
        <v>23</v>
      </c>
      <c r="P56" t="s">
        <v>47</v>
      </c>
    </row>
    <row r="57" spans="1:17" hidden="1" x14ac:dyDescent="0.35">
      <c r="A57">
        <v>100056</v>
      </c>
      <c r="B57" s="1">
        <v>46191</v>
      </c>
      <c r="C57" t="s">
        <v>35</v>
      </c>
      <c r="D57" t="s">
        <v>36</v>
      </c>
      <c r="E57" t="s">
        <v>43</v>
      </c>
      <c r="F57" t="s">
        <v>44</v>
      </c>
      <c r="G57" t="s">
        <v>60</v>
      </c>
      <c r="H57" t="s">
        <v>106</v>
      </c>
      <c r="I57" t="s">
        <v>22</v>
      </c>
      <c r="J57">
        <v>1</v>
      </c>
      <c r="K57">
        <v>9000</v>
      </c>
      <c r="L57">
        <v>0.05</v>
      </c>
      <c r="M57">
        <v>6840</v>
      </c>
      <c r="N57">
        <v>3500</v>
      </c>
      <c r="O57" t="s">
        <v>23</v>
      </c>
      <c r="P57" t="s">
        <v>47</v>
      </c>
    </row>
    <row r="58" spans="1:17" x14ac:dyDescent="0.35">
      <c r="A58">
        <v>100057</v>
      </c>
      <c r="B58" s="1">
        <v>46196</v>
      </c>
      <c r="C58" t="s">
        <v>50</v>
      </c>
      <c r="D58" t="s">
        <v>51</v>
      </c>
      <c r="E58" t="s">
        <v>37</v>
      </c>
      <c r="F58" t="s">
        <v>27</v>
      </c>
      <c r="G58" t="s">
        <v>38</v>
      </c>
      <c r="H58" t="s">
        <v>107</v>
      </c>
      <c r="I58" t="s">
        <v>22</v>
      </c>
      <c r="J58">
        <v>1</v>
      </c>
      <c r="K58">
        <v>26000</v>
      </c>
      <c r="L58">
        <v>0.15</v>
      </c>
      <c r="M58">
        <v>22100</v>
      </c>
      <c r="N58">
        <v>15000</v>
      </c>
      <c r="O58" t="s">
        <v>23</v>
      </c>
      <c r="P58" t="s">
        <v>54</v>
      </c>
    </row>
    <row r="59" spans="1:17" hidden="1" x14ac:dyDescent="0.35">
      <c r="A59">
        <v>100058</v>
      </c>
      <c r="B59" s="1">
        <v>46140</v>
      </c>
      <c r="C59" t="s">
        <v>35</v>
      </c>
      <c r="D59" t="s">
        <v>36</v>
      </c>
      <c r="E59" t="s">
        <v>43</v>
      </c>
      <c r="F59" t="s">
        <v>44</v>
      </c>
      <c r="G59" t="s">
        <v>65</v>
      </c>
      <c r="H59" t="s">
        <v>108</v>
      </c>
      <c r="I59" t="s">
        <v>30</v>
      </c>
      <c r="J59">
        <v>2</v>
      </c>
      <c r="K59">
        <v>28000</v>
      </c>
      <c r="L59">
        <v>0</v>
      </c>
      <c r="M59">
        <v>56000</v>
      </c>
      <c r="N59">
        <v>16000</v>
      </c>
      <c r="O59" t="s">
        <v>23</v>
      </c>
      <c r="P59" t="s">
        <v>84</v>
      </c>
    </row>
    <row r="60" spans="1:17" hidden="1" x14ac:dyDescent="0.35">
      <c r="A60">
        <v>100059</v>
      </c>
      <c r="B60" s="1">
        <v>46039</v>
      </c>
      <c r="C60" t="s">
        <v>42</v>
      </c>
      <c r="D60" t="s">
        <v>26</v>
      </c>
      <c r="E60" t="s">
        <v>37</v>
      </c>
      <c r="F60" t="s">
        <v>19</v>
      </c>
      <c r="G60" t="s">
        <v>52</v>
      </c>
      <c r="H60" t="s">
        <v>109</v>
      </c>
      <c r="I60" t="s">
        <v>30</v>
      </c>
      <c r="J60">
        <v>2</v>
      </c>
      <c r="K60">
        <v>42000</v>
      </c>
      <c r="L60">
        <v>0.1</v>
      </c>
      <c r="M60">
        <v>75600</v>
      </c>
      <c r="N60">
        <v>28000</v>
      </c>
      <c r="O60" t="s">
        <v>23</v>
      </c>
      <c r="P60" t="s">
        <v>84</v>
      </c>
    </row>
    <row r="61" spans="1:17" hidden="1" x14ac:dyDescent="0.35">
      <c r="A61">
        <v>100060</v>
      </c>
      <c r="B61" s="1">
        <v>46046</v>
      </c>
      <c r="C61" t="s">
        <v>50</v>
      </c>
      <c r="D61" t="s">
        <v>51</v>
      </c>
      <c r="E61" t="s">
        <v>37</v>
      </c>
      <c r="F61" t="s">
        <v>27</v>
      </c>
      <c r="G61" t="s">
        <v>33</v>
      </c>
      <c r="H61" t="s">
        <v>110</v>
      </c>
      <c r="I61" t="s">
        <v>30</v>
      </c>
      <c r="J61">
        <v>1</v>
      </c>
      <c r="K61">
        <v>32000</v>
      </c>
      <c r="L61">
        <v>0.1</v>
      </c>
      <c r="M61">
        <v>28800</v>
      </c>
      <c r="N61">
        <v>19000</v>
      </c>
      <c r="O61" t="s">
        <v>23</v>
      </c>
      <c r="P61" t="s">
        <v>47</v>
      </c>
    </row>
    <row r="62" spans="1:17" hidden="1" x14ac:dyDescent="0.35">
      <c r="A62">
        <v>100061</v>
      </c>
      <c r="B62" s="1">
        <v>46251</v>
      </c>
      <c r="C62" t="s">
        <v>42</v>
      </c>
      <c r="D62" t="s">
        <v>26</v>
      </c>
      <c r="E62" t="s">
        <v>43</v>
      </c>
      <c r="F62" t="s">
        <v>27</v>
      </c>
      <c r="G62" t="s">
        <v>33</v>
      </c>
      <c r="H62" t="s">
        <v>111</v>
      </c>
      <c r="I62" t="s">
        <v>30</v>
      </c>
      <c r="J62">
        <v>1</v>
      </c>
      <c r="K62">
        <v>32000</v>
      </c>
      <c r="L62">
        <v>0.15</v>
      </c>
      <c r="M62">
        <v>27200</v>
      </c>
      <c r="N62">
        <v>19000</v>
      </c>
      <c r="O62" t="s">
        <v>23</v>
      </c>
      <c r="P62" t="s">
        <v>84</v>
      </c>
    </row>
    <row r="63" spans="1:17" hidden="1" x14ac:dyDescent="0.35">
      <c r="A63">
        <v>100062</v>
      </c>
      <c r="B63" s="1">
        <v>46161</v>
      </c>
      <c r="C63" t="s">
        <v>55</v>
      </c>
      <c r="D63" t="s">
        <v>56</v>
      </c>
      <c r="E63" t="s">
        <v>37</v>
      </c>
      <c r="F63" t="s">
        <v>27</v>
      </c>
      <c r="G63" t="s">
        <v>28</v>
      </c>
      <c r="H63" t="s">
        <v>112</v>
      </c>
      <c r="I63" t="s">
        <v>22</v>
      </c>
      <c r="J63">
        <v>3</v>
      </c>
      <c r="K63">
        <v>165000</v>
      </c>
      <c r="L63">
        <v>0</v>
      </c>
      <c r="M63">
        <v>495000</v>
      </c>
      <c r="N63">
        <v>112000</v>
      </c>
      <c r="O63" t="s">
        <v>23</v>
      </c>
      <c r="P63" t="s">
        <v>84</v>
      </c>
      <c r="Q63">
        <f>COUNTIF(A:A,A75)</f>
        <v>1</v>
      </c>
    </row>
    <row r="64" spans="1:17" hidden="1" x14ac:dyDescent="0.35">
      <c r="A64">
        <v>100063</v>
      </c>
      <c r="B64" s="1">
        <v>46114</v>
      </c>
      <c r="C64" t="s">
        <v>42</v>
      </c>
      <c r="D64" t="s">
        <v>26</v>
      </c>
      <c r="E64" t="s">
        <v>43</v>
      </c>
      <c r="F64" t="s">
        <v>19</v>
      </c>
      <c r="G64" t="s">
        <v>20</v>
      </c>
      <c r="H64" t="s">
        <v>77</v>
      </c>
      <c r="I64" t="s">
        <v>22</v>
      </c>
      <c r="J64">
        <v>1</v>
      </c>
      <c r="K64">
        <v>58000</v>
      </c>
      <c r="L64">
        <v>0</v>
      </c>
      <c r="M64">
        <v>58000</v>
      </c>
      <c r="N64">
        <v>39000</v>
      </c>
      <c r="O64" t="s">
        <v>23</v>
      </c>
      <c r="P64" t="s">
        <v>54</v>
      </c>
    </row>
    <row r="65" spans="1:16" hidden="1" x14ac:dyDescent="0.35">
      <c r="A65">
        <v>100064</v>
      </c>
      <c r="B65" s="1">
        <v>46224</v>
      </c>
      <c r="C65" t="s">
        <v>25</v>
      </c>
      <c r="D65" t="s">
        <v>26</v>
      </c>
      <c r="E65" t="s">
        <v>18</v>
      </c>
      <c r="F65" t="s">
        <v>19</v>
      </c>
      <c r="G65" t="s">
        <v>62</v>
      </c>
      <c r="H65" t="s">
        <v>99</v>
      </c>
      <c r="I65" t="s">
        <v>22</v>
      </c>
      <c r="J65">
        <v>1</v>
      </c>
      <c r="K65">
        <v>24000</v>
      </c>
      <c r="L65">
        <v>0.05</v>
      </c>
      <c r="M65">
        <v>22800</v>
      </c>
      <c r="N65">
        <v>15000</v>
      </c>
      <c r="O65" t="s">
        <v>23</v>
      </c>
      <c r="P65" t="s">
        <v>31</v>
      </c>
    </row>
    <row r="66" spans="1:16" hidden="1" x14ac:dyDescent="0.35">
      <c r="A66">
        <v>100065</v>
      </c>
      <c r="B66" s="1">
        <v>46172</v>
      </c>
      <c r="C66" t="s">
        <v>55</v>
      </c>
      <c r="D66" t="s">
        <v>56</v>
      </c>
      <c r="E66" t="s">
        <v>43</v>
      </c>
      <c r="F66" t="s">
        <v>27</v>
      </c>
      <c r="G66" t="s">
        <v>28</v>
      </c>
      <c r="H66" t="s">
        <v>113</v>
      </c>
      <c r="I66" t="s">
        <v>30</v>
      </c>
      <c r="J66">
        <v>4</v>
      </c>
      <c r="K66">
        <v>165000</v>
      </c>
      <c r="L66">
        <v>0.1</v>
      </c>
      <c r="M66">
        <v>594000</v>
      </c>
      <c r="N66">
        <v>112000</v>
      </c>
      <c r="O66" t="s">
        <v>23</v>
      </c>
      <c r="P66" t="s">
        <v>58</v>
      </c>
    </row>
    <row r="67" spans="1:16" hidden="1" x14ac:dyDescent="0.35">
      <c r="A67">
        <v>100066</v>
      </c>
      <c r="B67" s="1">
        <v>46107</v>
      </c>
      <c r="C67" t="s">
        <v>50</v>
      </c>
      <c r="D67" t="s">
        <v>51</v>
      </c>
      <c r="E67" t="s">
        <v>37</v>
      </c>
      <c r="F67" t="s">
        <v>19</v>
      </c>
      <c r="G67" t="s">
        <v>52</v>
      </c>
      <c r="H67" t="s">
        <v>114</v>
      </c>
      <c r="I67" t="s">
        <v>30</v>
      </c>
      <c r="J67">
        <v>3</v>
      </c>
      <c r="K67">
        <v>42000</v>
      </c>
      <c r="L67">
        <v>0.1</v>
      </c>
      <c r="M67">
        <v>113400</v>
      </c>
      <c r="N67">
        <v>28000</v>
      </c>
      <c r="O67" t="s">
        <v>23</v>
      </c>
      <c r="P67" t="s">
        <v>31</v>
      </c>
    </row>
    <row r="68" spans="1:16" hidden="1" x14ac:dyDescent="0.35">
      <c r="A68">
        <v>100067</v>
      </c>
      <c r="B68" s="1">
        <v>46210</v>
      </c>
      <c r="C68" t="s">
        <v>16</v>
      </c>
      <c r="D68" t="s">
        <v>17</v>
      </c>
      <c r="E68" t="s">
        <v>18</v>
      </c>
      <c r="F68" t="s">
        <v>44</v>
      </c>
      <c r="G68" t="s">
        <v>65</v>
      </c>
      <c r="H68" t="s">
        <v>115</v>
      </c>
      <c r="I68" t="s">
        <v>22</v>
      </c>
      <c r="J68">
        <v>3</v>
      </c>
      <c r="K68">
        <v>28000</v>
      </c>
      <c r="L68">
        <v>0.15</v>
      </c>
      <c r="M68">
        <v>57120</v>
      </c>
      <c r="N68">
        <v>16000</v>
      </c>
      <c r="O68" t="s">
        <v>23</v>
      </c>
      <c r="P68" t="s">
        <v>58</v>
      </c>
    </row>
    <row r="69" spans="1:16" hidden="1" x14ac:dyDescent="0.35">
      <c r="A69">
        <v>100068</v>
      </c>
      <c r="B69" s="1">
        <v>46111</v>
      </c>
      <c r="C69" t="s">
        <v>16</v>
      </c>
      <c r="D69" t="s">
        <v>17</v>
      </c>
      <c r="E69" t="s">
        <v>37</v>
      </c>
      <c r="F69" t="s">
        <v>44</v>
      </c>
      <c r="G69" t="s">
        <v>65</v>
      </c>
      <c r="H69" t="s">
        <v>116</v>
      </c>
      <c r="I69" t="s">
        <v>22</v>
      </c>
      <c r="J69">
        <v>4</v>
      </c>
      <c r="K69">
        <v>28000</v>
      </c>
      <c r="L69">
        <v>0.05</v>
      </c>
      <c r="M69">
        <v>106400</v>
      </c>
      <c r="N69">
        <v>16000</v>
      </c>
      <c r="O69" t="s">
        <v>23</v>
      </c>
      <c r="P69" t="s">
        <v>58</v>
      </c>
    </row>
    <row r="70" spans="1:16" hidden="1" x14ac:dyDescent="0.35">
      <c r="A70">
        <v>100069</v>
      </c>
      <c r="B70" s="1">
        <v>46092</v>
      </c>
      <c r="C70" t="s">
        <v>55</v>
      </c>
      <c r="D70" t="s">
        <v>56</v>
      </c>
      <c r="E70" t="s">
        <v>43</v>
      </c>
      <c r="F70" t="s">
        <v>27</v>
      </c>
      <c r="G70" t="s">
        <v>28</v>
      </c>
      <c r="H70" t="s">
        <v>117</v>
      </c>
      <c r="I70" t="s">
        <v>22</v>
      </c>
      <c r="J70">
        <v>3</v>
      </c>
      <c r="K70">
        <v>165000</v>
      </c>
      <c r="L70">
        <v>0.05</v>
      </c>
      <c r="M70">
        <v>470250</v>
      </c>
      <c r="N70">
        <v>112000</v>
      </c>
      <c r="O70" t="s">
        <v>23</v>
      </c>
      <c r="P70" t="s">
        <v>47</v>
      </c>
    </row>
    <row r="71" spans="1:16" hidden="1" x14ac:dyDescent="0.35">
      <c r="A71">
        <v>100070</v>
      </c>
      <c r="B71" s="1">
        <v>46147</v>
      </c>
      <c r="C71" t="s">
        <v>55</v>
      </c>
      <c r="D71" t="s">
        <v>56</v>
      </c>
      <c r="E71" t="s">
        <v>43</v>
      </c>
      <c r="F71" t="s">
        <v>19</v>
      </c>
      <c r="G71" t="s">
        <v>20</v>
      </c>
      <c r="H71" t="s">
        <v>118</v>
      </c>
      <c r="I71" t="s">
        <v>22</v>
      </c>
      <c r="J71">
        <v>3</v>
      </c>
      <c r="K71">
        <v>58000</v>
      </c>
      <c r="L71">
        <v>0</v>
      </c>
      <c r="M71">
        <v>174000</v>
      </c>
      <c r="O71" t="s">
        <v>23</v>
      </c>
      <c r="P71" t="s">
        <v>64</v>
      </c>
    </row>
    <row r="72" spans="1:16" x14ac:dyDescent="0.35">
      <c r="A72">
        <v>100071</v>
      </c>
      <c r="B72" s="1">
        <v>46028</v>
      </c>
      <c r="C72" t="s">
        <v>42</v>
      </c>
      <c r="D72" t="s">
        <v>26</v>
      </c>
      <c r="E72" t="s">
        <v>37</v>
      </c>
      <c r="F72" t="s">
        <v>27</v>
      </c>
      <c r="G72" t="s">
        <v>38</v>
      </c>
      <c r="H72" t="s">
        <v>119</v>
      </c>
      <c r="I72" t="s">
        <v>30</v>
      </c>
      <c r="J72">
        <v>4</v>
      </c>
      <c r="K72">
        <v>26000</v>
      </c>
      <c r="L72">
        <v>0.1</v>
      </c>
      <c r="M72">
        <v>93600</v>
      </c>
      <c r="N72">
        <v>15000</v>
      </c>
      <c r="O72" t="s">
        <v>23</v>
      </c>
      <c r="P72" t="s">
        <v>24</v>
      </c>
    </row>
    <row r="73" spans="1:16" hidden="1" x14ac:dyDescent="0.35">
      <c r="A73">
        <v>100072</v>
      </c>
      <c r="B73" s="1">
        <v>46182</v>
      </c>
      <c r="C73" t="s">
        <v>50</v>
      </c>
      <c r="D73" t="s">
        <v>51</v>
      </c>
      <c r="E73" t="s">
        <v>43</v>
      </c>
      <c r="F73" t="s">
        <v>19</v>
      </c>
      <c r="G73" t="s">
        <v>20</v>
      </c>
      <c r="H73" t="s">
        <v>120</v>
      </c>
      <c r="I73" t="s">
        <v>22</v>
      </c>
      <c r="J73">
        <v>3</v>
      </c>
      <c r="K73">
        <v>58000</v>
      </c>
      <c r="L73">
        <v>0.1</v>
      </c>
      <c r="M73">
        <v>125280</v>
      </c>
      <c r="N73">
        <v>39000</v>
      </c>
      <c r="O73" t="s">
        <v>23</v>
      </c>
      <c r="P73" t="s">
        <v>40</v>
      </c>
    </row>
    <row r="74" spans="1:16" x14ac:dyDescent="0.35">
      <c r="A74">
        <v>100073</v>
      </c>
      <c r="B74" s="1">
        <v>46086</v>
      </c>
      <c r="C74" t="s">
        <v>32</v>
      </c>
      <c r="D74" t="s">
        <v>17</v>
      </c>
      <c r="E74" t="s">
        <v>37</v>
      </c>
      <c r="F74" t="s">
        <v>27</v>
      </c>
      <c r="G74" t="s">
        <v>38</v>
      </c>
      <c r="H74" t="s">
        <v>121</v>
      </c>
      <c r="I74" t="s">
        <v>30</v>
      </c>
      <c r="J74">
        <v>1</v>
      </c>
      <c r="K74">
        <v>26000</v>
      </c>
      <c r="L74">
        <v>0.1</v>
      </c>
      <c r="M74">
        <v>23400</v>
      </c>
      <c r="N74">
        <v>15000</v>
      </c>
      <c r="O74" t="s">
        <v>76</v>
      </c>
      <c r="P74" t="s">
        <v>47</v>
      </c>
    </row>
    <row r="75" spans="1:16" hidden="1" x14ac:dyDescent="0.35">
      <c r="A75">
        <v>100074</v>
      </c>
      <c r="B75" s="1">
        <v>46132</v>
      </c>
      <c r="C75" t="s">
        <v>50</v>
      </c>
      <c r="D75" t="s">
        <v>51</v>
      </c>
      <c r="E75" t="s">
        <v>43</v>
      </c>
      <c r="F75" t="s">
        <v>44</v>
      </c>
      <c r="G75" t="s">
        <v>45</v>
      </c>
      <c r="H75" t="s">
        <v>122</v>
      </c>
      <c r="I75" t="s">
        <v>22</v>
      </c>
      <c r="J75">
        <v>4</v>
      </c>
      <c r="K75">
        <v>6500</v>
      </c>
      <c r="L75">
        <v>0.05</v>
      </c>
      <c r="M75">
        <v>24700</v>
      </c>
      <c r="N75">
        <v>2200</v>
      </c>
      <c r="O75" t="s">
        <v>23</v>
      </c>
      <c r="P75" t="s">
        <v>24</v>
      </c>
    </row>
    <row r="76" spans="1:16" hidden="1" x14ac:dyDescent="0.35">
      <c r="A76">
        <v>100075</v>
      </c>
      <c r="B76" s="1">
        <v>46256</v>
      </c>
      <c r="C76" t="s">
        <v>25</v>
      </c>
      <c r="D76" t="s">
        <v>26</v>
      </c>
      <c r="E76" t="s">
        <v>43</v>
      </c>
      <c r="F76" t="s">
        <v>27</v>
      </c>
      <c r="G76" t="s">
        <v>28</v>
      </c>
      <c r="H76" t="s">
        <v>123</v>
      </c>
      <c r="I76" t="s">
        <v>30</v>
      </c>
      <c r="J76">
        <v>1</v>
      </c>
      <c r="K76">
        <v>165000</v>
      </c>
      <c r="L76">
        <v>0.05</v>
      </c>
      <c r="M76">
        <v>156750</v>
      </c>
      <c r="N76">
        <v>112000</v>
      </c>
      <c r="O76" t="s">
        <v>23</v>
      </c>
      <c r="P76" t="s">
        <v>54</v>
      </c>
    </row>
    <row r="77" spans="1:16" x14ac:dyDescent="0.35">
      <c r="A77">
        <v>100076</v>
      </c>
      <c r="B77" s="1">
        <v>46064</v>
      </c>
      <c r="C77" t="s">
        <v>25</v>
      </c>
      <c r="D77" t="s">
        <v>26</v>
      </c>
      <c r="E77" t="s">
        <v>43</v>
      </c>
      <c r="F77" t="s">
        <v>27</v>
      </c>
      <c r="G77" t="s">
        <v>38</v>
      </c>
      <c r="H77" t="s">
        <v>124</v>
      </c>
      <c r="I77" t="s">
        <v>22</v>
      </c>
      <c r="J77">
        <v>4</v>
      </c>
      <c r="K77">
        <v>26000</v>
      </c>
      <c r="L77">
        <v>0</v>
      </c>
      <c r="M77">
        <v>104000</v>
      </c>
      <c r="N77">
        <v>15000</v>
      </c>
      <c r="O77" t="s">
        <v>23</v>
      </c>
      <c r="P77" t="s">
        <v>84</v>
      </c>
    </row>
    <row r="78" spans="1:16" hidden="1" x14ac:dyDescent="0.35">
      <c r="A78">
        <v>100077</v>
      </c>
      <c r="B78" s="1">
        <v>46156</v>
      </c>
      <c r="C78" t="s">
        <v>42</v>
      </c>
      <c r="D78" t="s">
        <v>26</v>
      </c>
      <c r="E78" t="s">
        <v>43</v>
      </c>
      <c r="F78" t="s">
        <v>44</v>
      </c>
      <c r="G78" t="s">
        <v>60</v>
      </c>
      <c r="H78" t="s">
        <v>63</v>
      </c>
      <c r="I78" t="s">
        <v>22</v>
      </c>
      <c r="J78">
        <v>2</v>
      </c>
      <c r="K78">
        <v>9000</v>
      </c>
      <c r="L78">
        <v>0.15</v>
      </c>
      <c r="M78">
        <v>15300</v>
      </c>
      <c r="N78">
        <v>3500</v>
      </c>
      <c r="O78" t="s">
        <v>23</v>
      </c>
      <c r="P78" t="s">
        <v>24</v>
      </c>
    </row>
    <row r="79" spans="1:16" hidden="1" x14ac:dyDescent="0.35">
      <c r="A79">
        <v>100078</v>
      </c>
      <c r="B79" s="1">
        <v>46209</v>
      </c>
      <c r="C79" t="s">
        <v>25</v>
      </c>
      <c r="D79" t="s">
        <v>26</v>
      </c>
      <c r="E79" t="s">
        <v>43</v>
      </c>
      <c r="F79" t="s">
        <v>44</v>
      </c>
      <c r="G79" t="s">
        <v>45</v>
      </c>
      <c r="H79" t="s">
        <v>125</v>
      </c>
      <c r="I79" t="s">
        <v>30</v>
      </c>
      <c r="J79">
        <v>2</v>
      </c>
      <c r="K79">
        <v>6500</v>
      </c>
      <c r="L79">
        <v>0.1</v>
      </c>
      <c r="M79">
        <v>11700</v>
      </c>
      <c r="N79">
        <v>2200</v>
      </c>
      <c r="O79" t="s">
        <v>23</v>
      </c>
      <c r="P79" t="s">
        <v>31</v>
      </c>
    </row>
    <row r="80" spans="1:16" hidden="1" x14ac:dyDescent="0.35">
      <c r="A80">
        <v>100079</v>
      </c>
      <c r="B80" s="1">
        <v>46058</v>
      </c>
      <c r="C80" t="s">
        <v>42</v>
      </c>
      <c r="D80" t="s">
        <v>26</v>
      </c>
      <c r="E80" t="s">
        <v>43</v>
      </c>
      <c r="F80" t="s">
        <v>19</v>
      </c>
      <c r="G80" t="s">
        <v>20</v>
      </c>
      <c r="H80" t="s">
        <v>126</v>
      </c>
      <c r="I80" t="s">
        <v>30</v>
      </c>
      <c r="J80">
        <v>2</v>
      </c>
      <c r="K80">
        <v>58000</v>
      </c>
      <c r="L80">
        <v>0.1</v>
      </c>
      <c r="M80">
        <v>104400</v>
      </c>
      <c r="N80">
        <v>39000</v>
      </c>
      <c r="O80" t="s">
        <v>23</v>
      </c>
      <c r="P80" t="s">
        <v>84</v>
      </c>
    </row>
    <row r="81" spans="1:16" hidden="1" x14ac:dyDescent="0.35">
      <c r="A81">
        <v>100080</v>
      </c>
      <c r="B81" s="1">
        <v>46255</v>
      </c>
      <c r="C81" t="s">
        <v>50</v>
      </c>
      <c r="D81" t="s">
        <v>51</v>
      </c>
      <c r="E81" t="s">
        <v>37</v>
      </c>
      <c r="F81" t="s">
        <v>44</v>
      </c>
      <c r="G81" t="s">
        <v>65</v>
      </c>
      <c r="H81" t="s">
        <v>127</v>
      </c>
      <c r="I81" t="s">
        <v>30</v>
      </c>
      <c r="J81">
        <v>2</v>
      </c>
      <c r="K81">
        <v>28000</v>
      </c>
      <c r="L81">
        <v>0.1</v>
      </c>
      <c r="M81">
        <v>50400</v>
      </c>
      <c r="N81">
        <v>16000</v>
      </c>
      <c r="O81" t="s">
        <v>23</v>
      </c>
      <c r="P81" t="s">
        <v>31</v>
      </c>
    </row>
    <row r="82" spans="1:16" hidden="1" x14ac:dyDescent="0.35">
      <c r="A82">
        <v>100081</v>
      </c>
      <c r="B82" s="1">
        <v>46151</v>
      </c>
      <c r="C82" t="s">
        <v>42</v>
      </c>
      <c r="D82" t="s">
        <v>26</v>
      </c>
      <c r="E82" t="s">
        <v>37</v>
      </c>
      <c r="F82" t="s">
        <v>27</v>
      </c>
      <c r="G82" t="s">
        <v>33</v>
      </c>
      <c r="H82" t="s">
        <v>128</v>
      </c>
      <c r="I82" t="s">
        <v>22</v>
      </c>
      <c r="J82">
        <v>2</v>
      </c>
      <c r="K82">
        <v>32000</v>
      </c>
      <c r="L82">
        <v>0</v>
      </c>
      <c r="M82">
        <v>64000</v>
      </c>
      <c r="N82">
        <v>19000</v>
      </c>
      <c r="O82" t="s">
        <v>23</v>
      </c>
      <c r="P82" t="s">
        <v>84</v>
      </c>
    </row>
    <row r="83" spans="1:16" hidden="1" x14ac:dyDescent="0.35">
      <c r="A83">
        <v>100082</v>
      </c>
      <c r="B83" s="1">
        <v>46149</v>
      </c>
      <c r="C83" t="s">
        <v>32</v>
      </c>
      <c r="D83" t="s">
        <v>17</v>
      </c>
      <c r="E83" t="s">
        <v>37</v>
      </c>
      <c r="F83" t="s">
        <v>27</v>
      </c>
      <c r="G83" t="s">
        <v>28</v>
      </c>
      <c r="H83" t="s">
        <v>86</v>
      </c>
      <c r="I83" t="s">
        <v>22</v>
      </c>
      <c r="J83">
        <v>2</v>
      </c>
      <c r="K83">
        <v>165000</v>
      </c>
      <c r="L83">
        <v>0.1</v>
      </c>
      <c r="M83">
        <v>297000</v>
      </c>
      <c r="O83" t="s">
        <v>23</v>
      </c>
      <c r="P83" t="s">
        <v>54</v>
      </c>
    </row>
    <row r="84" spans="1:16" hidden="1" x14ac:dyDescent="0.35">
      <c r="A84">
        <v>100083</v>
      </c>
      <c r="B84" s="1">
        <v>46079</v>
      </c>
      <c r="C84" t="s">
        <v>42</v>
      </c>
      <c r="D84" t="s">
        <v>26</v>
      </c>
      <c r="E84" t="s">
        <v>43</v>
      </c>
      <c r="F84" t="s">
        <v>27</v>
      </c>
      <c r="G84" t="s">
        <v>28</v>
      </c>
      <c r="H84" t="s">
        <v>129</v>
      </c>
      <c r="I84" t="s">
        <v>30</v>
      </c>
      <c r="J84">
        <v>3</v>
      </c>
      <c r="K84">
        <v>165000</v>
      </c>
      <c r="L84">
        <v>0.1</v>
      </c>
      <c r="M84">
        <v>445500</v>
      </c>
      <c r="N84">
        <v>112000</v>
      </c>
      <c r="O84" t="s">
        <v>76</v>
      </c>
      <c r="P84" t="s">
        <v>54</v>
      </c>
    </row>
    <row r="85" spans="1:16" x14ac:dyDescent="0.35">
      <c r="A85">
        <v>100084</v>
      </c>
      <c r="B85" s="1">
        <v>46226</v>
      </c>
      <c r="C85" t="s">
        <v>32</v>
      </c>
      <c r="D85" t="s">
        <v>17</v>
      </c>
      <c r="E85" t="s">
        <v>43</v>
      </c>
      <c r="F85" t="s">
        <v>27</v>
      </c>
      <c r="G85" t="s">
        <v>38</v>
      </c>
      <c r="H85" t="s">
        <v>130</v>
      </c>
      <c r="I85" t="s">
        <v>22</v>
      </c>
      <c r="J85">
        <v>4</v>
      </c>
      <c r="K85">
        <v>26000</v>
      </c>
      <c r="L85">
        <v>0</v>
      </c>
      <c r="M85">
        <v>104000</v>
      </c>
      <c r="N85">
        <v>15000</v>
      </c>
      <c r="O85" t="s">
        <v>76</v>
      </c>
      <c r="P85" t="s">
        <v>31</v>
      </c>
    </row>
    <row r="86" spans="1:16" x14ac:dyDescent="0.35">
      <c r="A86">
        <v>100085</v>
      </c>
      <c r="B86" s="1">
        <v>46227</v>
      </c>
      <c r="C86" t="s">
        <v>55</v>
      </c>
      <c r="D86" t="s">
        <v>56</v>
      </c>
      <c r="E86" t="s">
        <v>18</v>
      </c>
      <c r="F86" t="s">
        <v>27</v>
      </c>
      <c r="G86" t="s">
        <v>38</v>
      </c>
      <c r="H86" t="s">
        <v>131</v>
      </c>
      <c r="I86" t="s">
        <v>30</v>
      </c>
      <c r="J86">
        <v>3</v>
      </c>
      <c r="K86">
        <v>26000</v>
      </c>
      <c r="L86">
        <v>0</v>
      </c>
      <c r="M86">
        <v>78000</v>
      </c>
      <c r="N86">
        <v>15000</v>
      </c>
      <c r="O86" t="s">
        <v>23</v>
      </c>
      <c r="P86" t="s">
        <v>84</v>
      </c>
    </row>
    <row r="87" spans="1:16" hidden="1" x14ac:dyDescent="0.35">
      <c r="A87">
        <v>100086</v>
      </c>
      <c r="B87" s="1">
        <v>46068</v>
      </c>
      <c r="C87" t="s">
        <v>35</v>
      </c>
      <c r="D87" t="s">
        <v>36</v>
      </c>
      <c r="E87" t="s">
        <v>37</v>
      </c>
      <c r="F87" t="s">
        <v>27</v>
      </c>
      <c r="G87" t="s">
        <v>33</v>
      </c>
      <c r="H87" t="s">
        <v>132</v>
      </c>
      <c r="I87" t="s">
        <v>30</v>
      </c>
      <c r="J87">
        <v>4</v>
      </c>
      <c r="K87">
        <v>32000</v>
      </c>
      <c r="L87">
        <v>0.1</v>
      </c>
      <c r="M87">
        <v>115200</v>
      </c>
      <c r="N87">
        <v>19000</v>
      </c>
      <c r="O87" t="s">
        <v>23</v>
      </c>
      <c r="P87" t="s">
        <v>54</v>
      </c>
    </row>
    <row r="88" spans="1:16" hidden="1" x14ac:dyDescent="0.35">
      <c r="A88">
        <v>100087</v>
      </c>
      <c r="B88" s="1">
        <v>46032</v>
      </c>
      <c r="C88" t="s">
        <v>32</v>
      </c>
      <c r="D88" t="s">
        <v>17</v>
      </c>
      <c r="E88" t="s">
        <v>18</v>
      </c>
      <c r="F88" t="s">
        <v>44</v>
      </c>
      <c r="G88" t="s">
        <v>65</v>
      </c>
      <c r="H88" t="s">
        <v>133</v>
      </c>
      <c r="I88" t="s">
        <v>30</v>
      </c>
      <c r="J88">
        <v>3</v>
      </c>
      <c r="K88">
        <v>28000</v>
      </c>
      <c r="L88">
        <v>0.15</v>
      </c>
      <c r="M88">
        <v>71400</v>
      </c>
      <c r="N88">
        <v>16000</v>
      </c>
      <c r="O88" t="s">
        <v>23</v>
      </c>
      <c r="P88" t="s">
        <v>54</v>
      </c>
    </row>
    <row r="89" spans="1:16" hidden="1" x14ac:dyDescent="0.35">
      <c r="A89">
        <v>100088</v>
      </c>
      <c r="B89" s="1">
        <v>46191</v>
      </c>
      <c r="C89" t="s">
        <v>35</v>
      </c>
      <c r="D89" t="s">
        <v>36</v>
      </c>
      <c r="E89" t="s">
        <v>18</v>
      </c>
      <c r="F89" t="s">
        <v>27</v>
      </c>
      <c r="G89" t="s">
        <v>33</v>
      </c>
      <c r="H89" t="s">
        <v>134</v>
      </c>
      <c r="I89" t="s">
        <v>30</v>
      </c>
      <c r="J89">
        <v>5</v>
      </c>
      <c r="K89">
        <v>32000</v>
      </c>
      <c r="L89">
        <v>0.05</v>
      </c>
      <c r="M89">
        <v>152000</v>
      </c>
      <c r="N89">
        <v>19000</v>
      </c>
      <c r="O89" t="s">
        <v>76</v>
      </c>
      <c r="P89" t="s">
        <v>24</v>
      </c>
    </row>
    <row r="90" spans="1:16" hidden="1" x14ac:dyDescent="0.35">
      <c r="A90">
        <v>100089</v>
      </c>
      <c r="B90" s="1">
        <v>46024</v>
      </c>
      <c r="C90" t="s">
        <v>35</v>
      </c>
      <c r="D90" t="s">
        <v>36</v>
      </c>
      <c r="E90" t="s">
        <v>43</v>
      </c>
      <c r="F90" t="s">
        <v>19</v>
      </c>
      <c r="G90" t="s">
        <v>52</v>
      </c>
      <c r="H90" t="s">
        <v>86</v>
      </c>
      <c r="I90" t="s">
        <v>30</v>
      </c>
      <c r="J90">
        <v>1</v>
      </c>
      <c r="K90">
        <v>42000</v>
      </c>
      <c r="L90">
        <v>0.05</v>
      </c>
      <c r="M90">
        <v>39900</v>
      </c>
      <c r="N90">
        <v>28000</v>
      </c>
      <c r="O90" t="s">
        <v>23</v>
      </c>
      <c r="P90" t="s">
        <v>47</v>
      </c>
    </row>
    <row r="91" spans="1:16" hidden="1" x14ac:dyDescent="0.35">
      <c r="A91">
        <v>100090</v>
      </c>
      <c r="B91" s="1">
        <v>46085</v>
      </c>
      <c r="C91" t="s">
        <v>35</v>
      </c>
      <c r="D91" t="s">
        <v>36</v>
      </c>
      <c r="E91" t="s">
        <v>37</v>
      </c>
      <c r="F91" t="s">
        <v>19</v>
      </c>
      <c r="G91" t="s">
        <v>52</v>
      </c>
      <c r="H91" t="s">
        <v>95</v>
      </c>
      <c r="I91" t="s">
        <v>30</v>
      </c>
      <c r="J91">
        <v>4</v>
      </c>
      <c r="K91">
        <v>42000</v>
      </c>
      <c r="L91">
        <v>0.05</v>
      </c>
      <c r="M91">
        <v>159600</v>
      </c>
      <c r="N91">
        <v>28000</v>
      </c>
      <c r="O91" t="s">
        <v>23</v>
      </c>
      <c r="P91" t="s">
        <v>31</v>
      </c>
    </row>
    <row r="92" spans="1:16" hidden="1" x14ac:dyDescent="0.35">
      <c r="A92">
        <v>100091</v>
      </c>
      <c r="B92" s="1">
        <v>46190</v>
      </c>
      <c r="C92" t="s">
        <v>55</v>
      </c>
      <c r="D92" t="s">
        <v>56</v>
      </c>
      <c r="E92" t="s">
        <v>37</v>
      </c>
      <c r="F92" t="s">
        <v>44</v>
      </c>
      <c r="G92" t="s">
        <v>60</v>
      </c>
      <c r="H92" t="s">
        <v>135</v>
      </c>
      <c r="I92" t="s">
        <v>22</v>
      </c>
      <c r="J92">
        <v>2</v>
      </c>
      <c r="K92">
        <v>9000</v>
      </c>
      <c r="L92">
        <v>0.1</v>
      </c>
      <c r="M92">
        <v>16200</v>
      </c>
      <c r="N92">
        <v>3500</v>
      </c>
      <c r="O92" t="s">
        <v>23</v>
      </c>
      <c r="P92" t="s">
        <v>40</v>
      </c>
    </row>
    <row r="93" spans="1:16" hidden="1" x14ac:dyDescent="0.35">
      <c r="A93">
        <v>100092</v>
      </c>
      <c r="B93" s="1">
        <v>46153</v>
      </c>
      <c r="C93" t="s">
        <v>55</v>
      </c>
      <c r="D93" t="s">
        <v>56</v>
      </c>
      <c r="E93" t="s">
        <v>43</v>
      </c>
      <c r="F93" t="s">
        <v>19</v>
      </c>
      <c r="G93" t="s">
        <v>52</v>
      </c>
      <c r="H93" t="s">
        <v>125</v>
      </c>
      <c r="I93" t="s">
        <v>30</v>
      </c>
      <c r="J93">
        <v>4</v>
      </c>
      <c r="K93">
        <v>42000</v>
      </c>
      <c r="L93">
        <v>0.1</v>
      </c>
      <c r="M93">
        <v>166320</v>
      </c>
      <c r="N93">
        <v>28000</v>
      </c>
      <c r="O93" t="s">
        <v>23</v>
      </c>
      <c r="P93" t="s">
        <v>47</v>
      </c>
    </row>
    <row r="94" spans="1:16" hidden="1" x14ac:dyDescent="0.35">
      <c r="A94">
        <v>100093</v>
      </c>
      <c r="B94" s="1">
        <v>46139</v>
      </c>
      <c r="C94" t="s">
        <v>32</v>
      </c>
      <c r="D94" t="s">
        <v>17</v>
      </c>
      <c r="E94" t="s">
        <v>43</v>
      </c>
      <c r="F94" t="s">
        <v>44</v>
      </c>
      <c r="G94" t="s">
        <v>60</v>
      </c>
      <c r="H94" t="s">
        <v>136</v>
      </c>
      <c r="I94" t="s">
        <v>30</v>
      </c>
      <c r="J94">
        <v>5</v>
      </c>
      <c r="K94">
        <v>9000</v>
      </c>
      <c r="L94">
        <v>0.2</v>
      </c>
      <c r="M94">
        <v>36000</v>
      </c>
      <c r="O94" t="s">
        <v>23</v>
      </c>
      <c r="P94" t="s">
        <v>54</v>
      </c>
    </row>
    <row r="95" spans="1:16" hidden="1" x14ac:dyDescent="0.35">
      <c r="A95">
        <v>100094</v>
      </c>
      <c r="B95" s="1">
        <v>46223</v>
      </c>
      <c r="C95" t="s">
        <v>42</v>
      </c>
      <c r="D95" t="s">
        <v>26</v>
      </c>
      <c r="E95" t="s">
        <v>43</v>
      </c>
      <c r="F95" t="s">
        <v>19</v>
      </c>
      <c r="G95" t="s">
        <v>52</v>
      </c>
      <c r="H95" t="s">
        <v>89</v>
      </c>
      <c r="I95" t="s">
        <v>30</v>
      </c>
      <c r="J95">
        <v>4</v>
      </c>
      <c r="K95">
        <v>42000</v>
      </c>
      <c r="L95">
        <v>0.05</v>
      </c>
      <c r="M95">
        <v>127680</v>
      </c>
      <c r="N95">
        <v>28000</v>
      </c>
      <c r="O95" t="s">
        <v>23</v>
      </c>
      <c r="P95" t="s">
        <v>54</v>
      </c>
    </row>
    <row r="96" spans="1:16" hidden="1" x14ac:dyDescent="0.35">
      <c r="A96">
        <v>100095</v>
      </c>
      <c r="B96" s="1">
        <v>46148</v>
      </c>
      <c r="C96" t="s">
        <v>25</v>
      </c>
      <c r="D96" t="s">
        <v>26</v>
      </c>
      <c r="E96" t="s">
        <v>37</v>
      </c>
      <c r="F96" t="s">
        <v>44</v>
      </c>
      <c r="G96" t="s">
        <v>60</v>
      </c>
      <c r="H96" t="s">
        <v>137</v>
      </c>
      <c r="I96" t="s">
        <v>22</v>
      </c>
      <c r="J96">
        <v>1</v>
      </c>
      <c r="K96">
        <v>9000</v>
      </c>
      <c r="L96">
        <v>0.05</v>
      </c>
      <c r="M96">
        <v>8550</v>
      </c>
      <c r="N96">
        <v>3500</v>
      </c>
      <c r="O96" t="s">
        <v>23</v>
      </c>
      <c r="P96" t="s">
        <v>84</v>
      </c>
    </row>
    <row r="97" spans="1:16" x14ac:dyDescent="0.35">
      <c r="A97">
        <v>100096</v>
      </c>
      <c r="B97" s="1">
        <v>46049</v>
      </c>
      <c r="C97" t="s">
        <v>16</v>
      </c>
      <c r="D97" t="s">
        <v>17</v>
      </c>
      <c r="E97" t="s">
        <v>37</v>
      </c>
      <c r="F97" t="s">
        <v>27</v>
      </c>
      <c r="G97" t="s">
        <v>38</v>
      </c>
      <c r="H97" t="s">
        <v>138</v>
      </c>
      <c r="I97" t="s">
        <v>30</v>
      </c>
      <c r="J97">
        <v>3</v>
      </c>
      <c r="K97">
        <v>26000</v>
      </c>
      <c r="L97">
        <v>0</v>
      </c>
      <c r="M97">
        <v>78000</v>
      </c>
      <c r="O97" t="s">
        <v>23</v>
      </c>
      <c r="P97" t="s">
        <v>58</v>
      </c>
    </row>
    <row r="98" spans="1:16" x14ac:dyDescent="0.35">
      <c r="A98">
        <v>100097</v>
      </c>
      <c r="B98" s="1">
        <v>46122</v>
      </c>
      <c r="C98" t="s">
        <v>55</v>
      </c>
      <c r="D98" t="s">
        <v>56</v>
      </c>
      <c r="E98" t="s">
        <v>43</v>
      </c>
      <c r="F98" t="s">
        <v>27</v>
      </c>
      <c r="G98" t="s">
        <v>38</v>
      </c>
      <c r="H98" t="s">
        <v>69</v>
      </c>
      <c r="I98" t="s">
        <v>30</v>
      </c>
      <c r="J98">
        <v>4</v>
      </c>
      <c r="K98">
        <v>26000</v>
      </c>
      <c r="L98">
        <v>0</v>
      </c>
      <c r="M98">
        <v>104000</v>
      </c>
      <c r="N98">
        <v>15000</v>
      </c>
      <c r="O98" t="s">
        <v>23</v>
      </c>
      <c r="P98" t="s">
        <v>47</v>
      </c>
    </row>
    <row r="99" spans="1:16" hidden="1" x14ac:dyDescent="0.35">
      <c r="A99">
        <v>100098</v>
      </c>
      <c r="B99" s="1">
        <v>46074</v>
      </c>
      <c r="C99" t="s">
        <v>25</v>
      </c>
      <c r="D99" t="s">
        <v>26</v>
      </c>
      <c r="E99" t="s">
        <v>37</v>
      </c>
      <c r="F99" t="s">
        <v>19</v>
      </c>
      <c r="G99" t="s">
        <v>52</v>
      </c>
      <c r="H99" t="s">
        <v>82</v>
      </c>
      <c r="I99" t="s">
        <v>22</v>
      </c>
      <c r="J99">
        <v>1</v>
      </c>
      <c r="K99">
        <v>42000</v>
      </c>
      <c r="L99">
        <v>0.05</v>
      </c>
      <c r="M99">
        <v>39900</v>
      </c>
      <c r="N99">
        <v>28000</v>
      </c>
      <c r="O99" t="s">
        <v>23</v>
      </c>
      <c r="P99" t="s">
        <v>54</v>
      </c>
    </row>
    <row r="100" spans="1:16" hidden="1" x14ac:dyDescent="0.35">
      <c r="A100">
        <v>100099</v>
      </c>
      <c r="B100" s="1">
        <v>46089</v>
      </c>
      <c r="C100" t="s">
        <v>25</v>
      </c>
      <c r="D100" t="s">
        <v>26</v>
      </c>
      <c r="E100" t="s">
        <v>43</v>
      </c>
      <c r="F100" t="s">
        <v>27</v>
      </c>
      <c r="G100" t="s">
        <v>33</v>
      </c>
      <c r="H100" t="s">
        <v>53</v>
      </c>
      <c r="I100" t="s">
        <v>22</v>
      </c>
      <c r="J100">
        <v>2</v>
      </c>
      <c r="K100">
        <v>32000</v>
      </c>
      <c r="L100">
        <v>0</v>
      </c>
      <c r="M100">
        <v>64000</v>
      </c>
      <c r="N100">
        <v>19000</v>
      </c>
      <c r="O100" t="s">
        <v>23</v>
      </c>
      <c r="P100" t="s">
        <v>54</v>
      </c>
    </row>
    <row r="101" spans="1:16" hidden="1" x14ac:dyDescent="0.35">
      <c r="A101">
        <v>100100</v>
      </c>
      <c r="B101" s="1">
        <v>46086</v>
      </c>
      <c r="C101" t="s">
        <v>42</v>
      </c>
      <c r="D101" t="s">
        <v>26</v>
      </c>
      <c r="E101" t="s">
        <v>43</v>
      </c>
      <c r="F101" t="s">
        <v>27</v>
      </c>
      <c r="G101" t="s">
        <v>33</v>
      </c>
      <c r="H101" t="s">
        <v>87</v>
      </c>
      <c r="I101" t="s">
        <v>22</v>
      </c>
      <c r="J101">
        <v>3</v>
      </c>
      <c r="K101">
        <v>32000</v>
      </c>
      <c r="L101">
        <v>0.05</v>
      </c>
      <c r="M101">
        <v>91200</v>
      </c>
      <c r="N101">
        <v>19000</v>
      </c>
      <c r="O101" t="s">
        <v>23</v>
      </c>
      <c r="P101" t="s">
        <v>64</v>
      </c>
    </row>
    <row r="102" spans="1:16" hidden="1" x14ac:dyDescent="0.35">
      <c r="A102">
        <v>100101</v>
      </c>
      <c r="B102" s="1">
        <v>46213</v>
      </c>
      <c r="C102" t="s">
        <v>16</v>
      </c>
      <c r="D102" t="s">
        <v>17</v>
      </c>
      <c r="E102" t="s">
        <v>43</v>
      </c>
      <c r="F102" t="s">
        <v>44</v>
      </c>
      <c r="G102" t="s">
        <v>60</v>
      </c>
      <c r="H102" t="s">
        <v>139</v>
      </c>
      <c r="I102" t="s">
        <v>30</v>
      </c>
      <c r="J102">
        <v>5</v>
      </c>
      <c r="K102">
        <v>9000</v>
      </c>
      <c r="L102">
        <v>0.05</v>
      </c>
      <c r="M102">
        <v>42750</v>
      </c>
      <c r="N102">
        <v>3500</v>
      </c>
      <c r="O102" t="s">
        <v>23</v>
      </c>
      <c r="P102" t="s">
        <v>24</v>
      </c>
    </row>
    <row r="103" spans="1:16" hidden="1" x14ac:dyDescent="0.35">
      <c r="A103">
        <v>100102</v>
      </c>
      <c r="B103" s="1">
        <v>46199</v>
      </c>
      <c r="C103" t="s">
        <v>42</v>
      </c>
      <c r="D103" t="s">
        <v>26</v>
      </c>
      <c r="E103" t="s">
        <v>18</v>
      </c>
      <c r="F103" t="s">
        <v>19</v>
      </c>
      <c r="G103" t="s">
        <v>62</v>
      </c>
      <c r="H103" t="s">
        <v>140</v>
      </c>
      <c r="I103" t="s">
        <v>30</v>
      </c>
      <c r="J103">
        <v>2</v>
      </c>
      <c r="K103">
        <v>24000</v>
      </c>
      <c r="L103">
        <v>0</v>
      </c>
      <c r="M103">
        <v>48000</v>
      </c>
      <c r="N103">
        <v>15000</v>
      </c>
      <c r="O103" t="s">
        <v>23</v>
      </c>
      <c r="P103" t="s">
        <v>64</v>
      </c>
    </row>
    <row r="104" spans="1:16" hidden="1" x14ac:dyDescent="0.35">
      <c r="A104">
        <v>100103</v>
      </c>
      <c r="B104" s="1">
        <v>46193</v>
      </c>
      <c r="C104" t="s">
        <v>32</v>
      </c>
      <c r="D104" t="s">
        <v>17</v>
      </c>
      <c r="E104" t="s">
        <v>37</v>
      </c>
      <c r="F104" t="s">
        <v>27</v>
      </c>
      <c r="G104" t="s">
        <v>28</v>
      </c>
      <c r="H104" t="s">
        <v>141</v>
      </c>
      <c r="I104" t="s">
        <v>22</v>
      </c>
      <c r="J104">
        <v>1</v>
      </c>
      <c r="K104">
        <v>165000</v>
      </c>
      <c r="L104">
        <v>0</v>
      </c>
      <c r="M104">
        <v>165000</v>
      </c>
      <c r="N104">
        <v>112000</v>
      </c>
      <c r="O104" t="s">
        <v>76</v>
      </c>
      <c r="P104" t="s">
        <v>47</v>
      </c>
    </row>
    <row r="105" spans="1:16" hidden="1" x14ac:dyDescent="0.35">
      <c r="A105">
        <v>100104</v>
      </c>
      <c r="B105" s="1">
        <v>46066</v>
      </c>
      <c r="C105" t="s">
        <v>25</v>
      </c>
      <c r="D105" t="s">
        <v>26</v>
      </c>
      <c r="E105" t="s">
        <v>43</v>
      </c>
      <c r="F105" t="s">
        <v>27</v>
      </c>
      <c r="G105" t="s">
        <v>28</v>
      </c>
      <c r="H105" t="s">
        <v>142</v>
      </c>
      <c r="I105" t="s">
        <v>22</v>
      </c>
      <c r="J105">
        <v>3</v>
      </c>
      <c r="K105">
        <v>165000</v>
      </c>
      <c r="L105">
        <v>0</v>
      </c>
      <c r="M105">
        <v>495000</v>
      </c>
      <c r="N105">
        <v>112000</v>
      </c>
      <c r="O105" t="s">
        <v>23</v>
      </c>
      <c r="P105" t="s">
        <v>40</v>
      </c>
    </row>
    <row r="106" spans="1:16" hidden="1" x14ac:dyDescent="0.35">
      <c r="A106">
        <v>100105</v>
      </c>
      <c r="B106" s="1">
        <v>46177</v>
      </c>
      <c r="C106" t="s">
        <v>50</v>
      </c>
      <c r="D106" t="s">
        <v>51</v>
      </c>
      <c r="E106" t="s">
        <v>18</v>
      </c>
      <c r="F106" t="s">
        <v>19</v>
      </c>
      <c r="G106" t="s">
        <v>20</v>
      </c>
      <c r="H106" t="s">
        <v>143</v>
      </c>
      <c r="I106" t="s">
        <v>22</v>
      </c>
      <c r="J106">
        <v>2</v>
      </c>
      <c r="K106">
        <v>58000</v>
      </c>
      <c r="L106">
        <v>0</v>
      </c>
      <c r="M106">
        <v>116000</v>
      </c>
      <c r="N106">
        <v>39000</v>
      </c>
      <c r="O106" t="s">
        <v>23</v>
      </c>
      <c r="P106" t="s">
        <v>58</v>
      </c>
    </row>
    <row r="107" spans="1:16" hidden="1" x14ac:dyDescent="0.35">
      <c r="A107">
        <v>100106</v>
      </c>
      <c r="B107" s="1">
        <v>46082</v>
      </c>
      <c r="C107" t="s">
        <v>50</v>
      </c>
      <c r="D107" t="s">
        <v>51</v>
      </c>
      <c r="E107" t="s">
        <v>43</v>
      </c>
      <c r="F107" t="s">
        <v>19</v>
      </c>
      <c r="G107" t="s">
        <v>52</v>
      </c>
      <c r="H107" t="s">
        <v>144</v>
      </c>
      <c r="I107" t="s">
        <v>30</v>
      </c>
      <c r="J107">
        <v>5</v>
      </c>
      <c r="K107">
        <v>42000</v>
      </c>
      <c r="L107">
        <v>0.05</v>
      </c>
      <c r="M107">
        <v>199500</v>
      </c>
      <c r="N107">
        <v>28000</v>
      </c>
      <c r="O107" t="s">
        <v>23</v>
      </c>
      <c r="P107" t="s">
        <v>31</v>
      </c>
    </row>
    <row r="108" spans="1:16" hidden="1" x14ac:dyDescent="0.35">
      <c r="A108">
        <v>100107</v>
      </c>
      <c r="B108" s="1">
        <v>46049</v>
      </c>
      <c r="C108" t="s">
        <v>55</v>
      </c>
      <c r="D108" t="s">
        <v>56</v>
      </c>
      <c r="E108" t="s">
        <v>43</v>
      </c>
      <c r="F108" t="s">
        <v>19</v>
      </c>
      <c r="G108" t="s">
        <v>20</v>
      </c>
      <c r="H108" t="s">
        <v>39</v>
      </c>
      <c r="I108" t="s">
        <v>30</v>
      </c>
      <c r="J108">
        <v>1</v>
      </c>
      <c r="K108">
        <v>58000</v>
      </c>
      <c r="L108">
        <v>0.1</v>
      </c>
      <c r="M108">
        <v>52200</v>
      </c>
      <c r="N108">
        <v>39000</v>
      </c>
      <c r="O108" t="s">
        <v>23</v>
      </c>
      <c r="P108" t="s">
        <v>84</v>
      </c>
    </row>
    <row r="109" spans="1:16" hidden="1" x14ac:dyDescent="0.35">
      <c r="A109">
        <v>100108</v>
      </c>
      <c r="B109" s="1">
        <v>46164</v>
      </c>
      <c r="C109" t="s">
        <v>16</v>
      </c>
      <c r="D109" t="s">
        <v>17</v>
      </c>
      <c r="E109" t="s">
        <v>43</v>
      </c>
      <c r="F109" t="s">
        <v>44</v>
      </c>
      <c r="G109" t="s">
        <v>45</v>
      </c>
      <c r="H109" t="s">
        <v>145</v>
      </c>
      <c r="I109" t="s">
        <v>30</v>
      </c>
      <c r="J109">
        <v>1</v>
      </c>
      <c r="K109">
        <v>6500</v>
      </c>
      <c r="L109">
        <v>0.15</v>
      </c>
      <c r="M109">
        <v>5525</v>
      </c>
      <c r="N109">
        <v>2200</v>
      </c>
      <c r="O109" t="s">
        <v>23</v>
      </c>
      <c r="P109" t="s">
        <v>58</v>
      </c>
    </row>
    <row r="110" spans="1:16" hidden="1" x14ac:dyDescent="0.35">
      <c r="A110">
        <v>100109</v>
      </c>
      <c r="B110" s="1">
        <v>46234</v>
      </c>
      <c r="C110" t="s">
        <v>16</v>
      </c>
      <c r="D110" t="s">
        <v>17</v>
      </c>
      <c r="E110" t="s">
        <v>18</v>
      </c>
      <c r="F110" t="s">
        <v>44</v>
      </c>
      <c r="G110" t="s">
        <v>60</v>
      </c>
      <c r="H110" t="s">
        <v>146</v>
      </c>
      <c r="I110" t="s">
        <v>30</v>
      </c>
      <c r="J110">
        <v>2</v>
      </c>
      <c r="K110">
        <v>9000</v>
      </c>
      <c r="L110">
        <v>0.15</v>
      </c>
      <c r="M110">
        <v>15300</v>
      </c>
      <c r="N110">
        <v>3500</v>
      </c>
      <c r="O110" t="s">
        <v>23</v>
      </c>
      <c r="P110" t="s">
        <v>54</v>
      </c>
    </row>
    <row r="111" spans="1:16" hidden="1" x14ac:dyDescent="0.35">
      <c r="A111">
        <v>100110</v>
      </c>
      <c r="B111" s="1">
        <v>46216</v>
      </c>
      <c r="C111" t="s">
        <v>42</v>
      </c>
      <c r="D111" t="s">
        <v>26</v>
      </c>
      <c r="E111" t="s">
        <v>43</v>
      </c>
      <c r="F111" t="s">
        <v>19</v>
      </c>
      <c r="G111" t="s">
        <v>52</v>
      </c>
      <c r="H111" t="s">
        <v>127</v>
      </c>
      <c r="I111" t="s">
        <v>22</v>
      </c>
      <c r="J111">
        <v>1</v>
      </c>
      <c r="K111">
        <v>42000</v>
      </c>
      <c r="L111">
        <v>0</v>
      </c>
      <c r="M111">
        <v>42000</v>
      </c>
      <c r="N111">
        <v>28000</v>
      </c>
      <c r="O111" t="s">
        <v>23</v>
      </c>
      <c r="P111" t="s">
        <v>58</v>
      </c>
    </row>
    <row r="112" spans="1:16" hidden="1" x14ac:dyDescent="0.35">
      <c r="A112">
        <v>100111</v>
      </c>
      <c r="B112" s="1">
        <v>46234</v>
      </c>
      <c r="C112" t="s">
        <v>42</v>
      </c>
      <c r="D112" t="s">
        <v>26</v>
      </c>
      <c r="E112" t="s">
        <v>43</v>
      </c>
      <c r="F112" t="s">
        <v>44</v>
      </c>
      <c r="G112" t="s">
        <v>65</v>
      </c>
      <c r="H112" t="s">
        <v>147</v>
      </c>
      <c r="I112" t="s">
        <v>30</v>
      </c>
      <c r="J112">
        <v>1</v>
      </c>
      <c r="K112">
        <v>28000</v>
      </c>
      <c r="L112">
        <v>0.05</v>
      </c>
      <c r="M112">
        <v>26600</v>
      </c>
      <c r="N112">
        <v>16000</v>
      </c>
      <c r="O112" t="s">
        <v>23</v>
      </c>
      <c r="P112" t="s">
        <v>54</v>
      </c>
    </row>
    <row r="113" spans="1:16" x14ac:dyDescent="0.35">
      <c r="A113">
        <v>100112</v>
      </c>
      <c r="B113" s="1">
        <v>46048</v>
      </c>
      <c r="C113" t="s">
        <v>35</v>
      </c>
      <c r="D113" t="s">
        <v>36</v>
      </c>
      <c r="E113" t="s">
        <v>43</v>
      </c>
      <c r="F113" t="s">
        <v>27</v>
      </c>
      <c r="G113" t="s">
        <v>38</v>
      </c>
      <c r="H113" t="s">
        <v>148</v>
      </c>
      <c r="I113" t="s">
        <v>22</v>
      </c>
      <c r="J113">
        <v>2</v>
      </c>
      <c r="K113">
        <v>26000</v>
      </c>
      <c r="L113">
        <v>0.1</v>
      </c>
      <c r="M113">
        <v>46800</v>
      </c>
      <c r="N113">
        <v>15000</v>
      </c>
      <c r="O113" t="s">
        <v>23</v>
      </c>
      <c r="P113" t="s">
        <v>24</v>
      </c>
    </row>
    <row r="114" spans="1:16" hidden="1" x14ac:dyDescent="0.35">
      <c r="A114">
        <v>100113</v>
      </c>
      <c r="B114" s="1">
        <v>46065</v>
      </c>
      <c r="C114" t="s">
        <v>16</v>
      </c>
      <c r="D114" t="s">
        <v>17</v>
      </c>
      <c r="E114" t="s">
        <v>43</v>
      </c>
      <c r="F114" t="s">
        <v>19</v>
      </c>
      <c r="G114" t="s">
        <v>20</v>
      </c>
      <c r="H114" t="s">
        <v>112</v>
      </c>
      <c r="I114" t="s">
        <v>22</v>
      </c>
      <c r="J114">
        <v>3</v>
      </c>
      <c r="K114">
        <v>58000</v>
      </c>
      <c r="L114">
        <v>0.05</v>
      </c>
      <c r="M114">
        <v>165300</v>
      </c>
      <c r="N114">
        <v>39000</v>
      </c>
      <c r="O114" t="s">
        <v>23</v>
      </c>
      <c r="P114" t="s">
        <v>31</v>
      </c>
    </row>
    <row r="115" spans="1:16" hidden="1" x14ac:dyDescent="0.35">
      <c r="A115">
        <v>100114</v>
      </c>
      <c r="B115" s="1">
        <v>46194</v>
      </c>
      <c r="C115" t="s">
        <v>32</v>
      </c>
      <c r="D115" t="s">
        <v>17</v>
      </c>
      <c r="E115" t="s">
        <v>37</v>
      </c>
      <c r="F115" t="s">
        <v>44</v>
      </c>
      <c r="G115" t="s">
        <v>45</v>
      </c>
      <c r="H115" t="s">
        <v>91</v>
      </c>
      <c r="I115" t="s">
        <v>30</v>
      </c>
      <c r="J115">
        <v>2</v>
      </c>
      <c r="K115">
        <v>6500</v>
      </c>
      <c r="L115">
        <v>0.25</v>
      </c>
      <c r="M115">
        <v>9750</v>
      </c>
      <c r="N115">
        <v>2200</v>
      </c>
      <c r="O115" t="s">
        <v>23</v>
      </c>
      <c r="P115" t="s">
        <v>24</v>
      </c>
    </row>
    <row r="116" spans="1:16" x14ac:dyDescent="0.35">
      <c r="A116">
        <v>100115</v>
      </c>
      <c r="B116" s="1">
        <v>46112</v>
      </c>
      <c r="C116" t="s">
        <v>42</v>
      </c>
      <c r="D116" t="s">
        <v>26</v>
      </c>
      <c r="E116" t="s">
        <v>37</v>
      </c>
      <c r="F116" t="s">
        <v>27</v>
      </c>
      <c r="G116" t="s">
        <v>38</v>
      </c>
      <c r="H116" t="s">
        <v>149</v>
      </c>
      <c r="I116" t="s">
        <v>22</v>
      </c>
      <c r="J116">
        <v>2</v>
      </c>
      <c r="K116">
        <v>26000</v>
      </c>
      <c r="L116">
        <v>0.1</v>
      </c>
      <c r="M116">
        <v>46800</v>
      </c>
      <c r="N116">
        <v>15000</v>
      </c>
      <c r="O116" t="s">
        <v>23</v>
      </c>
      <c r="P116" t="s">
        <v>84</v>
      </c>
    </row>
    <row r="117" spans="1:16" hidden="1" x14ac:dyDescent="0.35">
      <c r="A117">
        <v>100116</v>
      </c>
      <c r="B117" s="1">
        <v>46056</v>
      </c>
      <c r="C117" t="s">
        <v>55</v>
      </c>
      <c r="D117" t="s">
        <v>56</v>
      </c>
      <c r="E117" t="s">
        <v>43</v>
      </c>
      <c r="F117" t="s">
        <v>150</v>
      </c>
      <c r="G117" t="s">
        <v>65</v>
      </c>
      <c r="H117" t="s">
        <v>107</v>
      </c>
      <c r="I117" t="s">
        <v>30</v>
      </c>
      <c r="J117">
        <v>5</v>
      </c>
      <c r="K117">
        <v>28000</v>
      </c>
      <c r="L117">
        <v>0</v>
      </c>
      <c r="M117">
        <v>140000</v>
      </c>
      <c r="N117">
        <v>16000</v>
      </c>
      <c r="O117" t="s">
        <v>23</v>
      </c>
      <c r="P117" t="s">
        <v>31</v>
      </c>
    </row>
    <row r="118" spans="1:16" hidden="1" x14ac:dyDescent="0.35">
      <c r="A118">
        <v>100117</v>
      </c>
      <c r="B118" s="1">
        <v>46122</v>
      </c>
      <c r="C118" t="s">
        <v>42</v>
      </c>
      <c r="D118" t="s">
        <v>26</v>
      </c>
      <c r="E118" t="s">
        <v>43</v>
      </c>
      <c r="F118" t="s">
        <v>44</v>
      </c>
      <c r="G118" t="s">
        <v>60</v>
      </c>
      <c r="H118" t="s">
        <v>113</v>
      </c>
      <c r="I118" t="s">
        <v>22</v>
      </c>
      <c r="J118">
        <v>4</v>
      </c>
      <c r="K118">
        <v>9000</v>
      </c>
      <c r="L118">
        <v>0</v>
      </c>
      <c r="M118">
        <v>36000</v>
      </c>
      <c r="N118">
        <v>3500</v>
      </c>
      <c r="O118" t="s">
        <v>23</v>
      </c>
      <c r="P118" t="s">
        <v>64</v>
      </c>
    </row>
    <row r="119" spans="1:16" x14ac:dyDescent="0.35">
      <c r="A119">
        <v>100118</v>
      </c>
      <c r="B119" s="1">
        <v>46260</v>
      </c>
      <c r="C119" t="s">
        <v>50</v>
      </c>
      <c r="D119" t="s">
        <v>51</v>
      </c>
      <c r="E119" t="s">
        <v>18</v>
      </c>
      <c r="F119" t="s">
        <v>27</v>
      </c>
      <c r="G119" t="s">
        <v>38</v>
      </c>
      <c r="H119" t="s">
        <v>87</v>
      </c>
      <c r="I119" t="s">
        <v>22</v>
      </c>
      <c r="J119">
        <v>3</v>
      </c>
      <c r="K119">
        <v>26000</v>
      </c>
      <c r="L119">
        <v>0</v>
      </c>
      <c r="M119">
        <v>78000</v>
      </c>
      <c r="N119">
        <v>15000</v>
      </c>
      <c r="O119" t="s">
        <v>23</v>
      </c>
      <c r="P119" t="s">
        <v>58</v>
      </c>
    </row>
    <row r="120" spans="1:16" hidden="1" x14ac:dyDescent="0.35">
      <c r="A120">
        <v>100119</v>
      </c>
      <c r="B120" s="1">
        <v>46201</v>
      </c>
      <c r="C120" t="s">
        <v>42</v>
      </c>
      <c r="D120" t="s">
        <v>26</v>
      </c>
      <c r="E120" t="s">
        <v>18</v>
      </c>
      <c r="F120" t="s">
        <v>44</v>
      </c>
      <c r="G120" t="s">
        <v>60</v>
      </c>
      <c r="H120" t="s">
        <v>59</v>
      </c>
      <c r="I120" t="s">
        <v>30</v>
      </c>
      <c r="J120">
        <v>4</v>
      </c>
      <c r="K120">
        <v>9000</v>
      </c>
      <c r="L120">
        <v>0</v>
      </c>
      <c r="M120">
        <v>36000</v>
      </c>
      <c r="N120">
        <v>3500</v>
      </c>
      <c r="O120" t="s">
        <v>23</v>
      </c>
      <c r="P120" t="s">
        <v>54</v>
      </c>
    </row>
    <row r="121" spans="1:16" hidden="1" x14ac:dyDescent="0.35">
      <c r="A121">
        <v>100120</v>
      </c>
      <c r="B121" s="1">
        <v>46048</v>
      </c>
      <c r="C121" t="s">
        <v>25</v>
      </c>
      <c r="D121" t="s">
        <v>26</v>
      </c>
      <c r="E121" t="s">
        <v>43</v>
      </c>
      <c r="F121" t="s">
        <v>27</v>
      </c>
      <c r="G121" t="s">
        <v>28</v>
      </c>
      <c r="H121" t="s">
        <v>151</v>
      </c>
      <c r="I121" t="s">
        <v>30</v>
      </c>
      <c r="J121">
        <v>1</v>
      </c>
      <c r="K121">
        <v>165000</v>
      </c>
      <c r="L121">
        <v>0</v>
      </c>
      <c r="M121">
        <v>165000</v>
      </c>
      <c r="N121">
        <v>112000</v>
      </c>
      <c r="O121" t="s">
        <v>76</v>
      </c>
      <c r="P121" t="s">
        <v>58</v>
      </c>
    </row>
    <row r="122" spans="1:16" hidden="1" x14ac:dyDescent="0.35">
      <c r="A122">
        <v>100121</v>
      </c>
      <c r="B122" s="1">
        <v>46248</v>
      </c>
      <c r="C122" t="s">
        <v>50</v>
      </c>
      <c r="D122" t="s">
        <v>51</v>
      </c>
      <c r="E122" t="s">
        <v>43</v>
      </c>
      <c r="F122" t="s">
        <v>44</v>
      </c>
      <c r="G122" t="s">
        <v>60</v>
      </c>
      <c r="H122" t="s">
        <v>152</v>
      </c>
      <c r="I122" t="s">
        <v>22</v>
      </c>
      <c r="J122">
        <v>4</v>
      </c>
      <c r="K122">
        <v>9000</v>
      </c>
      <c r="L122">
        <v>0</v>
      </c>
      <c r="M122">
        <v>32400</v>
      </c>
      <c r="N122">
        <v>3500</v>
      </c>
      <c r="O122" t="s">
        <v>23</v>
      </c>
      <c r="P122" t="s">
        <v>47</v>
      </c>
    </row>
    <row r="123" spans="1:16" hidden="1" x14ac:dyDescent="0.35">
      <c r="A123">
        <v>100122</v>
      </c>
      <c r="B123" s="1">
        <v>46226</v>
      </c>
      <c r="C123" t="s">
        <v>55</v>
      </c>
      <c r="D123" t="s">
        <v>56</v>
      </c>
      <c r="E123" t="s">
        <v>43</v>
      </c>
      <c r="F123" t="s">
        <v>19</v>
      </c>
      <c r="G123" t="s">
        <v>62</v>
      </c>
      <c r="H123" t="s">
        <v>81</v>
      </c>
      <c r="I123" t="s">
        <v>22</v>
      </c>
      <c r="J123">
        <v>3</v>
      </c>
      <c r="K123">
        <v>24000</v>
      </c>
      <c r="L123">
        <v>0</v>
      </c>
      <c r="M123">
        <v>72000</v>
      </c>
      <c r="N123">
        <v>15000</v>
      </c>
      <c r="O123" t="s">
        <v>23</v>
      </c>
      <c r="P123" t="s">
        <v>64</v>
      </c>
    </row>
    <row r="124" spans="1:16" hidden="1" x14ac:dyDescent="0.35">
      <c r="A124">
        <v>100123</v>
      </c>
      <c r="B124" s="1">
        <v>46172</v>
      </c>
      <c r="C124" t="s">
        <v>32</v>
      </c>
      <c r="D124" t="s">
        <v>17</v>
      </c>
      <c r="E124" t="s">
        <v>43</v>
      </c>
      <c r="F124" t="s">
        <v>27</v>
      </c>
      <c r="G124" t="s">
        <v>33</v>
      </c>
      <c r="H124" t="s">
        <v>131</v>
      </c>
      <c r="I124" t="s">
        <v>30</v>
      </c>
      <c r="J124">
        <v>4</v>
      </c>
      <c r="K124">
        <v>32000</v>
      </c>
      <c r="L124">
        <v>0.1</v>
      </c>
      <c r="M124">
        <v>115200</v>
      </c>
      <c r="N124">
        <v>19000</v>
      </c>
      <c r="O124" t="s">
        <v>23</v>
      </c>
      <c r="P124" t="s">
        <v>54</v>
      </c>
    </row>
    <row r="125" spans="1:16" hidden="1" x14ac:dyDescent="0.35">
      <c r="A125">
        <v>100124</v>
      </c>
      <c r="B125" s="1">
        <v>46227</v>
      </c>
      <c r="C125" t="s">
        <v>35</v>
      </c>
      <c r="D125" t="s">
        <v>36</v>
      </c>
      <c r="E125" t="s">
        <v>37</v>
      </c>
      <c r="F125" t="s">
        <v>27</v>
      </c>
      <c r="G125" t="s">
        <v>33</v>
      </c>
      <c r="H125" t="s">
        <v>101</v>
      </c>
      <c r="I125" t="s">
        <v>30</v>
      </c>
      <c r="J125">
        <v>3</v>
      </c>
      <c r="K125">
        <v>32000</v>
      </c>
      <c r="L125">
        <v>0.15</v>
      </c>
      <c r="M125">
        <v>81600</v>
      </c>
      <c r="N125">
        <v>19000</v>
      </c>
      <c r="O125" t="s">
        <v>23</v>
      </c>
      <c r="P125" t="s">
        <v>58</v>
      </c>
    </row>
    <row r="126" spans="1:16" hidden="1" x14ac:dyDescent="0.35">
      <c r="A126">
        <v>100125</v>
      </c>
      <c r="B126" s="1">
        <v>46081</v>
      </c>
      <c r="C126" t="s">
        <v>55</v>
      </c>
      <c r="D126" t="s">
        <v>56</v>
      </c>
      <c r="E126" t="s">
        <v>43</v>
      </c>
      <c r="F126" t="s">
        <v>27</v>
      </c>
      <c r="G126" t="s">
        <v>33</v>
      </c>
      <c r="H126" t="s">
        <v>73</v>
      </c>
      <c r="I126" t="s">
        <v>30</v>
      </c>
      <c r="J126">
        <v>3</v>
      </c>
      <c r="K126">
        <v>32000</v>
      </c>
      <c r="L126">
        <v>0.15</v>
      </c>
      <c r="M126">
        <v>81600</v>
      </c>
      <c r="N126">
        <v>19000</v>
      </c>
      <c r="O126" t="s">
        <v>23</v>
      </c>
      <c r="P126" t="s">
        <v>24</v>
      </c>
    </row>
    <row r="127" spans="1:16" hidden="1" x14ac:dyDescent="0.35">
      <c r="A127">
        <v>100126</v>
      </c>
      <c r="B127" s="1">
        <v>46221</v>
      </c>
      <c r="C127" t="s">
        <v>16</v>
      </c>
      <c r="D127" t="s">
        <v>17</v>
      </c>
      <c r="E127" t="s">
        <v>18</v>
      </c>
      <c r="F127" t="s">
        <v>27</v>
      </c>
      <c r="G127" t="s">
        <v>28</v>
      </c>
      <c r="H127" t="s">
        <v>74</v>
      </c>
      <c r="I127" t="s">
        <v>30</v>
      </c>
      <c r="J127">
        <v>2</v>
      </c>
      <c r="K127">
        <v>165000</v>
      </c>
      <c r="L127">
        <v>0.25</v>
      </c>
      <c r="M127">
        <v>247500</v>
      </c>
      <c r="N127">
        <v>112000</v>
      </c>
      <c r="O127" t="s">
        <v>23</v>
      </c>
      <c r="P127" t="s">
        <v>64</v>
      </c>
    </row>
    <row r="128" spans="1:16" hidden="1" x14ac:dyDescent="0.35">
      <c r="A128">
        <v>100127</v>
      </c>
      <c r="B128" s="1">
        <v>46032</v>
      </c>
      <c r="C128" t="s">
        <v>32</v>
      </c>
      <c r="D128" t="s">
        <v>17</v>
      </c>
      <c r="E128" t="s">
        <v>37</v>
      </c>
      <c r="F128" t="s">
        <v>44</v>
      </c>
      <c r="G128" t="s">
        <v>60</v>
      </c>
      <c r="H128" t="s">
        <v>153</v>
      </c>
      <c r="I128" t="s">
        <v>30</v>
      </c>
      <c r="J128">
        <v>3</v>
      </c>
      <c r="K128">
        <v>9000</v>
      </c>
      <c r="L128">
        <v>0.25</v>
      </c>
      <c r="M128">
        <v>20250</v>
      </c>
      <c r="O128" t="s">
        <v>23</v>
      </c>
      <c r="P128" t="s">
        <v>47</v>
      </c>
    </row>
    <row r="129" spans="1:16" hidden="1" x14ac:dyDescent="0.35">
      <c r="A129">
        <v>100128</v>
      </c>
      <c r="B129" s="1">
        <v>46113</v>
      </c>
      <c r="C129" t="s">
        <v>32</v>
      </c>
      <c r="D129" t="s">
        <v>17</v>
      </c>
      <c r="E129" t="s">
        <v>18</v>
      </c>
      <c r="F129" t="s">
        <v>27</v>
      </c>
      <c r="G129" t="s">
        <v>28</v>
      </c>
      <c r="H129" t="s">
        <v>152</v>
      </c>
      <c r="I129" t="s">
        <v>22</v>
      </c>
      <c r="J129">
        <v>2</v>
      </c>
      <c r="K129">
        <v>165000</v>
      </c>
      <c r="L129">
        <v>0</v>
      </c>
      <c r="M129">
        <v>330000</v>
      </c>
      <c r="O129" t="s">
        <v>23</v>
      </c>
      <c r="P129" t="s">
        <v>58</v>
      </c>
    </row>
    <row r="130" spans="1:16" hidden="1" x14ac:dyDescent="0.35">
      <c r="A130">
        <v>100129</v>
      </c>
      <c r="B130" s="1">
        <v>46114</v>
      </c>
      <c r="C130" t="s">
        <v>55</v>
      </c>
      <c r="D130" t="s">
        <v>56</v>
      </c>
      <c r="E130" t="s">
        <v>18</v>
      </c>
      <c r="F130" t="s">
        <v>44</v>
      </c>
      <c r="G130" t="s">
        <v>65</v>
      </c>
      <c r="H130" t="s">
        <v>154</v>
      </c>
      <c r="I130" t="s">
        <v>22</v>
      </c>
      <c r="J130">
        <v>2</v>
      </c>
      <c r="K130">
        <v>28000</v>
      </c>
      <c r="L130">
        <v>0.05</v>
      </c>
      <c r="M130">
        <v>53200</v>
      </c>
      <c r="N130">
        <v>16000</v>
      </c>
      <c r="O130" t="s">
        <v>23</v>
      </c>
      <c r="P130" t="s">
        <v>24</v>
      </c>
    </row>
    <row r="131" spans="1:16" hidden="1" x14ac:dyDescent="0.35">
      <c r="A131">
        <v>100130</v>
      </c>
      <c r="B131" s="1">
        <v>46126</v>
      </c>
      <c r="C131" t="s">
        <v>42</v>
      </c>
      <c r="D131" t="s">
        <v>26</v>
      </c>
      <c r="E131" t="s">
        <v>18</v>
      </c>
      <c r="F131" t="s">
        <v>44</v>
      </c>
      <c r="G131" t="s">
        <v>60</v>
      </c>
      <c r="H131" t="s">
        <v>155</v>
      </c>
      <c r="I131" t="s">
        <v>22</v>
      </c>
      <c r="J131">
        <v>2</v>
      </c>
      <c r="K131">
        <v>9000</v>
      </c>
      <c r="L131">
        <v>0</v>
      </c>
      <c r="M131">
        <v>18000</v>
      </c>
      <c r="N131">
        <v>3500</v>
      </c>
      <c r="O131" t="s">
        <v>23</v>
      </c>
      <c r="P131" t="s">
        <v>31</v>
      </c>
    </row>
    <row r="132" spans="1:16" hidden="1" x14ac:dyDescent="0.35">
      <c r="A132">
        <v>100131</v>
      </c>
      <c r="B132" s="1">
        <v>46090</v>
      </c>
      <c r="C132" t="s">
        <v>42</v>
      </c>
      <c r="D132" t="s">
        <v>26</v>
      </c>
      <c r="E132" t="s">
        <v>18</v>
      </c>
      <c r="F132" t="s">
        <v>19</v>
      </c>
      <c r="G132" t="s">
        <v>52</v>
      </c>
      <c r="H132" t="s">
        <v>156</v>
      </c>
      <c r="I132" t="s">
        <v>22</v>
      </c>
      <c r="J132">
        <v>1</v>
      </c>
      <c r="K132">
        <v>42000</v>
      </c>
      <c r="L132">
        <v>0</v>
      </c>
      <c r="M132">
        <v>42000</v>
      </c>
      <c r="N132">
        <v>28000</v>
      </c>
      <c r="O132" t="s">
        <v>23</v>
      </c>
      <c r="P132" t="s">
        <v>58</v>
      </c>
    </row>
    <row r="133" spans="1:16" x14ac:dyDescent="0.35">
      <c r="A133">
        <v>100132</v>
      </c>
      <c r="B133" s="1">
        <v>46258</v>
      </c>
      <c r="C133" t="s">
        <v>55</v>
      </c>
      <c r="D133" t="s">
        <v>56</v>
      </c>
      <c r="E133" t="s">
        <v>43</v>
      </c>
      <c r="F133" t="s">
        <v>27</v>
      </c>
      <c r="G133" t="s">
        <v>38</v>
      </c>
      <c r="H133" t="s">
        <v>157</v>
      </c>
      <c r="I133" t="s">
        <v>30</v>
      </c>
      <c r="J133">
        <v>4</v>
      </c>
      <c r="K133">
        <v>26000</v>
      </c>
      <c r="L133">
        <v>0</v>
      </c>
      <c r="M133">
        <v>104000</v>
      </c>
      <c r="N133">
        <v>15000</v>
      </c>
      <c r="O133" t="s">
        <v>23</v>
      </c>
      <c r="P133" t="s">
        <v>84</v>
      </c>
    </row>
    <row r="134" spans="1:16" hidden="1" x14ac:dyDescent="0.35">
      <c r="A134">
        <v>100133</v>
      </c>
      <c r="B134" s="1">
        <v>46202</v>
      </c>
      <c r="C134" t="s">
        <v>35</v>
      </c>
      <c r="D134" t="s">
        <v>36</v>
      </c>
      <c r="E134" t="s">
        <v>43</v>
      </c>
      <c r="F134" t="s">
        <v>19</v>
      </c>
      <c r="G134" t="s">
        <v>62</v>
      </c>
      <c r="H134" t="s">
        <v>57</v>
      </c>
      <c r="I134" t="s">
        <v>30</v>
      </c>
      <c r="J134">
        <v>1</v>
      </c>
      <c r="K134">
        <v>24000</v>
      </c>
      <c r="L134">
        <v>0</v>
      </c>
      <c r="M134">
        <v>24000</v>
      </c>
      <c r="N134">
        <v>15000</v>
      </c>
      <c r="O134" t="s">
        <v>23</v>
      </c>
      <c r="P134" t="s">
        <v>31</v>
      </c>
    </row>
    <row r="135" spans="1:16" hidden="1" x14ac:dyDescent="0.35">
      <c r="A135">
        <v>100134</v>
      </c>
      <c r="B135" s="1">
        <v>46145</v>
      </c>
      <c r="C135" t="s">
        <v>16</v>
      </c>
      <c r="D135" t="s">
        <v>17</v>
      </c>
      <c r="E135" t="s">
        <v>37</v>
      </c>
      <c r="F135" t="s">
        <v>19</v>
      </c>
      <c r="G135" t="s">
        <v>20</v>
      </c>
      <c r="H135" t="s">
        <v>158</v>
      </c>
      <c r="I135" t="s">
        <v>30</v>
      </c>
      <c r="J135">
        <v>3</v>
      </c>
      <c r="K135">
        <v>58000</v>
      </c>
      <c r="L135">
        <v>0.25</v>
      </c>
      <c r="M135">
        <v>130500</v>
      </c>
      <c r="N135">
        <v>39000</v>
      </c>
      <c r="O135" t="s">
        <v>23</v>
      </c>
      <c r="P135" t="s">
        <v>64</v>
      </c>
    </row>
    <row r="136" spans="1:16" hidden="1" x14ac:dyDescent="0.35">
      <c r="A136">
        <v>100135</v>
      </c>
      <c r="B136" s="1">
        <v>46121</v>
      </c>
      <c r="C136" t="s">
        <v>35</v>
      </c>
      <c r="D136" t="s">
        <v>36</v>
      </c>
      <c r="E136" t="s">
        <v>18</v>
      </c>
      <c r="F136" t="s">
        <v>19</v>
      </c>
      <c r="G136" t="s">
        <v>62</v>
      </c>
      <c r="H136" t="s">
        <v>159</v>
      </c>
      <c r="I136" t="s">
        <v>30</v>
      </c>
      <c r="J136">
        <v>1</v>
      </c>
      <c r="K136">
        <v>24000</v>
      </c>
      <c r="L136">
        <v>0.15</v>
      </c>
      <c r="M136">
        <v>20400</v>
      </c>
      <c r="N136">
        <v>15000</v>
      </c>
      <c r="O136" t="s">
        <v>23</v>
      </c>
      <c r="P136" t="s">
        <v>31</v>
      </c>
    </row>
    <row r="137" spans="1:16" x14ac:dyDescent="0.35">
      <c r="A137">
        <v>100136</v>
      </c>
      <c r="B137" s="1">
        <v>46062</v>
      </c>
      <c r="C137" t="s">
        <v>35</v>
      </c>
      <c r="D137" t="s">
        <v>36</v>
      </c>
      <c r="E137" t="s">
        <v>43</v>
      </c>
      <c r="F137" t="s">
        <v>27</v>
      </c>
      <c r="G137" t="s">
        <v>38</v>
      </c>
      <c r="H137" t="s">
        <v>160</v>
      </c>
      <c r="I137" t="s">
        <v>22</v>
      </c>
      <c r="J137">
        <v>2</v>
      </c>
      <c r="K137">
        <v>26000</v>
      </c>
      <c r="L137">
        <v>0.15</v>
      </c>
      <c r="M137">
        <v>44200</v>
      </c>
      <c r="N137">
        <v>15000</v>
      </c>
      <c r="O137" t="s">
        <v>23</v>
      </c>
      <c r="P137" t="s">
        <v>54</v>
      </c>
    </row>
    <row r="138" spans="1:16" hidden="1" x14ac:dyDescent="0.35">
      <c r="A138">
        <v>100137</v>
      </c>
      <c r="B138" s="1">
        <v>46151</v>
      </c>
      <c r="C138" t="s">
        <v>25</v>
      </c>
      <c r="D138" t="s">
        <v>26</v>
      </c>
      <c r="E138" t="s">
        <v>37</v>
      </c>
      <c r="F138" t="s">
        <v>19</v>
      </c>
      <c r="G138" t="s">
        <v>52</v>
      </c>
      <c r="H138" t="s">
        <v>161</v>
      </c>
      <c r="I138" t="s">
        <v>30</v>
      </c>
      <c r="J138">
        <v>2</v>
      </c>
      <c r="K138">
        <v>42000</v>
      </c>
      <c r="L138">
        <v>0</v>
      </c>
      <c r="M138">
        <v>84000</v>
      </c>
      <c r="N138">
        <v>28000</v>
      </c>
      <c r="O138" t="s">
        <v>23</v>
      </c>
      <c r="P138" t="s">
        <v>58</v>
      </c>
    </row>
    <row r="139" spans="1:16" hidden="1" x14ac:dyDescent="0.35">
      <c r="A139">
        <v>100138</v>
      </c>
      <c r="B139" s="1">
        <v>46137</v>
      </c>
      <c r="C139" t="s">
        <v>50</v>
      </c>
      <c r="D139" t="s">
        <v>51</v>
      </c>
      <c r="E139" t="s">
        <v>43</v>
      </c>
      <c r="F139" t="s">
        <v>27</v>
      </c>
      <c r="G139" t="s">
        <v>33</v>
      </c>
      <c r="H139" t="s">
        <v>46</v>
      </c>
      <c r="I139" t="s">
        <v>30</v>
      </c>
      <c r="J139">
        <v>4</v>
      </c>
      <c r="K139">
        <v>32000</v>
      </c>
      <c r="L139">
        <v>0</v>
      </c>
      <c r="M139">
        <v>128000</v>
      </c>
      <c r="N139">
        <v>19000</v>
      </c>
      <c r="O139" t="s">
        <v>23</v>
      </c>
      <c r="P139" t="s">
        <v>54</v>
      </c>
    </row>
    <row r="140" spans="1:16" hidden="1" x14ac:dyDescent="0.35">
      <c r="A140">
        <v>100139</v>
      </c>
      <c r="B140" s="1">
        <v>46056</v>
      </c>
      <c r="C140" t="s">
        <v>25</v>
      </c>
      <c r="D140" t="s">
        <v>26</v>
      </c>
      <c r="E140" t="s">
        <v>43</v>
      </c>
      <c r="F140" t="s">
        <v>44</v>
      </c>
      <c r="G140" t="s">
        <v>65</v>
      </c>
      <c r="H140" t="s">
        <v>162</v>
      </c>
      <c r="I140" t="s">
        <v>22</v>
      </c>
      <c r="J140">
        <v>3</v>
      </c>
      <c r="K140">
        <v>28000</v>
      </c>
      <c r="L140">
        <v>0.05</v>
      </c>
      <c r="M140">
        <v>79800</v>
      </c>
      <c r="N140">
        <v>16000</v>
      </c>
      <c r="O140" t="s">
        <v>23</v>
      </c>
      <c r="P140" t="s">
        <v>47</v>
      </c>
    </row>
    <row r="141" spans="1:16" hidden="1" x14ac:dyDescent="0.35">
      <c r="A141">
        <v>100140</v>
      </c>
      <c r="B141" s="1">
        <v>46100</v>
      </c>
      <c r="C141" t="s">
        <v>42</v>
      </c>
      <c r="D141" t="s">
        <v>26</v>
      </c>
      <c r="E141" t="s">
        <v>43</v>
      </c>
      <c r="F141" t="s">
        <v>44</v>
      </c>
      <c r="G141" t="s">
        <v>45</v>
      </c>
      <c r="H141" t="s">
        <v>143</v>
      </c>
      <c r="I141" t="s">
        <v>30</v>
      </c>
      <c r="J141">
        <v>2</v>
      </c>
      <c r="K141">
        <v>6500</v>
      </c>
      <c r="L141">
        <v>0.15</v>
      </c>
      <c r="M141">
        <v>11050</v>
      </c>
      <c r="N141">
        <v>2200</v>
      </c>
      <c r="O141" t="s">
        <v>23</v>
      </c>
      <c r="P141" t="s">
        <v>64</v>
      </c>
    </row>
    <row r="142" spans="1:16" hidden="1" x14ac:dyDescent="0.35">
      <c r="A142">
        <v>100141</v>
      </c>
      <c r="B142" s="1">
        <v>46043</v>
      </c>
      <c r="C142" t="s">
        <v>42</v>
      </c>
      <c r="D142" t="s">
        <v>26</v>
      </c>
      <c r="E142" t="s">
        <v>43</v>
      </c>
      <c r="F142" t="s">
        <v>19</v>
      </c>
      <c r="G142" t="s">
        <v>52</v>
      </c>
      <c r="H142" t="s">
        <v>98</v>
      </c>
      <c r="I142" t="s">
        <v>30</v>
      </c>
      <c r="J142">
        <v>18</v>
      </c>
      <c r="K142">
        <v>42000</v>
      </c>
      <c r="L142">
        <v>0</v>
      </c>
      <c r="M142">
        <v>756000</v>
      </c>
      <c r="N142">
        <v>28000</v>
      </c>
      <c r="O142" t="s">
        <v>23</v>
      </c>
      <c r="P142" t="s">
        <v>64</v>
      </c>
    </row>
    <row r="143" spans="1:16" hidden="1" x14ac:dyDescent="0.35">
      <c r="A143">
        <v>100142</v>
      </c>
      <c r="B143" s="1">
        <v>46129</v>
      </c>
      <c r="C143" t="s">
        <v>50</v>
      </c>
      <c r="D143" t="s">
        <v>51</v>
      </c>
      <c r="E143" t="s">
        <v>37</v>
      </c>
      <c r="F143" t="s">
        <v>27</v>
      </c>
      <c r="G143" t="s">
        <v>33</v>
      </c>
      <c r="H143" t="s">
        <v>163</v>
      </c>
      <c r="I143" t="s">
        <v>22</v>
      </c>
      <c r="J143">
        <v>1</v>
      </c>
      <c r="K143">
        <v>32000</v>
      </c>
      <c r="L143">
        <v>0</v>
      </c>
      <c r="M143">
        <v>32000</v>
      </c>
      <c r="N143">
        <v>19000</v>
      </c>
      <c r="O143" t="s">
        <v>23</v>
      </c>
      <c r="P143" t="s">
        <v>31</v>
      </c>
    </row>
    <row r="144" spans="1:16" hidden="1" x14ac:dyDescent="0.35">
      <c r="A144">
        <v>100143</v>
      </c>
      <c r="B144" s="1">
        <v>46187</v>
      </c>
      <c r="C144" t="s">
        <v>42</v>
      </c>
      <c r="D144" t="s">
        <v>26</v>
      </c>
      <c r="E144" t="s">
        <v>43</v>
      </c>
      <c r="F144" t="s">
        <v>27</v>
      </c>
      <c r="G144" t="s">
        <v>28</v>
      </c>
      <c r="H144" t="s">
        <v>77</v>
      </c>
      <c r="I144" t="s">
        <v>30</v>
      </c>
      <c r="J144">
        <v>2</v>
      </c>
      <c r="K144">
        <v>165000</v>
      </c>
      <c r="L144">
        <v>0</v>
      </c>
      <c r="M144">
        <v>330000</v>
      </c>
      <c r="N144">
        <v>112000</v>
      </c>
      <c r="O144" t="s">
        <v>23</v>
      </c>
      <c r="P144" t="s">
        <v>64</v>
      </c>
    </row>
    <row r="145" spans="1:16" hidden="1" x14ac:dyDescent="0.35">
      <c r="A145">
        <v>100144</v>
      </c>
      <c r="B145" s="1">
        <v>46132</v>
      </c>
      <c r="C145" t="s">
        <v>50</v>
      </c>
      <c r="D145" t="s">
        <v>51</v>
      </c>
      <c r="E145" t="s">
        <v>18</v>
      </c>
      <c r="F145" t="s">
        <v>27</v>
      </c>
      <c r="G145" t="s">
        <v>33</v>
      </c>
      <c r="H145" t="s">
        <v>164</v>
      </c>
      <c r="I145" t="s">
        <v>22</v>
      </c>
      <c r="J145">
        <v>2</v>
      </c>
      <c r="K145">
        <v>32000</v>
      </c>
      <c r="L145">
        <v>0.15</v>
      </c>
      <c r="M145">
        <v>54400</v>
      </c>
      <c r="N145">
        <v>19000</v>
      </c>
      <c r="O145" t="s">
        <v>76</v>
      </c>
      <c r="P145" t="s">
        <v>40</v>
      </c>
    </row>
    <row r="146" spans="1:16" hidden="1" x14ac:dyDescent="0.35">
      <c r="A146">
        <v>100145</v>
      </c>
      <c r="B146" s="1">
        <v>46141</v>
      </c>
      <c r="C146" t="s">
        <v>50</v>
      </c>
      <c r="D146" t="s">
        <v>51</v>
      </c>
      <c r="E146" t="s">
        <v>43</v>
      </c>
      <c r="F146" t="s">
        <v>44</v>
      </c>
      <c r="G146" t="s">
        <v>65</v>
      </c>
      <c r="H146" t="s">
        <v>119</v>
      </c>
      <c r="I146" t="s">
        <v>22</v>
      </c>
      <c r="J146">
        <v>1</v>
      </c>
      <c r="K146">
        <v>28000</v>
      </c>
      <c r="L146">
        <v>0</v>
      </c>
      <c r="M146">
        <v>28000</v>
      </c>
      <c r="N146">
        <v>16000</v>
      </c>
      <c r="O146" t="s">
        <v>23</v>
      </c>
      <c r="P146" t="s">
        <v>24</v>
      </c>
    </row>
    <row r="147" spans="1:16" hidden="1" x14ac:dyDescent="0.35">
      <c r="A147">
        <v>100146</v>
      </c>
      <c r="B147" s="1">
        <v>46108</v>
      </c>
      <c r="C147" t="s">
        <v>35</v>
      </c>
      <c r="D147" t="s">
        <v>36</v>
      </c>
      <c r="E147" t="s">
        <v>37</v>
      </c>
      <c r="F147" t="s">
        <v>27</v>
      </c>
      <c r="G147" t="s">
        <v>33</v>
      </c>
      <c r="H147" t="s">
        <v>134</v>
      </c>
      <c r="I147" t="s">
        <v>30</v>
      </c>
      <c r="J147">
        <v>1</v>
      </c>
      <c r="K147">
        <v>32000</v>
      </c>
      <c r="L147">
        <v>0.1</v>
      </c>
      <c r="M147">
        <v>28800</v>
      </c>
      <c r="N147">
        <v>19000</v>
      </c>
      <c r="O147" t="s">
        <v>23</v>
      </c>
      <c r="P147" t="s">
        <v>64</v>
      </c>
    </row>
    <row r="148" spans="1:16" hidden="1" x14ac:dyDescent="0.35">
      <c r="A148">
        <v>100147</v>
      </c>
      <c r="B148" s="1">
        <v>46127</v>
      </c>
      <c r="C148" t="s">
        <v>55</v>
      </c>
      <c r="D148" t="s">
        <v>56</v>
      </c>
      <c r="E148" t="s">
        <v>43</v>
      </c>
      <c r="F148" t="s">
        <v>19</v>
      </c>
      <c r="G148" t="s">
        <v>52</v>
      </c>
      <c r="H148" t="s">
        <v>165</v>
      </c>
      <c r="I148" t="s">
        <v>22</v>
      </c>
      <c r="J148">
        <v>2</v>
      </c>
      <c r="K148">
        <v>42000</v>
      </c>
      <c r="L148">
        <v>0.05</v>
      </c>
      <c r="M148">
        <v>79800</v>
      </c>
      <c r="N148">
        <v>28000</v>
      </c>
      <c r="O148" t="s">
        <v>23</v>
      </c>
      <c r="P148" t="s">
        <v>24</v>
      </c>
    </row>
    <row r="149" spans="1:16" hidden="1" x14ac:dyDescent="0.35">
      <c r="A149">
        <v>100148</v>
      </c>
      <c r="B149" s="1">
        <v>46227</v>
      </c>
      <c r="C149" t="s">
        <v>55</v>
      </c>
      <c r="D149" t="s">
        <v>56</v>
      </c>
      <c r="E149" t="s">
        <v>37</v>
      </c>
      <c r="F149" t="s">
        <v>19</v>
      </c>
      <c r="G149" t="s">
        <v>62</v>
      </c>
      <c r="H149" t="s">
        <v>108</v>
      </c>
      <c r="I149" t="s">
        <v>30</v>
      </c>
      <c r="J149">
        <v>1</v>
      </c>
      <c r="K149">
        <v>24000</v>
      </c>
      <c r="L149">
        <v>0.05</v>
      </c>
      <c r="M149">
        <v>22800</v>
      </c>
      <c r="N149">
        <v>15000</v>
      </c>
      <c r="O149" t="s">
        <v>23</v>
      </c>
      <c r="P149" t="s">
        <v>24</v>
      </c>
    </row>
    <row r="150" spans="1:16" hidden="1" x14ac:dyDescent="0.35">
      <c r="A150">
        <v>100149</v>
      </c>
      <c r="B150" s="1">
        <v>46038</v>
      </c>
      <c r="C150" t="s">
        <v>42</v>
      </c>
      <c r="D150" t="s">
        <v>26</v>
      </c>
      <c r="E150" t="s">
        <v>43</v>
      </c>
      <c r="F150" t="s">
        <v>44</v>
      </c>
      <c r="G150" t="s">
        <v>60</v>
      </c>
      <c r="H150" t="s">
        <v>133</v>
      </c>
      <c r="I150" t="s">
        <v>30</v>
      </c>
      <c r="J150">
        <v>4</v>
      </c>
      <c r="K150">
        <v>9000</v>
      </c>
      <c r="L150">
        <v>0.05</v>
      </c>
      <c r="M150">
        <v>34200</v>
      </c>
      <c r="N150">
        <v>3500</v>
      </c>
      <c r="O150" t="s">
        <v>23</v>
      </c>
      <c r="P150" t="s">
        <v>40</v>
      </c>
    </row>
    <row r="151" spans="1:16" x14ac:dyDescent="0.35">
      <c r="A151">
        <v>100150</v>
      </c>
      <c r="B151" s="1">
        <v>46032</v>
      </c>
      <c r="C151" t="s">
        <v>50</v>
      </c>
      <c r="D151" t="s">
        <v>51</v>
      </c>
      <c r="E151" t="s">
        <v>37</v>
      </c>
      <c r="F151" t="s">
        <v>27</v>
      </c>
      <c r="G151" t="s">
        <v>38</v>
      </c>
      <c r="H151" t="s">
        <v>91</v>
      </c>
      <c r="I151" t="s">
        <v>30</v>
      </c>
      <c r="J151">
        <v>1</v>
      </c>
      <c r="K151">
        <v>26000</v>
      </c>
      <c r="L151">
        <v>0.1</v>
      </c>
      <c r="M151">
        <v>23400</v>
      </c>
      <c r="N151">
        <v>15000</v>
      </c>
      <c r="O151" t="s">
        <v>23</v>
      </c>
      <c r="P151" t="s">
        <v>40</v>
      </c>
    </row>
    <row r="152" spans="1:16" hidden="1" x14ac:dyDescent="0.35">
      <c r="A152">
        <v>100151</v>
      </c>
      <c r="B152" s="1">
        <v>46059</v>
      </c>
      <c r="C152" t="s">
        <v>35</v>
      </c>
      <c r="D152" t="s">
        <v>36</v>
      </c>
      <c r="E152" t="s">
        <v>37</v>
      </c>
      <c r="F152" t="s">
        <v>27</v>
      </c>
      <c r="G152" t="s">
        <v>28</v>
      </c>
      <c r="H152" t="s">
        <v>166</v>
      </c>
      <c r="I152" t="s">
        <v>22</v>
      </c>
      <c r="J152">
        <v>1</v>
      </c>
      <c r="K152">
        <v>165000</v>
      </c>
      <c r="L152">
        <v>0.15</v>
      </c>
      <c r="M152">
        <v>140250</v>
      </c>
      <c r="N152">
        <v>112000</v>
      </c>
      <c r="O152" t="s">
        <v>23</v>
      </c>
      <c r="P152" t="s">
        <v>24</v>
      </c>
    </row>
    <row r="153" spans="1:16" hidden="1" x14ac:dyDescent="0.35">
      <c r="A153">
        <v>100152</v>
      </c>
      <c r="B153" s="1">
        <v>46052</v>
      </c>
      <c r="C153" t="s">
        <v>42</v>
      </c>
      <c r="D153" t="s">
        <v>26</v>
      </c>
      <c r="E153" t="s">
        <v>18</v>
      </c>
      <c r="F153" t="s">
        <v>44</v>
      </c>
      <c r="G153" t="s">
        <v>45</v>
      </c>
      <c r="H153" t="s">
        <v>157</v>
      </c>
      <c r="I153" t="s">
        <v>30</v>
      </c>
      <c r="J153">
        <v>1</v>
      </c>
      <c r="K153">
        <v>6500</v>
      </c>
      <c r="L153">
        <v>0</v>
      </c>
      <c r="M153">
        <v>6500</v>
      </c>
      <c r="N153">
        <v>2200</v>
      </c>
      <c r="O153" t="s">
        <v>23</v>
      </c>
      <c r="P153" t="s">
        <v>64</v>
      </c>
    </row>
    <row r="154" spans="1:16" hidden="1" x14ac:dyDescent="0.35">
      <c r="A154">
        <v>100153</v>
      </c>
      <c r="B154" s="1">
        <v>46205</v>
      </c>
      <c r="C154" t="s">
        <v>16</v>
      </c>
      <c r="D154" t="s">
        <v>17</v>
      </c>
      <c r="E154" t="s">
        <v>18</v>
      </c>
      <c r="F154" t="s">
        <v>27</v>
      </c>
      <c r="G154" t="s">
        <v>33</v>
      </c>
      <c r="H154" t="s">
        <v>167</v>
      </c>
      <c r="I154" t="s">
        <v>30</v>
      </c>
      <c r="J154">
        <v>1</v>
      </c>
      <c r="K154">
        <v>32000</v>
      </c>
      <c r="L154">
        <v>0.25</v>
      </c>
      <c r="M154">
        <v>24000</v>
      </c>
      <c r="N154">
        <v>19000</v>
      </c>
      <c r="O154" t="s">
        <v>23</v>
      </c>
      <c r="P154" t="s">
        <v>54</v>
      </c>
    </row>
    <row r="155" spans="1:16" hidden="1" x14ac:dyDescent="0.35">
      <c r="A155">
        <v>100154</v>
      </c>
      <c r="B155" s="1">
        <v>46068</v>
      </c>
      <c r="C155" t="s">
        <v>50</v>
      </c>
      <c r="D155" t="s">
        <v>51</v>
      </c>
      <c r="E155" t="s">
        <v>43</v>
      </c>
      <c r="F155" t="s">
        <v>27</v>
      </c>
      <c r="G155" t="s">
        <v>33</v>
      </c>
      <c r="H155" t="s">
        <v>118</v>
      </c>
      <c r="I155" t="s">
        <v>22</v>
      </c>
      <c r="J155">
        <v>1</v>
      </c>
      <c r="K155">
        <v>32000</v>
      </c>
      <c r="L155">
        <v>0</v>
      </c>
      <c r="M155">
        <v>32000</v>
      </c>
      <c r="O155" t="s">
        <v>23</v>
      </c>
      <c r="P155" t="s">
        <v>54</v>
      </c>
    </row>
    <row r="156" spans="1:16" hidden="1" x14ac:dyDescent="0.35">
      <c r="A156">
        <v>100155</v>
      </c>
      <c r="B156" s="1">
        <v>46198</v>
      </c>
      <c r="C156" t="s">
        <v>42</v>
      </c>
      <c r="D156" t="s">
        <v>26</v>
      </c>
      <c r="E156" t="s">
        <v>43</v>
      </c>
      <c r="F156" t="s">
        <v>44</v>
      </c>
      <c r="G156" t="s">
        <v>65</v>
      </c>
      <c r="H156" t="s">
        <v>102</v>
      </c>
      <c r="I156" t="s">
        <v>22</v>
      </c>
      <c r="J156">
        <v>5</v>
      </c>
      <c r="K156">
        <v>28000</v>
      </c>
      <c r="L156">
        <v>0.15</v>
      </c>
      <c r="M156">
        <v>119000</v>
      </c>
      <c r="N156">
        <v>16000</v>
      </c>
      <c r="O156" t="s">
        <v>23</v>
      </c>
      <c r="P156" t="s">
        <v>24</v>
      </c>
    </row>
    <row r="157" spans="1:16" hidden="1" x14ac:dyDescent="0.35">
      <c r="A157">
        <v>100156</v>
      </c>
      <c r="B157" s="1">
        <v>46215</v>
      </c>
      <c r="C157" t="s">
        <v>25</v>
      </c>
      <c r="D157" t="s">
        <v>26</v>
      </c>
      <c r="E157" t="s">
        <v>43</v>
      </c>
      <c r="F157" t="s">
        <v>27</v>
      </c>
      <c r="G157" t="s">
        <v>33</v>
      </c>
      <c r="H157" t="s">
        <v>74</v>
      </c>
      <c r="I157" t="s">
        <v>22</v>
      </c>
      <c r="J157">
        <v>1</v>
      </c>
      <c r="K157">
        <v>32000</v>
      </c>
      <c r="L157">
        <v>0</v>
      </c>
      <c r="M157">
        <v>32000</v>
      </c>
      <c r="N157">
        <v>19000</v>
      </c>
      <c r="O157" t="s">
        <v>23</v>
      </c>
      <c r="P157" t="s">
        <v>31</v>
      </c>
    </row>
    <row r="158" spans="1:16" hidden="1" x14ac:dyDescent="0.35">
      <c r="A158">
        <v>100157</v>
      </c>
      <c r="B158" s="1">
        <v>46108</v>
      </c>
      <c r="C158" t="s">
        <v>50</v>
      </c>
      <c r="D158" t="s">
        <v>51</v>
      </c>
      <c r="E158" t="s">
        <v>37</v>
      </c>
      <c r="F158" t="s">
        <v>27</v>
      </c>
      <c r="G158" t="s">
        <v>33</v>
      </c>
      <c r="H158" t="s">
        <v>168</v>
      </c>
      <c r="I158" t="s">
        <v>22</v>
      </c>
      <c r="J158">
        <v>1</v>
      </c>
      <c r="K158">
        <v>32000</v>
      </c>
      <c r="L158">
        <v>0.1</v>
      </c>
      <c r="M158">
        <v>28800</v>
      </c>
      <c r="N158">
        <v>19000</v>
      </c>
      <c r="O158" t="s">
        <v>23</v>
      </c>
      <c r="P158" t="s">
        <v>40</v>
      </c>
    </row>
    <row r="159" spans="1:16" hidden="1" x14ac:dyDescent="0.35">
      <c r="A159">
        <v>100158</v>
      </c>
      <c r="B159" s="1">
        <v>46179</v>
      </c>
      <c r="C159" t="s">
        <v>55</v>
      </c>
      <c r="D159" t="s">
        <v>56</v>
      </c>
      <c r="E159" t="s">
        <v>37</v>
      </c>
      <c r="F159" t="s">
        <v>44</v>
      </c>
      <c r="G159" t="s">
        <v>60</v>
      </c>
      <c r="H159" t="s">
        <v>169</v>
      </c>
      <c r="I159" t="s">
        <v>22</v>
      </c>
      <c r="J159">
        <v>2</v>
      </c>
      <c r="K159">
        <v>9000</v>
      </c>
      <c r="L159">
        <v>0.05</v>
      </c>
      <c r="M159">
        <v>17100</v>
      </c>
      <c r="O159" t="s">
        <v>23</v>
      </c>
      <c r="P159" t="s">
        <v>31</v>
      </c>
    </row>
    <row r="160" spans="1:16" hidden="1" x14ac:dyDescent="0.35">
      <c r="A160">
        <v>100159</v>
      </c>
      <c r="B160" s="1">
        <v>46204</v>
      </c>
      <c r="C160" t="s">
        <v>25</v>
      </c>
      <c r="D160" t="s">
        <v>26</v>
      </c>
      <c r="E160" t="s">
        <v>43</v>
      </c>
      <c r="F160" t="s">
        <v>19</v>
      </c>
      <c r="G160" t="s">
        <v>62</v>
      </c>
      <c r="H160" t="s">
        <v>73</v>
      </c>
      <c r="I160" t="s">
        <v>22</v>
      </c>
      <c r="J160">
        <v>1</v>
      </c>
      <c r="K160">
        <v>24000</v>
      </c>
      <c r="L160">
        <v>0</v>
      </c>
      <c r="M160">
        <v>24000</v>
      </c>
      <c r="N160">
        <v>15000</v>
      </c>
      <c r="O160" t="s">
        <v>23</v>
      </c>
      <c r="P160" t="s">
        <v>58</v>
      </c>
    </row>
    <row r="161" spans="1:16" hidden="1" x14ac:dyDescent="0.35">
      <c r="A161">
        <v>100160</v>
      </c>
      <c r="B161" s="1">
        <v>46076</v>
      </c>
      <c r="C161" t="s">
        <v>42</v>
      </c>
      <c r="D161" t="s">
        <v>26</v>
      </c>
      <c r="E161" t="s">
        <v>37</v>
      </c>
      <c r="F161" t="s">
        <v>19</v>
      </c>
      <c r="G161" t="s">
        <v>62</v>
      </c>
      <c r="H161" t="s">
        <v>170</v>
      </c>
      <c r="I161" t="s">
        <v>30</v>
      </c>
      <c r="J161">
        <v>1</v>
      </c>
      <c r="K161">
        <v>24000</v>
      </c>
      <c r="L161">
        <v>0</v>
      </c>
      <c r="M161">
        <v>24000</v>
      </c>
      <c r="N161">
        <v>15000</v>
      </c>
      <c r="O161" t="s">
        <v>23</v>
      </c>
      <c r="P161" t="s">
        <v>40</v>
      </c>
    </row>
    <row r="162" spans="1:16" hidden="1" x14ac:dyDescent="0.35">
      <c r="A162">
        <v>100161</v>
      </c>
      <c r="B162" s="1">
        <v>46230</v>
      </c>
      <c r="C162" t="s">
        <v>50</v>
      </c>
      <c r="D162" t="s">
        <v>51</v>
      </c>
      <c r="E162" t="s">
        <v>18</v>
      </c>
      <c r="F162" t="s">
        <v>19</v>
      </c>
      <c r="G162" t="s">
        <v>20</v>
      </c>
      <c r="H162" t="s">
        <v>171</v>
      </c>
      <c r="I162" t="s">
        <v>30</v>
      </c>
      <c r="J162">
        <v>3</v>
      </c>
      <c r="K162">
        <v>58000</v>
      </c>
      <c r="L162">
        <v>0</v>
      </c>
      <c r="M162">
        <v>174000</v>
      </c>
      <c r="N162">
        <v>39000</v>
      </c>
      <c r="O162" t="s">
        <v>23</v>
      </c>
      <c r="P162" t="s">
        <v>58</v>
      </c>
    </row>
    <row r="163" spans="1:16" hidden="1" x14ac:dyDescent="0.35">
      <c r="A163">
        <v>100162</v>
      </c>
      <c r="B163" s="1">
        <v>46129</v>
      </c>
      <c r="C163" t="s">
        <v>50</v>
      </c>
      <c r="D163" t="s">
        <v>51</v>
      </c>
      <c r="E163" t="s">
        <v>18</v>
      </c>
      <c r="F163" t="s">
        <v>44</v>
      </c>
      <c r="G163" t="s">
        <v>60</v>
      </c>
      <c r="H163" t="s">
        <v>172</v>
      </c>
      <c r="I163" t="s">
        <v>22</v>
      </c>
      <c r="J163">
        <v>1</v>
      </c>
      <c r="K163">
        <v>9000</v>
      </c>
      <c r="L163">
        <v>0</v>
      </c>
      <c r="M163">
        <v>9000</v>
      </c>
      <c r="O163" t="s">
        <v>23</v>
      </c>
      <c r="P163" t="s">
        <v>54</v>
      </c>
    </row>
    <row r="164" spans="1:16" x14ac:dyDescent="0.35">
      <c r="A164">
        <v>100163</v>
      </c>
      <c r="B164" s="1">
        <v>46199</v>
      </c>
      <c r="C164" t="s">
        <v>35</v>
      </c>
      <c r="D164" t="s">
        <v>36</v>
      </c>
      <c r="E164" t="s">
        <v>37</v>
      </c>
      <c r="F164" t="s">
        <v>27</v>
      </c>
      <c r="G164" t="s">
        <v>38</v>
      </c>
      <c r="H164" t="s">
        <v>173</v>
      </c>
      <c r="I164" t="s">
        <v>22</v>
      </c>
      <c r="J164">
        <v>5</v>
      </c>
      <c r="K164">
        <v>26000</v>
      </c>
      <c r="L164">
        <v>0.15</v>
      </c>
      <c r="M164">
        <v>88400</v>
      </c>
      <c r="N164">
        <v>15000</v>
      </c>
      <c r="O164" t="s">
        <v>23</v>
      </c>
      <c r="P164" t="s">
        <v>47</v>
      </c>
    </row>
    <row r="165" spans="1:16" hidden="1" x14ac:dyDescent="0.35">
      <c r="A165">
        <v>100164</v>
      </c>
      <c r="B165" s="1">
        <v>46106</v>
      </c>
      <c r="C165" t="s">
        <v>35</v>
      </c>
      <c r="D165" t="s">
        <v>36</v>
      </c>
      <c r="E165" t="s">
        <v>37</v>
      </c>
      <c r="F165" t="s">
        <v>27</v>
      </c>
      <c r="G165" t="s">
        <v>28</v>
      </c>
      <c r="H165" t="s">
        <v>174</v>
      </c>
      <c r="I165" t="s">
        <v>30</v>
      </c>
      <c r="J165">
        <v>5</v>
      </c>
      <c r="K165">
        <v>165000</v>
      </c>
      <c r="L165">
        <v>0.05</v>
      </c>
      <c r="M165">
        <v>783750</v>
      </c>
      <c r="N165">
        <v>112000</v>
      </c>
      <c r="O165" t="s">
        <v>23</v>
      </c>
      <c r="P165" t="s">
        <v>24</v>
      </c>
    </row>
    <row r="166" spans="1:16" hidden="1" x14ac:dyDescent="0.35">
      <c r="A166">
        <v>100165</v>
      </c>
      <c r="B166" s="1">
        <v>46159</v>
      </c>
      <c r="C166" t="s">
        <v>25</v>
      </c>
      <c r="D166" t="s">
        <v>26</v>
      </c>
      <c r="E166" t="s">
        <v>37</v>
      </c>
      <c r="F166" t="s">
        <v>27</v>
      </c>
      <c r="G166" t="s">
        <v>28</v>
      </c>
      <c r="H166" t="s">
        <v>89</v>
      </c>
      <c r="I166" t="s">
        <v>30</v>
      </c>
      <c r="J166">
        <v>1</v>
      </c>
      <c r="K166">
        <v>165000</v>
      </c>
      <c r="L166">
        <v>0</v>
      </c>
      <c r="M166">
        <v>165000</v>
      </c>
      <c r="N166">
        <v>112000</v>
      </c>
      <c r="O166" t="s">
        <v>23</v>
      </c>
      <c r="P166" t="s">
        <v>54</v>
      </c>
    </row>
    <row r="167" spans="1:16" hidden="1" x14ac:dyDescent="0.35">
      <c r="A167">
        <v>100166</v>
      </c>
      <c r="B167" s="1">
        <v>46144</v>
      </c>
      <c r="C167" t="s">
        <v>25</v>
      </c>
      <c r="D167" t="s">
        <v>26</v>
      </c>
      <c r="E167" t="s">
        <v>37</v>
      </c>
      <c r="F167" t="s">
        <v>27</v>
      </c>
      <c r="G167" t="s">
        <v>33</v>
      </c>
      <c r="H167" t="s">
        <v>175</v>
      </c>
      <c r="I167" t="s">
        <v>30</v>
      </c>
      <c r="J167">
        <v>3</v>
      </c>
      <c r="K167">
        <v>32000</v>
      </c>
      <c r="L167">
        <v>0.05</v>
      </c>
      <c r="M167">
        <v>91200</v>
      </c>
      <c r="N167">
        <v>19000</v>
      </c>
      <c r="O167" t="s">
        <v>23</v>
      </c>
      <c r="P167" t="s">
        <v>84</v>
      </c>
    </row>
    <row r="168" spans="1:16" hidden="1" x14ac:dyDescent="0.35">
      <c r="A168">
        <v>100167</v>
      </c>
      <c r="B168" s="1">
        <v>46252</v>
      </c>
      <c r="C168" t="s">
        <v>42</v>
      </c>
      <c r="D168" t="s">
        <v>26</v>
      </c>
      <c r="E168" t="s">
        <v>18</v>
      </c>
      <c r="F168" t="s">
        <v>27</v>
      </c>
      <c r="G168" t="s">
        <v>33</v>
      </c>
      <c r="H168" t="s">
        <v>176</v>
      </c>
      <c r="I168" t="s">
        <v>22</v>
      </c>
      <c r="J168">
        <v>1</v>
      </c>
      <c r="K168">
        <v>32000</v>
      </c>
      <c r="L168">
        <v>0.1</v>
      </c>
      <c r="M168">
        <v>28800</v>
      </c>
      <c r="N168">
        <v>19000</v>
      </c>
      <c r="O168" t="s">
        <v>23</v>
      </c>
      <c r="P168" t="s">
        <v>84</v>
      </c>
    </row>
    <row r="169" spans="1:16" hidden="1" x14ac:dyDescent="0.35">
      <c r="A169">
        <v>100168</v>
      </c>
      <c r="B169" s="1">
        <v>46251</v>
      </c>
      <c r="C169" t="s">
        <v>35</v>
      </c>
      <c r="D169" t="s">
        <v>36</v>
      </c>
      <c r="E169" t="s">
        <v>18</v>
      </c>
      <c r="F169" t="s">
        <v>27</v>
      </c>
      <c r="G169" t="s">
        <v>33</v>
      </c>
      <c r="H169" t="s">
        <v>69</v>
      </c>
      <c r="I169" t="s">
        <v>22</v>
      </c>
      <c r="J169">
        <v>22</v>
      </c>
      <c r="K169">
        <v>32000</v>
      </c>
      <c r="L169">
        <v>0.05</v>
      </c>
      <c r="M169">
        <v>668800</v>
      </c>
      <c r="N169">
        <v>19000</v>
      </c>
      <c r="O169" t="s">
        <v>76</v>
      </c>
      <c r="P169" t="s">
        <v>24</v>
      </c>
    </row>
    <row r="170" spans="1:16" x14ac:dyDescent="0.35">
      <c r="A170">
        <v>100169</v>
      </c>
      <c r="B170" s="1">
        <v>46055</v>
      </c>
      <c r="C170" t="s">
        <v>32</v>
      </c>
      <c r="D170" t="s">
        <v>17</v>
      </c>
      <c r="E170" t="s">
        <v>18</v>
      </c>
      <c r="F170" t="s">
        <v>27</v>
      </c>
      <c r="G170" t="s">
        <v>38</v>
      </c>
      <c r="H170" t="s">
        <v>177</v>
      </c>
      <c r="I170" t="s">
        <v>30</v>
      </c>
      <c r="J170">
        <v>3</v>
      </c>
      <c r="K170">
        <v>26000</v>
      </c>
      <c r="L170">
        <v>0.15</v>
      </c>
      <c r="M170">
        <v>66300</v>
      </c>
      <c r="N170">
        <v>15000</v>
      </c>
      <c r="O170" t="s">
        <v>76</v>
      </c>
      <c r="P170" t="s">
        <v>58</v>
      </c>
    </row>
    <row r="171" spans="1:16" x14ac:dyDescent="0.35">
      <c r="A171">
        <v>100170</v>
      </c>
      <c r="B171" s="1">
        <v>46158</v>
      </c>
      <c r="C171" t="s">
        <v>42</v>
      </c>
      <c r="D171" t="s">
        <v>26</v>
      </c>
      <c r="E171" t="s">
        <v>43</v>
      </c>
      <c r="F171" t="s">
        <v>27</v>
      </c>
      <c r="G171" t="s">
        <v>38</v>
      </c>
      <c r="H171" t="s">
        <v>74</v>
      </c>
      <c r="I171" t="s">
        <v>22</v>
      </c>
      <c r="J171">
        <v>1</v>
      </c>
      <c r="K171">
        <v>26000</v>
      </c>
      <c r="L171">
        <v>0.05</v>
      </c>
      <c r="M171">
        <v>24700</v>
      </c>
      <c r="N171">
        <v>15000</v>
      </c>
      <c r="O171" t="s">
        <v>23</v>
      </c>
      <c r="P171" t="s">
        <v>64</v>
      </c>
    </row>
    <row r="172" spans="1:16" hidden="1" x14ac:dyDescent="0.35">
      <c r="A172">
        <v>100171</v>
      </c>
      <c r="B172" s="1">
        <v>46227</v>
      </c>
      <c r="C172" t="s">
        <v>35</v>
      </c>
      <c r="D172" t="s">
        <v>36</v>
      </c>
      <c r="E172" t="s">
        <v>37</v>
      </c>
      <c r="F172" t="s">
        <v>19</v>
      </c>
      <c r="G172" t="s">
        <v>62</v>
      </c>
      <c r="H172" t="s">
        <v>178</v>
      </c>
      <c r="I172" t="s">
        <v>30</v>
      </c>
      <c r="J172">
        <v>3</v>
      </c>
      <c r="K172">
        <v>24000</v>
      </c>
      <c r="L172">
        <v>0.15</v>
      </c>
      <c r="M172">
        <v>61200</v>
      </c>
      <c r="N172">
        <v>15000</v>
      </c>
      <c r="O172" t="s">
        <v>23</v>
      </c>
      <c r="P172" t="s">
        <v>40</v>
      </c>
    </row>
    <row r="173" spans="1:16" hidden="1" x14ac:dyDescent="0.35">
      <c r="A173">
        <v>100172</v>
      </c>
      <c r="B173" s="1">
        <v>46110</v>
      </c>
      <c r="C173" t="s">
        <v>50</v>
      </c>
      <c r="D173" t="s">
        <v>51</v>
      </c>
      <c r="E173" t="s">
        <v>43</v>
      </c>
      <c r="F173" t="s">
        <v>44</v>
      </c>
      <c r="G173" t="s">
        <v>65</v>
      </c>
      <c r="H173" t="s">
        <v>165</v>
      </c>
      <c r="I173" t="s">
        <v>22</v>
      </c>
      <c r="J173">
        <v>2</v>
      </c>
      <c r="K173">
        <v>28000</v>
      </c>
      <c r="L173">
        <v>0.15</v>
      </c>
      <c r="M173">
        <v>52360</v>
      </c>
      <c r="N173">
        <v>16000</v>
      </c>
      <c r="O173" t="s">
        <v>23</v>
      </c>
      <c r="P173" t="s">
        <v>58</v>
      </c>
    </row>
    <row r="174" spans="1:16" hidden="1" x14ac:dyDescent="0.35">
      <c r="A174">
        <v>100173</v>
      </c>
      <c r="B174" s="1">
        <v>46052</v>
      </c>
      <c r="C174" t="s">
        <v>35</v>
      </c>
      <c r="D174" t="s">
        <v>36</v>
      </c>
      <c r="E174" t="s">
        <v>37</v>
      </c>
      <c r="F174" t="s">
        <v>44</v>
      </c>
      <c r="G174" t="s">
        <v>45</v>
      </c>
      <c r="H174" t="s">
        <v>179</v>
      </c>
      <c r="I174" t="s">
        <v>30</v>
      </c>
      <c r="J174">
        <v>1</v>
      </c>
      <c r="K174">
        <v>6500</v>
      </c>
      <c r="L174">
        <v>0.1</v>
      </c>
      <c r="M174">
        <v>5850</v>
      </c>
      <c r="N174">
        <v>2200</v>
      </c>
      <c r="O174" t="s">
        <v>76</v>
      </c>
      <c r="P174" t="s">
        <v>24</v>
      </c>
    </row>
    <row r="175" spans="1:16" hidden="1" x14ac:dyDescent="0.35">
      <c r="A175">
        <v>100174</v>
      </c>
      <c r="B175" s="1">
        <v>46237</v>
      </c>
      <c r="C175" t="s">
        <v>25</v>
      </c>
      <c r="D175" t="s">
        <v>26</v>
      </c>
      <c r="E175" t="s">
        <v>43</v>
      </c>
      <c r="F175" t="s">
        <v>44</v>
      </c>
      <c r="G175" t="s">
        <v>45</v>
      </c>
      <c r="H175" t="s">
        <v>171</v>
      </c>
      <c r="I175" t="s">
        <v>30</v>
      </c>
      <c r="J175">
        <v>2</v>
      </c>
      <c r="K175">
        <v>6500</v>
      </c>
      <c r="L175">
        <v>0.15</v>
      </c>
      <c r="M175">
        <v>11050</v>
      </c>
      <c r="N175">
        <v>2200</v>
      </c>
      <c r="O175" t="s">
        <v>23</v>
      </c>
      <c r="P175" t="s">
        <v>84</v>
      </c>
    </row>
    <row r="176" spans="1:16" hidden="1" x14ac:dyDescent="0.35">
      <c r="A176">
        <v>100175</v>
      </c>
      <c r="B176" s="1">
        <v>46039</v>
      </c>
      <c r="C176" t="s">
        <v>16</v>
      </c>
      <c r="D176" t="s">
        <v>17</v>
      </c>
      <c r="E176" t="s">
        <v>43</v>
      </c>
      <c r="F176" t="s">
        <v>19</v>
      </c>
      <c r="G176" t="s">
        <v>62</v>
      </c>
      <c r="H176" t="s">
        <v>179</v>
      </c>
      <c r="I176" t="s">
        <v>30</v>
      </c>
      <c r="J176">
        <v>5</v>
      </c>
      <c r="K176">
        <v>24000</v>
      </c>
      <c r="L176">
        <v>0.25</v>
      </c>
      <c r="M176">
        <v>90000</v>
      </c>
      <c r="N176">
        <v>15000</v>
      </c>
      <c r="O176" t="s">
        <v>23</v>
      </c>
      <c r="P176" t="s">
        <v>58</v>
      </c>
    </row>
    <row r="177" spans="1:16" hidden="1" x14ac:dyDescent="0.35">
      <c r="A177">
        <v>100176</v>
      </c>
      <c r="B177" s="1">
        <v>46255</v>
      </c>
      <c r="C177" t="s">
        <v>50</v>
      </c>
      <c r="D177" t="s">
        <v>51</v>
      </c>
      <c r="E177" t="s">
        <v>37</v>
      </c>
      <c r="F177" t="s">
        <v>44</v>
      </c>
      <c r="G177" t="s">
        <v>60</v>
      </c>
      <c r="H177" t="s">
        <v>69</v>
      </c>
      <c r="I177" t="s">
        <v>22</v>
      </c>
      <c r="J177">
        <v>2</v>
      </c>
      <c r="K177">
        <v>9000</v>
      </c>
      <c r="L177">
        <v>0.1</v>
      </c>
      <c r="M177">
        <v>16200</v>
      </c>
      <c r="N177">
        <v>3500</v>
      </c>
      <c r="O177" t="s">
        <v>23</v>
      </c>
      <c r="P177" t="s">
        <v>64</v>
      </c>
    </row>
    <row r="178" spans="1:16" hidden="1" x14ac:dyDescent="0.35">
      <c r="A178">
        <v>100177</v>
      </c>
      <c r="B178" s="1">
        <v>46180</v>
      </c>
      <c r="C178" t="s">
        <v>16</v>
      </c>
      <c r="D178" t="s">
        <v>17</v>
      </c>
      <c r="E178" t="s">
        <v>18</v>
      </c>
      <c r="F178" t="s">
        <v>19</v>
      </c>
      <c r="G178" t="s">
        <v>20</v>
      </c>
      <c r="H178" t="s">
        <v>68</v>
      </c>
      <c r="I178" t="s">
        <v>22</v>
      </c>
      <c r="J178">
        <v>1</v>
      </c>
      <c r="K178">
        <v>58000</v>
      </c>
      <c r="L178">
        <v>0.2</v>
      </c>
      <c r="M178">
        <v>46400</v>
      </c>
      <c r="N178">
        <v>39000</v>
      </c>
      <c r="O178" t="s">
        <v>23</v>
      </c>
      <c r="P178" t="s">
        <v>31</v>
      </c>
    </row>
    <row r="179" spans="1:16" hidden="1" x14ac:dyDescent="0.35">
      <c r="A179">
        <v>100178</v>
      </c>
      <c r="B179" s="1">
        <v>46095</v>
      </c>
      <c r="C179" t="s">
        <v>35</v>
      </c>
      <c r="D179" t="s">
        <v>36</v>
      </c>
      <c r="E179" t="s">
        <v>43</v>
      </c>
      <c r="F179" t="s">
        <v>44</v>
      </c>
      <c r="G179" t="s">
        <v>45</v>
      </c>
      <c r="H179" t="s">
        <v>34</v>
      </c>
      <c r="I179" t="s">
        <v>30</v>
      </c>
      <c r="J179">
        <v>2</v>
      </c>
      <c r="K179">
        <v>6500</v>
      </c>
      <c r="L179">
        <v>0.15</v>
      </c>
      <c r="M179">
        <v>11050</v>
      </c>
      <c r="O179" t="s">
        <v>23</v>
      </c>
      <c r="P179" t="s">
        <v>40</v>
      </c>
    </row>
    <row r="180" spans="1:16" hidden="1" x14ac:dyDescent="0.35">
      <c r="A180">
        <v>100179</v>
      </c>
      <c r="B180" s="1">
        <v>46085</v>
      </c>
      <c r="C180" t="s">
        <v>35</v>
      </c>
      <c r="D180" t="s">
        <v>36</v>
      </c>
      <c r="E180" t="s">
        <v>43</v>
      </c>
      <c r="F180" t="s">
        <v>27</v>
      </c>
      <c r="G180" t="s">
        <v>33</v>
      </c>
      <c r="H180" t="s">
        <v>180</v>
      </c>
      <c r="I180" t="s">
        <v>30</v>
      </c>
      <c r="J180">
        <v>5</v>
      </c>
      <c r="K180">
        <v>32000</v>
      </c>
      <c r="L180">
        <v>0.15</v>
      </c>
      <c r="M180">
        <v>136000</v>
      </c>
      <c r="N180">
        <v>19000</v>
      </c>
      <c r="O180" t="s">
        <v>23</v>
      </c>
      <c r="P180" t="s">
        <v>40</v>
      </c>
    </row>
    <row r="181" spans="1:16" hidden="1" x14ac:dyDescent="0.35">
      <c r="A181">
        <v>100180</v>
      </c>
      <c r="B181" s="1">
        <v>46167</v>
      </c>
      <c r="C181" t="s">
        <v>42</v>
      </c>
      <c r="D181" t="s">
        <v>26</v>
      </c>
      <c r="E181" t="s">
        <v>43</v>
      </c>
      <c r="F181" t="s">
        <v>44</v>
      </c>
      <c r="G181" t="s">
        <v>65</v>
      </c>
      <c r="H181" t="s">
        <v>46</v>
      </c>
      <c r="I181" t="s">
        <v>22</v>
      </c>
      <c r="J181">
        <v>3</v>
      </c>
      <c r="K181">
        <v>28000</v>
      </c>
      <c r="L181">
        <v>0.05</v>
      </c>
      <c r="M181">
        <v>79800</v>
      </c>
      <c r="N181">
        <v>16000</v>
      </c>
      <c r="O181" t="s">
        <v>23</v>
      </c>
      <c r="P181" t="s">
        <v>24</v>
      </c>
    </row>
    <row r="182" spans="1:16" hidden="1" x14ac:dyDescent="0.35">
      <c r="A182">
        <v>100181</v>
      </c>
      <c r="B182" s="1">
        <v>46052</v>
      </c>
      <c r="C182" t="s">
        <v>55</v>
      </c>
      <c r="D182" t="s">
        <v>56</v>
      </c>
      <c r="E182" t="s">
        <v>37</v>
      </c>
      <c r="F182" t="s">
        <v>19</v>
      </c>
      <c r="G182" t="s">
        <v>62</v>
      </c>
      <c r="H182" t="s">
        <v>181</v>
      </c>
      <c r="I182" t="s">
        <v>30</v>
      </c>
      <c r="J182">
        <v>1</v>
      </c>
      <c r="K182">
        <v>24000</v>
      </c>
      <c r="L182">
        <v>0.1</v>
      </c>
      <c r="M182">
        <v>21600</v>
      </c>
      <c r="N182">
        <v>15000</v>
      </c>
      <c r="O182" t="s">
        <v>76</v>
      </c>
      <c r="P182" t="s">
        <v>24</v>
      </c>
    </row>
    <row r="183" spans="1:16" hidden="1" x14ac:dyDescent="0.35">
      <c r="A183">
        <v>100182</v>
      </c>
      <c r="B183" s="1">
        <v>46094</v>
      </c>
      <c r="C183" t="s">
        <v>32</v>
      </c>
      <c r="D183" t="s">
        <v>17</v>
      </c>
      <c r="E183" t="s">
        <v>37</v>
      </c>
      <c r="F183" t="s">
        <v>44</v>
      </c>
      <c r="G183" t="s">
        <v>65</v>
      </c>
      <c r="H183" t="s">
        <v>130</v>
      </c>
      <c r="I183" t="s">
        <v>30</v>
      </c>
      <c r="J183">
        <v>2</v>
      </c>
      <c r="K183">
        <v>28000</v>
      </c>
      <c r="L183">
        <v>0.2</v>
      </c>
      <c r="M183">
        <v>44800</v>
      </c>
      <c r="N183">
        <v>16000</v>
      </c>
      <c r="O183" t="s">
        <v>76</v>
      </c>
      <c r="P183" t="s">
        <v>31</v>
      </c>
    </row>
    <row r="184" spans="1:16" hidden="1" x14ac:dyDescent="0.35">
      <c r="A184">
        <v>100183</v>
      </c>
      <c r="B184" s="1">
        <v>46219</v>
      </c>
      <c r="C184" t="s">
        <v>50</v>
      </c>
      <c r="D184" t="s">
        <v>51</v>
      </c>
      <c r="E184" t="s">
        <v>43</v>
      </c>
      <c r="F184" t="s">
        <v>19</v>
      </c>
      <c r="G184" t="s">
        <v>20</v>
      </c>
      <c r="H184" t="s">
        <v>182</v>
      </c>
      <c r="I184" t="s">
        <v>30</v>
      </c>
      <c r="J184">
        <v>5</v>
      </c>
      <c r="K184">
        <v>58000</v>
      </c>
      <c r="L184">
        <v>0.15</v>
      </c>
      <c r="M184">
        <v>246500</v>
      </c>
      <c r="N184">
        <v>39000</v>
      </c>
      <c r="O184" t="s">
        <v>23</v>
      </c>
      <c r="P184" t="s">
        <v>40</v>
      </c>
    </row>
    <row r="185" spans="1:16" hidden="1" x14ac:dyDescent="0.35">
      <c r="A185">
        <v>100184</v>
      </c>
      <c r="B185" s="1">
        <v>46044</v>
      </c>
      <c r="C185" t="s">
        <v>42</v>
      </c>
      <c r="D185" t="s">
        <v>26</v>
      </c>
      <c r="E185" t="s">
        <v>43</v>
      </c>
      <c r="F185" t="s">
        <v>19</v>
      </c>
      <c r="G185" t="s">
        <v>52</v>
      </c>
      <c r="H185" t="s">
        <v>179</v>
      </c>
      <c r="I185" t="s">
        <v>22</v>
      </c>
      <c r="J185">
        <v>1</v>
      </c>
      <c r="K185">
        <v>42000</v>
      </c>
      <c r="L185">
        <v>0</v>
      </c>
      <c r="M185">
        <v>42000</v>
      </c>
      <c r="N185">
        <v>28000</v>
      </c>
      <c r="O185" t="s">
        <v>23</v>
      </c>
      <c r="P185" t="s">
        <v>58</v>
      </c>
    </row>
    <row r="186" spans="1:16" hidden="1" x14ac:dyDescent="0.35">
      <c r="A186">
        <v>100185</v>
      </c>
      <c r="B186" s="1">
        <v>46035</v>
      </c>
      <c r="C186" t="s">
        <v>32</v>
      </c>
      <c r="D186" t="s">
        <v>17</v>
      </c>
      <c r="E186" t="s">
        <v>18</v>
      </c>
      <c r="F186" t="s">
        <v>19</v>
      </c>
      <c r="G186" t="s">
        <v>52</v>
      </c>
      <c r="H186" t="s">
        <v>183</v>
      </c>
      <c r="I186" t="s">
        <v>30</v>
      </c>
      <c r="J186">
        <v>2</v>
      </c>
      <c r="K186">
        <v>42000</v>
      </c>
      <c r="L186">
        <v>0.15</v>
      </c>
      <c r="M186">
        <v>71400</v>
      </c>
      <c r="N186">
        <v>28000</v>
      </c>
      <c r="O186" t="s">
        <v>23</v>
      </c>
      <c r="P186" t="s">
        <v>31</v>
      </c>
    </row>
    <row r="187" spans="1:16" hidden="1" x14ac:dyDescent="0.35">
      <c r="A187">
        <v>100186</v>
      </c>
      <c r="B187" s="1">
        <v>46041</v>
      </c>
      <c r="C187" t="s">
        <v>16</v>
      </c>
      <c r="D187" t="s">
        <v>17</v>
      </c>
      <c r="E187" t="s">
        <v>37</v>
      </c>
      <c r="F187" t="s">
        <v>150</v>
      </c>
      <c r="G187" t="s">
        <v>60</v>
      </c>
      <c r="H187" t="s">
        <v>140</v>
      </c>
      <c r="I187" t="s">
        <v>22</v>
      </c>
      <c r="J187">
        <v>2</v>
      </c>
      <c r="K187">
        <v>9000</v>
      </c>
      <c r="L187">
        <v>0.05</v>
      </c>
      <c r="M187">
        <v>17100</v>
      </c>
      <c r="N187">
        <v>3500</v>
      </c>
      <c r="O187" t="s">
        <v>23</v>
      </c>
      <c r="P187" t="s">
        <v>40</v>
      </c>
    </row>
    <row r="188" spans="1:16" hidden="1" x14ac:dyDescent="0.35">
      <c r="A188">
        <v>100187</v>
      </c>
      <c r="B188" s="1">
        <v>46025</v>
      </c>
      <c r="C188" t="s">
        <v>35</v>
      </c>
      <c r="D188" t="s">
        <v>36</v>
      </c>
      <c r="E188" t="s">
        <v>43</v>
      </c>
      <c r="F188" t="s">
        <v>19</v>
      </c>
      <c r="G188" t="s">
        <v>20</v>
      </c>
      <c r="H188" t="s">
        <v>184</v>
      </c>
      <c r="I188" t="s">
        <v>22</v>
      </c>
      <c r="J188">
        <v>2</v>
      </c>
      <c r="K188">
        <v>58000</v>
      </c>
      <c r="L188">
        <v>0.1</v>
      </c>
      <c r="M188">
        <v>104400</v>
      </c>
      <c r="N188">
        <v>39000</v>
      </c>
      <c r="O188" t="s">
        <v>23</v>
      </c>
      <c r="P188" t="s">
        <v>64</v>
      </c>
    </row>
    <row r="189" spans="1:16" hidden="1" x14ac:dyDescent="0.35">
      <c r="A189">
        <v>100188</v>
      </c>
      <c r="B189" s="1">
        <v>46170</v>
      </c>
      <c r="C189" t="s">
        <v>35</v>
      </c>
      <c r="D189" t="s">
        <v>36</v>
      </c>
      <c r="E189" t="s">
        <v>37</v>
      </c>
      <c r="F189" t="s">
        <v>27</v>
      </c>
      <c r="G189" t="s">
        <v>33</v>
      </c>
      <c r="H189" t="s">
        <v>144</v>
      </c>
      <c r="I189" t="s">
        <v>22</v>
      </c>
      <c r="J189">
        <v>1</v>
      </c>
      <c r="K189">
        <v>32000</v>
      </c>
      <c r="L189">
        <v>0.1</v>
      </c>
      <c r="M189">
        <v>28800</v>
      </c>
      <c r="O189" t="s">
        <v>23</v>
      </c>
      <c r="P189" t="s">
        <v>31</v>
      </c>
    </row>
    <row r="190" spans="1:16" hidden="1" x14ac:dyDescent="0.35">
      <c r="A190">
        <v>100189</v>
      </c>
      <c r="B190" s="1">
        <v>46136</v>
      </c>
      <c r="C190" t="s">
        <v>16</v>
      </c>
      <c r="D190" t="s">
        <v>17</v>
      </c>
      <c r="E190" t="s">
        <v>18</v>
      </c>
      <c r="F190" t="s">
        <v>44</v>
      </c>
      <c r="G190" t="s">
        <v>45</v>
      </c>
      <c r="H190" t="s">
        <v>167</v>
      </c>
      <c r="I190" t="s">
        <v>30</v>
      </c>
      <c r="J190">
        <v>1</v>
      </c>
      <c r="K190">
        <v>6500</v>
      </c>
      <c r="L190">
        <v>0.05</v>
      </c>
      <c r="M190">
        <v>6175</v>
      </c>
      <c r="N190">
        <v>2200</v>
      </c>
      <c r="O190" t="s">
        <v>23</v>
      </c>
      <c r="P190" t="s">
        <v>24</v>
      </c>
    </row>
    <row r="191" spans="1:16" hidden="1" x14ac:dyDescent="0.35">
      <c r="A191">
        <v>100190</v>
      </c>
      <c r="B191" s="1">
        <v>46158</v>
      </c>
      <c r="C191" t="s">
        <v>25</v>
      </c>
      <c r="D191" t="s">
        <v>26</v>
      </c>
      <c r="E191" t="s">
        <v>18</v>
      </c>
      <c r="F191" t="s">
        <v>19</v>
      </c>
      <c r="G191" t="s">
        <v>52</v>
      </c>
      <c r="H191" t="s">
        <v>66</v>
      </c>
      <c r="I191" t="s">
        <v>30</v>
      </c>
      <c r="J191">
        <v>2</v>
      </c>
      <c r="K191">
        <v>42000</v>
      </c>
      <c r="L191">
        <v>0.15</v>
      </c>
      <c r="M191">
        <v>71400</v>
      </c>
      <c r="N191">
        <v>28000</v>
      </c>
      <c r="O191" t="s">
        <v>23</v>
      </c>
      <c r="P191" t="s">
        <v>47</v>
      </c>
    </row>
    <row r="192" spans="1:16" hidden="1" x14ac:dyDescent="0.35">
      <c r="A192">
        <v>100191</v>
      </c>
      <c r="B192" s="1">
        <v>46051</v>
      </c>
      <c r="C192" t="s">
        <v>50</v>
      </c>
      <c r="D192" t="s">
        <v>51</v>
      </c>
      <c r="E192" t="s">
        <v>43</v>
      </c>
      <c r="F192" t="s">
        <v>44</v>
      </c>
      <c r="G192" t="s">
        <v>45</v>
      </c>
      <c r="H192" t="s">
        <v>178</v>
      </c>
      <c r="I192" t="s">
        <v>22</v>
      </c>
      <c r="J192">
        <v>3</v>
      </c>
      <c r="K192">
        <v>6500</v>
      </c>
      <c r="L192">
        <v>0.1</v>
      </c>
      <c r="M192">
        <v>17550</v>
      </c>
      <c r="N192">
        <v>2200</v>
      </c>
      <c r="O192" t="s">
        <v>23</v>
      </c>
      <c r="P192" t="s">
        <v>58</v>
      </c>
    </row>
    <row r="193" spans="1:16" hidden="1" x14ac:dyDescent="0.35">
      <c r="A193">
        <v>100192</v>
      </c>
      <c r="B193" s="1">
        <v>46088</v>
      </c>
      <c r="C193" t="s">
        <v>35</v>
      </c>
      <c r="D193" t="s">
        <v>36</v>
      </c>
      <c r="E193" t="s">
        <v>37</v>
      </c>
      <c r="F193" t="s">
        <v>27</v>
      </c>
      <c r="G193" t="s">
        <v>28</v>
      </c>
      <c r="H193" t="s">
        <v>134</v>
      </c>
      <c r="I193" t="s">
        <v>30</v>
      </c>
      <c r="J193">
        <v>2</v>
      </c>
      <c r="K193">
        <v>165000</v>
      </c>
      <c r="L193">
        <v>0.1</v>
      </c>
      <c r="M193">
        <v>267300</v>
      </c>
      <c r="N193">
        <v>112000</v>
      </c>
      <c r="O193" t="s">
        <v>23</v>
      </c>
      <c r="P193" t="s">
        <v>58</v>
      </c>
    </row>
    <row r="194" spans="1:16" x14ac:dyDescent="0.35">
      <c r="A194">
        <v>100193</v>
      </c>
      <c r="B194" s="1">
        <v>46226</v>
      </c>
      <c r="C194" t="s">
        <v>55</v>
      </c>
      <c r="D194" t="s">
        <v>56</v>
      </c>
      <c r="E194" t="s">
        <v>37</v>
      </c>
      <c r="F194" t="s">
        <v>27</v>
      </c>
      <c r="G194" t="s">
        <v>38</v>
      </c>
      <c r="H194" t="s">
        <v>181</v>
      </c>
      <c r="I194" t="s">
        <v>22</v>
      </c>
      <c r="J194">
        <v>3</v>
      </c>
      <c r="K194">
        <v>26000</v>
      </c>
      <c r="L194">
        <v>0.1</v>
      </c>
      <c r="M194">
        <v>70200</v>
      </c>
      <c r="N194">
        <v>15000</v>
      </c>
      <c r="O194" t="s">
        <v>23</v>
      </c>
      <c r="P194" t="s">
        <v>47</v>
      </c>
    </row>
    <row r="195" spans="1:16" hidden="1" x14ac:dyDescent="0.35">
      <c r="A195">
        <v>100194</v>
      </c>
      <c r="B195" s="1">
        <v>46165</v>
      </c>
      <c r="C195" t="s">
        <v>16</v>
      </c>
      <c r="D195" t="s">
        <v>17</v>
      </c>
      <c r="E195" t="s">
        <v>18</v>
      </c>
      <c r="F195" t="s">
        <v>27</v>
      </c>
      <c r="G195" t="s">
        <v>28</v>
      </c>
      <c r="H195" t="s">
        <v>133</v>
      </c>
      <c r="I195" t="s">
        <v>30</v>
      </c>
      <c r="J195">
        <v>3</v>
      </c>
      <c r="K195">
        <v>165000</v>
      </c>
      <c r="L195">
        <v>0.25</v>
      </c>
      <c r="M195">
        <v>371250</v>
      </c>
      <c r="N195">
        <v>112000</v>
      </c>
      <c r="O195" t="s">
        <v>23</v>
      </c>
      <c r="P195" t="s">
        <v>47</v>
      </c>
    </row>
    <row r="196" spans="1:16" hidden="1" x14ac:dyDescent="0.35">
      <c r="A196">
        <v>100195</v>
      </c>
      <c r="B196" s="1">
        <v>46109</v>
      </c>
      <c r="C196" t="s">
        <v>55</v>
      </c>
      <c r="D196" t="s">
        <v>56</v>
      </c>
      <c r="E196" t="s">
        <v>43</v>
      </c>
      <c r="F196" t="s">
        <v>19</v>
      </c>
      <c r="G196" t="s">
        <v>62</v>
      </c>
      <c r="H196" t="s">
        <v>123</v>
      </c>
      <c r="I196" t="s">
        <v>22</v>
      </c>
      <c r="J196">
        <v>2</v>
      </c>
      <c r="K196">
        <v>24000</v>
      </c>
      <c r="L196">
        <v>0.05</v>
      </c>
      <c r="M196">
        <v>45600</v>
      </c>
      <c r="N196">
        <v>15000</v>
      </c>
      <c r="O196" t="s">
        <v>23</v>
      </c>
      <c r="P196" t="s">
        <v>64</v>
      </c>
    </row>
    <row r="197" spans="1:16" hidden="1" x14ac:dyDescent="0.35">
      <c r="A197">
        <v>100196</v>
      </c>
      <c r="B197" s="1">
        <v>46078</v>
      </c>
      <c r="C197" t="s">
        <v>42</v>
      </c>
      <c r="D197" t="s">
        <v>185</v>
      </c>
      <c r="E197" t="s">
        <v>43</v>
      </c>
      <c r="F197" t="s">
        <v>27</v>
      </c>
      <c r="G197" t="s">
        <v>33</v>
      </c>
      <c r="H197" t="s">
        <v>186</v>
      </c>
      <c r="I197" t="s">
        <v>30</v>
      </c>
      <c r="J197">
        <v>4</v>
      </c>
      <c r="K197">
        <v>32000</v>
      </c>
      <c r="L197">
        <v>0.1</v>
      </c>
      <c r="M197">
        <v>115200</v>
      </c>
      <c r="N197">
        <v>19000</v>
      </c>
      <c r="O197" t="s">
        <v>23</v>
      </c>
      <c r="P197" t="s">
        <v>40</v>
      </c>
    </row>
    <row r="198" spans="1:16" hidden="1" x14ac:dyDescent="0.35">
      <c r="A198">
        <v>100197</v>
      </c>
      <c r="B198" s="1">
        <v>46235</v>
      </c>
      <c r="C198" t="s">
        <v>32</v>
      </c>
      <c r="D198" t="s">
        <v>17</v>
      </c>
      <c r="E198" t="s">
        <v>37</v>
      </c>
      <c r="F198" t="s">
        <v>44</v>
      </c>
      <c r="G198" t="s">
        <v>60</v>
      </c>
      <c r="H198" t="s">
        <v>187</v>
      </c>
      <c r="I198" t="s">
        <v>30</v>
      </c>
      <c r="J198">
        <v>1</v>
      </c>
      <c r="K198">
        <v>9000</v>
      </c>
      <c r="L198">
        <v>0.25</v>
      </c>
      <c r="M198">
        <v>6750</v>
      </c>
      <c r="N198">
        <v>3500</v>
      </c>
      <c r="O198" t="s">
        <v>76</v>
      </c>
      <c r="P198" t="s">
        <v>31</v>
      </c>
    </row>
    <row r="199" spans="1:16" hidden="1" x14ac:dyDescent="0.35">
      <c r="A199">
        <v>100198</v>
      </c>
      <c r="B199" s="1">
        <v>46142</v>
      </c>
      <c r="C199" t="s">
        <v>35</v>
      </c>
      <c r="D199" t="s">
        <v>36</v>
      </c>
      <c r="E199" t="s">
        <v>37</v>
      </c>
      <c r="F199" t="s">
        <v>27</v>
      </c>
      <c r="G199" t="s">
        <v>28</v>
      </c>
      <c r="H199" t="s">
        <v>118</v>
      </c>
      <c r="I199" t="s">
        <v>30</v>
      </c>
      <c r="J199">
        <v>2</v>
      </c>
      <c r="K199">
        <v>165000</v>
      </c>
      <c r="L199">
        <v>0.05</v>
      </c>
      <c r="M199">
        <v>313500</v>
      </c>
      <c r="N199">
        <v>112000</v>
      </c>
      <c r="O199" t="s">
        <v>23</v>
      </c>
      <c r="P199" t="s">
        <v>54</v>
      </c>
    </row>
    <row r="200" spans="1:16" hidden="1" x14ac:dyDescent="0.35">
      <c r="A200">
        <v>100199</v>
      </c>
      <c r="B200" s="1">
        <v>46170</v>
      </c>
      <c r="C200" t="s">
        <v>50</v>
      </c>
      <c r="D200" t="s">
        <v>51</v>
      </c>
      <c r="E200" t="s">
        <v>18</v>
      </c>
      <c r="F200" t="s">
        <v>44</v>
      </c>
      <c r="G200" t="s">
        <v>65</v>
      </c>
      <c r="H200" t="s">
        <v>100</v>
      </c>
      <c r="I200" t="s">
        <v>30</v>
      </c>
      <c r="J200">
        <v>2</v>
      </c>
      <c r="K200">
        <v>28000</v>
      </c>
      <c r="L200">
        <v>0.05</v>
      </c>
      <c r="M200">
        <v>53200</v>
      </c>
      <c r="N200">
        <v>16000</v>
      </c>
      <c r="O200" t="s">
        <v>23</v>
      </c>
      <c r="P200" t="s">
        <v>58</v>
      </c>
    </row>
    <row r="201" spans="1:16" hidden="1" x14ac:dyDescent="0.35">
      <c r="A201">
        <v>100200</v>
      </c>
      <c r="B201" s="1">
        <v>46024</v>
      </c>
      <c r="C201" t="s">
        <v>35</v>
      </c>
      <c r="D201" t="s">
        <v>36</v>
      </c>
      <c r="E201" t="s">
        <v>43</v>
      </c>
      <c r="F201" t="s">
        <v>44</v>
      </c>
      <c r="G201" t="s">
        <v>65</v>
      </c>
      <c r="H201" t="s">
        <v>125</v>
      </c>
      <c r="I201" t="s">
        <v>30</v>
      </c>
      <c r="J201">
        <v>2</v>
      </c>
      <c r="K201">
        <v>28000</v>
      </c>
      <c r="L201">
        <v>0.05</v>
      </c>
      <c r="M201">
        <v>53200</v>
      </c>
      <c r="N201">
        <v>16000</v>
      </c>
      <c r="O201" t="s">
        <v>23</v>
      </c>
      <c r="P201" t="s">
        <v>64</v>
      </c>
    </row>
    <row r="202" spans="1:16" hidden="1" x14ac:dyDescent="0.35">
      <c r="A202">
        <v>100201</v>
      </c>
      <c r="B202" s="1">
        <v>46075</v>
      </c>
      <c r="C202" t="s">
        <v>35</v>
      </c>
      <c r="D202" t="s">
        <v>36</v>
      </c>
      <c r="E202" t="s">
        <v>37</v>
      </c>
      <c r="F202" t="s">
        <v>44</v>
      </c>
      <c r="G202" t="s">
        <v>45</v>
      </c>
      <c r="H202" t="s">
        <v>46</v>
      </c>
      <c r="I202" t="s">
        <v>22</v>
      </c>
      <c r="J202">
        <v>4</v>
      </c>
      <c r="K202">
        <v>6500</v>
      </c>
      <c r="L202">
        <v>0</v>
      </c>
      <c r="M202">
        <v>26000</v>
      </c>
      <c r="N202">
        <v>2200</v>
      </c>
      <c r="O202" t="s">
        <v>76</v>
      </c>
      <c r="P202" t="s">
        <v>84</v>
      </c>
    </row>
    <row r="203" spans="1:16" hidden="1" x14ac:dyDescent="0.35">
      <c r="A203">
        <v>100202</v>
      </c>
      <c r="B203" s="1">
        <v>46228</v>
      </c>
      <c r="C203" t="s">
        <v>32</v>
      </c>
      <c r="D203" t="s">
        <v>17</v>
      </c>
      <c r="E203" t="s">
        <v>37</v>
      </c>
      <c r="F203" t="s">
        <v>44</v>
      </c>
      <c r="G203" t="s">
        <v>45</v>
      </c>
      <c r="H203" t="s">
        <v>130</v>
      </c>
      <c r="I203" t="s">
        <v>22</v>
      </c>
      <c r="J203">
        <v>1</v>
      </c>
      <c r="K203">
        <v>6500</v>
      </c>
      <c r="L203">
        <v>0.05</v>
      </c>
      <c r="M203">
        <v>6175</v>
      </c>
      <c r="N203">
        <v>2200</v>
      </c>
      <c r="O203" t="s">
        <v>23</v>
      </c>
      <c r="P203" t="s">
        <v>54</v>
      </c>
    </row>
    <row r="204" spans="1:16" hidden="1" x14ac:dyDescent="0.35">
      <c r="A204">
        <v>100203</v>
      </c>
      <c r="B204" s="1">
        <v>46151</v>
      </c>
      <c r="C204" t="s">
        <v>32</v>
      </c>
      <c r="D204" t="s">
        <v>17</v>
      </c>
      <c r="E204" t="s">
        <v>43</v>
      </c>
      <c r="F204" t="s">
        <v>27</v>
      </c>
      <c r="G204" t="s">
        <v>28</v>
      </c>
      <c r="H204" t="s">
        <v>154</v>
      </c>
      <c r="I204" t="s">
        <v>30</v>
      </c>
      <c r="J204">
        <v>1</v>
      </c>
      <c r="K204">
        <v>165000</v>
      </c>
      <c r="L204">
        <v>0.25</v>
      </c>
      <c r="M204">
        <v>123750</v>
      </c>
      <c r="N204">
        <v>112000</v>
      </c>
      <c r="O204" t="s">
        <v>23</v>
      </c>
      <c r="P204" t="s">
        <v>64</v>
      </c>
    </row>
    <row r="205" spans="1:16" hidden="1" x14ac:dyDescent="0.35">
      <c r="A205">
        <v>100204</v>
      </c>
      <c r="B205" s="1">
        <v>46099</v>
      </c>
      <c r="C205" t="s">
        <v>16</v>
      </c>
      <c r="D205" t="s">
        <v>17</v>
      </c>
      <c r="E205" t="s">
        <v>43</v>
      </c>
      <c r="F205" t="s">
        <v>44</v>
      </c>
      <c r="G205" t="s">
        <v>60</v>
      </c>
      <c r="H205" t="s">
        <v>145</v>
      </c>
      <c r="I205" t="s">
        <v>30</v>
      </c>
      <c r="J205">
        <v>3</v>
      </c>
      <c r="K205">
        <v>9000</v>
      </c>
      <c r="L205">
        <v>0.25</v>
      </c>
      <c r="M205">
        <v>20250</v>
      </c>
      <c r="N205">
        <v>3500</v>
      </c>
      <c r="O205" t="s">
        <v>23</v>
      </c>
      <c r="P205" t="s">
        <v>54</v>
      </c>
    </row>
    <row r="206" spans="1:16" hidden="1" x14ac:dyDescent="0.35">
      <c r="A206">
        <v>100205</v>
      </c>
      <c r="B206" s="1">
        <v>46032</v>
      </c>
      <c r="C206" t="s">
        <v>55</v>
      </c>
      <c r="D206" t="s">
        <v>56</v>
      </c>
      <c r="E206" t="s">
        <v>37</v>
      </c>
      <c r="F206" t="s">
        <v>19</v>
      </c>
      <c r="G206" t="s">
        <v>62</v>
      </c>
      <c r="H206" t="s">
        <v>188</v>
      </c>
      <c r="I206" t="s">
        <v>22</v>
      </c>
      <c r="J206">
        <v>5</v>
      </c>
      <c r="K206">
        <v>24000</v>
      </c>
      <c r="L206">
        <v>0.1</v>
      </c>
      <c r="M206">
        <v>108000</v>
      </c>
      <c r="N206">
        <v>15000</v>
      </c>
      <c r="O206" t="s">
        <v>23</v>
      </c>
      <c r="P206" t="s">
        <v>40</v>
      </c>
    </row>
    <row r="207" spans="1:16" hidden="1" x14ac:dyDescent="0.35">
      <c r="A207">
        <v>100206</v>
      </c>
      <c r="B207" s="1">
        <v>46244</v>
      </c>
      <c r="C207" t="s">
        <v>42</v>
      </c>
      <c r="D207" t="s">
        <v>26</v>
      </c>
      <c r="E207" t="s">
        <v>18</v>
      </c>
      <c r="F207" t="s">
        <v>19</v>
      </c>
      <c r="G207" t="s">
        <v>20</v>
      </c>
      <c r="H207" t="s">
        <v>130</v>
      </c>
      <c r="I207" t="s">
        <v>22</v>
      </c>
      <c r="J207">
        <v>1</v>
      </c>
      <c r="K207">
        <v>58000</v>
      </c>
      <c r="L207">
        <v>0.15</v>
      </c>
      <c r="M207">
        <v>49300</v>
      </c>
      <c r="N207">
        <v>39000</v>
      </c>
      <c r="O207" t="s">
        <v>23</v>
      </c>
      <c r="P207" t="s">
        <v>84</v>
      </c>
    </row>
    <row r="208" spans="1:16" hidden="1" x14ac:dyDescent="0.35">
      <c r="A208">
        <v>100207</v>
      </c>
      <c r="B208" s="1">
        <v>46112</v>
      </c>
      <c r="C208" t="s">
        <v>50</v>
      </c>
      <c r="D208" t="s">
        <v>51</v>
      </c>
      <c r="E208" t="s">
        <v>43</v>
      </c>
      <c r="F208" t="s">
        <v>27</v>
      </c>
      <c r="G208" t="s">
        <v>28</v>
      </c>
      <c r="H208" t="s">
        <v>135</v>
      </c>
      <c r="I208" t="s">
        <v>30</v>
      </c>
      <c r="J208">
        <v>1</v>
      </c>
      <c r="K208">
        <v>165000</v>
      </c>
      <c r="L208">
        <v>0.1</v>
      </c>
      <c r="M208">
        <v>148500</v>
      </c>
      <c r="N208">
        <v>112000</v>
      </c>
      <c r="O208" t="s">
        <v>23</v>
      </c>
      <c r="P208" t="s">
        <v>31</v>
      </c>
    </row>
    <row r="209" spans="1:16" hidden="1" x14ac:dyDescent="0.35">
      <c r="A209">
        <v>100208</v>
      </c>
      <c r="B209" s="1">
        <v>46100</v>
      </c>
      <c r="C209" t="s">
        <v>16</v>
      </c>
      <c r="D209" t="s">
        <v>17</v>
      </c>
      <c r="E209" t="s">
        <v>43</v>
      </c>
      <c r="F209" t="s">
        <v>19</v>
      </c>
      <c r="G209" t="s">
        <v>20</v>
      </c>
      <c r="H209" t="s">
        <v>157</v>
      </c>
      <c r="I209" t="s">
        <v>30</v>
      </c>
      <c r="J209">
        <v>2</v>
      </c>
      <c r="K209">
        <v>58000</v>
      </c>
      <c r="L209">
        <v>0.15</v>
      </c>
      <c r="M209">
        <v>98600</v>
      </c>
      <c r="O209" t="s">
        <v>23</v>
      </c>
      <c r="P209" t="s">
        <v>31</v>
      </c>
    </row>
    <row r="210" spans="1:16" x14ac:dyDescent="0.35">
      <c r="A210">
        <v>100209</v>
      </c>
      <c r="B210" s="1">
        <v>46207</v>
      </c>
      <c r="C210" t="s">
        <v>35</v>
      </c>
      <c r="D210" t="s">
        <v>36</v>
      </c>
      <c r="E210" t="s">
        <v>43</v>
      </c>
      <c r="F210" t="s">
        <v>27</v>
      </c>
      <c r="G210" t="s">
        <v>38</v>
      </c>
      <c r="H210" t="s">
        <v>147</v>
      </c>
      <c r="I210" t="s">
        <v>30</v>
      </c>
      <c r="J210">
        <v>3</v>
      </c>
      <c r="K210">
        <v>26000</v>
      </c>
      <c r="L210">
        <v>0</v>
      </c>
      <c r="M210">
        <v>78000</v>
      </c>
      <c r="N210">
        <v>15000</v>
      </c>
      <c r="O210" t="s">
        <v>23</v>
      </c>
      <c r="P210" t="s">
        <v>31</v>
      </c>
    </row>
    <row r="211" spans="1:16" hidden="1" x14ac:dyDescent="0.35">
      <c r="A211">
        <v>100210</v>
      </c>
      <c r="B211" s="1">
        <v>46239</v>
      </c>
      <c r="C211" t="s">
        <v>55</v>
      </c>
      <c r="D211" t="s">
        <v>56</v>
      </c>
      <c r="E211" t="s">
        <v>43</v>
      </c>
      <c r="F211" t="s">
        <v>27</v>
      </c>
      <c r="G211" t="s">
        <v>33</v>
      </c>
      <c r="H211" t="s">
        <v>172</v>
      </c>
      <c r="I211" t="s">
        <v>30</v>
      </c>
      <c r="J211">
        <v>1</v>
      </c>
      <c r="K211">
        <v>32000</v>
      </c>
      <c r="L211">
        <v>0</v>
      </c>
      <c r="M211">
        <v>32000</v>
      </c>
      <c r="N211">
        <v>19000</v>
      </c>
      <c r="O211" t="s">
        <v>23</v>
      </c>
      <c r="P211" t="s">
        <v>40</v>
      </c>
    </row>
    <row r="212" spans="1:16" hidden="1" x14ac:dyDescent="0.35">
      <c r="A212">
        <v>100211</v>
      </c>
      <c r="B212" s="1">
        <v>46260</v>
      </c>
      <c r="C212" t="s">
        <v>35</v>
      </c>
      <c r="D212" t="s">
        <v>36</v>
      </c>
      <c r="E212" t="s">
        <v>43</v>
      </c>
      <c r="F212" t="s">
        <v>19</v>
      </c>
      <c r="G212" t="s">
        <v>52</v>
      </c>
      <c r="H212" t="s">
        <v>96</v>
      </c>
      <c r="I212" t="s">
        <v>30</v>
      </c>
      <c r="J212">
        <v>4</v>
      </c>
      <c r="K212">
        <v>42000</v>
      </c>
      <c r="L212">
        <v>0</v>
      </c>
      <c r="M212">
        <v>168000</v>
      </c>
      <c r="N212">
        <v>28000</v>
      </c>
      <c r="O212" t="s">
        <v>23</v>
      </c>
      <c r="P212" t="s">
        <v>54</v>
      </c>
    </row>
    <row r="213" spans="1:16" hidden="1" x14ac:dyDescent="0.35">
      <c r="A213">
        <v>100212</v>
      </c>
      <c r="B213" s="1">
        <v>46117</v>
      </c>
      <c r="C213" t="s">
        <v>50</v>
      </c>
      <c r="D213" t="s">
        <v>51</v>
      </c>
      <c r="E213" t="s">
        <v>37</v>
      </c>
      <c r="F213" t="s">
        <v>19</v>
      </c>
      <c r="G213" t="s">
        <v>62</v>
      </c>
      <c r="H213" t="s">
        <v>110</v>
      </c>
      <c r="I213" t="s">
        <v>30</v>
      </c>
      <c r="J213">
        <v>2</v>
      </c>
      <c r="K213">
        <v>24000</v>
      </c>
      <c r="L213">
        <v>0.15</v>
      </c>
      <c r="M213">
        <v>40800</v>
      </c>
      <c r="N213">
        <v>15000</v>
      </c>
      <c r="O213" t="s">
        <v>23</v>
      </c>
      <c r="P213" t="s">
        <v>64</v>
      </c>
    </row>
    <row r="214" spans="1:16" hidden="1" x14ac:dyDescent="0.35">
      <c r="A214">
        <v>100213</v>
      </c>
      <c r="B214" s="1">
        <v>46023</v>
      </c>
      <c r="C214" t="s">
        <v>16</v>
      </c>
      <c r="D214" t="s">
        <v>17</v>
      </c>
      <c r="E214" t="s">
        <v>43</v>
      </c>
      <c r="F214" t="s">
        <v>27</v>
      </c>
      <c r="G214" t="s">
        <v>28</v>
      </c>
      <c r="H214" t="s">
        <v>189</v>
      </c>
      <c r="I214" t="s">
        <v>22</v>
      </c>
      <c r="J214">
        <v>2</v>
      </c>
      <c r="K214">
        <v>165000</v>
      </c>
      <c r="L214">
        <v>0.15</v>
      </c>
      <c r="M214">
        <v>280500</v>
      </c>
      <c r="O214" t="s">
        <v>23</v>
      </c>
      <c r="P214" t="s">
        <v>54</v>
      </c>
    </row>
    <row r="215" spans="1:16" hidden="1" x14ac:dyDescent="0.35">
      <c r="A215">
        <v>100214</v>
      </c>
      <c r="B215" s="1">
        <v>46086</v>
      </c>
      <c r="C215" t="s">
        <v>25</v>
      </c>
      <c r="D215" t="s">
        <v>26</v>
      </c>
      <c r="E215" t="s">
        <v>43</v>
      </c>
      <c r="F215" t="s">
        <v>44</v>
      </c>
      <c r="G215" t="s">
        <v>45</v>
      </c>
      <c r="H215" t="s">
        <v>183</v>
      </c>
      <c r="I215" t="s">
        <v>22</v>
      </c>
      <c r="J215">
        <v>2</v>
      </c>
      <c r="K215">
        <v>6500</v>
      </c>
      <c r="L215">
        <v>0.05</v>
      </c>
      <c r="M215">
        <v>12350</v>
      </c>
      <c r="N215">
        <v>2200</v>
      </c>
      <c r="O215" t="s">
        <v>23</v>
      </c>
      <c r="P215" t="s">
        <v>40</v>
      </c>
    </row>
    <row r="216" spans="1:16" x14ac:dyDescent="0.35">
      <c r="A216">
        <v>100215</v>
      </c>
      <c r="B216" s="1">
        <v>46128</v>
      </c>
      <c r="C216" t="s">
        <v>35</v>
      </c>
      <c r="D216" t="s">
        <v>36</v>
      </c>
      <c r="E216" t="s">
        <v>43</v>
      </c>
      <c r="F216" t="s">
        <v>27</v>
      </c>
      <c r="G216" t="s">
        <v>38</v>
      </c>
      <c r="H216" t="s">
        <v>118</v>
      </c>
      <c r="I216" t="s">
        <v>22</v>
      </c>
      <c r="J216">
        <v>3</v>
      </c>
      <c r="K216">
        <v>26000</v>
      </c>
      <c r="L216">
        <v>0</v>
      </c>
      <c r="M216">
        <v>78000</v>
      </c>
      <c r="N216">
        <v>15000</v>
      </c>
      <c r="O216" t="s">
        <v>23</v>
      </c>
      <c r="P216" t="s">
        <v>40</v>
      </c>
    </row>
    <row r="217" spans="1:16" hidden="1" x14ac:dyDescent="0.35">
      <c r="A217">
        <v>100216</v>
      </c>
      <c r="B217" s="1">
        <v>46161</v>
      </c>
      <c r="C217" t="s">
        <v>25</v>
      </c>
      <c r="D217" t="s">
        <v>26</v>
      </c>
      <c r="E217" t="s">
        <v>37</v>
      </c>
      <c r="F217" t="s">
        <v>44</v>
      </c>
      <c r="G217" t="s">
        <v>45</v>
      </c>
      <c r="H217" t="s">
        <v>157</v>
      </c>
      <c r="I217" t="s">
        <v>22</v>
      </c>
      <c r="J217">
        <v>4</v>
      </c>
      <c r="K217">
        <v>6500</v>
      </c>
      <c r="L217">
        <v>0</v>
      </c>
      <c r="M217">
        <v>26000</v>
      </c>
      <c r="N217">
        <v>2200</v>
      </c>
      <c r="O217" t="s">
        <v>23</v>
      </c>
      <c r="P217" t="s">
        <v>24</v>
      </c>
    </row>
    <row r="218" spans="1:16" hidden="1" x14ac:dyDescent="0.35">
      <c r="A218">
        <v>100217</v>
      </c>
      <c r="B218" s="1">
        <v>46198</v>
      </c>
      <c r="C218" t="s">
        <v>42</v>
      </c>
      <c r="D218" t="s">
        <v>26</v>
      </c>
      <c r="E218" t="s">
        <v>37</v>
      </c>
      <c r="F218" t="s">
        <v>19</v>
      </c>
      <c r="G218" t="s">
        <v>62</v>
      </c>
      <c r="H218" t="s">
        <v>190</v>
      </c>
      <c r="I218" t="s">
        <v>30</v>
      </c>
      <c r="J218">
        <v>2</v>
      </c>
      <c r="K218">
        <v>24000</v>
      </c>
      <c r="L218">
        <v>0.05</v>
      </c>
      <c r="M218">
        <v>45600</v>
      </c>
      <c r="N218">
        <v>15000</v>
      </c>
      <c r="O218" t="s">
        <v>23</v>
      </c>
      <c r="P218" t="s">
        <v>54</v>
      </c>
    </row>
    <row r="219" spans="1:16" hidden="1" x14ac:dyDescent="0.35">
      <c r="A219">
        <v>100218</v>
      </c>
      <c r="B219" s="1">
        <v>46120</v>
      </c>
      <c r="C219" t="s">
        <v>42</v>
      </c>
      <c r="D219" t="s">
        <v>26</v>
      </c>
      <c r="E219" t="s">
        <v>18</v>
      </c>
      <c r="F219" t="s">
        <v>19</v>
      </c>
      <c r="G219" t="s">
        <v>20</v>
      </c>
      <c r="H219" t="s">
        <v>149</v>
      </c>
      <c r="I219" t="s">
        <v>22</v>
      </c>
      <c r="J219">
        <v>3</v>
      </c>
      <c r="K219">
        <v>58000</v>
      </c>
      <c r="L219">
        <v>0.05</v>
      </c>
      <c r="M219">
        <v>165300</v>
      </c>
      <c r="N219">
        <v>39000</v>
      </c>
      <c r="O219" t="s">
        <v>23</v>
      </c>
      <c r="P219" t="s">
        <v>54</v>
      </c>
    </row>
    <row r="220" spans="1:16" hidden="1" x14ac:dyDescent="0.35">
      <c r="A220">
        <v>100219</v>
      </c>
      <c r="B220" s="1">
        <v>46253</v>
      </c>
      <c r="C220" t="s">
        <v>55</v>
      </c>
      <c r="D220" t="s">
        <v>56</v>
      </c>
      <c r="E220" t="s">
        <v>43</v>
      </c>
      <c r="F220" t="s">
        <v>19</v>
      </c>
      <c r="G220" t="s">
        <v>20</v>
      </c>
      <c r="H220" t="s">
        <v>191</v>
      </c>
      <c r="I220" t="s">
        <v>30</v>
      </c>
      <c r="J220">
        <v>5</v>
      </c>
      <c r="K220">
        <v>58000</v>
      </c>
      <c r="L220">
        <v>0.15</v>
      </c>
      <c r="M220">
        <v>246500</v>
      </c>
      <c r="N220">
        <v>39000</v>
      </c>
      <c r="O220" t="s">
        <v>23</v>
      </c>
      <c r="P220" t="s">
        <v>40</v>
      </c>
    </row>
    <row r="221" spans="1:16" x14ac:dyDescent="0.35">
      <c r="A221">
        <v>100220</v>
      </c>
      <c r="B221" s="1">
        <v>46024</v>
      </c>
      <c r="C221" t="s">
        <v>35</v>
      </c>
      <c r="D221" t="s">
        <v>36</v>
      </c>
      <c r="E221" t="s">
        <v>18</v>
      </c>
      <c r="F221" t="s">
        <v>27</v>
      </c>
      <c r="G221" t="s">
        <v>38</v>
      </c>
      <c r="H221" t="s">
        <v>124</v>
      </c>
      <c r="I221" t="s">
        <v>30</v>
      </c>
      <c r="J221">
        <v>2</v>
      </c>
      <c r="K221">
        <v>26000</v>
      </c>
      <c r="L221">
        <v>0</v>
      </c>
      <c r="M221">
        <v>52000</v>
      </c>
      <c r="N221">
        <v>15000</v>
      </c>
      <c r="O221" t="s">
        <v>23</v>
      </c>
      <c r="P221" t="s">
        <v>24</v>
      </c>
    </row>
    <row r="222" spans="1:16" hidden="1" x14ac:dyDescent="0.35">
      <c r="A222">
        <v>100221</v>
      </c>
      <c r="B222" s="1">
        <v>46111</v>
      </c>
      <c r="C222" t="s">
        <v>50</v>
      </c>
      <c r="D222" t="s">
        <v>51</v>
      </c>
      <c r="E222" t="s">
        <v>43</v>
      </c>
      <c r="F222" t="s">
        <v>44</v>
      </c>
      <c r="G222" t="s">
        <v>65</v>
      </c>
      <c r="H222" t="s">
        <v>159</v>
      </c>
      <c r="I222" t="s">
        <v>30</v>
      </c>
      <c r="J222">
        <v>3</v>
      </c>
      <c r="K222">
        <v>28000</v>
      </c>
      <c r="L222">
        <v>0.1</v>
      </c>
      <c r="M222">
        <v>75600</v>
      </c>
      <c r="N222">
        <v>16000</v>
      </c>
      <c r="O222" t="s">
        <v>23</v>
      </c>
      <c r="P222" t="s">
        <v>54</v>
      </c>
    </row>
    <row r="223" spans="1:16" hidden="1" x14ac:dyDescent="0.35">
      <c r="A223">
        <v>100222</v>
      </c>
      <c r="B223" s="1">
        <v>46255</v>
      </c>
      <c r="C223" t="s">
        <v>16</v>
      </c>
      <c r="D223" t="s">
        <v>17</v>
      </c>
      <c r="E223" t="s">
        <v>18</v>
      </c>
      <c r="F223" t="s">
        <v>19</v>
      </c>
      <c r="G223" t="s">
        <v>20</v>
      </c>
      <c r="H223" t="s">
        <v>192</v>
      </c>
      <c r="I223" t="s">
        <v>22</v>
      </c>
      <c r="J223">
        <v>3</v>
      </c>
      <c r="K223">
        <v>58000</v>
      </c>
      <c r="L223">
        <v>0.25</v>
      </c>
      <c r="M223">
        <v>130500</v>
      </c>
      <c r="O223" t="s">
        <v>76</v>
      </c>
      <c r="P223" t="s">
        <v>64</v>
      </c>
    </row>
    <row r="224" spans="1:16" hidden="1" x14ac:dyDescent="0.35">
      <c r="A224">
        <v>100223</v>
      </c>
      <c r="B224" s="1">
        <v>46165</v>
      </c>
      <c r="C224" t="s">
        <v>55</v>
      </c>
      <c r="D224" t="s">
        <v>56</v>
      </c>
      <c r="E224" t="s">
        <v>18</v>
      </c>
      <c r="F224" t="s">
        <v>19</v>
      </c>
      <c r="G224" t="s">
        <v>52</v>
      </c>
      <c r="H224" t="s">
        <v>193</v>
      </c>
      <c r="I224" t="s">
        <v>30</v>
      </c>
      <c r="J224">
        <v>3</v>
      </c>
      <c r="K224">
        <v>42000</v>
      </c>
      <c r="L224">
        <v>0.15</v>
      </c>
      <c r="M224">
        <v>107100</v>
      </c>
      <c r="N224">
        <v>28000</v>
      </c>
      <c r="O224" t="s">
        <v>23</v>
      </c>
      <c r="P224" t="s">
        <v>58</v>
      </c>
    </row>
    <row r="225" spans="1:16" hidden="1" x14ac:dyDescent="0.35">
      <c r="A225">
        <v>100224</v>
      </c>
      <c r="B225" s="1">
        <v>46149</v>
      </c>
      <c r="C225" t="s">
        <v>42</v>
      </c>
      <c r="D225" t="s">
        <v>26</v>
      </c>
      <c r="E225" t="s">
        <v>37</v>
      </c>
      <c r="F225" t="s">
        <v>27</v>
      </c>
      <c r="G225" t="s">
        <v>33</v>
      </c>
      <c r="H225" t="s">
        <v>175</v>
      </c>
      <c r="I225" t="s">
        <v>30</v>
      </c>
      <c r="J225">
        <v>1</v>
      </c>
      <c r="K225">
        <v>32000</v>
      </c>
      <c r="L225">
        <v>0.1</v>
      </c>
      <c r="M225">
        <v>28800</v>
      </c>
      <c r="N225">
        <v>19000</v>
      </c>
      <c r="O225" t="s">
        <v>23</v>
      </c>
      <c r="P225" t="s">
        <v>40</v>
      </c>
    </row>
    <row r="226" spans="1:16" hidden="1" x14ac:dyDescent="0.35">
      <c r="A226">
        <v>100225</v>
      </c>
      <c r="B226" s="1">
        <v>46079</v>
      </c>
      <c r="C226" t="s">
        <v>35</v>
      </c>
      <c r="D226" t="s">
        <v>36</v>
      </c>
      <c r="E226" t="s">
        <v>37</v>
      </c>
      <c r="F226" t="s">
        <v>19</v>
      </c>
      <c r="G226" t="s">
        <v>62</v>
      </c>
      <c r="H226" t="s">
        <v>194</v>
      </c>
      <c r="I226" t="s">
        <v>22</v>
      </c>
      <c r="J226">
        <v>1</v>
      </c>
      <c r="K226">
        <v>24000</v>
      </c>
      <c r="L226">
        <v>0.05</v>
      </c>
      <c r="M226">
        <v>22800</v>
      </c>
      <c r="N226">
        <v>15000</v>
      </c>
      <c r="O226" t="s">
        <v>23</v>
      </c>
      <c r="P226" t="s">
        <v>31</v>
      </c>
    </row>
    <row r="227" spans="1:16" hidden="1" x14ac:dyDescent="0.35">
      <c r="A227">
        <v>100226</v>
      </c>
      <c r="B227" s="1">
        <v>46054</v>
      </c>
      <c r="C227" t="s">
        <v>50</v>
      </c>
      <c r="D227" t="s">
        <v>51</v>
      </c>
      <c r="E227" t="s">
        <v>43</v>
      </c>
      <c r="F227" t="s">
        <v>19</v>
      </c>
      <c r="G227" t="s">
        <v>62</v>
      </c>
      <c r="H227" t="s">
        <v>117</v>
      </c>
      <c r="I227" t="s">
        <v>30</v>
      </c>
      <c r="J227">
        <v>1</v>
      </c>
      <c r="K227">
        <v>24000</v>
      </c>
      <c r="L227">
        <v>0.05</v>
      </c>
      <c r="M227">
        <v>22800</v>
      </c>
      <c r="N227">
        <v>15000</v>
      </c>
      <c r="O227" t="s">
        <v>23</v>
      </c>
      <c r="P227" t="s">
        <v>54</v>
      </c>
    </row>
    <row r="228" spans="1:16" hidden="1" x14ac:dyDescent="0.35">
      <c r="A228">
        <v>100227</v>
      </c>
      <c r="B228" s="1">
        <v>46114</v>
      </c>
      <c r="C228" t="s">
        <v>55</v>
      </c>
      <c r="D228" t="s">
        <v>56</v>
      </c>
      <c r="E228" t="s">
        <v>43</v>
      </c>
      <c r="F228" t="s">
        <v>19</v>
      </c>
      <c r="G228" t="s">
        <v>20</v>
      </c>
      <c r="H228" t="s">
        <v>195</v>
      </c>
      <c r="I228" t="s">
        <v>30</v>
      </c>
      <c r="J228">
        <v>2</v>
      </c>
      <c r="K228">
        <v>58000</v>
      </c>
      <c r="L228">
        <v>0</v>
      </c>
      <c r="M228">
        <v>116000</v>
      </c>
      <c r="N228">
        <v>39000</v>
      </c>
      <c r="O228" t="s">
        <v>23</v>
      </c>
      <c r="P228" t="s">
        <v>84</v>
      </c>
    </row>
    <row r="229" spans="1:16" hidden="1" x14ac:dyDescent="0.35">
      <c r="A229">
        <v>100228</v>
      </c>
      <c r="B229" s="1">
        <v>46099</v>
      </c>
      <c r="C229" t="s">
        <v>25</v>
      </c>
      <c r="D229" t="s">
        <v>26</v>
      </c>
      <c r="E229" t="s">
        <v>43</v>
      </c>
      <c r="F229" t="s">
        <v>27</v>
      </c>
      <c r="G229" t="s">
        <v>33</v>
      </c>
      <c r="H229" t="s">
        <v>59</v>
      </c>
      <c r="I229" t="s">
        <v>22</v>
      </c>
      <c r="J229">
        <v>3</v>
      </c>
      <c r="K229">
        <v>32000</v>
      </c>
      <c r="L229">
        <v>0.15</v>
      </c>
      <c r="M229">
        <v>81600</v>
      </c>
      <c r="N229">
        <v>19000</v>
      </c>
      <c r="O229" t="s">
        <v>23</v>
      </c>
      <c r="P229" t="s">
        <v>24</v>
      </c>
    </row>
    <row r="230" spans="1:16" hidden="1" x14ac:dyDescent="0.35">
      <c r="A230">
        <v>100229</v>
      </c>
      <c r="B230" s="1">
        <v>46212</v>
      </c>
      <c r="C230" t="s">
        <v>35</v>
      </c>
      <c r="D230" t="s">
        <v>36</v>
      </c>
      <c r="E230" t="s">
        <v>37</v>
      </c>
      <c r="F230" t="s">
        <v>19</v>
      </c>
      <c r="G230" t="s">
        <v>20</v>
      </c>
      <c r="H230" t="s">
        <v>194</v>
      </c>
      <c r="I230" t="s">
        <v>30</v>
      </c>
      <c r="J230">
        <v>1</v>
      </c>
      <c r="K230">
        <v>58000</v>
      </c>
      <c r="L230">
        <v>0.1</v>
      </c>
      <c r="M230">
        <v>52200</v>
      </c>
      <c r="N230">
        <v>39000</v>
      </c>
      <c r="O230" t="s">
        <v>23</v>
      </c>
      <c r="P230" t="s">
        <v>24</v>
      </c>
    </row>
    <row r="231" spans="1:16" x14ac:dyDescent="0.35">
      <c r="A231">
        <v>100230</v>
      </c>
      <c r="B231" s="1">
        <v>46141</v>
      </c>
      <c r="C231" t="s">
        <v>35</v>
      </c>
      <c r="D231" t="s">
        <v>36</v>
      </c>
      <c r="E231" t="s">
        <v>43</v>
      </c>
      <c r="F231" t="s">
        <v>27</v>
      </c>
      <c r="G231" t="s">
        <v>38</v>
      </c>
      <c r="H231" t="s">
        <v>109</v>
      </c>
      <c r="I231" t="s">
        <v>30</v>
      </c>
      <c r="J231">
        <v>3</v>
      </c>
      <c r="K231">
        <v>26000</v>
      </c>
      <c r="L231">
        <v>0.15</v>
      </c>
      <c r="M231">
        <v>66300</v>
      </c>
      <c r="N231">
        <v>15000</v>
      </c>
      <c r="O231" t="s">
        <v>23</v>
      </c>
      <c r="P231" t="s">
        <v>84</v>
      </c>
    </row>
    <row r="232" spans="1:16" hidden="1" x14ac:dyDescent="0.35">
      <c r="A232">
        <v>100231</v>
      </c>
      <c r="B232" s="1">
        <v>46109</v>
      </c>
      <c r="C232" t="s">
        <v>32</v>
      </c>
      <c r="D232" t="s">
        <v>17</v>
      </c>
      <c r="E232" t="s">
        <v>18</v>
      </c>
      <c r="F232" t="s">
        <v>27</v>
      </c>
      <c r="G232" t="s">
        <v>28</v>
      </c>
      <c r="H232" t="s">
        <v>196</v>
      </c>
      <c r="I232" t="s">
        <v>30</v>
      </c>
      <c r="J232">
        <v>1</v>
      </c>
      <c r="K232">
        <v>165000</v>
      </c>
      <c r="L232">
        <v>0.2</v>
      </c>
      <c r="M232">
        <v>132000</v>
      </c>
      <c r="N232">
        <v>112000</v>
      </c>
      <c r="O232" t="s">
        <v>23</v>
      </c>
      <c r="P232" t="s">
        <v>40</v>
      </c>
    </row>
    <row r="233" spans="1:16" hidden="1" x14ac:dyDescent="0.35">
      <c r="A233">
        <v>100232</v>
      </c>
      <c r="B233" s="1">
        <v>46237</v>
      </c>
      <c r="C233" t="s">
        <v>25</v>
      </c>
      <c r="D233" t="s">
        <v>26</v>
      </c>
      <c r="E233" t="s">
        <v>43</v>
      </c>
      <c r="F233" t="s">
        <v>27</v>
      </c>
      <c r="G233" t="s">
        <v>28</v>
      </c>
      <c r="H233" t="s">
        <v>59</v>
      </c>
      <c r="I233" t="s">
        <v>22</v>
      </c>
      <c r="J233">
        <v>1</v>
      </c>
      <c r="K233">
        <v>165000</v>
      </c>
      <c r="L233">
        <v>0.1</v>
      </c>
      <c r="M233">
        <v>148500</v>
      </c>
      <c r="N233">
        <v>112000</v>
      </c>
      <c r="O233" t="s">
        <v>76</v>
      </c>
      <c r="P233" t="s">
        <v>58</v>
      </c>
    </row>
    <row r="234" spans="1:16" hidden="1" x14ac:dyDescent="0.35">
      <c r="A234">
        <v>100233</v>
      </c>
      <c r="B234" s="1">
        <v>46030</v>
      </c>
      <c r="C234" t="s">
        <v>50</v>
      </c>
      <c r="D234" t="s">
        <v>51</v>
      </c>
      <c r="E234" t="s">
        <v>43</v>
      </c>
      <c r="F234" t="s">
        <v>44</v>
      </c>
      <c r="G234" t="s">
        <v>60</v>
      </c>
      <c r="H234" t="s">
        <v>130</v>
      </c>
      <c r="I234" t="s">
        <v>30</v>
      </c>
      <c r="J234">
        <v>3</v>
      </c>
      <c r="K234">
        <v>9000</v>
      </c>
      <c r="L234">
        <v>0.15</v>
      </c>
      <c r="M234">
        <v>27540</v>
      </c>
      <c r="N234">
        <v>3500</v>
      </c>
      <c r="O234" t="s">
        <v>23</v>
      </c>
      <c r="P234" t="s">
        <v>58</v>
      </c>
    </row>
    <row r="235" spans="1:16" hidden="1" x14ac:dyDescent="0.35">
      <c r="A235">
        <v>100234</v>
      </c>
      <c r="B235" s="1">
        <v>46043</v>
      </c>
      <c r="C235" t="s">
        <v>35</v>
      </c>
      <c r="D235" t="s">
        <v>36</v>
      </c>
      <c r="E235" t="s">
        <v>37</v>
      </c>
      <c r="F235" t="s">
        <v>44</v>
      </c>
      <c r="G235" t="s">
        <v>60</v>
      </c>
      <c r="H235" t="s">
        <v>148</v>
      </c>
      <c r="I235" t="s">
        <v>22</v>
      </c>
      <c r="J235">
        <v>2</v>
      </c>
      <c r="K235">
        <v>9000</v>
      </c>
      <c r="L235">
        <v>0.1</v>
      </c>
      <c r="M235">
        <v>16200</v>
      </c>
      <c r="N235">
        <v>3500</v>
      </c>
      <c r="O235" t="s">
        <v>23</v>
      </c>
      <c r="P235" t="s">
        <v>47</v>
      </c>
    </row>
    <row r="236" spans="1:16" hidden="1" x14ac:dyDescent="0.35">
      <c r="A236">
        <v>100235</v>
      </c>
      <c r="B236" s="1">
        <v>46164</v>
      </c>
      <c r="C236" t="s">
        <v>50</v>
      </c>
      <c r="D236" t="s">
        <v>51</v>
      </c>
      <c r="E236" t="s">
        <v>18</v>
      </c>
      <c r="F236" t="s">
        <v>19</v>
      </c>
      <c r="G236" t="s">
        <v>62</v>
      </c>
      <c r="H236" t="s">
        <v>197</v>
      </c>
      <c r="I236" t="s">
        <v>22</v>
      </c>
      <c r="J236">
        <v>2</v>
      </c>
      <c r="K236">
        <v>24000</v>
      </c>
      <c r="L236">
        <v>0.1</v>
      </c>
      <c r="M236">
        <v>38880</v>
      </c>
      <c r="N236">
        <v>15000</v>
      </c>
      <c r="O236" t="s">
        <v>23</v>
      </c>
      <c r="P236" t="s">
        <v>84</v>
      </c>
    </row>
    <row r="237" spans="1:16" hidden="1" x14ac:dyDescent="0.35">
      <c r="A237">
        <v>100236</v>
      </c>
      <c r="B237" s="1">
        <v>46091</v>
      </c>
      <c r="C237" t="s">
        <v>35</v>
      </c>
      <c r="D237" t="s">
        <v>36</v>
      </c>
      <c r="E237" t="s">
        <v>43</v>
      </c>
      <c r="F237" t="s">
        <v>44</v>
      </c>
      <c r="G237" t="s">
        <v>45</v>
      </c>
      <c r="H237" t="s">
        <v>145</v>
      </c>
      <c r="I237" t="s">
        <v>30</v>
      </c>
      <c r="J237">
        <v>3</v>
      </c>
      <c r="K237">
        <v>6500</v>
      </c>
      <c r="L237">
        <v>0.1</v>
      </c>
      <c r="M237">
        <v>17550</v>
      </c>
      <c r="N237">
        <v>2200</v>
      </c>
      <c r="O237" t="s">
        <v>23</v>
      </c>
      <c r="P237" t="s">
        <v>40</v>
      </c>
    </row>
    <row r="238" spans="1:16" x14ac:dyDescent="0.35">
      <c r="A238">
        <v>100237</v>
      </c>
      <c r="B238" s="1">
        <v>46186</v>
      </c>
      <c r="C238" t="s">
        <v>25</v>
      </c>
      <c r="D238" t="s">
        <v>26</v>
      </c>
      <c r="E238" t="s">
        <v>43</v>
      </c>
      <c r="F238" t="s">
        <v>27</v>
      </c>
      <c r="G238" t="s">
        <v>38</v>
      </c>
      <c r="H238" t="s">
        <v>198</v>
      </c>
      <c r="I238" t="s">
        <v>22</v>
      </c>
      <c r="J238">
        <v>4</v>
      </c>
      <c r="K238">
        <v>26000</v>
      </c>
      <c r="L238">
        <v>0.1</v>
      </c>
      <c r="M238">
        <v>93600</v>
      </c>
      <c r="N238">
        <v>15000</v>
      </c>
      <c r="O238" t="s">
        <v>23</v>
      </c>
      <c r="P238" t="s">
        <v>64</v>
      </c>
    </row>
    <row r="239" spans="1:16" hidden="1" x14ac:dyDescent="0.35">
      <c r="A239">
        <v>100238</v>
      </c>
      <c r="B239" s="1">
        <v>46033</v>
      </c>
      <c r="C239" t="s">
        <v>55</v>
      </c>
      <c r="D239" t="s">
        <v>56</v>
      </c>
      <c r="E239" t="s">
        <v>37</v>
      </c>
      <c r="F239" t="s">
        <v>19</v>
      </c>
      <c r="G239" t="s">
        <v>62</v>
      </c>
      <c r="H239" t="s">
        <v>199</v>
      </c>
      <c r="I239" t="s">
        <v>22</v>
      </c>
      <c r="J239">
        <v>2</v>
      </c>
      <c r="K239">
        <v>24000</v>
      </c>
      <c r="L239">
        <v>0</v>
      </c>
      <c r="M239">
        <v>48000</v>
      </c>
      <c r="N239">
        <v>15000</v>
      </c>
      <c r="O239" t="s">
        <v>23</v>
      </c>
      <c r="P239" t="s">
        <v>47</v>
      </c>
    </row>
    <row r="240" spans="1:16" hidden="1" x14ac:dyDescent="0.35">
      <c r="A240">
        <v>100239</v>
      </c>
      <c r="B240" s="1">
        <v>46187</v>
      </c>
      <c r="C240" t="s">
        <v>55</v>
      </c>
      <c r="D240" t="s">
        <v>56</v>
      </c>
      <c r="E240" t="s">
        <v>18</v>
      </c>
      <c r="F240" t="s">
        <v>27</v>
      </c>
      <c r="G240" t="s">
        <v>28</v>
      </c>
      <c r="H240" t="s">
        <v>200</v>
      </c>
      <c r="I240" t="s">
        <v>30</v>
      </c>
      <c r="J240">
        <v>1</v>
      </c>
      <c r="K240">
        <v>165000</v>
      </c>
      <c r="L240">
        <v>0.15</v>
      </c>
      <c r="M240">
        <v>140250</v>
      </c>
      <c r="N240">
        <v>112000</v>
      </c>
      <c r="O240" t="s">
        <v>23</v>
      </c>
      <c r="P240" t="s">
        <v>24</v>
      </c>
    </row>
    <row r="241" spans="1:16" x14ac:dyDescent="0.35">
      <c r="A241">
        <v>100240</v>
      </c>
      <c r="B241" s="1">
        <v>46038</v>
      </c>
      <c r="C241" t="s">
        <v>25</v>
      </c>
      <c r="D241" t="s">
        <v>26</v>
      </c>
      <c r="E241" t="s">
        <v>37</v>
      </c>
      <c r="F241" t="s">
        <v>27</v>
      </c>
      <c r="G241" t="s">
        <v>38</v>
      </c>
      <c r="H241" t="s">
        <v>80</v>
      </c>
      <c r="I241" t="s">
        <v>22</v>
      </c>
      <c r="J241">
        <v>3</v>
      </c>
      <c r="K241">
        <v>26000</v>
      </c>
      <c r="L241">
        <v>0.15</v>
      </c>
      <c r="M241">
        <v>66300</v>
      </c>
      <c r="N241">
        <v>15000</v>
      </c>
      <c r="O241" t="s">
        <v>23</v>
      </c>
      <c r="P241" t="s">
        <v>24</v>
      </c>
    </row>
    <row r="242" spans="1:16" hidden="1" x14ac:dyDescent="0.35">
      <c r="A242">
        <v>100241</v>
      </c>
      <c r="B242" s="1">
        <v>46084</v>
      </c>
      <c r="C242" t="s">
        <v>42</v>
      </c>
      <c r="D242" t="s">
        <v>26</v>
      </c>
      <c r="E242" t="s">
        <v>37</v>
      </c>
      <c r="F242" t="s">
        <v>44</v>
      </c>
      <c r="G242" t="s">
        <v>45</v>
      </c>
      <c r="H242" t="s">
        <v>176</v>
      </c>
      <c r="I242" t="s">
        <v>30</v>
      </c>
      <c r="J242">
        <v>4</v>
      </c>
      <c r="K242">
        <v>6500</v>
      </c>
      <c r="L242">
        <v>0.1</v>
      </c>
      <c r="M242">
        <v>23400</v>
      </c>
      <c r="N242">
        <v>2200</v>
      </c>
      <c r="O242" t="s">
        <v>23</v>
      </c>
      <c r="P242" t="s">
        <v>40</v>
      </c>
    </row>
    <row r="243" spans="1:16" hidden="1" x14ac:dyDescent="0.35">
      <c r="A243">
        <v>100242</v>
      </c>
      <c r="B243" s="1">
        <v>46090</v>
      </c>
      <c r="C243" t="s">
        <v>35</v>
      </c>
      <c r="D243" t="s">
        <v>36</v>
      </c>
      <c r="E243" t="s">
        <v>43</v>
      </c>
      <c r="F243" t="s">
        <v>19</v>
      </c>
      <c r="G243" t="s">
        <v>62</v>
      </c>
      <c r="H243" t="s">
        <v>201</v>
      </c>
      <c r="I243" t="s">
        <v>22</v>
      </c>
      <c r="J243">
        <v>2</v>
      </c>
      <c r="K243">
        <v>24000</v>
      </c>
      <c r="L243">
        <v>0.1</v>
      </c>
      <c r="M243">
        <v>43200</v>
      </c>
      <c r="N243">
        <v>15000</v>
      </c>
      <c r="O243" t="s">
        <v>76</v>
      </c>
      <c r="P243" t="s">
        <v>31</v>
      </c>
    </row>
    <row r="244" spans="1:16" hidden="1" x14ac:dyDescent="0.35">
      <c r="A244">
        <v>100243</v>
      </c>
      <c r="B244" s="1">
        <v>46219</v>
      </c>
      <c r="C244" t="s">
        <v>25</v>
      </c>
      <c r="D244" t="s">
        <v>26</v>
      </c>
      <c r="E244" t="s">
        <v>37</v>
      </c>
      <c r="F244" t="s">
        <v>19</v>
      </c>
      <c r="G244" t="s">
        <v>62</v>
      </c>
      <c r="H244" t="s">
        <v>175</v>
      </c>
      <c r="I244" t="s">
        <v>22</v>
      </c>
      <c r="J244">
        <v>5</v>
      </c>
      <c r="K244">
        <v>24000</v>
      </c>
      <c r="L244">
        <v>0.1</v>
      </c>
      <c r="M244">
        <v>108000</v>
      </c>
      <c r="N244">
        <v>15000</v>
      </c>
      <c r="O244" t="s">
        <v>23</v>
      </c>
      <c r="P244" t="s">
        <v>54</v>
      </c>
    </row>
    <row r="245" spans="1:16" x14ac:dyDescent="0.35">
      <c r="A245">
        <v>100244</v>
      </c>
      <c r="B245" s="1">
        <v>46051</v>
      </c>
      <c r="C245" t="s">
        <v>35</v>
      </c>
      <c r="D245" t="s">
        <v>36</v>
      </c>
      <c r="E245" t="s">
        <v>18</v>
      </c>
      <c r="F245" t="s">
        <v>27</v>
      </c>
      <c r="G245" t="s">
        <v>38</v>
      </c>
      <c r="H245" t="s">
        <v>202</v>
      </c>
      <c r="I245" t="s">
        <v>30</v>
      </c>
      <c r="J245">
        <v>3</v>
      </c>
      <c r="K245">
        <v>26000</v>
      </c>
      <c r="L245">
        <v>0.05</v>
      </c>
      <c r="M245">
        <v>74100</v>
      </c>
      <c r="N245">
        <v>15000</v>
      </c>
      <c r="O245" t="s">
        <v>23</v>
      </c>
      <c r="P245" t="s">
        <v>31</v>
      </c>
    </row>
    <row r="246" spans="1:16" hidden="1" x14ac:dyDescent="0.35">
      <c r="A246">
        <v>100245</v>
      </c>
      <c r="B246" s="1">
        <v>46199</v>
      </c>
      <c r="C246" t="s">
        <v>42</v>
      </c>
      <c r="D246" t="s">
        <v>26</v>
      </c>
      <c r="E246" t="s">
        <v>37</v>
      </c>
      <c r="F246" t="s">
        <v>44</v>
      </c>
      <c r="G246" t="s">
        <v>65</v>
      </c>
      <c r="H246" t="s">
        <v>82</v>
      </c>
      <c r="I246" t="s">
        <v>22</v>
      </c>
      <c r="J246">
        <v>1</v>
      </c>
      <c r="K246">
        <v>28000</v>
      </c>
      <c r="L246">
        <v>0.15</v>
      </c>
      <c r="M246">
        <v>23800</v>
      </c>
      <c r="N246">
        <v>16000</v>
      </c>
      <c r="O246" t="s">
        <v>23</v>
      </c>
      <c r="P246" t="s">
        <v>47</v>
      </c>
    </row>
    <row r="247" spans="1:16" hidden="1" x14ac:dyDescent="0.35">
      <c r="A247">
        <v>100246</v>
      </c>
      <c r="B247" s="1">
        <v>46231</v>
      </c>
      <c r="C247" t="s">
        <v>35</v>
      </c>
      <c r="D247" t="s">
        <v>36</v>
      </c>
      <c r="E247" t="s">
        <v>43</v>
      </c>
      <c r="F247" t="s">
        <v>27</v>
      </c>
      <c r="G247" t="s">
        <v>28</v>
      </c>
      <c r="H247" t="s">
        <v>112</v>
      </c>
      <c r="I247" t="s">
        <v>22</v>
      </c>
      <c r="J247">
        <v>1</v>
      </c>
      <c r="K247">
        <v>165000</v>
      </c>
      <c r="L247">
        <v>0.05</v>
      </c>
      <c r="M247">
        <v>156750</v>
      </c>
      <c r="N247">
        <v>112000</v>
      </c>
      <c r="O247" t="s">
        <v>23</v>
      </c>
      <c r="P247" t="s">
        <v>24</v>
      </c>
    </row>
    <row r="248" spans="1:16" hidden="1" x14ac:dyDescent="0.35">
      <c r="A248">
        <v>100247</v>
      </c>
      <c r="B248" s="1">
        <v>46237</v>
      </c>
      <c r="C248" t="s">
        <v>32</v>
      </c>
      <c r="D248" t="s">
        <v>17</v>
      </c>
      <c r="E248" t="s">
        <v>43</v>
      </c>
      <c r="F248" t="s">
        <v>19</v>
      </c>
      <c r="G248" t="s">
        <v>62</v>
      </c>
      <c r="H248" t="s">
        <v>92</v>
      </c>
      <c r="I248" t="s">
        <v>30</v>
      </c>
      <c r="J248">
        <v>2</v>
      </c>
      <c r="K248">
        <v>24000</v>
      </c>
      <c r="L248">
        <v>0.2</v>
      </c>
      <c r="M248">
        <v>38400</v>
      </c>
      <c r="O248" t="s">
        <v>23</v>
      </c>
      <c r="P248" t="s">
        <v>40</v>
      </c>
    </row>
    <row r="249" spans="1:16" hidden="1" x14ac:dyDescent="0.35">
      <c r="A249">
        <v>100248</v>
      </c>
      <c r="B249" s="1">
        <v>46225</v>
      </c>
      <c r="C249" t="s">
        <v>25</v>
      </c>
      <c r="D249" t="s">
        <v>26</v>
      </c>
      <c r="E249" t="s">
        <v>43</v>
      </c>
      <c r="F249" t="s">
        <v>44</v>
      </c>
      <c r="G249" t="s">
        <v>45</v>
      </c>
      <c r="H249" t="s">
        <v>203</v>
      </c>
      <c r="I249" t="s">
        <v>30</v>
      </c>
      <c r="J249">
        <v>1</v>
      </c>
      <c r="K249">
        <v>6500</v>
      </c>
      <c r="L249">
        <v>0.05</v>
      </c>
      <c r="M249">
        <v>6175</v>
      </c>
      <c r="N249">
        <v>2200</v>
      </c>
      <c r="O249" t="s">
        <v>23</v>
      </c>
      <c r="P249" t="s">
        <v>64</v>
      </c>
    </row>
    <row r="250" spans="1:16" hidden="1" x14ac:dyDescent="0.35">
      <c r="A250">
        <v>100249</v>
      </c>
      <c r="B250" s="1">
        <v>46116</v>
      </c>
      <c r="C250" t="s">
        <v>35</v>
      </c>
      <c r="D250" t="s">
        <v>36</v>
      </c>
      <c r="E250" t="s">
        <v>37</v>
      </c>
      <c r="F250" t="s">
        <v>19</v>
      </c>
      <c r="G250" t="s">
        <v>52</v>
      </c>
      <c r="H250" t="s">
        <v>204</v>
      </c>
      <c r="I250" t="s">
        <v>22</v>
      </c>
      <c r="J250">
        <v>2</v>
      </c>
      <c r="K250">
        <v>42000</v>
      </c>
      <c r="L250">
        <v>0.1</v>
      </c>
      <c r="M250">
        <v>75600</v>
      </c>
      <c r="N250">
        <v>28000</v>
      </c>
      <c r="O250" t="s">
        <v>23</v>
      </c>
      <c r="P250" t="s">
        <v>47</v>
      </c>
    </row>
    <row r="251" spans="1:16" hidden="1" x14ac:dyDescent="0.35">
      <c r="A251">
        <v>100250</v>
      </c>
      <c r="B251" s="1">
        <v>46140</v>
      </c>
      <c r="C251" t="s">
        <v>50</v>
      </c>
      <c r="D251" t="s">
        <v>51</v>
      </c>
      <c r="E251" t="s">
        <v>43</v>
      </c>
      <c r="F251" t="s">
        <v>27</v>
      </c>
      <c r="G251" t="s">
        <v>28</v>
      </c>
      <c r="H251" t="s">
        <v>199</v>
      </c>
      <c r="I251" t="s">
        <v>22</v>
      </c>
      <c r="J251">
        <v>4</v>
      </c>
      <c r="K251">
        <v>165000</v>
      </c>
      <c r="L251">
        <v>0</v>
      </c>
      <c r="M251">
        <v>660000</v>
      </c>
      <c r="N251">
        <v>112000</v>
      </c>
      <c r="O251" t="s">
        <v>23</v>
      </c>
      <c r="P251" t="s">
        <v>47</v>
      </c>
    </row>
    <row r="252" spans="1:16" hidden="1" x14ac:dyDescent="0.35">
      <c r="A252">
        <v>100251</v>
      </c>
      <c r="B252" s="1">
        <v>46226</v>
      </c>
      <c r="C252" t="s">
        <v>25</v>
      </c>
      <c r="D252" t="s">
        <v>26</v>
      </c>
      <c r="E252" t="s">
        <v>43</v>
      </c>
      <c r="F252" t="s">
        <v>19</v>
      </c>
      <c r="G252" t="s">
        <v>52</v>
      </c>
      <c r="H252" t="s">
        <v>186</v>
      </c>
      <c r="I252" t="s">
        <v>30</v>
      </c>
      <c r="J252">
        <v>2</v>
      </c>
      <c r="K252">
        <v>42000</v>
      </c>
      <c r="L252">
        <v>0</v>
      </c>
      <c r="M252">
        <v>84000</v>
      </c>
      <c r="N252">
        <v>28000</v>
      </c>
      <c r="O252" t="s">
        <v>23</v>
      </c>
      <c r="P252" t="s">
        <v>47</v>
      </c>
    </row>
    <row r="253" spans="1:16" x14ac:dyDescent="0.35">
      <c r="A253">
        <v>100252</v>
      </c>
      <c r="B253" s="1">
        <v>46214</v>
      </c>
      <c r="C253" t="s">
        <v>35</v>
      </c>
      <c r="D253" t="s">
        <v>36</v>
      </c>
      <c r="E253" t="s">
        <v>43</v>
      </c>
      <c r="F253" t="s">
        <v>27</v>
      </c>
      <c r="G253" t="s">
        <v>38</v>
      </c>
      <c r="H253" t="s">
        <v>167</v>
      </c>
      <c r="I253" t="s">
        <v>30</v>
      </c>
      <c r="J253">
        <v>2</v>
      </c>
      <c r="K253">
        <v>26000</v>
      </c>
      <c r="L253">
        <v>0</v>
      </c>
      <c r="M253">
        <v>52000</v>
      </c>
      <c r="N253">
        <v>15000</v>
      </c>
      <c r="O253" t="s">
        <v>23</v>
      </c>
      <c r="P253" t="s">
        <v>58</v>
      </c>
    </row>
    <row r="254" spans="1:16" hidden="1" x14ac:dyDescent="0.35">
      <c r="A254">
        <v>100253</v>
      </c>
      <c r="B254" s="1">
        <v>46024</v>
      </c>
      <c r="C254" t="s">
        <v>55</v>
      </c>
      <c r="D254" t="s">
        <v>56</v>
      </c>
      <c r="E254" t="s">
        <v>18</v>
      </c>
      <c r="F254" t="s">
        <v>19</v>
      </c>
      <c r="G254" t="s">
        <v>20</v>
      </c>
      <c r="H254" t="s">
        <v>145</v>
      </c>
      <c r="I254" t="s">
        <v>30</v>
      </c>
      <c r="J254">
        <v>2</v>
      </c>
      <c r="K254">
        <v>58000</v>
      </c>
      <c r="L254">
        <v>0.05</v>
      </c>
      <c r="M254">
        <v>110200</v>
      </c>
      <c r="N254">
        <v>39000</v>
      </c>
      <c r="O254" t="s">
        <v>23</v>
      </c>
      <c r="P254" t="s">
        <v>64</v>
      </c>
    </row>
    <row r="255" spans="1:16" hidden="1" x14ac:dyDescent="0.35">
      <c r="A255">
        <v>100254</v>
      </c>
      <c r="B255" s="1">
        <v>46123</v>
      </c>
      <c r="C255" t="s">
        <v>35</v>
      </c>
      <c r="D255" t="s">
        <v>36</v>
      </c>
      <c r="E255" t="s">
        <v>37</v>
      </c>
      <c r="F255" t="s">
        <v>19</v>
      </c>
      <c r="G255" t="s">
        <v>20</v>
      </c>
      <c r="H255" t="s">
        <v>103</v>
      </c>
      <c r="I255" t="s">
        <v>30</v>
      </c>
      <c r="J255">
        <v>2</v>
      </c>
      <c r="K255">
        <v>58000</v>
      </c>
      <c r="L255">
        <v>0.1</v>
      </c>
      <c r="M255">
        <v>104400</v>
      </c>
      <c r="N255">
        <v>39000</v>
      </c>
      <c r="O255" t="s">
        <v>23</v>
      </c>
      <c r="P255" t="s">
        <v>40</v>
      </c>
    </row>
    <row r="256" spans="1:16" hidden="1" x14ac:dyDescent="0.35">
      <c r="A256">
        <v>100255</v>
      </c>
      <c r="B256" s="1">
        <v>46147</v>
      </c>
      <c r="C256" t="s">
        <v>42</v>
      </c>
      <c r="D256" t="s">
        <v>26</v>
      </c>
      <c r="E256" t="s">
        <v>37</v>
      </c>
      <c r="F256" t="s">
        <v>19</v>
      </c>
      <c r="G256" t="s">
        <v>62</v>
      </c>
      <c r="H256" t="s">
        <v>205</v>
      </c>
      <c r="I256" t="s">
        <v>22</v>
      </c>
      <c r="J256">
        <v>5</v>
      </c>
      <c r="K256">
        <v>24000</v>
      </c>
      <c r="L256">
        <v>0.15</v>
      </c>
      <c r="M256">
        <v>102000</v>
      </c>
      <c r="N256">
        <v>15000</v>
      </c>
      <c r="O256" t="s">
        <v>76</v>
      </c>
      <c r="P256" t="s">
        <v>31</v>
      </c>
    </row>
    <row r="257" spans="1:16" hidden="1" x14ac:dyDescent="0.35">
      <c r="A257">
        <v>100256</v>
      </c>
      <c r="B257" s="1">
        <v>46226</v>
      </c>
      <c r="C257" t="s">
        <v>35</v>
      </c>
      <c r="D257" t="s">
        <v>36</v>
      </c>
      <c r="E257" t="s">
        <v>43</v>
      </c>
      <c r="F257" t="s">
        <v>206</v>
      </c>
      <c r="G257" t="s">
        <v>45</v>
      </c>
      <c r="H257" t="s">
        <v>72</v>
      </c>
      <c r="I257" t="s">
        <v>22</v>
      </c>
      <c r="J257">
        <v>1</v>
      </c>
      <c r="K257">
        <v>6500</v>
      </c>
      <c r="L257">
        <v>0.05</v>
      </c>
      <c r="M257">
        <v>6175</v>
      </c>
      <c r="N257">
        <v>2200</v>
      </c>
      <c r="O257" t="s">
        <v>23</v>
      </c>
      <c r="P257" t="s">
        <v>84</v>
      </c>
    </row>
    <row r="258" spans="1:16" hidden="1" x14ac:dyDescent="0.35">
      <c r="A258">
        <v>100257</v>
      </c>
      <c r="B258" s="1">
        <v>46085</v>
      </c>
      <c r="C258" t="s">
        <v>25</v>
      </c>
      <c r="D258" t="s">
        <v>26</v>
      </c>
      <c r="E258" t="s">
        <v>37</v>
      </c>
      <c r="F258" t="s">
        <v>19</v>
      </c>
      <c r="G258" t="s">
        <v>20</v>
      </c>
      <c r="H258" t="s">
        <v>160</v>
      </c>
      <c r="I258" t="s">
        <v>30</v>
      </c>
      <c r="J258">
        <v>1</v>
      </c>
      <c r="K258">
        <v>58000</v>
      </c>
      <c r="L258">
        <v>0.05</v>
      </c>
      <c r="M258">
        <v>55100</v>
      </c>
      <c r="N258">
        <v>39000</v>
      </c>
      <c r="O258" t="s">
        <v>23</v>
      </c>
      <c r="P258" t="s">
        <v>47</v>
      </c>
    </row>
    <row r="259" spans="1:16" hidden="1" x14ac:dyDescent="0.35">
      <c r="A259">
        <v>100258</v>
      </c>
      <c r="B259" s="1">
        <v>46204</v>
      </c>
      <c r="C259" t="s">
        <v>55</v>
      </c>
      <c r="D259" t="s">
        <v>56</v>
      </c>
      <c r="E259" t="s">
        <v>18</v>
      </c>
      <c r="F259" t="s">
        <v>19</v>
      </c>
      <c r="G259" t="s">
        <v>52</v>
      </c>
      <c r="H259" t="s">
        <v>78</v>
      </c>
      <c r="I259" t="s">
        <v>22</v>
      </c>
      <c r="J259">
        <v>4</v>
      </c>
      <c r="K259">
        <v>42000</v>
      </c>
      <c r="L259">
        <v>0.15</v>
      </c>
      <c r="M259">
        <v>142800</v>
      </c>
      <c r="N259">
        <v>28000</v>
      </c>
      <c r="O259" t="s">
        <v>23</v>
      </c>
      <c r="P259" t="s">
        <v>84</v>
      </c>
    </row>
    <row r="260" spans="1:16" hidden="1" x14ac:dyDescent="0.35">
      <c r="A260">
        <v>100259</v>
      </c>
      <c r="B260" s="1">
        <v>46226</v>
      </c>
      <c r="C260" t="s">
        <v>32</v>
      </c>
      <c r="D260" t="s">
        <v>17</v>
      </c>
      <c r="E260" t="s">
        <v>43</v>
      </c>
      <c r="F260" t="s">
        <v>27</v>
      </c>
      <c r="G260" t="s">
        <v>28</v>
      </c>
      <c r="H260" t="s">
        <v>193</v>
      </c>
      <c r="I260" t="s">
        <v>30</v>
      </c>
      <c r="J260">
        <v>1</v>
      </c>
      <c r="K260">
        <v>165000</v>
      </c>
      <c r="L260">
        <v>0.25</v>
      </c>
      <c r="M260">
        <v>136125</v>
      </c>
      <c r="N260">
        <v>112000</v>
      </c>
      <c r="O260" t="s">
        <v>76</v>
      </c>
      <c r="P260" t="s">
        <v>40</v>
      </c>
    </row>
    <row r="261" spans="1:16" hidden="1" x14ac:dyDescent="0.35">
      <c r="A261">
        <v>100260</v>
      </c>
      <c r="B261" s="1">
        <v>46126</v>
      </c>
      <c r="C261" t="s">
        <v>55</v>
      </c>
      <c r="D261" t="s">
        <v>56</v>
      </c>
      <c r="E261" t="s">
        <v>18</v>
      </c>
      <c r="F261" t="s">
        <v>27</v>
      </c>
      <c r="G261" t="s">
        <v>33</v>
      </c>
      <c r="H261" t="s">
        <v>107</v>
      </c>
      <c r="I261" t="s">
        <v>30</v>
      </c>
      <c r="J261">
        <v>2</v>
      </c>
      <c r="K261">
        <v>32000</v>
      </c>
      <c r="L261">
        <v>0.15</v>
      </c>
      <c r="M261">
        <v>54400</v>
      </c>
      <c r="N261">
        <v>19000</v>
      </c>
      <c r="O261" t="s">
        <v>23</v>
      </c>
      <c r="P261" t="s">
        <v>64</v>
      </c>
    </row>
    <row r="262" spans="1:16" x14ac:dyDescent="0.35">
      <c r="A262">
        <v>100261</v>
      </c>
      <c r="B262" s="1">
        <v>46087</v>
      </c>
      <c r="C262" t="s">
        <v>16</v>
      </c>
      <c r="D262" t="s">
        <v>17</v>
      </c>
      <c r="E262" t="s">
        <v>43</v>
      </c>
      <c r="F262" t="s">
        <v>27</v>
      </c>
      <c r="G262" t="s">
        <v>38</v>
      </c>
      <c r="H262" t="s">
        <v>162</v>
      </c>
      <c r="I262" t="s">
        <v>22</v>
      </c>
      <c r="J262">
        <v>4</v>
      </c>
      <c r="K262">
        <v>26000</v>
      </c>
      <c r="L262">
        <v>0</v>
      </c>
      <c r="M262">
        <v>104000</v>
      </c>
      <c r="N262">
        <v>15000</v>
      </c>
      <c r="O262" t="s">
        <v>23</v>
      </c>
      <c r="P262" t="s">
        <v>24</v>
      </c>
    </row>
    <row r="263" spans="1:16" hidden="1" x14ac:dyDescent="0.35">
      <c r="A263">
        <v>100262</v>
      </c>
      <c r="B263" s="1">
        <v>46063</v>
      </c>
      <c r="C263" t="s">
        <v>50</v>
      </c>
      <c r="D263" t="s">
        <v>51</v>
      </c>
      <c r="E263" t="s">
        <v>37</v>
      </c>
      <c r="F263" t="s">
        <v>19</v>
      </c>
      <c r="G263" t="s">
        <v>62</v>
      </c>
      <c r="H263" t="s">
        <v>91</v>
      </c>
      <c r="I263" t="s">
        <v>22</v>
      </c>
      <c r="J263">
        <v>4</v>
      </c>
      <c r="K263">
        <v>24000</v>
      </c>
      <c r="L263">
        <v>0.05</v>
      </c>
      <c r="M263">
        <v>91200</v>
      </c>
      <c r="N263">
        <v>15000</v>
      </c>
      <c r="O263" t="s">
        <v>23</v>
      </c>
      <c r="P263" t="s">
        <v>47</v>
      </c>
    </row>
    <row r="264" spans="1:16" hidden="1" x14ac:dyDescent="0.35">
      <c r="A264">
        <v>100263</v>
      </c>
      <c r="B264" s="1">
        <v>46044</v>
      </c>
      <c r="C264" t="s">
        <v>16</v>
      </c>
      <c r="D264" t="s">
        <v>17</v>
      </c>
      <c r="E264" t="s">
        <v>43</v>
      </c>
      <c r="F264" t="s">
        <v>44</v>
      </c>
      <c r="G264" t="s">
        <v>60</v>
      </c>
      <c r="H264" t="s">
        <v>117</v>
      </c>
      <c r="I264" t="s">
        <v>22</v>
      </c>
      <c r="J264">
        <v>5</v>
      </c>
      <c r="K264">
        <v>9000</v>
      </c>
      <c r="L264">
        <v>0.25</v>
      </c>
      <c r="M264">
        <v>33750</v>
      </c>
      <c r="N264">
        <v>3500</v>
      </c>
      <c r="O264" t="s">
        <v>23</v>
      </c>
      <c r="P264" t="s">
        <v>58</v>
      </c>
    </row>
    <row r="265" spans="1:16" hidden="1" x14ac:dyDescent="0.35">
      <c r="A265">
        <v>100264</v>
      </c>
      <c r="B265" s="1">
        <v>46117</v>
      </c>
      <c r="C265" t="s">
        <v>35</v>
      </c>
      <c r="D265" t="s">
        <v>36</v>
      </c>
      <c r="E265" t="s">
        <v>43</v>
      </c>
      <c r="F265" t="s">
        <v>19</v>
      </c>
      <c r="G265" t="s">
        <v>52</v>
      </c>
      <c r="H265" t="s">
        <v>120</v>
      </c>
      <c r="I265" t="s">
        <v>30</v>
      </c>
      <c r="J265">
        <v>1</v>
      </c>
      <c r="K265">
        <v>42000</v>
      </c>
      <c r="L265">
        <v>0.05</v>
      </c>
      <c r="M265">
        <v>39900</v>
      </c>
      <c r="N265">
        <v>28000</v>
      </c>
      <c r="O265" t="s">
        <v>23</v>
      </c>
      <c r="P265" t="s">
        <v>58</v>
      </c>
    </row>
    <row r="266" spans="1:16" hidden="1" x14ac:dyDescent="0.35">
      <c r="A266">
        <v>100265</v>
      </c>
      <c r="B266" s="1">
        <v>46053</v>
      </c>
      <c r="C266" t="s">
        <v>55</v>
      </c>
      <c r="D266" t="s">
        <v>56</v>
      </c>
      <c r="E266" t="s">
        <v>43</v>
      </c>
      <c r="F266" t="s">
        <v>27</v>
      </c>
      <c r="G266" t="s">
        <v>33</v>
      </c>
      <c r="H266" t="s">
        <v>207</v>
      </c>
      <c r="I266" t="s">
        <v>30</v>
      </c>
      <c r="J266">
        <v>2</v>
      </c>
      <c r="K266">
        <v>32000</v>
      </c>
      <c r="L266">
        <v>0</v>
      </c>
      <c r="M266">
        <v>64000</v>
      </c>
      <c r="N266">
        <v>19000</v>
      </c>
      <c r="O266" t="s">
        <v>23</v>
      </c>
      <c r="P266" t="s">
        <v>24</v>
      </c>
    </row>
    <row r="267" spans="1:16" hidden="1" x14ac:dyDescent="0.35">
      <c r="A267">
        <v>100266</v>
      </c>
      <c r="B267" s="1">
        <v>46188</v>
      </c>
      <c r="C267" t="s">
        <v>35</v>
      </c>
      <c r="D267" t="s">
        <v>36</v>
      </c>
      <c r="E267" t="s">
        <v>18</v>
      </c>
      <c r="F267" t="s">
        <v>19</v>
      </c>
      <c r="G267" t="s">
        <v>62</v>
      </c>
      <c r="H267" t="s">
        <v>113</v>
      </c>
      <c r="I267" t="s">
        <v>22</v>
      </c>
      <c r="J267">
        <v>4</v>
      </c>
      <c r="K267">
        <v>24000</v>
      </c>
      <c r="L267">
        <v>0</v>
      </c>
      <c r="M267">
        <v>96000</v>
      </c>
      <c r="N267">
        <v>15000</v>
      </c>
      <c r="O267" t="s">
        <v>23</v>
      </c>
      <c r="P267" t="s">
        <v>64</v>
      </c>
    </row>
    <row r="268" spans="1:16" x14ac:dyDescent="0.35">
      <c r="A268">
        <v>100267</v>
      </c>
      <c r="B268" s="1">
        <v>46143</v>
      </c>
      <c r="C268" t="s">
        <v>55</v>
      </c>
      <c r="D268" t="s">
        <v>56</v>
      </c>
      <c r="E268" t="s">
        <v>43</v>
      </c>
      <c r="F268" t="s">
        <v>27</v>
      </c>
      <c r="G268" t="s">
        <v>38</v>
      </c>
      <c r="H268" t="s">
        <v>175</v>
      </c>
      <c r="I268" t="s">
        <v>30</v>
      </c>
      <c r="J268">
        <v>1</v>
      </c>
      <c r="K268">
        <v>26000</v>
      </c>
      <c r="L268">
        <v>0.05</v>
      </c>
      <c r="M268">
        <v>24700</v>
      </c>
      <c r="N268">
        <v>15000</v>
      </c>
      <c r="O268" t="s">
        <v>23</v>
      </c>
      <c r="P268" t="s">
        <v>54</v>
      </c>
    </row>
    <row r="269" spans="1:16" hidden="1" x14ac:dyDescent="0.35">
      <c r="A269">
        <v>100268</v>
      </c>
      <c r="B269" s="1">
        <v>46082</v>
      </c>
      <c r="C269" t="s">
        <v>42</v>
      </c>
      <c r="D269" t="s">
        <v>26</v>
      </c>
      <c r="E269" t="s">
        <v>37</v>
      </c>
      <c r="F269" t="s">
        <v>19</v>
      </c>
      <c r="G269" t="s">
        <v>20</v>
      </c>
      <c r="H269" t="s">
        <v>146</v>
      </c>
      <c r="I269" t="s">
        <v>30</v>
      </c>
      <c r="J269">
        <v>2</v>
      </c>
      <c r="K269">
        <v>58000</v>
      </c>
      <c r="L269">
        <v>0</v>
      </c>
      <c r="M269">
        <v>116000</v>
      </c>
      <c r="N269">
        <v>39000</v>
      </c>
      <c r="O269" t="s">
        <v>23</v>
      </c>
      <c r="P269" t="s">
        <v>64</v>
      </c>
    </row>
    <row r="270" spans="1:16" x14ac:dyDescent="0.35">
      <c r="A270">
        <v>100269</v>
      </c>
      <c r="B270" s="1">
        <v>46119</v>
      </c>
      <c r="C270" t="s">
        <v>32</v>
      </c>
      <c r="D270" t="s">
        <v>17</v>
      </c>
      <c r="E270" t="s">
        <v>18</v>
      </c>
      <c r="F270" t="s">
        <v>27</v>
      </c>
      <c r="G270" t="s">
        <v>38</v>
      </c>
      <c r="H270" t="s">
        <v>151</v>
      </c>
      <c r="I270" t="s">
        <v>30</v>
      </c>
      <c r="J270">
        <v>5</v>
      </c>
      <c r="K270">
        <v>26000</v>
      </c>
      <c r="L270">
        <v>0.15</v>
      </c>
      <c r="M270">
        <v>110500</v>
      </c>
      <c r="N270">
        <v>15000</v>
      </c>
      <c r="O270" t="s">
        <v>23</v>
      </c>
      <c r="P270" t="s">
        <v>31</v>
      </c>
    </row>
    <row r="271" spans="1:16" hidden="1" x14ac:dyDescent="0.35">
      <c r="A271">
        <v>100270</v>
      </c>
      <c r="B271" s="1">
        <v>46189</v>
      </c>
      <c r="C271" t="s">
        <v>55</v>
      </c>
      <c r="D271" t="s">
        <v>56</v>
      </c>
      <c r="E271" t="s">
        <v>37</v>
      </c>
      <c r="F271" t="s">
        <v>44</v>
      </c>
      <c r="G271" t="s">
        <v>65</v>
      </c>
      <c r="H271" t="s">
        <v>208</v>
      </c>
      <c r="I271" t="s">
        <v>30</v>
      </c>
      <c r="J271">
        <v>4</v>
      </c>
      <c r="K271">
        <v>28000</v>
      </c>
      <c r="L271">
        <v>0</v>
      </c>
      <c r="M271">
        <v>112000</v>
      </c>
      <c r="N271">
        <v>16000</v>
      </c>
      <c r="O271" t="s">
        <v>23</v>
      </c>
      <c r="P271" t="s">
        <v>40</v>
      </c>
    </row>
    <row r="272" spans="1:16" hidden="1" x14ac:dyDescent="0.35">
      <c r="A272">
        <v>100271</v>
      </c>
      <c r="B272" s="1">
        <v>46137</v>
      </c>
      <c r="C272" t="s">
        <v>50</v>
      </c>
      <c r="D272" t="s">
        <v>51</v>
      </c>
      <c r="E272" t="s">
        <v>37</v>
      </c>
      <c r="F272" t="s">
        <v>27</v>
      </c>
      <c r="G272" t="s">
        <v>28</v>
      </c>
      <c r="H272" t="s">
        <v>160</v>
      </c>
      <c r="I272" t="s">
        <v>22</v>
      </c>
      <c r="J272">
        <v>1</v>
      </c>
      <c r="K272">
        <v>165000</v>
      </c>
      <c r="L272">
        <v>0</v>
      </c>
      <c r="M272">
        <v>165000</v>
      </c>
      <c r="N272">
        <v>112000</v>
      </c>
      <c r="O272" t="s">
        <v>23</v>
      </c>
      <c r="P272" t="s">
        <v>24</v>
      </c>
    </row>
    <row r="273" spans="1:16" hidden="1" x14ac:dyDescent="0.35">
      <c r="A273">
        <v>100272</v>
      </c>
      <c r="B273" s="1">
        <v>46100</v>
      </c>
      <c r="C273" t="s">
        <v>42</v>
      </c>
      <c r="D273" t="s">
        <v>26</v>
      </c>
      <c r="E273" t="s">
        <v>43</v>
      </c>
      <c r="F273" t="s">
        <v>19</v>
      </c>
      <c r="G273" t="s">
        <v>52</v>
      </c>
      <c r="H273" t="s">
        <v>146</v>
      </c>
      <c r="I273" t="s">
        <v>30</v>
      </c>
      <c r="J273">
        <v>1</v>
      </c>
      <c r="K273">
        <v>42000</v>
      </c>
      <c r="L273">
        <v>0</v>
      </c>
      <c r="M273">
        <v>42000</v>
      </c>
      <c r="N273">
        <v>28000</v>
      </c>
      <c r="O273" t="s">
        <v>23</v>
      </c>
      <c r="P273" t="s">
        <v>54</v>
      </c>
    </row>
    <row r="274" spans="1:16" hidden="1" x14ac:dyDescent="0.35">
      <c r="A274">
        <v>100273</v>
      </c>
      <c r="B274" s="1">
        <v>46037</v>
      </c>
      <c r="C274" t="s">
        <v>50</v>
      </c>
      <c r="D274" t="s">
        <v>51</v>
      </c>
      <c r="E274" t="s">
        <v>37</v>
      </c>
      <c r="F274" t="s">
        <v>27</v>
      </c>
      <c r="G274" t="s">
        <v>28</v>
      </c>
      <c r="H274" t="s">
        <v>209</v>
      </c>
      <c r="I274" t="s">
        <v>22</v>
      </c>
      <c r="J274">
        <v>2</v>
      </c>
      <c r="K274">
        <v>165000</v>
      </c>
      <c r="L274">
        <v>0.05</v>
      </c>
      <c r="M274">
        <v>313500</v>
      </c>
      <c r="N274">
        <v>112000</v>
      </c>
      <c r="O274" t="s">
        <v>23</v>
      </c>
      <c r="P274" t="s">
        <v>47</v>
      </c>
    </row>
    <row r="275" spans="1:16" hidden="1" x14ac:dyDescent="0.35">
      <c r="A275">
        <v>100274</v>
      </c>
      <c r="B275" s="1">
        <v>46260</v>
      </c>
      <c r="C275" t="s">
        <v>55</v>
      </c>
      <c r="D275" t="s">
        <v>56</v>
      </c>
      <c r="E275" t="s">
        <v>37</v>
      </c>
      <c r="F275" t="s">
        <v>44</v>
      </c>
      <c r="G275" t="s">
        <v>65</v>
      </c>
      <c r="H275" t="s">
        <v>148</v>
      </c>
      <c r="I275" t="s">
        <v>30</v>
      </c>
      <c r="J275">
        <v>3</v>
      </c>
      <c r="K275">
        <v>28000</v>
      </c>
      <c r="L275">
        <v>0</v>
      </c>
      <c r="M275">
        <v>84000</v>
      </c>
      <c r="N275">
        <v>16000</v>
      </c>
      <c r="O275" t="s">
        <v>23</v>
      </c>
      <c r="P275" t="s">
        <v>54</v>
      </c>
    </row>
    <row r="276" spans="1:16" x14ac:dyDescent="0.35">
      <c r="A276">
        <v>100275</v>
      </c>
      <c r="B276" s="1">
        <v>46156</v>
      </c>
      <c r="C276" t="s">
        <v>25</v>
      </c>
      <c r="D276" t="s">
        <v>26</v>
      </c>
      <c r="E276" t="s">
        <v>37</v>
      </c>
      <c r="F276" t="s">
        <v>27</v>
      </c>
      <c r="G276" t="s">
        <v>38</v>
      </c>
      <c r="H276" t="s">
        <v>100</v>
      </c>
      <c r="I276" t="s">
        <v>22</v>
      </c>
      <c r="J276">
        <v>22</v>
      </c>
      <c r="K276">
        <v>26000</v>
      </c>
      <c r="L276">
        <v>0.05</v>
      </c>
      <c r="M276">
        <v>543400</v>
      </c>
      <c r="N276">
        <v>15000</v>
      </c>
      <c r="O276" t="s">
        <v>23</v>
      </c>
      <c r="P276" t="s">
        <v>58</v>
      </c>
    </row>
    <row r="277" spans="1:16" hidden="1" x14ac:dyDescent="0.35">
      <c r="A277">
        <v>100276</v>
      </c>
      <c r="B277" s="1">
        <v>46195</v>
      </c>
      <c r="C277" t="s">
        <v>42</v>
      </c>
      <c r="D277" t="s">
        <v>26</v>
      </c>
      <c r="E277" t="s">
        <v>37</v>
      </c>
      <c r="F277" t="s">
        <v>19</v>
      </c>
      <c r="G277" t="s">
        <v>62</v>
      </c>
      <c r="H277" t="s">
        <v>158</v>
      </c>
      <c r="I277" t="s">
        <v>22</v>
      </c>
      <c r="J277">
        <v>2</v>
      </c>
      <c r="K277">
        <v>24000</v>
      </c>
      <c r="L277">
        <v>0.1</v>
      </c>
      <c r="M277">
        <v>43200</v>
      </c>
      <c r="N277">
        <v>15000</v>
      </c>
      <c r="O277" t="s">
        <v>23</v>
      </c>
      <c r="P277" t="s">
        <v>58</v>
      </c>
    </row>
    <row r="278" spans="1:16" x14ac:dyDescent="0.35">
      <c r="A278">
        <v>100277</v>
      </c>
      <c r="B278" s="1">
        <v>46231</v>
      </c>
      <c r="C278" t="s">
        <v>25</v>
      </c>
      <c r="D278" t="s">
        <v>26</v>
      </c>
      <c r="E278" t="s">
        <v>43</v>
      </c>
      <c r="F278" t="s">
        <v>27</v>
      </c>
      <c r="G278" t="s">
        <v>38</v>
      </c>
      <c r="H278" t="s">
        <v>138</v>
      </c>
      <c r="I278" t="s">
        <v>22</v>
      </c>
      <c r="J278">
        <v>22</v>
      </c>
      <c r="K278">
        <v>26000</v>
      </c>
      <c r="L278">
        <v>0</v>
      </c>
      <c r="M278">
        <v>572000</v>
      </c>
      <c r="N278">
        <v>15000</v>
      </c>
      <c r="O278" t="s">
        <v>23</v>
      </c>
      <c r="P278" t="s">
        <v>40</v>
      </c>
    </row>
    <row r="279" spans="1:16" x14ac:dyDescent="0.35">
      <c r="A279">
        <v>100278</v>
      </c>
      <c r="B279" s="1">
        <v>46200</v>
      </c>
      <c r="C279" t="s">
        <v>25</v>
      </c>
      <c r="D279" t="s">
        <v>26</v>
      </c>
      <c r="E279" t="s">
        <v>43</v>
      </c>
      <c r="F279" t="s">
        <v>27</v>
      </c>
      <c r="G279" t="s">
        <v>38</v>
      </c>
      <c r="H279" t="s">
        <v>190</v>
      </c>
      <c r="I279" t="s">
        <v>22</v>
      </c>
      <c r="J279">
        <v>3</v>
      </c>
      <c r="K279">
        <v>26000</v>
      </c>
      <c r="L279">
        <v>0.1</v>
      </c>
      <c r="M279">
        <v>56160</v>
      </c>
      <c r="N279">
        <v>15000</v>
      </c>
      <c r="O279" t="s">
        <v>23</v>
      </c>
      <c r="P279" t="s">
        <v>54</v>
      </c>
    </row>
    <row r="280" spans="1:16" hidden="1" x14ac:dyDescent="0.35">
      <c r="A280">
        <v>100279</v>
      </c>
      <c r="B280" s="1">
        <v>46074</v>
      </c>
      <c r="C280" t="s">
        <v>16</v>
      </c>
      <c r="D280" t="s">
        <v>17</v>
      </c>
      <c r="E280" t="s">
        <v>37</v>
      </c>
      <c r="F280" t="s">
        <v>44</v>
      </c>
      <c r="G280" t="s">
        <v>45</v>
      </c>
      <c r="H280" t="s">
        <v>39</v>
      </c>
      <c r="I280" t="s">
        <v>30</v>
      </c>
      <c r="J280">
        <v>4</v>
      </c>
      <c r="K280">
        <v>6500</v>
      </c>
      <c r="L280">
        <v>0.15</v>
      </c>
      <c r="M280">
        <v>22100</v>
      </c>
      <c r="N280">
        <v>2200</v>
      </c>
      <c r="O280" t="s">
        <v>23</v>
      </c>
      <c r="P280" t="s">
        <v>64</v>
      </c>
    </row>
    <row r="281" spans="1:16" hidden="1" x14ac:dyDescent="0.35">
      <c r="A281">
        <v>100280</v>
      </c>
      <c r="B281" s="1">
        <v>46189</v>
      </c>
      <c r="C281" t="s">
        <v>25</v>
      </c>
      <c r="D281" t="s">
        <v>26</v>
      </c>
      <c r="E281" t="s">
        <v>18</v>
      </c>
      <c r="F281" t="s">
        <v>27</v>
      </c>
      <c r="G281" t="s">
        <v>33</v>
      </c>
      <c r="H281" t="s">
        <v>210</v>
      </c>
      <c r="I281" t="s">
        <v>30</v>
      </c>
      <c r="J281">
        <v>1</v>
      </c>
      <c r="K281">
        <v>32000</v>
      </c>
      <c r="L281">
        <v>0.05</v>
      </c>
      <c r="M281">
        <v>30400</v>
      </c>
      <c r="N281">
        <v>19000</v>
      </c>
      <c r="O281" t="s">
        <v>23</v>
      </c>
      <c r="P281" t="s">
        <v>40</v>
      </c>
    </row>
    <row r="282" spans="1:16" x14ac:dyDescent="0.35">
      <c r="A282">
        <v>100281</v>
      </c>
      <c r="B282" s="1">
        <v>46157</v>
      </c>
      <c r="C282" t="s">
        <v>25</v>
      </c>
      <c r="D282" t="s">
        <v>26</v>
      </c>
      <c r="E282" t="s">
        <v>18</v>
      </c>
      <c r="F282" t="s">
        <v>27</v>
      </c>
      <c r="G282" t="s">
        <v>38</v>
      </c>
      <c r="H282" t="s">
        <v>211</v>
      </c>
      <c r="I282" t="s">
        <v>22</v>
      </c>
      <c r="J282">
        <v>1</v>
      </c>
      <c r="K282">
        <v>26000</v>
      </c>
      <c r="L282">
        <v>0.15</v>
      </c>
      <c r="M282">
        <v>22100</v>
      </c>
      <c r="N282">
        <v>15000</v>
      </c>
      <c r="O282" t="s">
        <v>23</v>
      </c>
      <c r="P282" t="s">
        <v>47</v>
      </c>
    </row>
    <row r="283" spans="1:16" x14ac:dyDescent="0.35">
      <c r="A283">
        <v>100282</v>
      </c>
      <c r="B283" s="1">
        <v>46149</v>
      </c>
      <c r="C283" t="s">
        <v>25</v>
      </c>
      <c r="D283" t="s">
        <v>26</v>
      </c>
      <c r="E283" t="s">
        <v>43</v>
      </c>
      <c r="F283" t="s">
        <v>27</v>
      </c>
      <c r="G283" t="s">
        <v>38</v>
      </c>
      <c r="H283" t="s">
        <v>126</v>
      </c>
      <c r="I283" t="s">
        <v>30</v>
      </c>
      <c r="J283">
        <v>2</v>
      </c>
      <c r="K283">
        <v>26000</v>
      </c>
      <c r="L283">
        <v>0.05</v>
      </c>
      <c r="M283">
        <v>49400</v>
      </c>
      <c r="N283">
        <v>15000</v>
      </c>
      <c r="O283" t="s">
        <v>23</v>
      </c>
      <c r="P283" t="s">
        <v>31</v>
      </c>
    </row>
    <row r="284" spans="1:16" hidden="1" x14ac:dyDescent="0.35">
      <c r="A284">
        <v>100283</v>
      </c>
      <c r="B284" s="1">
        <v>46260</v>
      </c>
      <c r="C284" t="s">
        <v>25</v>
      </c>
      <c r="D284" t="s">
        <v>26</v>
      </c>
      <c r="E284" t="s">
        <v>43</v>
      </c>
      <c r="F284" t="s">
        <v>19</v>
      </c>
      <c r="G284" t="s">
        <v>20</v>
      </c>
      <c r="H284" t="s">
        <v>125</v>
      </c>
      <c r="I284" t="s">
        <v>30</v>
      </c>
      <c r="J284">
        <v>1</v>
      </c>
      <c r="K284">
        <v>58000</v>
      </c>
      <c r="L284">
        <v>0.05</v>
      </c>
      <c r="M284">
        <v>55100</v>
      </c>
      <c r="N284">
        <v>39000</v>
      </c>
      <c r="O284" t="s">
        <v>23</v>
      </c>
      <c r="P284" t="s">
        <v>47</v>
      </c>
    </row>
    <row r="285" spans="1:16" hidden="1" x14ac:dyDescent="0.35">
      <c r="A285">
        <v>100284</v>
      </c>
      <c r="B285" s="1">
        <v>46245</v>
      </c>
      <c r="C285" t="s">
        <v>16</v>
      </c>
      <c r="D285" t="s">
        <v>17</v>
      </c>
      <c r="E285" t="s">
        <v>43</v>
      </c>
      <c r="F285" t="s">
        <v>19</v>
      </c>
      <c r="G285" t="s">
        <v>62</v>
      </c>
      <c r="H285" t="s">
        <v>212</v>
      </c>
      <c r="I285" t="s">
        <v>22</v>
      </c>
      <c r="J285">
        <v>4</v>
      </c>
      <c r="K285">
        <v>24000</v>
      </c>
      <c r="L285">
        <v>0.1</v>
      </c>
      <c r="M285">
        <v>95040</v>
      </c>
      <c r="N285">
        <v>15000</v>
      </c>
      <c r="O285" t="s">
        <v>23</v>
      </c>
      <c r="P285" t="s">
        <v>54</v>
      </c>
    </row>
    <row r="286" spans="1:16" hidden="1" x14ac:dyDescent="0.35">
      <c r="A286">
        <v>100285</v>
      </c>
      <c r="B286" s="1">
        <v>46221</v>
      </c>
      <c r="C286" t="s">
        <v>35</v>
      </c>
      <c r="D286" t="s">
        <v>36</v>
      </c>
      <c r="E286" t="s">
        <v>37</v>
      </c>
      <c r="F286" t="s">
        <v>19</v>
      </c>
      <c r="G286" t="s">
        <v>62</v>
      </c>
      <c r="H286" t="s">
        <v>165</v>
      </c>
      <c r="I286" t="s">
        <v>30</v>
      </c>
      <c r="J286">
        <v>1</v>
      </c>
      <c r="K286">
        <v>24000</v>
      </c>
      <c r="L286">
        <v>0.05</v>
      </c>
      <c r="M286">
        <v>22800</v>
      </c>
      <c r="N286">
        <v>15000</v>
      </c>
      <c r="O286" t="s">
        <v>23</v>
      </c>
      <c r="P286" t="s">
        <v>58</v>
      </c>
    </row>
    <row r="287" spans="1:16" hidden="1" x14ac:dyDescent="0.35">
      <c r="A287">
        <v>100286</v>
      </c>
      <c r="B287" s="1">
        <v>46097</v>
      </c>
      <c r="C287" t="s">
        <v>35</v>
      </c>
      <c r="D287" t="s">
        <v>36</v>
      </c>
      <c r="E287" t="s">
        <v>37</v>
      </c>
      <c r="F287" t="s">
        <v>44</v>
      </c>
      <c r="G287" t="s">
        <v>60</v>
      </c>
      <c r="H287" t="s">
        <v>213</v>
      </c>
      <c r="I287" t="s">
        <v>30</v>
      </c>
      <c r="J287">
        <v>1</v>
      </c>
      <c r="K287">
        <v>9000</v>
      </c>
      <c r="L287">
        <v>0.1</v>
      </c>
      <c r="M287">
        <v>8100</v>
      </c>
      <c r="N287">
        <v>3500</v>
      </c>
      <c r="O287" t="s">
        <v>23</v>
      </c>
      <c r="P287" t="s">
        <v>84</v>
      </c>
    </row>
    <row r="288" spans="1:16" hidden="1" x14ac:dyDescent="0.35">
      <c r="A288">
        <v>100287</v>
      </c>
      <c r="B288" s="1">
        <v>46078</v>
      </c>
      <c r="C288" t="s">
        <v>55</v>
      </c>
      <c r="D288" t="s">
        <v>56</v>
      </c>
      <c r="E288" t="s">
        <v>37</v>
      </c>
      <c r="F288" t="s">
        <v>27</v>
      </c>
      <c r="G288" t="s">
        <v>33</v>
      </c>
      <c r="H288" t="s">
        <v>214</v>
      </c>
      <c r="I288" t="s">
        <v>22</v>
      </c>
      <c r="J288">
        <v>3</v>
      </c>
      <c r="K288">
        <v>32000</v>
      </c>
      <c r="L288">
        <v>0.05</v>
      </c>
      <c r="M288">
        <v>91200</v>
      </c>
      <c r="N288">
        <v>19000</v>
      </c>
      <c r="O288" t="s">
        <v>23</v>
      </c>
      <c r="P288" t="s">
        <v>40</v>
      </c>
    </row>
    <row r="289" spans="1:16" x14ac:dyDescent="0.35">
      <c r="A289">
        <v>100288</v>
      </c>
      <c r="B289" s="1">
        <v>46177</v>
      </c>
      <c r="C289" t="s">
        <v>50</v>
      </c>
      <c r="D289" t="s">
        <v>51</v>
      </c>
      <c r="E289" t="s">
        <v>43</v>
      </c>
      <c r="F289" t="s">
        <v>27</v>
      </c>
      <c r="G289" t="s">
        <v>38</v>
      </c>
      <c r="H289" t="s">
        <v>154</v>
      </c>
      <c r="I289" t="s">
        <v>30</v>
      </c>
      <c r="J289">
        <v>1</v>
      </c>
      <c r="K289">
        <v>26000</v>
      </c>
      <c r="L289">
        <v>0.05</v>
      </c>
      <c r="M289">
        <v>24700</v>
      </c>
      <c r="N289">
        <v>15000</v>
      </c>
      <c r="O289" t="s">
        <v>23</v>
      </c>
      <c r="P289" t="s">
        <v>24</v>
      </c>
    </row>
    <row r="290" spans="1:16" hidden="1" x14ac:dyDescent="0.35">
      <c r="A290">
        <v>100289</v>
      </c>
      <c r="B290" s="1">
        <v>46224</v>
      </c>
      <c r="C290" t="s">
        <v>25</v>
      </c>
      <c r="D290" t="s">
        <v>26</v>
      </c>
      <c r="E290" t="s">
        <v>43</v>
      </c>
      <c r="F290" t="s">
        <v>27</v>
      </c>
      <c r="G290" t="s">
        <v>33</v>
      </c>
      <c r="H290" t="s">
        <v>215</v>
      </c>
      <c r="I290" t="s">
        <v>22</v>
      </c>
      <c r="J290">
        <v>3</v>
      </c>
      <c r="K290">
        <v>32000</v>
      </c>
      <c r="L290">
        <v>0.1</v>
      </c>
      <c r="M290">
        <v>86400</v>
      </c>
      <c r="N290">
        <v>19000</v>
      </c>
      <c r="O290" t="s">
        <v>23</v>
      </c>
      <c r="P290" t="s">
        <v>58</v>
      </c>
    </row>
    <row r="291" spans="1:16" hidden="1" x14ac:dyDescent="0.35">
      <c r="A291">
        <v>100290</v>
      </c>
      <c r="B291" s="1">
        <v>46116</v>
      </c>
      <c r="C291" t="s">
        <v>25</v>
      </c>
      <c r="D291" t="s">
        <v>26</v>
      </c>
      <c r="E291" t="s">
        <v>43</v>
      </c>
      <c r="F291" t="s">
        <v>27</v>
      </c>
      <c r="G291" t="s">
        <v>33</v>
      </c>
      <c r="H291" t="s">
        <v>29</v>
      </c>
      <c r="I291" t="s">
        <v>30</v>
      </c>
      <c r="J291">
        <v>5</v>
      </c>
      <c r="K291">
        <v>32000</v>
      </c>
      <c r="L291">
        <v>0.15</v>
      </c>
      <c r="M291">
        <v>136000</v>
      </c>
      <c r="N291">
        <v>19000</v>
      </c>
      <c r="O291" t="s">
        <v>23</v>
      </c>
      <c r="P291" t="s">
        <v>64</v>
      </c>
    </row>
    <row r="292" spans="1:16" hidden="1" x14ac:dyDescent="0.35">
      <c r="A292">
        <v>100291</v>
      </c>
      <c r="B292" s="1">
        <v>46110</v>
      </c>
      <c r="C292" t="s">
        <v>50</v>
      </c>
      <c r="D292" t="s">
        <v>51</v>
      </c>
      <c r="E292" t="s">
        <v>43</v>
      </c>
      <c r="F292" t="s">
        <v>27</v>
      </c>
      <c r="G292" t="s">
        <v>33</v>
      </c>
      <c r="H292" t="s">
        <v>79</v>
      </c>
      <c r="I292" t="s">
        <v>30</v>
      </c>
      <c r="J292">
        <v>1</v>
      </c>
      <c r="K292">
        <v>32000</v>
      </c>
      <c r="L292">
        <v>0.1</v>
      </c>
      <c r="M292">
        <v>28800</v>
      </c>
      <c r="N292">
        <v>19000</v>
      </c>
      <c r="O292" t="s">
        <v>23</v>
      </c>
      <c r="P292" t="s">
        <v>54</v>
      </c>
    </row>
    <row r="293" spans="1:16" hidden="1" x14ac:dyDescent="0.35">
      <c r="A293">
        <v>100292</v>
      </c>
      <c r="B293" s="1">
        <v>46130</v>
      </c>
      <c r="C293" t="s">
        <v>42</v>
      </c>
      <c r="D293" t="s">
        <v>26</v>
      </c>
      <c r="E293" t="s">
        <v>18</v>
      </c>
      <c r="F293" t="s">
        <v>27</v>
      </c>
      <c r="G293" t="s">
        <v>28</v>
      </c>
      <c r="H293" t="s">
        <v>90</v>
      </c>
      <c r="I293" t="s">
        <v>30</v>
      </c>
      <c r="J293">
        <v>1</v>
      </c>
      <c r="K293">
        <v>165000</v>
      </c>
      <c r="L293">
        <v>0.15</v>
      </c>
      <c r="M293">
        <v>140250</v>
      </c>
      <c r="N293">
        <v>112000</v>
      </c>
      <c r="O293" t="s">
        <v>23</v>
      </c>
      <c r="P293" t="s">
        <v>64</v>
      </c>
    </row>
    <row r="294" spans="1:16" hidden="1" x14ac:dyDescent="0.35">
      <c r="A294">
        <v>100293</v>
      </c>
      <c r="B294" s="1">
        <v>46122</v>
      </c>
      <c r="C294" t="s">
        <v>55</v>
      </c>
      <c r="D294" t="s">
        <v>56</v>
      </c>
      <c r="E294" t="s">
        <v>18</v>
      </c>
      <c r="F294" t="s">
        <v>44</v>
      </c>
      <c r="G294" t="s">
        <v>65</v>
      </c>
      <c r="H294" t="s">
        <v>133</v>
      </c>
      <c r="I294" t="s">
        <v>22</v>
      </c>
      <c r="J294">
        <v>2</v>
      </c>
      <c r="K294">
        <v>28000</v>
      </c>
      <c r="L294">
        <v>0</v>
      </c>
      <c r="M294">
        <v>56000</v>
      </c>
      <c r="N294">
        <v>16000</v>
      </c>
      <c r="O294" t="s">
        <v>23</v>
      </c>
      <c r="P294" t="s">
        <v>47</v>
      </c>
    </row>
    <row r="295" spans="1:16" x14ac:dyDescent="0.35">
      <c r="A295">
        <v>100294</v>
      </c>
      <c r="B295" s="1">
        <v>46223</v>
      </c>
      <c r="C295" t="s">
        <v>50</v>
      </c>
      <c r="D295" t="s">
        <v>51</v>
      </c>
      <c r="E295" t="s">
        <v>43</v>
      </c>
      <c r="F295" t="s">
        <v>27</v>
      </c>
      <c r="G295" t="s">
        <v>38</v>
      </c>
      <c r="H295" t="s">
        <v>210</v>
      </c>
      <c r="I295" t="s">
        <v>22</v>
      </c>
      <c r="J295">
        <v>3</v>
      </c>
      <c r="K295">
        <v>26000</v>
      </c>
      <c r="L295">
        <v>0.1</v>
      </c>
      <c r="M295">
        <v>63180</v>
      </c>
      <c r="N295">
        <v>15000</v>
      </c>
      <c r="O295" t="s">
        <v>23</v>
      </c>
      <c r="P295" t="s">
        <v>54</v>
      </c>
    </row>
    <row r="296" spans="1:16" hidden="1" x14ac:dyDescent="0.35">
      <c r="A296">
        <v>100295</v>
      </c>
      <c r="B296" s="1">
        <v>46066</v>
      </c>
      <c r="C296" t="s">
        <v>50</v>
      </c>
      <c r="D296" t="s">
        <v>51</v>
      </c>
      <c r="E296" t="s">
        <v>18</v>
      </c>
      <c r="F296" t="s">
        <v>27</v>
      </c>
      <c r="G296" t="s">
        <v>33</v>
      </c>
      <c r="H296" t="s">
        <v>216</v>
      </c>
      <c r="I296" t="s">
        <v>22</v>
      </c>
      <c r="J296">
        <v>1</v>
      </c>
      <c r="K296">
        <v>32000</v>
      </c>
      <c r="L296">
        <v>0.15</v>
      </c>
      <c r="M296">
        <v>27200</v>
      </c>
      <c r="N296">
        <v>19000</v>
      </c>
      <c r="O296" t="s">
        <v>76</v>
      </c>
      <c r="P296" t="s">
        <v>31</v>
      </c>
    </row>
    <row r="297" spans="1:16" hidden="1" x14ac:dyDescent="0.35">
      <c r="A297">
        <v>100296</v>
      </c>
      <c r="B297" s="1">
        <v>46138</v>
      </c>
      <c r="C297" t="s">
        <v>50</v>
      </c>
      <c r="D297" t="s">
        <v>51</v>
      </c>
      <c r="E297" t="s">
        <v>18</v>
      </c>
      <c r="F297" t="s">
        <v>27</v>
      </c>
      <c r="G297" t="s">
        <v>33</v>
      </c>
      <c r="H297" t="s">
        <v>144</v>
      </c>
      <c r="I297" t="s">
        <v>22</v>
      </c>
      <c r="J297">
        <v>2</v>
      </c>
      <c r="K297">
        <v>32000</v>
      </c>
      <c r="L297">
        <v>0.05</v>
      </c>
      <c r="M297">
        <v>72960</v>
      </c>
      <c r="O297" t="s">
        <v>76</v>
      </c>
      <c r="P297" t="s">
        <v>47</v>
      </c>
    </row>
    <row r="298" spans="1:16" hidden="1" x14ac:dyDescent="0.35">
      <c r="A298">
        <v>100297</v>
      </c>
      <c r="B298" s="1">
        <v>46038</v>
      </c>
      <c r="C298" t="s">
        <v>50</v>
      </c>
      <c r="D298" t="s">
        <v>51</v>
      </c>
      <c r="E298" t="s">
        <v>37</v>
      </c>
      <c r="F298" t="s">
        <v>19</v>
      </c>
      <c r="G298" t="s">
        <v>20</v>
      </c>
      <c r="H298" t="s">
        <v>39</v>
      </c>
      <c r="I298" t="s">
        <v>22</v>
      </c>
      <c r="J298">
        <v>1</v>
      </c>
      <c r="K298">
        <v>58000</v>
      </c>
      <c r="L298">
        <v>0</v>
      </c>
      <c r="M298">
        <v>58000</v>
      </c>
      <c r="N298">
        <v>39000</v>
      </c>
      <c r="O298" t="s">
        <v>23</v>
      </c>
      <c r="P298" t="s">
        <v>24</v>
      </c>
    </row>
    <row r="299" spans="1:16" x14ac:dyDescent="0.35">
      <c r="A299">
        <v>100298</v>
      </c>
      <c r="B299" s="1">
        <v>46054</v>
      </c>
      <c r="C299" t="s">
        <v>42</v>
      </c>
      <c r="D299" t="s">
        <v>26</v>
      </c>
      <c r="E299" t="s">
        <v>37</v>
      </c>
      <c r="F299" t="s">
        <v>27</v>
      </c>
      <c r="G299" t="s">
        <v>38</v>
      </c>
      <c r="H299" t="s">
        <v>217</v>
      </c>
      <c r="I299" t="s">
        <v>30</v>
      </c>
      <c r="J299">
        <v>4</v>
      </c>
      <c r="K299">
        <v>26000</v>
      </c>
      <c r="L299">
        <v>0.1</v>
      </c>
      <c r="M299">
        <v>93600</v>
      </c>
      <c r="N299">
        <v>15000</v>
      </c>
      <c r="O299" t="s">
        <v>23</v>
      </c>
      <c r="P299" t="s">
        <v>54</v>
      </c>
    </row>
    <row r="300" spans="1:16" hidden="1" x14ac:dyDescent="0.35">
      <c r="A300">
        <v>100299</v>
      </c>
      <c r="B300" s="1">
        <v>46209</v>
      </c>
      <c r="C300" t="s">
        <v>25</v>
      </c>
      <c r="D300" t="s">
        <v>26</v>
      </c>
      <c r="E300" t="s">
        <v>43</v>
      </c>
      <c r="F300" t="s">
        <v>44</v>
      </c>
      <c r="G300" t="s">
        <v>65</v>
      </c>
      <c r="H300" t="s">
        <v>141</v>
      </c>
      <c r="I300" t="s">
        <v>30</v>
      </c>
      <c r="J300">
        <v>2</v>
      </c>
      <c r="K300">
        <v>28000</v>
      </c>
      <c r="L300">
        <v>0.1</v>
      </c>
      <c r="M300">
        <v>50400</v>
      </c>
      <c r="N300">
        <v>16000</v>
      </c>
      <c r="O300" t="s">
        <v>23</v>
      </c>
      <c r="P300" t="s">
        <v>31</v>
      </c>
    </row>
    <row r="301" spans="1:16" hidden="1" x14ac:dyDescent="0.35">
      <c r="A301">
        <v>100300</v>
      </c>
      <c r="B301" s="1">
        <v>46028</v>
      </c>
      <c r="C301" t="s">
        <v>55</v>
      </c>
      <c r="D301" t="s">
        <v>56</v>
      </c>
      <c r="E301" t="s">
        <v>18</v>
      </c>
      <c r="F301" t="s">
        <v>44</v>
      </c>
      <c r="G301" t="s">
        <v>45</v>
      </c>
      <c r="H301" t="s">
        <v>193</v>
      </c>
      <c r="I301" t="s">
        <v>22</v>
      </c>
      <c r="J301">
        <v>4</v>
      </c>
      <c r="K301">
        <v>6500</v>
      </c>
      <c r="L301">
        <v>0.1</v>
      </c>
      <c r="M301">
        <v>23400</v>
      </c>
      <c r="N301">
        <v>2200</v>
      </c>
      <c r="O301" t="s">
        <v>23</v>
      </c>
      <c r="P301" t="s">
        <v>31</v>
      </c>
    </row>
    <row r="302" spans="1:16" x14ac:dyDescent="0.35">
      <c r="A302">
        <v>100301</v>
      </c>
      <c r="B302" s="1">
        <v>46087</v>
      </c>
      <c r="C302" t="s">
        <v>42</v>
      </c>
      <c r="D302" t="s">
        <v>26</v>
      </c>
      <c r="E302" t="s">
        <v>43</v>
      </c>
      <c r="F302" t="s">
        <v>27</v>
      </c>
      <c r="G302" t="s">
        <v>38</v>
      </c>
      <c r="H302" t="s">
        <v>95</v>
      </c>
      <c r="I302" t="s">
        <v>30</v>
      </c>
      <c r="J302">
        <v>5</v>
      </c>
      <c r="K302">
        <v>26000</v>
      </c>
      <c r="L302">
        <v>0.05</v>
      </c>
      <c r="M302">
        <v>98800</v>
      </c>
      <c r="N302">
        <v>15000</v>
      </c>
      <c r="O302" t="s">
        <v>76</v>
      </c>
      <c r="P302" t="s">
        <v>84</v>
      </c>
    </row>
    <row r="303" spans="1:16" hidden="1" x14ac:dyDescent="0.35">
      <c r="A303">
        <v>100302</v>
      </c>
      <c r="B303" s="1">
        <v>46081</v>
      </c>
      <c r="C303" t="s">
        <v>42</v>
      </c>
      <c r="D303" t="s">
        <v>26</v>
      </c>
      <c r="E303" t="s">
        <v>43</v>
      </c>
      <c r="F303" t="s">
        <v>44</v>
      </c>
      <c r="G303" t="s">
        <v>65</v>
      </c>
      <c r="H303" t="s">
        <v>99</v>
      </c>
      <c r="I303" t="s">
        <v>30</v>
      </c>
      <c r="J303">
        <v>4</v>
      </c>
      <c r="K303">
        <v>28000</v>
      </c>
      <c r="L303">
        <v>0</v>
      </c>
      <c r="M303">
        <v>112000</v>
      </c>
      <c r="N303">
        <v>16000</v>
      </c>
      <c r="O303" t="s">
        <v>23</v>
      </c>
      <c r="P303" t="s">
        <v>47</v>
      </c>
    </row>
    <row r="304" spans="1:16" hidden="1" x14ac:dyDescent="0.35">
      <c r="A304">
        <v>100303</v>
      </c>
      <c r="B304" s="1">
        <v>46069</v>
      </c>
      <c r="C304" t="s">
        <v>50</v>
      </c>
      <c r="D304" t="s">
        <v>51</v>
      </c>
      <c r="E304" t="s">
        <v>43</v>
      </c>
      <c r="F304" t="s">
        <v>44</v>
      </c>
      <c r="G304" t="s">
        <v>60</v>
      </c>
      <c r="H304" t="s">
        <v>117</v>
      </c>
      <c r="I304" t="s">
        <v>30</v>
      </c>
      <c r="J304">
        <v>2</v>
      </c>
      <c r="K304">
        <v>9000</v>
      </c>
      <c r="L304">
        <v>0.1</v>
      </c>
      <c r="M304">
        <v>16200</v>
      </c>
      <c r="N304">
        <v>3500</v>
      </c>
      <c r="O304" t="s">
        <v>23</v>
      </c>
      <c r="P304" t="s">
        <v>64</v>
      </c>
    </row>
    <row r="305" spans="1:16" hidden="1" x14ac:dyDescent="0.35">
      <c r="A305">
        <v>100304</v>
      </c>
      <c r="B305" s="1">
        <v>46204</v>
      </c>
      <c r="C305" t="s">
        <v>35</v>
      </c>
      <c r="D305" t="s">
        <v>36</v>
      </c>
      <c r="E305" t="s">
        <v>18</v>
      </c>
      <c r="F305" t="s">
        <v>19</v>
      </c>
      <c r="G305" t="s">
        <v>20</v>
      </c>
      <c r="H305" t="s">
        <v>218</v>
      </c>
      <c r="I305" t="s">
        <v>22</v>
      </c>
      <c r="J305">
        <v>5</v>
      </c>
      <c r="K305">
        <v>58000</v>
      </c>
      <c r="L305">
        <v>0.1</v>
      </c>
      <c r="M305">
        <v>261000</v>
      </c>
      <c r="N305">
        <v>39000</v>
      </c>
      <c r="O305" t="s">
        <v>23</v>
      </c>
      <c r="P305" t="s">
        <v>47</v>
      </c>
    </row>
    <row r="306" spans="1:16" hidden="1" x14ac:dyDescent="0.35">
      <c r="A306">
        <v>100305</v>
      </c>
      <c r="B306" s="1">
        <v>46032</v>
      </c>
      <c r="C306" t="s">
        <v>25</v>
      </c>
      <c r="D306" t="s">
        <v>26</v>
      </c>
      <c r="E306" t="s">
        <v>37</v>
      </c>
      <c r="F306" t="s">
        <v>27</v>
      </c>
      <c r="G306" t="s">
        <v>33</v>
      </c>
      <c r="H306" t="s">
        <v>168</v>
      </c>
      <c r="I306" t="s">
        <v>30</v>
      </c>
      <c r="J306">
        <v>2</v>
      </c>
      <c r="K306">
        <v>32000</v>
      </c>
      <c r="L306">
        <v>0.05</v>
      </c>
      <c r="M306">
        <v>60800</v>
      </c>
      <c r="N306">
        <v>19000</v>
      </c>
      <c r="O306" t="s">
        <v>23</v>
      </c>
      <c r="P306" t="s">
        <v>40</v>
      </c>
    </row>
    <row r="307" spans="1:16" hidden="1" x14ac:dyDescent="0.35">
      <c r="A307">
        <v>100306</v>
      </c>
      <c r="B307" s="1">
        <v>46095</v>
      </c>
      <c r="C307" t="s">
        <v>55</v>
      </c>
      <c r="D307" t="s">
        <v>56</v>
      </c>
      <c r="E307" t="s">
        <v>43</v>
      </c>
      <c r="F307" t="s">
        <v>44</v>
      </c>
      <c r="G307" t="s">
        <v>60</v>
      </c>
      <c r="H307" t="s">
        <v>217</v>
      </c>
      <c r="I307" t="s">
        <v>22</v>
      </c>
      <c r="J307">
        <v>1</v>
      </c>
      <c r="K307">
        <v>9000</v>
      </c>
      <c r="L307">
        <v>0.15</v>
      </c>
      <c r="M307">
        <v>7650</v>
      </c>
      <c r="N307">
        <v>3500</v>
      </c>
      <c r="O307" t="s">
        <v>23</v>
      </c>
      <c r="P307" t="s">
        <v>84</v>
      </c>
    </row>
    <row r="308" spans="1:16" x14ac:dyDescent="0.35">
      <c r="A308">
        <v>100307</v>
      </c>
      <c r="B308" s="1">
        <v>46201</v>
      </c>
      <c r="C308" t="s">
        <v>50</v>
      </c>
      <c r="D308" t="s">
        <v>51</v>
      </c>
      <c r="E308" t="s">
        <v>37</v>
      </c>
      <c r="F308" t="s">
        <v>27</v>
      </c>
      <c r="G308" t="s">
        <v>38</v>
      </c>
      <c r="H308" t="s">
        <v>219</v>
      </c>
      <c r="I308" t="s">
        <v>22</v>
      </c>
      <c r="J308">
        <v>3</v>
      </c>
      <c r="K308">
        <v>26000</v>
      </c>
      <c r="L308">
        <v>0</v>
      </c>
      <c r="M308">
        <v>78000</v>
      </c>
      <c r="N308">
        <v>15000</v>
      </c>
      <c r="O308" t="s">
        <v>23</v>
      </c>
      <c r="P308" t="s">
        <v>64</v>
      </c>
    </row>
    <row r="309" spans="1:16" hidden="1" x14ac:dyDescent="0.35">
      <c r="A309">
        <v>100308</v>
      </c>
      <c r="B309" s="1">
        <v>46238</v>
      </c>
      <c r="C309" t="s">
        <v>42</v>
      </c>
      <c r="D309" t="s">
        <v>26</v>
      </c>
      <c r="E309" t="s">
        <v>37</v>
      </c>
      <c r="F309" t="s">
        <v>19</v>
      </c>
      <c r="G309" t="s">
        <v>52</v>
      </c>
      <c r="H309" t="s">
        <v>163</v>
      </c>
      <c r="I309" t="s">
        <v>30</v>
      </c>
      <c r="J309">
        <v>1</v>
      </c>
      <c r="K309">
        <v>42000</v>
      </c>
      <c r="L309">
        <v>0.05</v>
      </c>
      <c r="M309">
        <v>39900</v>
      </c>
      <c r="N309">
        <v>28000</v>
      </c>
      <c r="O309" t="s">
        <v>23</v>
      </c>
      <c r="P309" t="s">
        <v>84</v>
      </c>
    </row>
    <row r="310" spans="1:16" hidden="1" x14ac:dyDescent="0.35">
      <c r="A310">
        <v>100309</v>
      </c>
      <c r="B310" s="1">
        <v>46154</v>
      </c>
      <c r="C310" t="s">
        <v>42</v>
      </c>
      <c r="D310" t="s">
        <v>26</v>
      </c>
      <c r="E310" t="s">
        <v>43</v>
      </c>
      <c r="F310" t="s">
        <v>44</v>
      </c>
      <c r="G310" t="s">
        <v>45</v>
      </c>
      <c r="H310" t="s">
        <v>220</v>
      </c>
      <c r="I310" t="s">
        <v>22</v>
      </c>
      <c r="J310">
        <v>3</v>
      </c>
      <c r="K310">
        <v>6500</v>
      </c>
      <c r="L310">
        <v>0.15</v>
      </c>
      <c r="M310">
        <v>16575</v>
      </c>
      <c r="N310">
        <v>2200</v>
      </c>
      <c r="O310" t="s">
        <v>23</v>
      </c>
      <c r="P310" t="s">
        <v>64</v>
      </c>
    </row>
    <row r="311" spans="1:16" hidden="1" x14ac:dyDescent="0.35">
      <c r="A311">
        <v>100310</v>
      </c>
      <c r="B311" s="1">
        <v>46085</v>
      </c>
      <c r="C311" t="s">
        <v>25</v>
      </c>
      <c r="D311" t="s">
        <v>26</v>
      </c>
      <c r="E311" t="s">
        <v>37</v>
      </c>
      <c r="F311" t="s">
        <v>27</v>
      </c>
      <c r="G311" t="s">
        <v>33</v>
      </c>
      <c r="H311" t="s">
        <v>66</v>
      </c>
      <c r="I311" t="s">
        <v>22</v>
      </c>
      <c r="J311">
        <v>4</v>
      </c>
      <c r="K311">
        <v>32000</v>
      </c>
      <c r="L311">
        <v>0.1</v>
      </c>
      <c r="M311">
        <v>115200</v>
      </c>
      <c r="N311">
        <v>19000</v>
      </c>
      <c r="O311" t="s">
        <v>23</v>
      </c>
      <c r="P311" t="s">
        <v>64</v>
      </c>
    </row>
    <row r="312" spans="1:16" hidden="1" x14ac:dyDescent="0.35">
      <c r="A312">
        <v>100311</v>
      </c>
      <c r="B312" s="1">
        <v>46175</v>
      </c>
      <c r="C312" t="s">
        <v>32</v>
      </c>
      <c r="D312" t="s">
        <v>17</v>
      </c>
      <c r="E312" t="s">
        <v>37</v>
      </c>
      <c r="F312" t="s">
        <v>221</v>
      </c>
      <c r="G312" t="s">
        <v>45</v>
      </c>
      <c r="H312" t="s">
        <v>128</v>
      </c>
      <c r="I312" t="s">
        <v>30</v>
      </c>
      <c r="J312">
        <v>1</v>
      </c>
      <c r="K312">
        <v>6500</v>
      </c>
      <c r="L312">
        <v>0.05</v>
      </c>
      <c r="M312">
        <v>6175</v>
      </c>
      <c r="O312" t="s">
        <v>23</v>
      </c>
      <c r="P312" t="s">
        <v>84</v>
      </c>
    </row>
    <row r="313" spans="1:16" hidden="1" x14ac:dyDescent="0.35">
      <c r="A313">
        <v>100312</v>
      </c>
      <c r="B313" s="1">
        <v>46080</v>
      </c>
      <c r="C313" t="s">
        <v>42</v>
      </c>
      <c r="D313" t="s">
        <v>26</v>
      </c>
      <c r="E313" t="s">
        <v>43</v>
      </c>
      <c r="F313" t="s">
        <v>27</v>
      </c>
      <c r="G313" t="s">
        <v>33</v>
      </c>
      <c r="H313" t="s">
        <v>48</v>
      </c>
      <c r="I313" t="s">
        <v>22</v>
      </c>
      <c r="J313">
        <v>3</v>
      </c>
      <c r="K313">
        <v>32000</v>
      </c>
      <c r="L313">
        <v>0.15</v>
      </c>
      <c r="M313">
        <v>81600</v>
      </c>
      <c r="N313">
        <v>19000</v>
      </c>
      <c r="O313" t="s">
        <v>23</v>
      </c>
      <c r="P313" t="s">
        <v>31</v>
      </c>
    </row>
    <row r="314" spans="1:16" hidden="1" x14ac:dyDescent="0.35">
      <c r="A314">
        <v>100313</v>
      </c>
      <c r="B314" s="1">
        <v>46241</v>
      </c>
      <c r="C314" t="s">
        <v>25</v>
      </c>
      <c r="D314" t="s">
        <v>222</v>
      </c>
      <c r="E314" t="s">
        <v>43</v>
      </c>
      <c r="F314" t="s">
        <v>44</v>
      </c>
      <c r="G314" t="s">
        <v>45</v>
      </c>
      <c r="H314" t="s">
        <v>146</v>
      </c>
      <c r="I314" t="s">
        <v>30</v>
      </c>
      <c r="J314">
        <v>1</v>
      </c>
      <c r="K314">
        <v>6500</v>
      </c>
      <c r="L314">
        <v>0.05</v>
      </c>
      <c r="M314">
        <v>6175</v>
      </c>
      <c r="N314">
        <v>2200</v>
      </c>
      <c r="O314" t="s">
        <v>23</v>
      </c>
      <c r="P314" t="s">
        <v>58</v>
      </c>
    </row>
    <row r="315" spans="1:16" hidden="1" x14ac:dyDescent="0.35">
      <c r="A315">
        <v>100314</v>
      </c>
      <c r="B315" s="1">
        <v>46106</v>
      </c>
      <c r="C315" t="s">
        <v>42</v>
      </c>
      <c r="D315" t="s">
        <v>185</v>
      </c>
      <c r="E315" t="s">
        <v>43</v>
      </c>
      <c r="F315" t="s">
        <v>27</v>
      </c>
      <c r="G315" t="s">
        <v>28</v>
      </c>
      <c r="H315" t="s">
        <v>142</v>
      </c>
      <c r="I315" t="s">
        <v>30</v>
      </c>
      <c r="J315">
        <v>1</v>
      </c>
      <c r="K315">
        <v>165000</v>
      </c>
      <c r="L315">
        <v>0.1</v>
      </c>
      <c r="M315">
        <v>148500</v>
      </c>
      <c r="N315">
        <v>112000</v>
      </c>
      <c r="O315" t="s">
        <v>23</v>
      </c>
      <c r="P315" t="s">
        <v>40</v>
      </c>
    </row>
    <row r="316" spans="1:16" x14ac:dyDescent="0.35">
      <c r="A316">
        <v>100315</v>
      </c>
      <c r="B316" s="1">
        <v>46118</v>
      </c>
      <c r="C316" t="s">
        <v>42</v>
      </c>
      <c r="D316" t="s">
        <v>26</v>
      </c>
      <c r="E316" t="s">
        <v>18</v>
      </c>
      <c r="F316" t="s">
        <v>27</v>
      </c>
      <c r="G316" t="s">
        <v>38</v>
      </c>
      <c r="H316" t="s">
        <v>192</v>
      </c>
      <c r="I316" t="s">
        <v>30</v>
      </c>
      <c r="J316">
        <v>1</v>
      </c>
      <c r="K316">
        <v>26000</v>
      </c>
      <c r="L316">
        <v>0</v>
      </c>
      <c r="M316">
        <v>26000</v>
      </c>
      <c r="N316">
        <v>15000</v>
      </c>
      <c r="O316" t="s">
        <v>23</v>
      </c>
      <c r="P316" t="s">
        <v>24</v>
      </c>
    </row>
    <row r="317" spans="1:16" hidden="1" x14ac:dyDescent="0.35">
      <c r="A317">
        <v>100316</v>
      </c>
      <c r="B317" s="1">
        <v>46154</v>
      </c>
      <c r="C317" t="s">
        <v>35</v>
      </c>
      <c r="D317" t="s">
        <v>36</v>
      </c>
      <c r="E317" t="s">
        <v>37</v>
      </c>
      <c r="F317" t="s">
        <v>27</v>
      </c>
      <c r="G317" t="s">
        <v>33</v>
      </c>
      <c r="H317" t="s">
        <v>70</v>
      </c>
      <c r="I317" t="s">
        <v>22</v>
      </c>
      <c r="J317">
        <v>5</v>
      </c>
      <c r="K317">
        <v>32000</v>
      </c>
      <c r="L317">
        <v>0</v>
      </c>
      <c r="M317">
        <v>160000</v>
      </c>
      <c r="N317">
        <v>19000</v>
      </c>
      <c r="O317" t="s">
        <v>23</v>
      </c>
      <c r="P317" t="s">
        <v>24</v>
      </c>
    </row>
    <row r="318" spans="1:16" hidden="1" x14ac:dyDescent="0.35">
      <c r="A318">
        <v>100317</v>
      </c>
      <c r="B318" s="1">
        <v>46212</v>
      </c>
      <c r="C318" t="s">
        <v>50</v>
      </c>
      <c r="D318" t="s">
        <v>51</v>
      </c>
      <c r="E318" t="s">
        <v>43</v>
      </c>
      <c r="F318" t="s">
        <v>19</v>
      </c>
      <c r="G318" t="s">
        <v>62</v>
      </c>
      <c r="H318" t="s">
        <v>219</v>
      </c>
      <c r="I318" t="s">
        <v>30</v>
      </c>
      <c r="J318">
        <v>1</v>
      </c>
      <c r="K318">
        <v>24000</v>
      </c>
      <c r="L318">
        <v>0.05</v>
      </c>
      <c r="M318">
        <v>22800</v>
      </c>
      <c r="N318">
        <v>15000</v>
      </c>
      <c r="O318" t="s">
        <v>23</v>
      </c>
      <c r="P318" t="s">
        <v>31</v>
      </c>
    </row>
    <row r="319" spans="1:16" hidden="1" x14ac:dyDescent="0.35">
      <c r="A319">
        <v>100318</v>
      </c>
      <c r="B319" s="1">
        <v>46179</v>
      </c>
      <c r="C319" t="s">
        <v>35</v>
      </c>
      <c r="D319" t="s">
        <v>36</v>
      </c>
      <c r="E319" t="s">
        <v>43</v>
      </c>
      <c r="F319" t="s">
        <v>19</v>
      </c>
      <c r="G319" t="s">
        <v>20</v>
      </c>
      <c r="H319" t="s">
        <v>223</v>
      </c>
      <c r="I319" t="s">
        <v>30</v>
      </c>
      <c r="J319">
        <v>2</v>
      </c>
      <c r="K319">
        <v>58000</v>
      </c>
      <c r="L319">
        <v>0.05</v>
      </c>
      <c r="M319">
        <v>110200</v>
      </c>
      <c r="N319">
        <v>39000</v>
      </c>
      <c r="O319" t="s">
        <v>23</v>
      </c>
      <c r="P319" t="s">
        <v>40</v>
      </c>
    </row>
    <row r="320" spans="1:16" hidden="1" x14ac:dyDescent="0.35">
      <c r="A320">
        <v>100319</v>
      </c>
      <c r="B320" s="1">
        <v>46040</v>
      </c>
      <c r="C320" t="s">
        <v>16</v>
      </c>
      <c r="D320" t="s">
        <v>17</v>
      </c>
      <c r="E320" t="s">
        <v>43</v>
      </c>
      <c r="F320" t="s">
        <v>44</v>
      </c>
      <c r="G320" t="s">
        <v>65</v>
      </c>
      <c r="H320" t="s">
        <v>125</v>
      </c>
      <c r="I320" t="s">
        <v>22</v>
      </c>
      <c r="J320">
        <v>4</v>
      </c>
      <c r="K320">
        <v>28000</v>
      </c>
      <c r="L320">
        <v>0.15</v>
      </c>
      <c r="M320">
        <v>95200</v>
      </c>
      <c r="N320">
        <v>16000</v>
      </c>
      <c r="O320" t="s">
        <v>23</v>
      </c>
      <c r="P320" t="s">
        <v>58</v>
      </c>
    </row>
    <row r="321" spans="1:16" hidden="1" x14ac:dyDescent="0.35">
      <c r="A321">
        <v>100320</v>
      </c>
      <c r="B321" s="1">
        <v>46093</v>
      </c>
      <c r="C321" t="s">
        <v>32</v>
      </c>
      <c r="D321" t="s">
        <v>17</v>
      </c>
      <c r="E321" t="s">
        <v>43</v>
      </c>
      <c r="F321" t="s">
        <v>27</v>
      </c>
      <c r="G321" t="s">
        <v>33</v>
      </c>
      <c r="H321" t="s">
        <v>68</v>
      </c>
      <c r="I321" t="s">
        <v>30</v>
      </c>
      <c r="J321">
        <v>2</v>
      </c>
      <c r="K321">
        <v>32000</v>
      </c>
      <c r="L321">
        <v>0.2</v>
      </c>
      <c r="M321">
        <v>51200</v>
      </c>
      <c r="N321">
        <v>19000</v>
      </c>
      <c r="O321" t="s">
        <v>23</v>
      </c>
      <c r="P321" t="s">
        <v>54</v>
      </c>
    </row>
    <row r="322" spans="1:16" hidden="1" x14ac:dyDescent="0.35">
      <c r="A322">
        <v>100321</v>
      </c>
      <c r="B322" s="1">
        <v>46084</v>
      </c>
      <c r="C322" t="s">
        <v>25</v>
      </c>
      <c r="D322" t="s">
        <v>26</v>
      </c>
      <c r="E322" t="s">
        <v>43</v>
      </c>
      <c r="F322" t="s">
        <v>27</v>
      </c>
      <c r="G322" t="s">
        <v>28</v>
      </c>
      <c r="H322" t="s">
        <v>114</v>
      </c>
      <c r="I322" t="s">
        <v>30</v>
      </c>
      <c r="J322">
        <v>2</v>
      </c>
      <c r="K322">
        <v>165000</v>
      </c>
      <c r="L322">
        <v>0</v>
      </c>
      <c r="M322">
        <v>330000</v>
      </c>
      <c r="N322">
        <v>112000</v>
      </c>
      <c r="O322" t="s">
        <v>23</v>
      </c>
      <c r="P322" t="s">
        <v>31</v>
      </c>
    </row>
    <row r="323" spans="1:16" hidden="1" x14ac:dyDescent="0.35">
      <c r="A323">
        <v>100322</v>
      </c>
      <c r="B323" s="1">
        <v>46187</v>
      </c>
      <c r="C323" t="s">
        <v>42</v>
      </c>
      <c r="D323" t="s">
        <v>26</v>
      </c>
      <c r="E323" t="s">
        <v>37</v>
      </c>
      <c r="F323" t="s">
        <v>19</v>
      </c>
      <c r="G323" t="s">
        <v>62</v>
      </c>
      <c r="H323" t="s">
        <v>177</v>
      </c>
      <c r="I323" t="s">
        <v>22</v>
      </c>
      <c r="J323">
        <v>1</v>
      </c>
      <c r="K323">
        <v>24000</v>
      </c>
      <c r="L323">
        <v>0.1</v>
      </c>
      <c r="M323">
        <v>21600</v>
      </c>
      <c r="N323">
        <v>15000</v>
      </c>
      <c r="O323" t="s">
        <v>23</v>
      </c>
      <c r="P323" t="s">
        <v>40</v>
      </c>
    </row>
    <row r="324" spans="1:16" hidden="1" x14ac:dyDescent="0.35">
      <c r="A324">
        <v>100323</v>
      </c>
      <c r="B324" s="1">
        <v>46079</v>
      </c>
      <c r="C324" t="s">
        <v>50</v>
      </c>
      <c r="D324" t="s">
        <v>51</v>
      </c>
      <c r="E324" t="s">
        <v>18</v>
      </c>
      <c r="F324" t="s">
        <v>27</v>
      </c>
      <c r="G324" t="s">
        <v>28</v>
      </c>
      <c r="H324" t="s">
        <v>135</v>
      </c>
      <c r="I324" t="s">
        <v>30</v>
      </c>
      <c r="J324">
        <v>2</v>
      </c>
      <c r="K324">
        <v>165000</v>
      </c>
      <c r="L324">
        <v>0</v>
      </c>
      <c r="M324">
        <v>330000</v>
      </c>
      <c r="N324">
        <v>112000</v>
      </c>
      <c r="O324" t="s">
        <v>23</v>
      </c>
      <c r="P324" t="s">
        <v>24</v>
      </c>
    </row>
    <row r="325" spans="1:16" hidden="1" x14ac:dyDescent="0.35">
      <c r="A325">
        <v>100324</v>
      </c>
      <c r="B325" s="1">
        <v>46038</v>
      </c>
      <c r="C325" t="s">
        <v>50</v>
      </c>
      <c r="D325" t="s">
        <v>51</v>
      </c>
      <c r="E325" t="s">
        <v>43</v>
      </c>
      <c r="F325" t="s">
        <v>27</v>
      </c>
      <c r="G325" t="s">
        <v>28</v>
      </c>
      <c r="H325" t="s">
        <v>204</v>
      </c>
      <c r="I325" t="s">
        <v>22</v>
      </c>
      <c r="J325">
        <v>3</v>
      </c>
      <c r="K325">
        <v>165000</v>
      </c>
      <c r="L325">
        <v>0.1</v>
      </c>
      <c r="M325">
        <v>445500</v>
      </c>
      <c r="N325">
        <v>112000</v>
      </c>
      <c r="O325" t="s">
        <v>23</v>
      </c>
      <c r="P325" t="s">
        <v>58</v>
      </c>
    </row>
    <row r="326" spans="1:16" hidden="1" x14ac:dyDescent="0.35">
      <c r="A326">
        <v>100325</v>
      </c>
      <c r="B326" s="1">
        <v>46251</v>
      </c>
      <c r="C326" t="s">
        <v>35</v>
      </c>
      <c r="D326" t="s">
        <v>36</v>
      </c>
      <c r="E326" t="s">
        <v>18</v>
      </c>
      <c r="F326" t="s">
        <v>19</v>
      </c>
      <c r="G326" t="s">
        <v>52</v>
      </c>
      <c r="H326" t="s">
        <v>180</v>
      </c>
      <c r="I326" t="s">
        <v>30</v>
      </c>
      <c r="J326">
        <v>3</v>
      </c>
      <c r="K326">
        <v>42000</v>
      </c>
      <c r="L326">
        <v>0.05</v>
      </c>
      <c r="M326">
        <v>119700</v>
      </c>
      <c r="N326">
        <v>28000</v>
      </c>
      <c r="O326" t="s">
        <v>23</v>
      </c>
      <c r="P326" t="s">
        <v>24</v>
      </c>
    </row>
    <row r="327" spans="1:16" hidden="1" x14ac:dyDescent="0.35">
      <c r="A327">
        <v>100326</v>
      </c>
      <c r="B327" s="1">
        <v>46165</v>
      </c>
      <c r="C327" t="s">
        <v>50</v>
      </c>
      <c r="D327" t="s">
        <v>51</v>
      </c>
      <c r="E327" t="s">
        <v>37</v>
      </c>
      <c r="F327" t="s">
        <v>27</v>
      </c>
      <c r="G327" t="s">
        <v>33</v>
      </c>
      <c r="H327" t="s">
        <v>197</v>
      </c>
      <c r="I327" t="s">
        <v>30</v>
      </c>
      <c r="J327">
        <v>5</v>
      </c>
      <c r="K327">
        <v>32000</v>
      </c>
      <c r="L327">
        <v>0.05</v>
      </c>
      <c r="M327">
        <v>152000</v>
      </c>
      <c r="N327">
        <v>19000</v>
      </c>
      <c r="O327" t="s">
        <v>23</v>
      </c>
      <c r="P327" t="s">
        <v>40</v>
      </c>
    </row>
    <row r="328" spans="1:16" x14ac:dyDescent="0.35">
      <c r="A328">
        <v>100327</v>
      </c>
      <c r="B328" s="1">
        <v>46141</v>
      </c>
      <c r="C328" t="s">
        <v>42</v>
      </c>
      <c r="D328" t="s">
        <v>26</v>
      </c>
      <c r="E328" t="s">
        <v>43</v>
      </c>
      <c r="F328" t="s">
        <v>27</v>
      </c>
      <c r="G328" t="s">
        <v>38</v>
      </c>
      <c r="H328" t="s">
        <v>68</v>
      </c>
      <c r="I328" t="s">
        <v>22</v>
      </c>
      <c r="J328">
        <v>1</v>
      </c>
      <c r="K328">
        <v>26000</v>
      </c>
      <c r="L328">
        <v>0.1</v>
      </c>
      <c r="M328">
        <v>23400</v>
      </c>
      <c r="N328">
        <v>15000</v>
      </c>
      <c r="O328" t="s">
        <v>23</v>
      </c>
      <c r="P328" t="s">
        <v>31</v>
      </c>
    </row>
    <row r="329" spans="1:16" hidden="1" x14ac:dyDescent="0.35">
      <c r="A329">
        <v>100328</v>
      </c>
      <c r="B329" s="1">
        <v>46144</v>
      </c>
      <c r="C329" t="s">
        <v>35</v>
      </c>
      <c r="D329" t="s">
        <v>36</v>
      </c>
      <c r="E329" t="s">
        <v>18</v>
      </c>
      <c r="F329" t="s">
        <v>19</v>
      </c>
      <c r="G329" t="s">
        <v>52</v>
      </c>
      <c r="H329" t="s">
        <v>224</v>
      </c>
      <c r="I329" t="s">
        <v>30</v>
      </c>
      <c r="J329">
        <v>1</v>
      </c>
      <c r="K329">
        <v>42000</v>
      </c>
      <c r="L329">
        <v>0.05</v>
      </c>
      <c r="M329">
        <v>39900</v>
      </c>
      <c r="N329">
        <v>28000</v>
      </c>
      <c r="O329" t="s">
        <v>23</v>
      </c>
      <c r="P329" t="s">
        <v>40</v>
      </c>
    </row>
    <row r="330" spans="1:16" hidden="1" x14ac:dyDescent="0.35">
      <c r="A330">
        <v>100329</v>
      </c>
      <c r="B330" s="1">
        <v>46023</v>
      </c>
      <c r="C330" t="s">
        <v>50</v>
      </c>
      <c r="D330" t="s">
        <v>51</v>
      </c>
      <c r="E330" t="s">
        <v>18</v>
      </c>
      <c r="F330" t="s">
        <v>27</v>
      </c>
      <c r="G330" t="s">
        <v>33</v>
      </c>
      <c r="H330" t="s">
        <v>128</v>
      </c>
      <c r="I330" t="s">
        <v>30</v>
      </c>
      <c r="J330">
        <v>2</v>
      </c>
      <c r="K330">
        <v>32000</v>
      </c>
      <c r="L330">
        <v>0</v>
      </c>
      <c r="M330">
        <v>64000</v>
      </c>
      <c r="N330">
        <v>19000</v>
      </c>
      <c r="O330" t="s">
        <v>76</v>
      </c>
      <c r="P330" t="s">
        <v>54</v>
      </c>
    </row>
    <row r="331" spans="1:16" hidden="1" x14ac:dyDescent="0.35">
      <c r="A331">
        <v>100330</v>
      </c>
      <c r="B331" s="1">
        <v>46153</v>
      </c>
      <c r="C331" t="s">
        <v>42</v>
      </c>
      <c r="D331" t="s">
        <v>26</v>
      </c>
      <c r="E331" t="s">
        <v>43</v>
      </c>
      <c r="F331" t="s">
        <v>19</v>
      </c>
      <c r="G331" t="s">
        <v>20</v>
      </c>
      <c r="H331" t="s">
        <v>75</v>
      </c>
      <c r="I331" t="s">
        <v>22</v>
      </c>
      <c r="J331">
        <v>2</v>
      </c>
      <c r="K331">
        <v>58000</v>
      </c>
      <c r="L331">
        <v>0.1</v>
      </c>
      <c r="M331">
        <v>104400</v>
      </c>
      <c r="N331">
        <v>39000</v>
      </c>
      <c r="O331" t="s">
        <v>23</v>
      </c>
      <c r="P331" t="s">
        <v>58</v>
      </c>
    </row>
    <row r="332" spans="1:16" hidden="1" x14ac:dyDescent="0.35">
      <c r="A332">
        <v>100331</v>
      </c>
      <c r="B332" s="1">
        <v>46070</v>
      </c>
      <c r="C332" t="s">
        <v>35</v>
      </c>
      <c r="D332" t="s">
        <v>36</v>
      </c>
      <c r="E332" t="s">
        <v>37</v>
      </c>
      <c r="F332" t="s">
        <v>44</v>
      </c>
      <c r="G332" t="s">
        <v>60</v>
      </c>
      <c r="H332" t="s">
        <v>93</v>
      </c>
      <c r="I332" t="s">
        <v>30</v>
      </c>
      <c r="J332">
        <v>1</v>
      </c>
      <c r="K332">
        <v>9000</v>
      </c>
      <c r="L332">
        <v>0.05</v>
      </c>
      <c r="M332">
        <v>8550</v>
      </c>
      <c r="O332" t="s">
        <v>23</v>
      </c>
      <c r="P332" t="s">
        <v>24</v>
      </c>
    </row>
    <row r="333" spans="1:16" hidden="1" x14ac:dyDescent="0.35">
      <c r="A333">
        <v>100332</v>
      </c>
      <c r="B333" s="1">
        <v>46100</v>
      </c>
      <c r="C333" t="s">
        <v>32</v>
      </c>
      <c r="D333" t="s">
        <v>17</v>
      </c>
      <c r="E333" t="s">
        <v>43</v>
      </c>
      <c r="F333" t="s">
        <v>27</v>
      </c>
      <c r="G333" t="s">
        <v>33</v>
      </c>
      <c r="H333" t="s">
        <v>118</v>
      </c>
      <c r="I333" t="s">
        <v>22</v>
      </c>
      <c r="J333">
        <v>1</v>
      </c>
      <c r="K333">
        <v>32000</v>
      </c>
      <c r="L333">
        <v>0.05</v>
      </c>
      <c r="M333">
        <v>30400</v>
      </c>
      <c r="N333">
        <v>19000</v>
      </c>
      <c r="O333" t="s">
        <v>23</v>
      </c>
      <c r="P333" t="s">
        <v>58</v>
      </c>
    </row>
    <row r="334" spans="1:16" hidden="1" x14ac:dyDescent="0.35">
      <c r="A334">
        <v>100333</v>
      </c>
      <c r="B334" s="1">
        <v>46027</v>
      </c>
      <c r="C334" t="s">
        <v>32</v>
      </c>
      <c r="D334" t="s">
        <v>17</v>
      </c>
      <c r="E334" t="s">
        <v>37</v>
      </c>
      <c r="F334" t="s">
        <v>27</v>
      </c>
      <c r="G334" t="s">
        <v>33</v>
      </c>
      <c r="H334" t="s">
        <v>94</v>
      </c>
      <c r="I334" t="s">
        <v>22</v>
      </c>
      <c r="J334">
        <v>5</v>
      </c>
      <c r="K334">
        <v>32000</v>
      </c>
      <c r="L334">
        <v>0.1</v>
      </c>
      <c r="M334">
        <v>144000</v>
      </c>
      <c r="N334">
        <v>19000</v>
      </c>
      <c r="O334" t="s">
        <v>23</v>
      </c>
      <c r="P334" t="s">
        <v>40</v>
      </c>
    </row>
    <row r="335" spans="1:16" hidden="1" x14ac:dyDescent="0.35">
      <c r="A335">
        <v>100334</v>
      </c>
      <c r="B335" s="1">
        <v>46219</v>
      </c>
      <c r="C335" t="s">
        <v>25</v>
      </c>
      <c r="D335" t="s">
        <v>26</v>
      </c>
      <c r="E335" t="s">
        <v>43</v>
      </c>
      <c r="F335" t="s">
        <v>44</v>
      </c>
      <c r="G335" t="s">
        <v>60</v>
      </c>
      <c r="H335" t="s">
        <v>224</v>
      </c>
      <c r="I335" t="s">
        <v>30</v>
      </c>
      <c r="J335">
        <v>1</v>
      </c>
      <c r="K335">
        <v>9000</v>
      </c>
      <c r="L335">
        <v>0</v>
      </c>
      <c r="M335">
        <v>9000</v>
      </c>
      <c r="N335">
        <v>3500</v>
      </c>
      <c r="O335" t="s">
        <v>23</v>
      </c>
      <c r="P335" t="s">
        <v>40</v>
      </c>
    </row>
    <row r="336" spans="1:16" hidden="1" x14ac:dyDescent="0.35">
      <c r="A336">
        <v>100335</v>
      </c>
      <c r="B336" s="1">
        <v>46026</v>
      </c>
      <c r="C336" t="s">
        <v>50</v>
      </c>
      <c r="D336" t="s">
        <v>51</v>
      </c>
      <c r="E336" t="s">
        <v>37</v>
      </c>
      <c r="F336" t="s">
        <v>27</v>
      </c>
      <c r="G336" t="s">
        <v>33</v>
      </c>
      <c r="H336" t="s">
        <v>168</v>
      </c>
      <c r="I336" t="s">
        <v>22</v>
      </c>
      <c r="J336">
        <v>1</v>
      </c>
      <c r="K336">
        <v>32000</v>
      </c>
      <c r="L336">
        <v>0.1</v>
      </c>
      <c r="M336">
        <v>28800</v>
      </c>
      <c r="N336">
        <v>19000</v>
      </c>
      <c r="O336" t="s">
        <v>23</v>
      </c>
      <c r="P336" t="s">
        <v>84</v>
      </c>
    </row>
    <row r="337" spans="1:16" hidden="1" x14ac:dyDescent="0.35">
      <c r="A337">
        <v>100336</v>
      </c>
      <c r="B337" s="1">
        <v>46085</v>
      </c>
      <c r="C337" t="s">
        <v>50</v>
      </c>
      <c r="D337" t="s">
        <v>51</v>
      </c>
      <c r="E337" t="s">
        <v>18</v>
      </c>
      <c r="F337" t="s">
        <v>27</v>
      </c>
      <c r="G337" t="s">
        <v>28</v>
      </c>
      <c r="H337" t="s">
        <v>225</v>
      </c>
      <c r="I337" t="s">
        <v>30</v>
      </c>
      <c r="J337">
        <v>2</v>
      </c>
      <c r="K337">
        <v>165000</v>
      </c>
      <c r="L337">
        <v>0.15</v>
      </c>
      <c r="M337">
        <v>280500</v>
      </c>
      <c r="N337">
        <v>112000</v>
      </c>
      <c r="O337" t="s">
        <v>23</v>
      </c>
      <c r="P337" t="s">
        <v>54</v>
      </c>
    </row>
    <row r="338" spans="1:16" hidden="1" x14ac:dyDescent="0.35">
      <c r="A338">
        <v>100337</v>
      </c>
      <c r="B338" s="1">
        <v>46085</v>
      </c>
      <c r="C338" t="s">
        <v>35</v>
      </c>
      <c r="D338" t="s">
        <v>36</v>
      </c>
      <c r="E338" t="s">
        <v>43</v>
      </c>
      <c r="F338" t="s">
        <v>44</v>
      </c>
      <c r="G338" t="s">
        <v>45</v>
      </c>
      <c r="H338" t="s">
        <v>121</v>
      </c>
      <c r="I338" t="s">
        <v>22</v>
      </c>
      <c r="J338">
        <v>3</v>
      </c>
      <c r="K338">
        <v>6500</v>
      </c>
      <c r="L338">
        <v>0.15</v>
      </c>
      <c r="M338">
        <v>16575</v>
      </c>
      <c r="N338">
        <v>2200</v>
      </c>
      <c r="O338" t="s">
        <v>23</v>
      </c>
      <c r="P338" t="s">
        <v>24</v>
      </c>
    </row>
    <row r="339" spans="1:16" hidden="1" x14ac:dyDescent="0.35">
      <c r="A339">
        <v>100338</v>
      </c>
      <c r="B339" s="1">
        <v>46112</v>
      </c>
      <c r="C339" t="s">
        <v>25</v>
      </c>
      <c r="D339" t="s">
        <v>26</v>
      </c>
      <c r="E339" t="s">
        <v>43</v>
      </c>
      <c r="F339" t="s">
        <v>19</v>
      </c>
      <c r="G339" t="s">
        <v>62</v>
      </c>
      <c r="H339" t="s">
        <v>108</v>
      </c>
      <c r="I339" t="s">
        <v>22</v>
      </c>
      <c r="J339">
        <v>2</v>
      </c>
      <c r="K339">
        <v>24000</v>
      </c>
      <c r="L339">
        <v>0.15</v>
      </c>
      <c r="M339">
        <v>40800</v>
      </c>
      <c r="N339">
        <v>15000</v>
      </c>
      <c r="O339" t="s">
        <v>23</v>
      </c>
      <c r="P339" t="s">
        <v>84</v>
      </c>
    </row>
    <row r="340" spans="1:16" x14ac:dyDescent="0.35">
      <c r="A340">
        <v>100339</v>
      </c>
      <c r="B340" s="1">
        <v>46057</v>
      </c>
      <c r="C340" t="s">
        <v>25</v>
      </c>
      <c r="D340" t="s">
        <v>26</v>
      </c>
      <c r="E340" t="s">
        <v>43</v>
      </c>
      <c r="F340" t="s">
        <v>27</v>
      </c>
      <c r="G340" t="s">
        <v>38</v>
      </c>
      <c r="H340" t="s">
        <v>199</v>
      </c>
      <c r="I340" t="s">
        <v>22</v>
      </c>
      <c r="J340">
        <v>2</v>
      </c>
      <c r="K340">
        <v>26000</v>
      </c>
      <c r="L340">
        <v>0.05</v>
      </c>
      <c r="M340">
        <v>49400</v>
      </c>
      <c r="N340">
        <v>15000</v>
      </c>
      <c r="O340" t="s">
        <v>23</v>
      </c>
      <c r="P340" t="s">
        <v>40</v>
      </c>
    </row>
    <row r="341" spans="1:16" hidden="1" x14ac:dyDescent="0.35">
      <c r="A341">
        <v>100340</v>
      </c>
      <c r="B341" s="1">
        <v>46106</v>
      </c>
      <c r="C341" t="s">
        <v>32</v>
      </c>
      <c r="D341" t="s">
        <v>17</v>
      </c>
      <c r="E341" t="s">
        <v>37</v>
      </c>
      <c r="F341" t="s">
        <v>27</v>
      </c>
      <c r="G341" t="s">
        <v>28</v>
      </c>
      <c r="H341" t="s">
        <v>61</v>
      </c>
      <c r="I341" t="s">
        <v>30</v>
      </c>
      <c r="J341">
        <v>1</v>
      </c>
      <c r="K341">
        <v>165000</v>
      </c>
      <c r="L341">
        <v>0.15</v>
      </c>
      <c r="M341">
        <v>140250</v>
      </c>
      <c r="N341">
        <v>112000</v>
      </c>
      <c r="O341" t="s">
        <v>23</v>
      </c>
      <c r="P341" t="s">
        <v>64</v>
      </c>
    </row>
    <row r="342" spans="1:16" hidden="1" x14ac:dyDescent="0.35">
      <c r="A342">
        <v>100341</v>
      </c>
      <c r="B342" s="1">
        <v>46181</v>
      </c>
      <c r="C342" t="s">
        <v>25</v>
      </c>
      <c r="D342" t="s">
        <v>185</v>
      </c>
      <c r="E342" t="s">
        <v>43</v>
      </c>
      <c r="F342" t="s">
        <v>27</v>
      </c>
      <c r="G342" t="s">
        <v>28</v>
      </c>
      <c r="H342" t="s">
        <v>226</v>
      </c>
      <c r="I342" t="s">
        <v>30</v>
      </c>
      <c r="J342">
        <v>3</v>
      </c>
      <c r="K342">
        <v>165000</v>
      </c>
      <c r="L342">
        <v>0</v>
      </c>
      <c r="M342">
        <v>495000</v>
      </c>
      <c r="N342">
        <v>112000</v>
      </c>
      <c r="O342" t="s">
        <v>23</v>
      </c>
      <c r="P342" t="s">
        <v>24</v>
      </c>
    </row>
    <row r="343" spans="1:16" hidden="1" x14ac:dyDescent="0.35">
      <c r="A343">
        <v>100342</v>
      </c>
      <c r="B343" s="1">
        <v>46053</v>
      </c>
      <c r="C343" t="s">
        <v>32</v>
      </c>
      <c r="D343" t="s">
        <v>17</v>
      </c>
      <c r="E343" t="s">
        <v>43</v>
      </c>
      <c r="F343" t="s">
        <v>27</v>
      </c>
      <c r="G343" t="s">
        <v>33</v>
      </c>
      <c r="H343" t="s">
        <v>205</v>
      </c>
      <c r="I343" t="s">
        <v>30</v>
      </c>
      <c r="J343">
        <v>4</v>
      </c>
      <c r="K343">
        <v>32000</v>
      </c>
      <c r="L343">
        <v>0</v>
      </c>
      <c r="M343">
        <v>128000</v>
      </c>
      <c r="O343" t="s">
        <v>23</v>
      </c>
      <c r="P343" t="s">
        <v>64</v>
      </c>
    </row>
    <row r="344" spans="1:16" hidden="1" x14ac:dyDescent="0.35">
      <c r="A344">
        <v>100343</v>
      </c>
      <c r="B344" s="1">
        <v>46217</v>
      </c>
      <c r="C344" t="s">
        <v>35</v>
      </c>
      <c r="D344" t="s">
        <v>36</v>
      </c>
      <c r="E344" t="s">
        <v>43</v>
      </c>
      <c r="F344" t="s">
        <v>27</v>
      </c>
      <c r="G344" t="s">
        <v>28</v>
      </c>
      <c r="H344" t="s">
        <v>182</v>
      </c>
      <c r="I344" t="s">
        <v>30</v>
      </c>
      <c r="J344">
        <v>4</v>
      </c>
      <c r="K344">
        <v>165000</v>
      </c>
      <c r="L344">
        <v>0</v>
      </c>
      <c r="M344">
        <v>660000</v>
      </c>
      <c r="N344">
        <v>112000</v>
      </c>
      <c r="O344" t="s">
        <v>76</v>
      </c>
      <c r="P344" t="s">
        <v>54</v>
      </c>
    </row>
    <row r="345" spans="1:16" hidden="1" x14ac:dyDescent="0.35">
      <c r="A345">
        <v>100344</v>
      </c>
      <c r="B345" s="1">
        <v>46253</v>
      </c>
      <c r="C345" t="s">
        <v>50</v>
      </c>
      <c r="D345" t="s">
        <v>51</v>
      </c>
      <c r="E345" t="s">
        <v>37</v>
      </c>
      <c r="F345" t="s">
        <v>19</v>
      </c>
      <c r="G345" t="s">
        <v>62</v>
      </c>
      <c r="H345" t="s">
        <v>126</v>
      </c>
      <c r="I345" t="s">
        <v>22</v>
      </c>
      <c r="J345">
        <v>2</v>
      </c>
      <c r="K345">
        <v>24000</v>
      </c>
      <c r="L345">
        <v>0.1</v>
      </c>
      <c r="M345">
        <v>43200</v>
      </c>
      <c r="N345">
        <v>15000</v>
      </c>
      <c r="O345" t="s">
        <v>23</v>
      </c>
      <c r="P345" t="s">
        <v>47</v>
      </c>
    </row>
    <row r="346" spans="1:16" hidden="1" x14ac:dyDescent="0.35">
      <c r="A346">
        <v>100345</v>
      </c>
      <c r="B346" s="1">
        <v>46038</v>
      </c>
      <c r="C346" t="s">
        <v>25</v>
      </c>
      <c r="D346" t="s">
        <v>26</v>
      </c>
      <c r="E346" t="s">
        <v>43</v>
      </c>
      <c r="F346" t="s">
        <v>19</v>
      </c>
      <c r="G346" t="s">
        <v>20</v>
      </c>
      <c r="H346" t="s">
        <v>69</v>
      </c>
      <c r="I346" t="s">
        <v>30</v>
      </c>
      <c r="J346">
        <v>2</v>
      </c>
      <c r="K346">
        <v>58000</v>
      </c>
      <c r="L346">
        <v>0.15</v>
      </c>
      <c r="M346">
        <v>98600</v>
      </c>
      <c r="N346">
        <v>39000</v>
      </c>
      <c r="O346" t="s">
        <v>23</v>
      </c>
      <c r="P346" t="s">
        <v>24</v>
      </c>
    </row>
    <row r="347" spans="1:16" hidden="1" x14ac:dyDescent="0.35">
      <c r="A347">
        <v>100346</v>
      </c>
      <c r="B347" s="1">
        <v>46065</v>
      </c>
      <c r="C347" t="s">
        <v>32</v>
      </c>
      <c r="D347" t="s">
        <v>17</v>
      </c>
      <c r="E347" t="s">
        <v>43</v>
      </c>
      <c r="F347" t="s">
        <v>44</v>
      </c>
      <c r="G347" t="s">
        <v>60</v>
      </c>
      <c r="H347" t="s">
        <v>203</v>
      </c>
      <c r="I347" t="s">
        <v>30</v>
      </c>
      <c r="J347">
        <v>2</v>
      </c>
      <c r="K347">
        <v>9000</v>
      </c>
      <c r="L347">
        <v>0.15</v>
      </c>
      <c r="M347">
        <v>15300</v>
      </c>
      <c r="N347">
        <v>3500</v>
      </c>
      <c r="O347" t="s">
        <v>23</v>
      </c>
      <c r="P347" t="s">
        <v>64</v>
      </c>
    </row>
    <row r="348" spans="1:16" hidden="1" x14ac:dyDescent="0.35">
      <c r="A348">
        <v>100347</v>
      </c>
      <c r="B348" s="1">
        <v>46074</v>
      </c>
      <c r="C348" t="s">
        <v>35</v>
      </c>
      <c r="D348" t="s">
        <v>36</v>
      </c>
      <c r="E348" t="s">
        <v>43</v>
      </c>
      <c r="F348" t="s">
        <v>27</v>
      </c>
      <c r="G348" t="s">
        <v>33</v>
      </c>
      <c r="H348" t="s">
        <v>227</v>
      </c>
      <c r="I348" t="s">
        <v>30</v>
      </c>
      <c r="J348">
        <v>3</v>
      </c>
      <c r="K348">
        <v>32000</v>
      </c>
      <c r="L348">
        <v>0</v>
      </c>
      <c r="M348">
        <v>96000</v>
      </c>
      <c r="N348">
        <v>19000</v>
      </c>
      <c r="O348" t="s">
        <v>23</v>
      </c>
      <c r="P348" t="s">
        <v>24</v>
      </c>
    </row>
    <row r="349" spans="1:16" hidden="1" x14ac:dyDescent="0.35">
      <c r="A349">
        <v>100348</v>
      </c>
      <c r="B349" s="1">
        <v>46225</v>
      </c>
      <c r="C349" t="s">
        <v>35</v>
      </c>
      <c r="D349" t="s">
        <v>36</v>
      </c>
      <c r="E349" t="s">
        <v>43</v>
      </c>
      <c r="F349" t="s">
        <v>19</v>
      </c>
      <c r="G349" t="s">
        <v>62</v>
      </c>
      <c r="H349" t="s">
        <v>171</v>
      </c>
      <c r="I349" t="s">
        <v>30</v>
      </c>
      <c r="J349">
        <v>5</v>
      </c>
      <c r="K349">
        <v>24000</v>
      </c>
      <c r="L349">
        <v>0.05</v>
      </c>
      <c r="M349">
        <v>114000</v>
      </c>
      <c r="N349">
        <v>15000</v>
      </c>
      <c r="O349" t="s">
        <v>23</v>
      </c>
      <c r="P349" t="s">
        <v>24</v>
      </c>
    </row>
    <row r="350" spans="1:16" hidden="1" x14ac:dyDescent="0.35">
      <c r="A350">
        <v>100349</v>
      </c>
      <c r="B350" s="1">
        <v>46141</v>
      </c>
      <c r="C350" t="s">
        <v>50</v>
      </c>
      <c r="D350" t="s">
        <v>51</v>
      </c>
      <c r="E350" t="s">
        <v>43</v>
      </c>
      <c r="F350" t="s">
        <v>27</v>
      </c>
      <c r="G350" t="s">
        <v>33</v>
      </c>
      <c r="H350" t="s">
        <v>130</v>
      </c>
      <c r="I350" t="s">
        <v>30</v>
      </c>
      <c r="J350">
        <v>2</v>
      </c>
      <c r="K350">
        <v>32000</v>
      </c>
      <c r="L350">
        <v>0.15</v>
      </c>
      <c r="M350">
        <v>54400</v>
      </c>
      <c r="N350">
        <v>19000</v>
      </c>
      <c r="O350" t="s">
        <v>23</v>
      </c>
      <c r="P350" t="s">
        <v>84</v>
      </c>
    </row>
    <row r="351" spans="1:16" hidden="1" x14ac:dyDescent="0.35">
      <c r="A351">
        <v>100350</v>
      </c>
      <c r="B351" s="1">
        <v>46170</v>
      </c>
      <c r="C351" t="s">
        <v>25</v>
      </c>
      <c r="D351" t="s">
        <v>26</v>
      </c>
      <c r="E351" t="s">
        <v>43</v>
      </c>
      <c r="F351" t="s">
        <v>19</v>
      </c>
      <c r="G351" t="s">
        <v>52</v>
      </c>
      <c r="H351" t="s">
        <v>141</v>
      </c>
      <c r="I351" t="s">
        <v>22</v>
      </c>
      <c r="J351">
        <v>3</v>
      </c>
      <c r="K351">
        <v>42000</v>
      </c>
      <c r="L351">
        <v>0.15</v>
      </c>
      <c r="M351">
        <v>96390</v>
      </c>
      <c r="N351">
        <v>28000</v>
      </c>
      <c r="O351" t="s">
        <v>23</v>
      </c>
      <c r="P351" t="s">
        <v>54</v>
      </c>
    </row>
    <row r="352" spans="1:16" hidden="1" x14ac:dyDescent="0.35">
      <c r="A352">
        <v>100351</v>
      </c>
      <c r="B352" s="1">
        <v>46040</v>
      </c>
      <c r="C352" t="s">
        <v>35</v>
      </c>
      <c r="D352" t="s">
        <v>36</v>
      </c>
      <c r="E352" t="s">
        <v>43</v>
      </c>
      <c r="F352" t="s">
        <v>27</v>
      </c>
      <c r="G352" t="s">
        <v>33</v>
      </c>
      <c r="H352" t="s">
        <v>34</v>
      </c>
      <c r="I352" t="s">
        <v>22</v>
      </c>
      <c r="J352">
        <v>2</v>
      </c>
      <c r="K352">
        <v>32000</v>
      </c>
      <c r="L352">
        <v>0.1</v>
      </c>
      <c r="M352">
        <v>57600</v>
      </c>
      <c r="N352">
        <v>19000</v>
      </c>
      <c r="O352" t="s">
        <v>23</v>
      </c>
      <c r="P352" t="s">
        <v>47</v>
      </c>
    </row>
    <row r="353" spans="1:16" hidden="1" x14ac:dyDescent="0.35">
      <c r="A353">
        <v>100352</v>
      </c>
      <c r="B353" s="1">
        <v>46134</v>
      </c>
      <c r="C353" t="s">
        <v>25</v>
      </c>
      <c r="D353" t="s">
        <v>26</v>
      </c>
      <c r="E353" t="s">
        <v>37</v>
      </c>
      <c r="F353" t="s">
        <v>27</v>
      </c>
      <c r="G353" t="s">
        <v>33</v>
      </c>
      <c r="H353" t="s">
        <v>82</v>
      </c>
      <c r="I353" t="s">
        <v>22</v>
      </c>
      <c r="J353">
        <v>2</v>
      </c>
      <c r="K353">
        <v>32000</v>
      </c>
      <c r="L353">
        <v>0.15</v>
      </c>
      <c r="M353">
        <v>54400</v>
      </c>
      <c r="N353">
        <v>19000</v>
      </c>
      <c r="O353" t="s">
        <v>23</v>
      </c>
      <c r="P353" t="s">
        <v>47</v>
      </c>
    </row>
    <row r="354" spans="1:16" hidden="1" x14ac:dyDescent="0.35">
      <c r="A354">
        <v>100353</v>
      </c>
      <c r="B354" s="1">
        <v>46203</v>
      </c>
      <c r="C354" t="s">
        <v>32</v>
      </c>
      <c r="D354" t="s">
        <v>17</v>
      </c>
      <c r="E354" t="s">
        <v>37</v>
      </c>
      <c r="F354" t="s">
        <v>44</v>
      </c>
      <c r="G354" t="s">
        <v>65</v>
      </c>
      <c r="H354" t="s">
        <v>145</v>
      </c>
      <c r="I354" t="s">
        <v>22</v>
      </c>
      <c r="J354">
        <v>1</v>
      </c>
      <c r="K354">
        <v>28000</v>
      </c>
      <c r="L354">
        <v>0.15</v>
      </c>
      <c r="M354">
        <v>23800</v>
      </c>
      <c r="O354" t="s">
        <v>23</v>
      </c>
      <c r="P354" t="s">
        <v>47</v>
      </c>
    </row>
    <row r="355" spans="1:16" hidden="1" x14ac:dyDescent="0.35">
      <c r="A355">
        <v>100354</v>
      </c>
      <c r="B355" s="1">
        <v>46037</v>
      </c>
      <c r="C355" t="s">
        <v>50</v>
      </c>
      <c r="D355" t="s">
        <v>51</v>
      </c>
      <c r="E355" t="s">
        <v>37</v>
      </c>
      <c r="F355" t="s">
        <v>44</v>
      </c>
      <c r="G355" t="s">
        <v>60</v>
      </c>
      <c r="H355" t="s">
        <v>148</v>
      </c>
      <c r="I355" t="s">
        <v>30</v>
      </c>
      <c r="J355">
        <v>1</v>
      </c>
      <c r="K355">
        <v>9000</v>
      </c>
      <c r="L355">
        <v>0.15</v>
      </c>
      <c r="M355">
        <v>7650</v>
      </c>
      <c r="N355">
        <v>3500</v>
      </c>
      <c r="O355" t="s">
        <v>23</v>
      </c>
      <c r="P355" t="s">
        <v>54</v>
      </c>
    </row>
    <row r="356" spans="1:16" hidden="1" x14ac:dyDescent="0.35">
      <c r="A356">
        <v>100355</v>
      </c>
      <c r="B356" s="1">
        <v>46099</v>
      </c>
      <c r="C356" t="s">
        <v>42</v>
      </c>
      <c r="D356" t="s">
        <v>26</v>
      </c>
      <c r="E356" t="s">
        <v>37</v>
      </c>
      <c r="F356" t="s">
        <v>19</v>
      </c>
      <c r="G356" t="s">
        <v>52</v>
      </c>
      <c r="H356" t="s">
        <v>228</v>
      </c>
      <c r="I356" t="s">
        <v>30</v>
      </c>
      <c r="J356">
        <v>18</v>
      </c>
      <c r="K356">
        <v>42000</v>
      </c>
      <c r="L356">
        <v>0.1</v>
      </c>
      <c r="M356">
        <v>680400</v>
      </c>
      <c r="N356">
        <v>28000</v>
      </c>
      <c r="O356" t="s">
        <v>23</v>
      </c>
      <c r="P356" t="s">
        <v>31</v>
      </c>
    </row>
    <row r="357" spans="1:16" hidden="1" x14ac:dyDescent="0.35">
      <c r="A357">
        <v>100356</v>
      </c>
      <c r="B357" s="1">
        <v>46116</v>
      </c>
      <c r="C357" t="s">
        <v>50</v>
      </c>
      <c r="D357" t="s">
        <v>51</v>
      </c>
      <c r="E357" t="s">
        <v>37</v>
      </c>
      <c r="F357" t="s">
        <v>19</v>
      </c>
      <c r="G357" t="s">
        <v>20</v>
      </c>
      <c r="H357" t="s">
        <v>192</v>
      </c>
      <c r="I357" t="s">
        <v>30</v>
      </c>
      <c r="J357">
        <v>4</v>
      </c>
      <c r="K357">
        <v>58000</v>
      </c>
      <c r="L357">
        <v>0</v>
      </c>
      <c r="M357">
        <v>232000</v>
      </c>
      <c r="N357">
        <v>39000</v>
      </c>
      <c r="O357" t="s">
        <v>23</v>
      </c>
      <c r="P357" t="s">
        <v>47</v>
      </c>
    </row>
    <row r="358" spans="1:16" x14ac:dyDescent="0.35">
      <c r="A358">
        <v>100357</v>
      </c>
      <c r="B358" s="1">
        <v>46226</v>
      </c>
      <c r="C358" t="s">
        <v>16</v>
      </c>
      <c r="D358" t="s">
        <v>17</v>
      </c>
      <c r="E358" t="s">
        <v>43</v>
      </c>
      <c r="F358" t="s">
        <v>27</v>
      </c>
      <c r="G358" t="s">
        <v>38</v>
      </c>
      <c r="H358" t="s">
        <v>203</v>
      </c>
      <c r="I358" t="s">
        <v>30</v>
      </c>
      <c r="J358">
        <v>1</v>
      </c>
      <c r="K358">
        <v>26000</v>
      </c>
      <c r="L358">
        <v>0.2</v>
      </c>
      <c r="M358">
        <v>20800</v>
      </c>
      <c r="O358" t="s">
        <v>23</v>
      </c>
      <c r="P358" t="s">
        <v>58</v>
      </c>
    </row>
    <row r="359" spans="1:16" x14ac:dyDescent="0.35">
      <c r="A359">
        <v>100358</v>
      </c>
      <c r="B359" s="1">
        <v>46151</v>
      </c>
      <c r="C359" t="s">
        <v>16</v>
      </c>
      <c r="D359" t="s">
        <v>17</v>
      </c>
      <c r="E359" t="s">
        <v>37</v>
      </c>
      <c r="F359" t="s">
        <v>27</v>
      </c>
      <c r="G359" t="s">
        <v>38</v>
      </c>
      <c r="H359" t="s">
        <v>116</v>
      </c>
      <c r="I359" t="s">
        <v>30</v>
      </c>
      <c r="J359">
        <v>2</v>
      </c>
      <c r="K359">
        <v>26000</v>
      </c>
      <c r="L359">
        <v>0.1</v>
      </c>
      <c r="M359">
        <v>46800</v>
      </c>
      <c r="N359">
        <v>15000</v>
      </c>
      <c r="O359" t="s">
        <v>76</v>
      </c>
      <c r="P359" t="s">
        <v>47</v>
      </c>
    </row>
    <row r="360" spans="1:16" hidden="1" x14ac:dyDescent="0.35">
      <c r="A360">
        <v>100359</v>
      </c>
      <c r="B360" s="1">
        <v>46246</v>
      </c>
      <c r="C360" t="s">
        <v>16</v>
      </c>
      <c r="D360" t="s">
        <v>17</v>
      </c>
      <c r="E360" t="s">
        <v>37</v>
      </c>
      <c r="F360" t="s">
        <v>44</v>
      </c>
      <c r="G360" t="s">
        <v>65</v>
      </c>
      <c r="H360" t="s">
        <v>229</v>
      </c>
      <c r="I360" t="s">
        <v>22</v>
      </c>
      <c r="J360">
        <v>1</v>
      </c>
      <c r="K360">
        <v>28000</v>
      </c>
      <c r="L360">
        <v>0</v>
      </c>
      <c r="M360">
        <v>28000</v>
      </c>
      <c r="O360" t="s">
        <v>23</v>
      </c>
      <c r="P360" t="s">
        <v>54</v>
      </c>
    </row>
    <row r="361" spans="1:16" hidden="1" x14ac:dyDescent="0.35">
      <c r="A361">
        <v>100360</v>
      </c>
      <c r="B361" s="1">
        <v>46204</v>
      </c>
      <c r="C361" t="s">
        <v>35</v>
      </c>
      <c r="D361" t="s">
        <v>36</v>
      </c>
      <c r="E361" t="s">
        <v>37</v>
      </c>
      <c r="F361" t="s">
        <v>19</v>
      </c>
      <c r="G361" t="s">
        <v>52</v>
      </c>
      <c r="H361" t="s">
        <v>170</v>
      </c>
      <c r="I361" t="s">
        <v>30</v>
      </c>
      <c r="J361">
        <v>1</v>
      </c>
      <c r="K361">
        <v>42000</v>
      </c>
      <c r="L361">
        <v>0.15</v>
      </c>
      <c r="M361">
        <v>35700</v>
      </c>
      <c r="N361">
        <v>28000</v>
      </c>
      <c r="O361" t="s">
        <v>23</v>
      </c>
      <c r="P361" t="s">
        <v>31</v>
      </c>
    </row>
    <row r="362" spans="1:16" hidden="1" x14ac:dyDescent="0.35">
      <c r="A362">
        <v>100361</v>
      </c>
      <c r="B362" s="1">
        <v>46028</v>
      </c>
      <c r="C362" t="s">
        <v>50</v>
      </c>
      <c r="D362" t="s">
        <v>51</v>
      </c>
      <c r="E362" t="s">
        <v>37</v>
      </c>
      <c r="F362" t="s">
        <v>44</v>
      </c>
      <c r="G362" t="s">
        <v>45</v>
      </c>
      <c r="H362" t="s">
        <v>230</v>
      </c>
      <c r="I362" t="s">
        <v>22</v>
      </c>
      <c r="J362">
        <v>2</v>
      </c>
      <c r="K362">
        <v>6500</v>
      </c>
      <c r="L362">
        <v>0.05</v>
      </c>
      <c r="M362">
        <v>12350</v>
      </c>
      <c r="N362">
        <v>2200</v>
      </c>
      <c r="O362" t="s">
        <v>23</v>
      </c>
      <c r="P362" t="s">
        <v>84</v>
      </c>
    </row>
    <row r="363" spans="1:16" hidden="1" x14ac:dyDescent="0.35">
      <c r="A363">
        <v>100362</v>
      </c>
      <c r="B363" s="1">
        <v>46105</v>
      </c>
      <c r="C363" t="s">
        <v>42</v>
      </c>
      <c r="D363" t="s">
        <v>26</v>
      </c>
      <c r="E363" t="s">
        <v>37</v>
      </c>
      <c r="F363" t="s">
        <v>44</v>
      </c>
      <c r="G363" t="s">
        <v>60</v>
      </c>
      <c r="H363" t="s">
        <v>231</v>
      </c>
      <c r="I363" t="s">
        <v>22</v>
      </c>
      <c r="J363">
        <v>4</v>
      </c>
      <c r="K363">
        <v>9000</v>
      </c>
      <c r="L363">
        <v>0.15</v>
      </c>
      <c r="M363">
        <v>30600</v>
      </c>
      <c r="N363">
        <v>3500</v>
      </c>
      <c r="O363" t="s">
        <v>23</v>
      </c>
      <c r="P363" t="s">
        <v>64</v>
      </c>
    </row>
    <row r="364" spans="1:16" hidden="1" x14ac:dyDescent="0.35">
      <c r="A364">
        <v>100363</v>
      </c>
      <c r="B364" s="1">
        <v>46193</v>
      </c>
      <c r="C364" t="s">
        <v>50</v>
      </c>
      <c r="D364" t="s">
        <v>51</v>
      </c>
      <c r="E364" t="s">
        <v>43</v>
      </c>
      <c r="F364" t="s">
        <v>19</v>
      </c>
      <c r="G364" t="s">
        <v>62</v>
      </c>
      <c r="H364" t="s">
        <v>107</v>
      </c>
      <c r="I364" t="s">
        <v>30</v>
      </c>
      <c r="J364">
        <v>2</v>
      </c>
      <c r="K364">
        <v>24000</v>
      </c>
      <c r="L364">
        <v>0.1</v>
      </c>
      <c r="M364">
        <v>43200</v>
      </c>
      <c r="N364">
        <v>15000</v>
      </c>
      <c r="O364" t="s">
        <v>23</v>
      </c>
      <c r="P364" t="s">
        <v>64</v>
      </c>
    </row>
    <row r="365" spans="1:16" hidden="1" x14ac:dyDescent="0.35">
      <c r="A365">
        <v>100364</v>
      </c>
      <c r="B365" s="1">
        <v>46226</v>
      </c>
      <c r="C365" t="s">
        <v>32</v>
      </c>
      <c r="D365" t="s">
        <v>17</v>
      </c>
      <c r="E365" t="s">
        <v>43</v>
      </c>
      <c r="F365" t="s">
        <v>19</v>
      </c>
      <c r="G365" t="s">
        <v>62</v>
      </c>
      <c r="H365" t="s">
        <v>232</v>
      </c>
      <c r="I365" t="s">
        <v>30</v>
      </c>
      <c r="J365">
        <v>2</v>
      </c>
      <c r="K365">
        <v>24000</v>
      </c>
      <c r="L365">
        <v>0.25</v>
      </c>
      <c r="M365">
        <v>36000</v>
      </c>
      <c r="N365">
        <v>15000</v>
      </c>
      <c r="O365" t="s">
        <v>76</v>
      </c>
      <c r="P365" t="s">
        <v>54</v>
      </c>
    </row>
    <row r="366" spans="1:16" hidden="1" x14ac:dyDescent="0.35">
      <c r="A366">
        <v>100365</v>
      </c>
      <c r="B366" s="1">
        <v>46195</v>
      </c>
      <c r="C366" t="s">
        <v>50</v>
      </c>
      <c r="D366" t="s">
        <v>51</v>
      </c>
      <c r="E366" t="s">
        <v>18</v>
      </c>
      <c r="F366" t="s">
        <v>27</v>
      </c>
      <c r="G366" t="s">
        <v>28</v>
      </c>
      <c r="H366" t="s">
        <v>95</v>
      </c>
      <c r="I366" t="s">
        <v>30</v>
      </c>
      <c r="J366">
        <v>4</v>
      </c>
      <c r="K366">
        <v>165000</v>
      </c>
      <c r="L366">
        <v>0.05</v>
      </c>
      <c r="M366">
        <v>627000</v>
      </c>
      <c r="N366">
        <v>112000</v>
      </c>
      <c r="O366" t="s">
        <v>23</v>
      </c>
      <c r="P366" t="s">
        <v>24</v>
      </c>
    </row>
    <row r="367" spans="1:16" hidden="1" x14ac:dyDescent="0.35">
      <c r="A367">
        <v>100366</v>
      </c>
      <c r="B367" s="1">
        <v>46222</v>
      </c>
      <c r="C367" t="s">
        <v>32</v>
      </c>
      <c r="D367" t="s">
        <v>17</v>
      </c>
      <c r="E367" t="s">
        <v>18</v>
      </c>
      <c r="F367" t="s">
        <v>19</v>
      </c>
      <c r="G367" t="s">
        <v>62</v>
      </c>
      <c r="H367" t="s">
        <v>204</v>
      </c>
      <c r="I367" t="s">
        <v>30</v>
      </c>
      <c r="J367">
        <v>1</v>
      </c>
      <c r="K367">
        <v>24000</v>
      </c>
      <c r="L367">
        <v>0.25</v>
      </c>
      <c r="M367">
        <v>18000</v>
      </c>
      <c r="N367">
        <v>15000</v>
      </c>
      <c r="O367" t="s">
        <v>76</v>
      </c>
      <c r="P367" t="s">
        <v>47</v>
      </c>
    </row>
    <row r="368" spans="1:16" hidden="1" x14ac:dyDescent="0.35">
      <c r="A368">
        <v>100367</v>
      </c>
      <c r="B368" s="1">
        <v>46225</v>
      </c>
      <c r="C368" t="s">
        <v>35</v>
      </c>
      <c r="D368" t="s">
        <v>36</v>
      </c>
      <c r="E368" t="s">
        <v>43</v>
      </c>
      <c r="F368" t="s">
        <v>44</v>
      </c>
      <c r="G368" t="s">
        <v>60</v>
      </c>
      <c r="H368" t="s">
        <v>106</v>
      </c>
      <c r="I368" t="s">
        <v>30</v>
      </c>
      <c r="J368">
        <v>2</v>
      </c>
      <c r="K368">
        <v>9000</v>
      </c>
      <c r="L368">
        <v>0</v>
      </c>
      <c r="M368">
        <v>18000</v>
      </c>
      <c r="N368">
        <v>3500</v>
      </c>
      <c r="O368" t="s">
        <v>23</v>
      </c>
      <c r="P368" t="s">
        <v>31</v>
      </c>
    </row>
    <row r="369" spans="1:16" hidden="1" x14ac:dyDescent="0.35">
      <c r="A369">
        <v>100368</v>
      </c>
      <c r="B369" s="1">
        <v>46216</v>
      </c>
      <c r="C369" t="s">
        <v>42</v>
      </c>
      <c r="D369" t="s">
        <v>26</v>
      </c>
      <c r="E369" t="s">
        <v>43</v>
      </c>
      <c r="F369" t="s">
        <v>44</v>
      </c>
      <c r="G369" t="s">
        <v>45</v>
      </c>
      <c r="H369" t="s">
        <v>179</v>
      </c>
      <c r="I369" t="s">
        <v>30</v>
      </c>
      <c r="J369">
        <v>4</v>
      </c>
      <c r="K369">
        <v>6500</v>
      </c>
      <c r="L369">
        <v>0.05</v>
      </c>
      <c r="M369">
        <v>24700</v>
      </c>
      <c r="N369">
        <v>2200</v>
      </c>
      <c r="O369" t="s">
        <v>23</v>
      </c>
      <c r="P369" t="s">
        <v>47</v>
      </c>
    </row>
    <row r="370" spans="1:16" x14ac:dyDescent="0.35">
      <c r="A370">
        <v>100369</v>
      </c>
      <c r="B370" s="1">
        <v>46193</v>
      </c>
      <c r="C370" t="s">
        <v>35</v>
      </c>
      <c r="D370" t="s">
        <v>36</v>
      </c>
      <c r="E370" t="s">
        <v>18</v>
      </c>
      <c r="F370" t="s">
        <v>27</v>
      </c>
      <c r="G370" t="s">
        <v>38</v>
      </c>
      <c r="H370" t="s">
        <v>179</v>
      </c>
      <c r="I370" t="s">
        <v>30</v>
      </c>
      <c r="J370">
        <v>2</v>
      </c>
      <c r="K370">
        <v>26000</v>
      </c>
      <c r="L370">
        <v>0.05</v>
      </c>
      <c r="M370">
        <v>59280</v>
      </c>
      <c r="N370">
        <v>15000</v>
      </c>
      <c r="O370" t="s">
        <v>23</v>
      </c>
      <c r="P370" t="s">
        <v>47</v>
      </c>
    </row>
    <row r="371" spans="1:16" hidden="1" x14ac:dyDescent="0.35">
      <c r="A371">
        <v>100370</v>
      </c>
      <c r="B371" s="1">
        <v>46185</v>
      </c>
      <c r="C371" t="s">
        <v>25</v>
      </c>
      <c r="D371" t="s">
        <v>26</v>
      </c>
      <c r="E371" t="s">
        <v>18</v>
      </c>
      <c r="F371" t="s">
        <v>19</v>
      </c>
      <c r="G371" t="s">
        <v>20</v>
      </c>
      <c r="H371" t="s">
        <v>143</v>
      </c>
      <c r="I371" t="s">
        <v>30</v>
      </c>
      <c r="J371">
        <v>1</v>
      </c>
      <c r="K371">
        <v>58000</v>
      </c>
      <c r="L371">
        <v>0.1</v>
      </c>
      <c r="M371">
        <v>52200</v>
      </c>
      <c r="N371">
        <v>39000</v>
      </c>
      <c r="O371" t="s">
        <v>23</v>
      </c>
      <c r="P371" t="s">
        <v>40</v>
      </c>
    </row>
    <row r="372" spans="1:16" hidden="1" x14ac:dyDescent="0.35">
      <c r="A372">
        <v>100371</v>
      </c>
      <c r="B372" s="1">
        <v>46131</v>
      </c>
      <c r="C372" t="s">
        <v>50</v>
      </c>
      <c r="D372" t="s">
        <v>51</v>
      </c>
      <c r="E372" t="s">
        <v>43</v>
      </c>
      <c r="F372" t="s">
        <v>19</v>
      </c>
      <c r="G372" t="s">
        <v>20</v>
      </c>
      <c r="H372" t="s">
        <v>144</v>
      </c>
      <c r="I372" t="s">
        <v>22</v>
      </c>
      <c r="J372">
        <v>3</v>
      </c>
      <c r="K372">
        <v>58000</v>
      </c>
      <c r="L372">
        <v>0.1</v>
      </c>
      <c r="M372">
        <v>156600</v>
      </c>
      <c r="N372">
        <v>39000</v>
      </c>
      <c r="O372" t="s">
        <v>23</v>
      </c>
      <c r="P372" t="s">
        <v>40</v>
      </c>
    </row>
    <row r="373" spans="1:16" hidden="1" x14ac:dyDescent="0.35">
      <c r="A373">
        <v>100372</v>
      </c>
      <c r="B373" s="1">
        <v>46234</v>
      </c>
      <c r="C373" t="s">
        <v>32</v>
      </c>
      <c r="D373" t="s">
        <v>17</v>
      </c>
      <c r="E373" t="s">
        <v>43</v>
      </c>
      <c r="F373" t="s">
        <v>19</v>
      </c>
      <c r="G373" t="s">
        <v>62</v>
      </c>
      <c r="H373" t="s">
        <v>152</v>
      </c>
      <c r="I373" t="s">
        <v>30</v>
      </c>
      <c r="J373">
        <v>1</v>
      </c>
      <c r="K373">
        <v>24000</v>
      </c>
      <c r="L373">
        <v>0</v>
      </c>
      <c r="M373">
        <v>24000</v>
      </c>
      <c r="N373">
        <v>15000</v>
      </c>
      <c r="O373" t="s">
        <v>23</v>
      </c>
      <c r="P373" t="s">
        <v>40</v>
      </c>
    </row>
    <row r="374" spans="1:16" hidden="1" x14ac:dyDescent="0.35">
      <c r="A374">
        <v>100373</v>
      </c>
      <c r="B374" s="1">
        <v>46075</v>
      </c>
      <c r="C374" t="s">
        <v>32</v>
      </c>
      <c r="D374" t="s">
        <v>17</v>
      </c>
      <c r="E374" t="s">
        <v>43</v>
      </c>
      <c r="F374" t="s">
        <v>19</v>
      </c>
      <c r="G374" t="s">
        <v>20</v>
      </c>
      <c r="H374" t="s">
        <v>199</v>
      </c>
      <c r="I374" t="s">
        <v>22</v>
      </c>
      <c r="J374">
        <v>2</v>
      </c>
      <c r="K374">
        <v>58000</v>
      </c>
      <c r="L374">
        <v>0.2</v>
      </c>
      <c r="M374">
        <v>92800</v>
      </c>
      <c r="N374">
        <v>39000</v>
      </c>
      <c r="O374" t="s">
        <v>76</v>
      </c>
      <c r="P374" t="s">
        <v>24</v>
      </c>
    </row>
    <row r="375" spans="1:16" hidden="1" x14ac:dyDescent="0.35">
      <c r="A375">
        <v>100374</v>
      </c>
      <c r="B375" s="1">
        <v>46112</v>
      </c>
      <c r="C375" t="s">
        <v>35</v>
      </c>
      <c r="D375" t="s">
        <v>36</v>
      </c>
      <c r="E375" t="s">
        <v>37</v>
      </c>
      <c r="F375" t="s">
        <v>19</v>
      </c>
      <c r="G375" t="s">
        <v>62</v>
      </c>
      <c r="H375" t="s">
        <v>92</v>
      </c>
      <c r="I375" t="s">
        <v>22</v>
      </c>
      <c r="J375">
        <v>1</v>
      </c>
      <c r="K375">
        <v>24000</v>
      </c>
      <c r="L375">
        <v>0.05</v>
      </c>
      <c r="M375">
        <v>22800</v>
      </c>
      <c r="N375">
        <v>15000</v>
      </c>
      <c r="O375" t="s">
        <v>23</v>
      </c>
      <c r="P375" t="s">
        <v>54</v>
      </c>
    </row>
    <row r="376" spans="1:16" hidden="1" x14ac:dyDescent="0.35">
      <c r="A376">
        <v>100375</v>
      </c>
      <c r="B376" s="1">
        <v>46026</v>
      </c>
      <c r="C376" t="s">
        <v>32</v>
      </c>
      <c r="D376" t="s">
        <v>17</v>
      </c>
      <c r="E376" t="s">
        <v>43</v>
      </c>
      <c r="F376" t="s">
        <v>19</v>
      </c>
      <c r="G376" t="s">
        <v>52</v>
      </c>
      <c r="H376" t="s">
        <v>189</v>
      </c>
      <c r="I376" t="s">
        <v>22</v>
      </c>
      <c r="J376">
        <v>2</v>
      </c>
      <c r="K376">
        <v>42000</v>
      </c>
      <c r="L376">
        <v>0.25</v>
      </c>
      <c r="M376">
        <v>63000</v>
      </c>
      <c r="N376">
        <v>28000</v>
      </c>
      <c r="O376" t="s">
        <v>23</v>
      </c>
      <c r="P376" t="s">
        <v>24</v>
      </c>
    </row>
    <row r="377" spans="1:16" hidden="1" x14ac:dyDescent="0.35">
      <c r="A377">
        <v>100376</v>
      </c>
      <c r="B377" s="1">
        <v>46050</v>
      </c>
      <c r="C377" t="s">
        <v>35</v>
      </c>
      <c r="D377" t="s">
        <v>36</v>
      </c>
      <c r="E377" t="s">
        <v>43</v>
      </c>
      <c r="F377" t="s">
        <v>27</v>
      </c>
      <c r="G377" t="s">
        <v>28</v>
      </c>
      <c r="H377" t="s">
        <v>233</v>
      </c>
      <c r="I377" t="s">
        <v>22</v>
      </c>
      <c r="J377">
        <v>1</v>
      </c>
      <c r="K377">
        <v>165000</v>
      </c>
      <c r="L377">
        <v>0.1</v>
      </c>
      <c r="M377">
        <v>148500</v>
      </c>
      <c r="N377">
        <v>112000</v>
      </c>
      <c r="O377" t="s">
        <v>23</v>
      </c>
      <c r="P377" t="s">
        <v>31</v>
      </c>
    </row>
    <row r="378" spans="1:16" hidden="1" x14ac:dyDescent="0.35">
      <c r="A378">
        <v>100377</v>
      </c>
      <c r="B378" s="1">
        <v>46139</v>
      </c>
      <c r="C378" t="s">
        <v>42</v>
      </c>
      <c r="D378" t="s">
        <v>26</v>
      </c>
      <c r="E378" t="s">
        <v>43</v>
      </c>
      <c r="F378" t="s">
        <v>44</v>
      </c>
      <c r="G378" t="s">
        <v>45</v>
      </c>
      <c r="H378" t="s">
        <v>87</v>
      </c>
      <c r="I378" t="s">
        <v>22</v>
      </c>
      <c r="J378">
        <v>3</v>
      </c>
      <c r="K378">
        <v>6500</v>
      </c>
      <c r="L378">
        <v>0.05</v>
      </c>
      <c r="M378">
        <v>18525</v>
      </c>
      <c r="N378">
        <v>2200</v>
      </c>
      <c r="O378" t="s">
        <v>76</v>
      </c>
      <c r="P378" t="s">
        <v>31</v>
      </c>
    </row>
    <row r="379" spans="1:16" hidden="1" x14ac:dyDescent="0.35">
      <c r="A379">
        <v>100378</v>
      </c>
      <c r="B379" s="1">
        <v>46121</v>
      </c>
      <c r="C379" t="s">
        <v>50</v>
      </c>
      <c r="D379" t="s">
        <v>51</v>
      </c>
      <c r="E379" t="s">
        <v>37</v>
      </c>
      <c r="F379" t="s">
        <v>27</v>
      </c>
      <c r="G379" t="s">
        <v>28</v>
      </c>
      <c r="H379" t="s">
        <v>48</v>
      </c>
      <c r="I379" t="s">
        <v>22</v>
      </c>
      <c r="J379">
        <v>3</v>
      </c>
      <c r="K379">
        <v>165000</v>
      </c>
      <c r="L379">
        <v>0.05</v>
      </c>
      <c r="M379">
        <v>470250</v>
      </c>
      <c r="N379">
        <v>112000</v>
      </c>
      <c r="O379" t="s">
        <v>23</v>
      </c>
      <c r="P379" t="s">
        <v>84</v>
      </c>
    </row>
    <row r="380" spans="1:16" hidden="1" x14ac:dyDescent="0.35">
      <c r="A380">
        <v>100379</v>
      </c>
      <c r="B380" s="1">
        <v>46095</v>
      </c>
      <c r="C380" t="s">
        <v>32</v>
      </c>
      <c r="D380" t="s">
        <v>17</v>
      </c>
      <c r="E380" t="s">
        <v>43</v>
      </c>
      <c r="F380" t="s">
        <v>19</v>
      </c>
      <c r="G380" t="s">
        <v>20</v>
      </c>
      <c r="H380" t="s">
        <v>66</v>
      </c>
      <c r="I380" t="s">
        <v>30</v>
      </c>
      <c r="J380">
        <v>3</v>
      </c>
      <c r="K380">
        <v>58000</v>
      </c>
      <c r="L380">
        <v>0.25</v>
      </c>
      <c r="M380">
        <v>130500</v>
      </c>
      <c r="N380">
        <v>39000</v>
      </c>
      <c r="O380" t="s">
        <v>23</v>
      </c>
      <c r="P380" t="s">
        <v>64</v>
      </c>
    </row>
    <row r="381" spans="1:16" hidden="1" x14ac:dyDescent="0.35">
      <c r="A381">
        <v>100380</v>
      </c>
      <c r="B381" s="1">
        <v>46051</v>
      </c>
      <c r="C381" t="s">
        <v>35</v>
      </c>
      <c r="D381" t="s">
        <v>36</v>
      </c>
      <c r="E381" t="s">
        <v>18</v>
      </c>
      <c r="F381" t="s">
        <v>27</v>
      </c>
      <c r="G381" t="s">
        <v>33</v>
      </c>
      <c r="H381" t="s">
        <v>172</v>
      </c>
      <c r="I381" t="s">
        <v>30</v>
      </c>
      <c r="J381">
        <v>2</v>
      </c>
      <c r="K381">
        <v>32000</v>
      </c>
      <c r="L381">
        <v>0.15</v>
      </c>
      <c r="M381">
        <v>54400</v>
      </c>
      <c r="N381">
        <v>19000</v>
      </c>
      <c r="O381" t="s">
        <v>23</v>
      </c>
      <c r="P381" t="s">
        <v>31</v>
      </c>
    </row>
    <row r="382" spans="1:16" hidden="1" x14ac:dyDescent="0.35">
      <c r="A382">
        <v>100381</v>
      </c>
      <c r="B382" s="1">
        <v>46115</v>
      </c>
      <c r="C382" t="s">
        <v>55</v>
      </c>
      <c r="D382" t="s">
        <v>56</v>
      </c>
      <c r="E382" t="s">
        <v>43</v>
      </c>
      <c r="F382" t="s">
        <v>44</v>
      </c>
      <c r="G382" t="s">
        <v>60</v>
      </c>
      <c r="H382" t="s">
        <v>107</v>
      </c>
      <c r="I382" t="s">
        <v>30</v>
      </c>
      <c r="J382">
        <v>2</v>
      </c>
      <c r="K382">
        <v>9000</v>
      </c>
      <c r="L382">
        <v>0.05</v>
      </c>
      <c r="M382">
        <v>17100</v>
      </c>
      <c r="N382">
        <v>3500</v>
      </c>
      <c r="O382" t="s">
        <v>23</v>
      </c>
      <c r="P382" t="s">
        <v>31</v>
      </c>
    </row>
    <row r="383" spans="1:16" hidden="1" x14ac:dyDescent="0.35">
      <c r="A383">
        <v>100382</v>
      </c>
      <c r="B383" s="1">
        <v>46249</v>
      </c>
      <c r="C383" t="s">
        <v>55</v>
      </c>
      <c r="D383" t="s">
        <v>56</v>
      </c>
      <c r="E383" t="s">
        <v>37</v>
      </c>
      <c r="F383" t="s">
        <v>19</v>
      </c>
      <c r="G383" t="s">
        <v>52</v>
      </c>
      <c r="H383" t="s">
        <v>165</v>
      </c>
      <c r="I383" t="s">
        <v>22</v>
      </c>
      <c r="J383">
        <v>4</v>
      </c>
      <c r="K383">
        <v>42000</v>
      </c>
      <c r="L383">
        <v>0.15</v>
      </c>
      <c r="M383">
        <v>142800</v>
      </c>
      <c r="N383">
        <v>28000</v>
      </c>
      <c r="O383" t="s">
        <v>23</v>
      </c>
      <c r="P383" t="s">
        <v>84</v>
      </c>
    </row>
    <row r="384" spans="1:16" hidden="1" x14ac:dyDescent="0.35">
      <c r="A384">
        <v>100383</v>
      </c>
      <c r="B384" s="1">
        <v>46073</v>
      </c>
      <c r="C384" t="s">
        <v>25</v>
      </c>
      <c r="D384" t="s">
        <v>26</v>
      </c>
      <c r="E384" t="s">
        <v>43</v>
      </c>
      <c r="F384" t="s">
        <v>44</v>
      </c>
      <c r="G384" t="s">
        <v>45</v>
      </c>
      <c r="H384" t="s">
        <v>234</v>
      </c>
      <c r="I384" t="s">
        <v>30</v>
      </c>
      <c r="J384">
        <v>22</v>
      </c>
      <c r="K384">
        <v>6500</v>
      </c>
      <c r="L384">
        <v>0</v>
      </c>
      <c r="M384">
        <v>143000</v>
      </c>
      <c r="N384">
        <v>2200</v>
      </c>
      <c r="O384" t="s">
        <v>23</v>
      </c>
      <c r="P384" t="s">
        <v>58</v>
      </c>
    </row>
    <row r="385" spans="1:16" hidden="1" x14ac:dyDescent="0.35">
      <c r="A385">
        <v>100384</v>
      </c>
      <c r="B385" s="1">
        <v>46227</v>
      </c>
      <c r="C385" t="s">
        <v>50</v>
      </c>
      <c r="D385" t="s">
        <v>51</v>
      </c>
      <c r="E385" t="s">
        <v>37</v>
      </c>
      <c r="F385" t="s">
        <v>19</v>
      </c>
      <c r="G385" t="s">
        <v>62</v>
      </c>
      <c r="H385" t="s">
        <v>178</v>
      </c>
      <c r="I385" t="s">
        <v>30</v>
      </c>
      <c r="J385">
        <v>3</v>
      </c>
      <c r="K385">
        <v>24000</v>
      </c>
      <c r="L385">
        <v>0.05</v>
      </c>
      <c r="M385">
        <v>68400</v>
      </c>
      <c r="N385">
        <v>15000</v>
      </c>
      <c r="O385" t="s">
        <v>23</v>
      </c>
      <c r="P385" t="s">
        <v>64</v>
      </c>
    </row>
    <row r="386" spans="1:16" hidden="1" x14ac:dyDescent="0.35">
      <c r="A386">
        <v>100385</v>
      </c>
      <c r="B386" s="1">
        <v>46205</v>
      </c>
      <c r="C386" t="s">
        <v>42</v>
      </c>
      <c r="D386" t="s">
        <v>26</v>
      </c>
      <c r="E386" t="s">
        <v>43</v>
      </c>
      <c r="F386" t="s">
        <v>27</v>
      </c>
      <c r="G386" t="s">
        <v>28</v>
      </c>
      <c r="H386" t="s">
        <v>53</v>
      </c>
      <c r="I386" t="s">
        <v>30</v>
      </c>
      <c r="J386">
        <v>3</v>
      </c>
      <c r="K386">
        <v>165000</v>
      </c>
      <c r="L386">
        <v>0</v>
      </c>
      <c r="M386">
        <v>495000</v>
      </c>
      <c r="N386">
        <v>112000</v>
      </c>
      <c r="O386" t="s">
        <v>23</v>
      </c>
      <c r="P386" t="s">
        <v>31</v>
      </c>
    </row>
    <row r="387" spans="1:16" hidden="1" x14ac:dyDescent="0.35">
      <c r="A387">
        <v>100386</v>
      </c>
      <c r="B387" s="1">
        <v>46049</v>
      </c>
      <c r="C387" t="s">
        <v>25</v>
      </c>
      <c r="D387" t="s">
        <v>26</v>
      </c>
      <c r="E387" t="s">
        <v>18</v>
      </c>
      <c r="F387" t="s">
        <v>44</v>
      </c>
      <c r="G387" t="s">
        <v>60</v>
      </c>
      <c r="H387" t="s">
        <v>98</v>
      </c>
      <c r="I387" t="s">
        <v>22</v>
      </c>
      <c r="J387">
        <v>3</v>
      </c>
      <c r="K387">
        <v>9000</v>
      </c>
      <c r="L387">
        <v>0</v>
      </c>
      <c r="M387">
        <v>27000</v>
      </c>
      <c r="N387">
        <v>3500</v>
      </c>
      <c r="O387" t="s">
        <v>23</v>
      </c>
      <c r="P387" t="s">
        <v>64</v>
      </c>
    </row>
    <row r="388" spans="1:16" hidden="1" x14ac:dyDescent="0.35">
      <c r="A388">
        <v>100387</v>
      </c>
      <c r="B388" s="1">
        <v>46231</v>
      </c>
      <c r="C388" t="s">
        <v>50</v>
      </c>
      <c r="D388" t="s">
        <v>51</v>
      </c>
      <c r="E388" t="s">
        <v>43</v>
      </c>
      <c r="F388" t="s">
        <v>27</v>
      </c>
      <c r="G388" t="s">
        <v>33</v>
      </c>
      <c r="H388" t="s">
        <v>235</v>
      </c>
      <c r="I388" t="s">
        <v>30</v>
      </c>
      <c r="J388">
        <v>4</v>
      </c>
      <c r="K388">
        <v>32000</v>
      </c>
      <c r="L388">
        <v>0.1</v>
      </c>
      <c r="M388">
        <v>115200</v>
      </c>
      <c r="N388">
        <v>19000</v>
      </c>
      <c r="O388" t="s">
        <v>23</v>
      </c>
      <c r="P388" t="s">
        <v>31</v>
      </c>
    </row>
    <row r="389" spans="1:16" hidden="1" x14ac:dyDescent="0.35">
      <c r="A389">
        <v>100388</v>
      </c>
      <c r="B389" s="1">
        <v>46259</v>
      </c>
      <c r="C389" t="s">
        <v>55</v>
      </c>
      <c r="D389" t="s">
        <v>56</v>
      </c>
      <c r="E389" t="s">
        <v>43</v>
      </c>
      <c r="F389" t="s">
        <v>27</v>
      </c>
      <c r="G389" t="s">
        <v>33</v>
      </c>
      <c r="H389" t="s">
        <v>229</v>
      </c>
      <c r="I389" t="s">
        <v>30</v>
      </c>
      <c r="J389">
        <v>1</v>
      </c>
      <c r="K389">
        <v>32000</v>
      </c>
      <c r="L389">
        <v>0</v>
      </c>
      <c r="M389">
        <v>32000</v>
      </c>
      <c r="N389">
        <v>19000</v>
      </c>
      <c r="O389" t="s">
        <v>23</v>
      </c>
      <c r="P389" t="s">
        <v>47</v>
      </c>
    </row>
    <row r="390" spans="1:16" hidden="1" x14ac:dyDescent="0.35">
      <c r="A390">
        <v>100389</v>
      </c>
      <c r="B390" s="1">
        <v>46190</v>
      </c>
      <c r="C390" t="s">
        <v>50</v>
      </c>
      <c r="D390" t="s">
        <v>51</v>
      </c>
      <c r="E390" t="s">
        <v>43</v>
      </c>
      <c r="F390" t="s">
        <v>19</v>
      </c>
      <c r="G390" t="s">
        <v>62</v>
      </c>
      <c r="H390" t="s">
        <v>34</v>
      </c>
      <c r="I390" t="s">
        <v>22</v>
      </c>
      <c r="J390">
        <v>1</v>
      </c>
      <c r="K390">
        <v>24000</v>
      </c>
      <c r="L390">
        <v>0.05</v>
      </c>
      <c r="M390">
        <v>22800</v>
      </c>
      <c r="N390">
        <v>15000</v>
      </c>
      <c r="O390" t="s">
        <v>23</v>
      </c>
      <c r="P390" t="s">
        <v>84</v>
      </c>
    </row>
    <row r="391" spans="1:16" hidden="1" x14ac:dyDescent="0.35">
      <c r="A391">
        <v>100390</v>
      </c>
      <c r="B391" s="1">
        <v>46240</v>
      </c>
      <c r="C391" t="s">
        <v>35</v>
      </c>
      <c r="D391" t="s">
        <v>36</v>
      </c>
      <c r="E391" t="s">
        <v>18</v>
      </c>
      <c r="F391" t="s">
        <v>19</v>
      </c>
      <c r="G391" t="s">
        <v>20</v>
      </c>
      <c r="H391" t="s">
        <v>227</v>
      </c>
      <c r="I391" t="s">
        <v>30</v>
      </c>
      <c r="J391">
        <v>2</v>
      </c>
      <c r="K391">
        <v>58000</v>
      </c>
      <c r="L391">
        <v>0.1</v>
      </c>
      <c r="M391">
        <v>104400</v>
      </c>
      <c r="N391">
        <v>39000</v>
      </c>
      <c r="O391" t="s">
        <v>23</v>
      </c>
      <c r="P391" t="s">
        <v>64</v>
      </c>
    </row>
    <row r="392" spans="1:16" hidden="1" x14ac:dyDescent="0.35">
      <c r="A392">
        <v>100391</v>
      </c>
      <c r="B392" s="1">
        <v>46125</v>
      </c>
      <c r="C392" t="s">
        <v>35</v>
      </c>
      <c r="D392" t="s">
        <v>36</v>
      </c>
      <c r="E392" t="s">
        <v>37</v>
      </c>
      <c r="F392" t="s">
        <v>44</v>
      </c>
      <c r="G392" t="s">
        <v>60</v>
      </c>
      <c r="H392" t="s">
        <v>133</v>
      </c>
      <c r="I392" t="s">
        <v>22</v>
      </c>
      <c r="J392">
        <v>1</v>
      </c>
      <c r="K392">
        <v>9000</v>
      </c>
      <c r="L392">
        <v>0.05</v>
      </c>
      <c r="M392">
        <v>8550</v>
      </c>
      <c r="N392">
        <v>3500</v>
      </c>
      <c r="O392" t="s">
        <v>23</v>
      </c>
      <c r="P392" t="s">
        <v>58</v>
      </c>
    </row>
    <row r="393" spans="1:16" hidden="1" x14ac:dyDescent="0.35">
      <c r="A393">
        <v>100392</v>
      </c>
      <c r="B393" s="1">
        <v>46178</v>
      </c>
      <c r="C393" t="s">
        <v>42</v>
      </c>
      <c r="D393" t="s">
        <v>26</v>
      </c>
      <c r="E393" t="s">
        <v>43</v>
      </c>
      <c r="F393" t="s">
        <v>44</v>
      </c>
      <c r="G393" t="s">
        <v>45</v>
      </c>
      <c r="H393" t="s">
        <v>161</v>
      </c>
      <c r="I393" t="s">
        <v>22</v>
      </c>
      <c r="J393">
        <v>2</v>
      </c>
      <c r="K393">
        <v>6500</v>
      </c>
      <c r="L393">
        <v>0.15</v>
      </c>
      <c r="M393">
        <v>11050</v>
      </c>
      <c r="N393">
        <v>2200</v>
      </c>
      <c r="O393" t="s">
        <v>23</v>
      </c>
      <c r="P393" t="s">
        <v>58</v>
      </c>
    </row>
    <row r="394" spans="1:16" hidden="1" x14ac:dyDescent="0.35">
      <c r="A394">
        <v>100393</v>
      </c>
      <c r="B394" s="1">
        <v>46039</v>
      </c>
      <c r="C394" t="s">
        <v>35</v>
      </c>
      <c r="D394" t="s">
        <v>36</v>
      </c>
      <c r="E394" t="s">
        <v>37</v>
      </c>
      <c r="F394" t="s">
        <v>44</v>
      </c>
      <c r="G394" t="s">
        <v>45</v>
      </c>
      <c r="H394" t="s">
        <v>93</v>
      </c>
      <c r="I394" t="s">
        <v>30</v>
      </c>
      <c r="J394">
        <v>2</v>
      </c>
      <c r="K394">
        <v>6500</v>
      </c>
      <c r="L394">
        <v>0.1</v>
      </c>
      <c r="M394">
        <v>11700</v>
      </c>
      <c r="N394">
        <v>2200</v>
      </c>
      <c r="O394" t="s">
        <v>23</v>
      </c>
      <c r="P394" t="s">
        <v>24</v>
      </c>
    </row>
    <row r="395" spans="1:16" hidden="1" x14ac:dyDescent="0.35">
      <c r="A395">
        <v>100394</v>
      </c>
      <c r="B395" s="1">
        <v>46255</v>
      </c>
      <c r="C395" t="s">
        <v>25</v>
      </c>
      <c r="D395" t="s">
        <v>26</v>
      </c>
      <c r="E395" t="s">
        <v>37</v>
      </c>
      <c r="F395" t="s">
        <v>44</v>
      </c>
      <c r="G395" t="s">
        <v>60</v>
      </c>
      <c r="H395" t="s">
        <v>236</v>
      </c>
      <c r="I395" t="s">
        <v>30</v>
      </c>
      <c r="J395">
        <v>3</v>
      </c>
      <c r="K395">
        <v>9000</v>
      </c>
      <c r="L395">
        <v>0.05</v>
      </c>
      <c r="M395">
        <v>25650</v>
      </c>
      <c r="N395">
        <v>3500</v>
      </c>
      <c r="O395" t="s">
        <v>23</v>
      </c>
      <c r="P395" t="s">
        <v>84</v>
      </c>
    </row>
    <row r="396" spans="1:16" hidden="1" x14ac:dyDescent="0.35">
      <c r="A396">
        <v>100395</v>
      </c>
      <c r="B396" s="1">
        <v>46151</v>
      </c>
      <c r="C396" t="s">
        <v>35</v>
      </c>
      <c r="D396" t="s">
        <v>36</v>
      </c>
      <c r="E396" t="s">
        <v>18</v>
      </c>
      <c r="F396" t="s">
        <v>44</v>
      </c>
      <c r="G396" t="s">
        <v>65</v>
      </c>
      <c r="H396" t="s">
        <v>86</v>
      </c>
      <c r="I396" t="s">
        <v>30</v>
      </c>
      <c r="J396">
        <v>2</v>
      </c>
      <c r="K396">
        <v>28000</v>
      </c>
      <c r="L396">
        <v>0.05</v>
      </c>
      <c r="M396">
        <v>53200</v>
      </c>
      <c r="N396">
        <v>16000</v>
      </c>
      <c r="O396" t="s">
        <v>23</v>
      </c>
      <c r="P396" t="s">
        <v>84</v>
      </c>
    </row>
    <row r="397" spans="1:16" hidden="1" x14ac:dyDescent="0.35">
      <c r="A397">
        <v>100396</v>
      </c>
      <c r="B397" s="1">
        <v>46048</v>
      </c>
      <c r="C397" t="s">
        <v>32</v>
      </c>
      <c r="D397" t="s">
        <v>17</v>
      </c>
      <c r="E397" t="s">
        <v>43</v>
      </c>
      <c r="F397" t="s">
        <v>19</v>
      </c>
      <c r="G397" t="s">
        <v>62</v>
      </c>
      <c r="H397" t="s">
        <v>90</v>
      </c>
      <c r="I397" t="s">
        <v>30</v>
      </c>
      <c r="J397">
        <v>1</v>
      </c>
      <c r="K397">
        <v>24000</v>
      </c>
      <c r="L397">
        <v>0.2</v>
      </c>
      <c r="M397">
        <v>19200</v>
      </c>
      <c r="N397">
        <v>15000</v>
      </c>
      <c r="O397" t="s">
        <v>23</v>
      </c>
      <c r="P397" t="s">
        <v>47</v>
      </c>
    </row>
    <row r="398" spans="1:16" hidden="1" x14ac:dyDescent="0.35">
      <c r="A398">
        <v>100397</v>
      </c>
      <c r="B398" s="1">
        <v>46190</v>
      </c>
      <c r="C398" t="s">
        <v>42</v>
      </c>
      <c r="D398" t="s">
        <v>26</v>
      </c>
      <c r="E398" t="s">
        <v>18</v>
      </c>
      <c r="F398" t="s">
        <v>27</v>
      </c>
      <c r="G398" t="s">
        <v>28</v>
      </c>
      <c r="H398" t="s">
        <v>111</v>
      </c>
      <c r="I398" t="s">
        <v>22</v>
      </c>
      <c r="J398">
        <v>3</v>
      </c>
      <c r="K398">
        <v>165000</v>
      </c>
      <c r="L398">
        <v>0</v>
      </c>
      <c r="M398">
        <v>495000</v>
      </c>
      <c r="N398">
        <v>112000</v>
      </c>
      <c r="O398" t="s">
        <v>23</v>
      </c>
      <c r="P398" t="s">
        <v>40</v>
      </c>
    </row>
    <row r="399" spans="1:16" hidden="1" x14ac:dyDescent="0.35">
      <c r="A399">
        <v>100398</v>
      </c>
      <c r="B399" s="1">
        <v>46218</v>
      </c>
      <c r="C399" t="s">
        <v>25</v>
      </c>
      <c r="D399" t="s">
        <v>26</v>
      </c>
      <c r="E399" t="s">
        <v>43</v>
      </c>
      <c r="F399" t="s">
        <v>19</v>
      </c>
      <c r="G399" t="s">
        <v>20</v>
      </c>
      <c r="H399" t="s">
        <v>69</v>
      </c>
      <c r="I399" t="s">
        <v>30</v>
      </c>
      <c r="J399">
        <v>4</v>
      </c>
      <c r="K399">
        <v>58000</v>
      </c>
      <c r="L399">
        <v>0</v>
      </c>
      <c r="M399">
        <v>232000</v>
      </c>
      <c r="N399">
        <v>39000</v>
      </c>
      <c r="O399" t="s">
        <v>23</v>
      </c>
      <c r="P399" t="s">
        <v>40</v>
      </c>
    </row>
    <row r="400" spans="1:16" x14ac:dyDescent="0.35">
      <c r="A400">
        <v>100399</v>
      </c>
      <c r="B400" s="1">
        <v>46173</v>
      </c>
      <c r="C400" t="s">
        <v>35</v>
      </c>
      <c r="D400" t="s">
        <v>36</v>
      </c>
      <c r="E400" t="s">
        <v>37</v>
      </c>
      <c r="F400" t="s">
        <v>27</v>
      </c>
      <c r="G400" t="s">
        <v>38</v>
      </c>
      <c r="H400" t="s">
        <v>129</v>
      </c>
      <c r="I400" t="s">
        <v>30</v>
      </c>
      <c r="J400">
        <v>2</v>
      </c>
      <c r="K400">
        <v>26000</v>
      </c>
      <c r="L400">
        <v>0.1</v>
      </c>
      <c r="M400">
        <v>46800</v>
      </c>
      <c r="N400">
        <v>15000</v>
      </c>
      <c r="O400" t="s">
        <v>23</v>
      </c>
      <c r="P400" t="s">
        <v>24</v>
      </c>
    </row>
    <row r="401" spans="1:16" hidden="1" x14ac:dyDescent="0.35">
      <c r="A401">
        <v>100400</v>
      </c>
      <c r="B401" s="1">
        <v>46141</v>
      </c>
      <c r="C401" t="s">
        <v>50</v>
      </c>
      <c r="D401" t="s">
        <v>51</v>
      </c>
      <c r="E401" t="s">
        <v>18</v>
      </c>
      <c r="F401" t="s">
        <v>19</v>
      </c>
      <c r="G401" t="s">
        <v>20</v>
      </c>
      <c r="H401" t="s">
        <v>111</v>
      </c>
      <c r="I401" t="s">
        <v>22</v>
      </c>
      <c r="J401">
        <v>1</v>
      </c>
      <c r="K401">
        <v>58000</v>
      </c>
      <c r="L401">
        <v>0</v>
      </c>
      <c r="M401">
        <v>58000</v>
      </c>
      <c r="N401">
        <v>39000</v>
      </c>
      <c r="O401" t="s">
        <v>23</v>
      </c>
      <c r="P401" t="s">
        <v>84</v>
      </c>
    </row>
    <row r="402" spans="1:16" hidden="1" x14ac:dyDescent="0.35">
      <c r="A402">
        <v>100401</v>
      </c>
      <c r="B402" s="1">
        <v>46168</v>
      </c>
      <c r="C402" t="s">
        <v>50</v>
      </c>
      <c r="D402" t="s">
        <v>51</v>
      </c>
      <c r="E402" t="s">
        <v>37</v>
      </c>
      <c r="F402" t="s">
        <v>27</v>
      </c>
      <c r="G402" t="s">
        <v>28</v>
      </c>
      <c r="H402" t="s">
        <v>173</v>
      </c>
      <c r="I402" t="s">
        <v>30</v>
      </c>
      <c r="J402">
        <v>3</v>
      </c>
      <c r="K402">
        <v>165000</v>
      </c>
      <c r="L402">
        <v>0</v>
      </c>
      <c r="M402">
        <v>495000</v>
      </c>
      <c r="N402">
        <v>112000</v>
      </c>
      <c r="O402" t="s">
        <v>76</v>
      </c>
      <c r="P402" t="s">
        <v>54</v>
      </c>
    </row>
    <row r="403" spans="1:16" hidden="1" x14ac:dyDescent="0.35">
      <c r="A403">
        <v>100402</v>
      </c>
      <c r="B403" s="1">
        <v>46043</v>
      </c>
      <c r="C403" t="s">
        <v>50</v>
      </c>
      <c r="D403" t="s">
        <v>51</v>
      </c>
      <c r="E403" t="s">
        <v>18</v>
      </c>
      <c r="F403" t="s">
        <v>27</v>
      </c>
      <c r="G403" t="s">
        <v>28</v>
      </c>
      <c r="H403" t="s">
        <v>154</v>
      </c>
      <c r="I403" t="s">
        <v>30</v>
      </c>
      <c r="J403">
        <v>1</v>
      </c>
      <c r="K403">
        <v>165000</v>
      </c>
      <c r="L403">
        <v>0.1</v>
      </c>
      <c r="M403">
        <v>148500</v>
      </c>
      <c r="N403">
        <v>112000</v>
      </c>
      <c r="O403" t="s">
        <v>23</v>
      </c>
      <c r="P403" t="s">
        <v>84</v>
      </c>
    </row>
    <row r="404" spans="1:16" hidden="1" x14ac:dyDescent="0.35">
      <c r="A404">
        <v>100403</v>
      </c>
      <c r="B404" s="1">
        <v>46136</v>
      </c>
      <c r="C404" t="s">
        <v>55</v>
      </c>
      <c r="D404" t="s">
        <v>56</v>
      </c>
      <c r="E404" t="s">
        <v>43</v>
      </c>
      <c r="F404" t="s">
        <v>19</v>
      </c>
      <c r="G404" t="s">
        <v>52</v>
      </c>
      <c r="H404" t="s">
        <v>160</v>
      </c>
      <c r="I404" t="s">
        <v>22</v>
      </c>
      <c r="J404">
        <v>3</v>
      </c>
      <c r="K404">
        <v>42000</v>
      </c>
      <c r="L404">
        <v>0.05</v>
      </c>
      <c r="M404">
        <v>95760</v>
      </c>
      <c r="N404">
        <v>28000</v>
      </c>
      <c r="O404" t="s">
        <v>23</v>
      </c>
      <c r="P404" t="s">
        <v>54</v>
      </c>
    </row>
    <row r="405" spans="1:16" hidden="1" x14ac:dyDescent="0.35">
      <c r="A405">
        <v>100404</v>
      </c>
      <c r="B405" s="1">
        <v>46164</v>
      </c>
      <c r="C405" t="s">
        <v>35</v>
      </c>
      <c r="D405" t="s">
        <v>36</v>
      </c>
      <c r="E405" t="s">
        <v>37</v>
      </c>
      <c r="F405" t="s">
        <v>19</v>
      </c>
      <c r="G405" t="s">
        <v>52</v>
      </c>
      <c r="H405" t="s">
        <v>68</v>
      </c>
      <c r="I405" t="s">
        <v>30</v>
      </c>
      <c r="J405">
        <v>1</v>
      </c>
      <c r="K405">
        <v>42000</v>
      </c>
      <c r="L405">
        <v>0</v>
      </c>
      <c r="M405">
        <v>42000</v>
      </c>
      <c r="N405">
        <v>28000</v>
      </c>
      <c r="O405" t="s">
        <v>23</v>
      </c>
      <c r="P405" t="s">
        <v>54</v>
      </c>
    </row>
    <row r="406" spans="1:16" hidden="1" x14ac:dyDescent="0.35">
      <c r="A406">
        <v>100405</v>
      </c>
      <c r="B406" s="1">
        <v>46152</v>
      </c>
      <c r="C406" t="s">
        <v>55</v>
      </c>
      <c r="D406" t="s">
        <v>56</v>
      </c>
      <c r="E406" t="s">
        <v>37</v>
      </c>
      <c r="F406" t="s">
        <v>19</v>
      </c>
      <c r="G406" t="s">
        <v>52</v>
      </c>
      <c r="H406" t="s">
        <v>208</v>
      </c>
      <c r="I406" t="s">
        <v>22</v>
      </c>
      <c r="J406">
        <v>3</v>
      </c>
      <c r="K406">
        <v>42000</v>
      </c>
      <c r="L406">
        <v>0</v>
      </c>
      <c r="M406">
        <v>126000</v>
      </c>
      <c r="N406">
        <v>28000</v>
      </c>
      <c r="O406" t="s">
        <v>76</v>
      </c>
      <c r="P406" t="s">
        <v>40</v>
      </c>
    </row>
    <row r="407" spans="1:16" x14ac:dyDescent="0.35">
      <c r="A407">
        <v>100406</v>
      </c>
      <c r="B407" s="1">
        <v>46214</v>
      </c>
      <c r="C407" t="s">
        <v>16</v>
      </c>
      <c r="D407" t="s">
        <v>17</v>
      </c>
      <c r="E407" t="s">
        <v>37</v>
      </c>
      <c r="F407" t="s">
        <v>27</v>
      </c>
      <c r="G407" t="s">
        <v>38</v>
      </c>
      <c r="H407" t="s">
        <v>217</v>
      </c>
      <c r="I407" t="s">
        <v>22</v>
      </c>
      <c r="J407">
        <v>1</v>
      </c>
      <c r="K407">
        <v>26000</v>
      </c>
      <c r="L407">
        <v>0</v>
      </c>
      <c r="M407">
        <v>26000</v>
      </c>
      <c r="N407">
        <v>15000</v>
      </c>
      <c r="O407" t="s">
        <v>23</v>
      </c>
      <c r="P407" t="s">
        <v>64</v>
      </c>
    </row>
    <row r="408" spans="1:16" hidden="1" x14ac:dyDescent="0.35">
      <c r="A408">
        <v>100407</v>
      </c>
      <c r="B408" s="1">
        <v>46222</v>
      </c>
      <c r="C408" t="s">
        <v>42</v>
      </c>
      <c r="D408" t="s">
        <v>26</v>
      </c>
      <c r="E408" t="s">
        <v>43</v>
      </c>
      <c r="F408" t="s">
        <v>27</v>
      </c>
      <c r="G408" t="s">
        <v>33</v>
      </c>
      <c r="H408" t="s">
        <v>201</v>
      </c>
      <c r="I408" t="s">
        <v>30</v>
      </c>
      <c r="J408">
        <v>2</v>
      </c>
      <c r="K408">
        <v>32000</v>
      </c>
      <c r="L408">
        <v>0.1</v>
      </c>
      <c r="M408">
        <v>57600</v>
      </c>
      <c r="N408">
        <v>19000</v>
      </c>
      <c r="O408" t="s">
        <v>23</v>
      </c>
      <c r="P408" t="s">
        <v>31</v>
      </c>
    </row>
    <row r="409" spans="1:16" hidden="1" x14ac:dyDescent="0.35">
      <c r="A409">
        <v>100408</v>
      </c>
      <c r="B409" s="1">
        <v>46139</v>
      </c>
      <c r="C409" t="s">
        <v>35</v>
      </c>
      <c r="D409" t="s">
        <v>36</v>
      </c>
      <c r="E409" t="s">
        <v>37</v>
      </c>
      <c r="F409" t="s">
        <v>27</v>
      </c>
      <c r="G409" t="s">
        <v>28</v>
      </c>
      <c r="H409" t="s">
        <v>93</v>
      </c>
      <c r="I409" t="s">
        <v>30</v>
      </c>
      <c r="J409">
        <v>1</v>
      </c>
      <c r="K409">
        <v>165000</v>
      </c>
      <c r="L409">
        <v>0.15</v>
      </c>
      <c r="M409">
        <v>140250</v>
      </c>
      <c r="N409">
        <v>112000</v>
      </c>
      <c r="O409" t="s">
        <v>23</v>
      </c>
      <c r="P409" t="s">
        <v>31</v>
      </c>
    </row>
    <row r="410" spans="1:16" hidden="1" x14ac:dyDescent="0.35">
      <c r="A410">
        <v>100409</v>
      </c>
      <c r="B410" s="1">
        <v>46180</v>
      </c>
      <c r="C410" t="s">
        <v>35</v>
      </c>
      <c r="D410" t="s">
        <v>36</v>
      </c>
      <c r="E410" t="s">
        <v>37</v>
      </c>
      <c r="F410" t="s">
        <v>44</v>
      </c>
      <c r="G410" t="s">
        <v>45</v>
      </c>
      <c r="H410" t="s">
        <v>96</v>
      </c>
      <c r="I410" t="s">
        <v>30</v>
      </c>
      <c r="J410">
        <v>2</v>
      </c>
      <c r="K410">
        <v>6500</v>
      </c>
      <c r="L410">
        <v>0.1</v>
      </c>
      <c r="M410">
        <v>11700</v>
      </c>
      <c r="O410" t="s">
        <v>23</v>
      </c>
      <c r="P410" t="s">
        <v>47</v>
      </c>
    </row>
    <row r="411" spans="1:16" hidden="1" x14ac:dyDescent="0.35">
      <c r="A411">
        <v>100410</v>
      </c>
      <c r="B411" s="1">
        <v>46137</v>
      </c>
      <c r="C411" t="s">
        <v>55</v>
      </c>
      <c r="D411" t="s">
        <v>56</v>
      </c>
      <c r="E411" t="s">
        <v>18</v>
      </c>
      <c r="F411" t="s">
        <v>27</v>
      </c>
      <c r="G411" t="s">
        <v>33</v>
      </c>
      <c r="H411" t="s">
        <v>124</v>
      </c>
      <c r="I411" t="s">
        <v>30</v>
      </c>
      <c r="J411">
        <v>1</v>
      </c>
      <c r="K411">
        <v>32000</v>
      </c>
      <c r="L411">
        <v>0.15</v>
      </c>
      <c r="M411">
        <v>27200</v>
      </c>
      <c r="N411">
        <v>19000</v>
      </c>
      <c r="O411" t="s">
        <v>23</v>
      </c>
      <c r="P411" t="s">
        <v>40</v>
      </c>
    </row>
    <row r="412" spans="1:16" hidden="1" x14ac:dyDescent="0.35">
      <c r="A412">
        <v>100411</v>
      </c>
      <c r="B412" s="1">
        <v>46080</v>
      </c>
      <c r="C412" t="s">
        <v>32</v>
      </c>
      <c r="D412" t="s">
        <v>17</v>
      </c>
      <c r="E412" t="s">
        <v>37</v>
      </c>
      <c r="F412" t="s">
        <v>19</v>
      </c>
      <c r="G412" t="s">
        <v>20</v>
      </c>
      <c r="H412" t="s">
        <v>225</v>
      </c>
      <c r="I412" t="s">
        <v>30</v>
      </c>
      <c r="J412">
        <v>2</v>
      </c>
      <c r="K412">
        <v>58000</v>
      </c>
      <c r="L412">
        <v>0.2</v>
      </c>
      <c r="M412">
        <v>92800</v>
      </c>
      <c r="N412">
        <v>39000</v>
      </c>
      <c r="O412" t="s">
        <v>76</v>
      </c>
      <c r="P412" t="s">
        <v>31</v>
      </c>
    </row>
    <row r="413" spans="1:16" hidden="1" x14ac:dyDescent="0.35">
      <c r="A413">
        <v>100412</v>
      </c>
      <c r="B413" s="1">
        <v>46194</v>
      </c>
      <c r="C413" t="s">
        <v>50</v>
      </c>
      <c r="D413" t="s">
        <v>51</v>
      </c>
      <c r="E413" t="s">
        <v>37</v>
      </c>
      <c r="F413" t="s">
        <v>27</v>
      </c>
      <c r="G413" t="s">
        <v>28</v>
      </c>
      <c r="H413" t="s">
        <v>77</v>
      </c>
      <c r="I413" t="s">
        <v>30</v>
      </c>
      <c r="J413">
        <v>5</v>
      </c>
      <c r="K413">
        <v>165000</v>
      </c>
      <c r="L413">
        <v>0.1</v>
      </c>
      <c r="M413">
        <v>742500</v>
      </c>
      <c r="N413">
        <v>112000</v>
      </c>
      <c r="O413" t="s">
        <v>23</v>
      </c>
      <c r="P413" t="s">
        <v>84</v>
      </c>
    </row>
    <row r="414" spans="1:16" hidden="1" x14ac:dyDescent="0.35">
      <c r="A414">
        <v>100413</v>
      </c>
      <c r="B414" s="1">
        <v>46177</v>
      </c>
      <c r="C414" t="s">
        <v>55</v>
      </c>
      <c r="D414" t="s">
        <v>56</v>
      </c>
      <c r="E414" t="s">
        <v>43</v>
      </c>
      <c r="F414" t="s">
        <v>19</v>
      </c>
      <c r="G414" t="s">
        <v>20</v>
      </c>
      <c r="H414" t="s">
        <v>97</v>
      </c>
      <c r="I414" t="s">
        <v>22</v>
      </c>
      <c r="J414">
        <v>2</v>
      </c>
      <c r="K414">
        <v>58000</v>
      </c>
      <c r="L414">
        <v>0</v>
      </c>
      <c r="M414">
        <v>116000</v>
      </c>
      <c r="N414">
        <v>39000</v>
      </c>
      <c r="O414" t="s">
        <v>23</v>
      </c>
      <c r="P414" t="s">
        <v>24</v>
      </c>
    </row>
    <row r="415" spans="1:16" hidden="1" x14ac:dyDescent="0.35">
      <c r="A415">
        <v>100414</v>
      </c>
      <c r="B415" s="1">
        <v>46096</v>
      </c>
      <c r="C415" t="s">
        <v>50</v>
      </c>
      <c r="D415" t="s">
        <v>51</v>
      </c>
      <c r="E415" t="s">
        <v>43</v>
      </c>
      <c r="F415" t="s">
        <v>19</v>
      </c>
      <c r="G415" t="s">
        <v>52</v>
      </c>
      <c r="H415" t="s">
        <v>182</v>
      </c>
      <c r="I415" t="s">
        <v>30</v>
      </c>
      <c r="J415">
        <v>1</v>
      </c>
      <c r="K415">
        <v>42000</v>
      </c>
      <c r="L415">
        <v>0.1</v>
      </c>
      <c r="M415">
        <v>37800</v>
      </c>
      <c r="N415">
        <v>28000</v>
      </c>
      <c r="O415" t="s">
        <v>23</v>
      </c>
      <c r="P415" t="s">
        <v>84</v>
      </c>
    </row>
    <row r="416" spans="1:16" hidden="1" x14ac:dyDescent="0.35">
      <c r="A416">
        <v>100415</v>
      </c>
      <c r="B416" s="1">
        <v>46119</v>
      </c>
      <c r="C416" t="s">
        <v>25</v>
      </c>
      <c r="D416" t="s">
        <v>26</v>
      </c>
      <c r="E416" t="s">
        <v>43</v>
      </c>
      <c r="F416" t="s">
        <v>44</v>
      </c>
      <c r="G416" t="s">
        <v>45</v>
      </c>
      <c r="H416" t="s">
        <v>119</v>
      </c>
      <c r="I416" t="s">
        <v>30</v>
      </c>
      <c r="J416">
        <v>2</v>
      </c>
      <c r="K416">
        <v>6500</v>
      </c>
      <c r="L416">
        <v>0.05</v>
      </c>
      <c r="M416">
        <v>12350</v>
      </c>
      <c r="N416">
        <v>2200</v>
      </c>
      <c r="O416" t="s">
        <v>23</v>
      </c>
      <c r="P416" t="s">
        <v>47</v>
      </c>
    </row>
    <row r="417" spans="1:16" x14ac:dyDescent="0.35">
      <c r="A417">
        <v>100416</v>
      </c>
      <c r="B417" s="1">
        <v>46028</v>
      </c>
      <c r="C417" t="s">
        <v>55</v>
      </c>
      <c r="D417" t="s">
        <v>56</v>
      </c>
      <c r="E417" t="s">
        <v>18</v>
      </c>
      <c r="F417" t="s">
        <v>27</v>
      </c>
      <c r="G417" t="s">
        <v>38</v>
      </c>
      <c r="H417" t="s">
        <v>237</v>
      </c>
      <c r="I417" t="s">
        <v>22</v>
      </c>
      <c r="J417">
        <v>4</v>
      </c>
      <c r="K417">
        <v>26000</v>
      </c>
      <c r="L417">
        <v>0</v>
      </c>
      <c r="M417">
        <v>104000</v>
      </c>
      <c r="N417">
        <v>15000</v>
      </c>
      <c r="O417" t="s">
        <v>76</v>
      </c>
      <c r="P417" t="s">
        <v>58</v>
      </c>
    </row>
    <row r="418" spans="1:16" hidden="1" x14ac:dyDescent="0.35">
      <c r="A418">
        <v>100417</v>
      </c>
      <c r="B418" s="1">
        <v>46066</v>
      </c>
      <c r="C418" t="s">
        <v>55</v>
      </c>
      <c r="D418" t="s">
        <v>56</v>
      </c>
      <c r="E418" t="s">
        <v>37</v>
      </c>
      <c r="F418" t="s">
        <v>27</v>
      </c>
      <c r="G418" t="s">
        <v>28</v>
      </c>
      <c r="H418" t="s">
        <v>204</v>
      </c>
      <c r="I418" t="s">
        <v>30</v>
      </c>
      <c r="J418">
        <v>4</v>
      </c>
      <c r="K418">
        <v>165000</v>
      </c>
      <c r="L418">
        <v>0.1</v>
      </c>
      <c r="M418">
        <v>594000</v>
      </c>
      <c r="N418">
        <v>112000</v>
      </c>
      <c r="O418" t="s">
        <v>23</v>
      </c>
      <c r="P418" t="s">
        <v>47</v>
      </c>
    </row>
    <row r="419" spans="1:16" x14ac:dyDescent="0.35">
      <c r="A419">
        <v>100418</v>
      </c>
      <c r="B419" s="1">
        <v>46214</v>
      </c>
      <c r="C419" t="s">
        <v>55</v>
      </c>
      <c r="D419" t="s">
        <v>56</v>
      </c>
      <c r="E419" t="s">
        <v>43</v>
      </c>
      <c r="F419" t="s">
        <v>27</v>
      </c>
      <c r="G419" t="s">
        <v>38</v>
      </c>
      <c r="H419" t="s">
        <v>163</v>
      </c>
      <c r="I419" t="s">
        <v>30</v>
      </c>
      <c r="J419">
        <v>3</v>
      </c>
      <c r="K419">
        <v>26000</v>
      </c>
      <c r="L419">
        <v>0</v>
      </c>
      <c r="M419">
        <v>78000</v>
      </c>
      <c r="N419">
        <v>15000</v>
      </c>
      <c r="O419" t="s">
        <v>23</v>
      </c>
      <c r="P419" t="s">
        <v>24</v>
      </c>
    </row>
    <row r="420" spans="1:16" hidden="1" x14ac:dyDescent="0.35">
      <c r="A420">
        <v>100419</v>
      </c>
      <c r="B420" s="1">
        <v>46256</v>
      </c>
      <c r="C420" t="s">
        <v>55</v>
      </c>
      <c r="D420" t="s">
        <v>56</v>
      </c>
      <c r="E420" t="s">
        <v>43</v>
      </c>
      <c r="F420" t="s">
        <v>19</v>
      </c>
      <c r="G420" t="s">
        <v>20</v>
      </c>
      <c r="H420" t="s">
        <v>238</v>
      </c>
      <c r="I420" t="s">
        <v>30</v>
      </c>
      <c r="J420">
        <v>4</v>
      </c>
      <c r="K420">
        <v>58000</v>
      </c>
      <c r="L420">
        <v>0.05</v>
      </c>
      <c r="M420">
        <v>220400</v>
      </c>
      <c r="N420">
        <v>39000</v>
      </c>
      <c r="O420" t="s">
        <v>23</v>
      </c>
      <c r="P420" t="s">
        <v>64</v>
      </c>
    </row>
    <row r="421" spans="1:16" hidden="1" x14ac:dyDescent="0.35">
      <c r="A421">
        <v>100420</v>
      </c>
      <c r="B421" s="1">
        <v>46079</v>
      </c>
      <c r="C421" t="s">
        <v>35</v>
      </c>
      <c r="D421" t="s">
        <v>36</v>
      </c>
      <c r="E421" t="s">
        <v>18</v>
      </c>
      <c r="F421" t="s">
        <v>27</v>
      </c>
      <c r="G421" t="s">
        <v>28</v>
      </c>
      <c r="H421" t="s">
        <v>86</v>
      </c>
      <c r="I421" t="s">
        <v>30</v>
      </c>
      <c r="J421">
        <v>2</v>
      </c>
      <c r="K421">
        <v>165000</v>
      </c>
      <c r="L421">
        <v>0.05</v>
      </c>
      <c r="M421">
        <v>313500</v>
      </c>
      <c r="O421" t="s">
        <v>23</v>
      </c>
      <c r="P421" t="s">
        <v>64</v>
      </c>
    </row>
  </sheetData>
  <autoFilter ref="A1:Q421" xr:uid="{D554FAFC-C8BE-43AA-8A37-B33E3D226487}">
    <filterColumn colId="6">
      <filters>
        <filter val="Power Bank"/>
      </filters>
    </filterColumn>
  </autoFilter>
  <conditionalFormatting sqref="A1">
    <cfRule type="duplicateValues" dxfId="3" priority="2"/>
  </conditionalFormatting>
  <conditionalFormatting sqref="A1:A421 A434:A1048576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2796E-6146-4F70-85E1-E6C4E93D7E64}">
  <dimension ref="A1:AA433"/>
  <sheetViews>
    <sheetView zoomScale="70" zoomScaleNormal="70" workbookViewId="0">
      <selection activeCell="V2" sqref="V2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239</v>
      </c>
      <c r="S1" t="s">
        <v>240</v>
      </c>
      <c r="T1" t="s">
        <v>241</v>
      </c>
      <c r="U1" t="s">
        <v>242</v>
      </c>
      <c r="V1" t="s">
        <v>243</v>
      </c>
      <c r="W1" t="s">
        <v>244</v>
      </c>
    </row>
    <row r="2" spans="1:27" x14ac:dyDescent="0.35">
      <c r="A2">
        <v>100001</v>
      </c>
      <c r="B2" s="1">
        <v>46167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1</v>
      </c>
      <c r="K2">
        <v>58000</v>
      </c>
      <c r="L2">
        <v>0</v>
      </c>
      <c r="M2">
        <v>58000</v>
      </c>
      <c r="O2" t="s">
        <v>23</v>
      </c>
      <c r="P2" t="s">
        <v>24</v>
      </c>
      <c r="Q2" cm="1">
        <f t="array" ref="Q2">IF(N2="",_xlfn.XLOOKUP(1,($G$2:$G$433=G2)*($N$2:$N$433&lt;&gt;""),$N$2:$N$433),"")</f>
        <v>39000</v>
      </c>
      <c r="R2">
        <f>J2*K2*(1-L2)</f>
        <v>58000</v>
      </c>
      <c r="S2" t="str">
        <f>IF(M2&lt;&gt;J2*K2*(1-L2),"Mismatch","Match")</f>
        <v>Match</v>
      </c>
      <c r="V2">
        <f>M2-(J2*N2)</f>
        <v>58000</v>
      </c>
      <c r="W2">
        <f>J2*K2*(1-L2)</f>
        <v>58000</v>
      </c>
      <c r="X2">
        <f>W2-(J2*N2)</f>
        <v>58000</v>
      </c>
      <c r="Y2">
        <f>M2-(J2*N2)</f>
        <v>58000</v>
      </c>
      <c r="Z2">
        <f>SUM(Y2:Y433)</f>
        <v>16617270</v>
      </c>
      <c r="AA2">
        <f>W2-(J2*N2)</f>
        <v>58000</v>
      </c>
    </row>
    <row r="3" spans="1:27" x14ac:dyDescent="0.35">
      <c r="A3">
        <v>100002</v>
      </c>
      <c r="B3" s="1">
        <v>46129</v>
      </c>
      <c r="C3" t="s">
        <v>25</v>
      </c>
      <c r="D3" t="s">
        <v>26</v>
      </c>
      <c r="E3" t="s">
        <v>18</v>
      </c>
      <c r="F3" t="s">
        <v>27</v>
      </c>
      <c r="G3" t="s">
        <v>28</v>
      </c>
      <c r="H3" t="s">
        <v>29</v>
      </c>
      <c r="I3" t="s">
        <v>30</v>
      </c>
      <c r="J3">
        <v>5</v>
      </c>
      <c r="K3">
        <v>165000</v>
      </c>
      <c r="L3">
        <v>0.05</v>
      </c>
      <c r="M3">
        <v>627000</v>
      </c>
      <c r="N3">
        <v>112000</v>
      </c>
      <c r="O3" t="s">
        <v>23</v>
      </c>
      <c r="P3" t="s">
        <v>31</v>
      </c>
      <c r="Q3" t="b">
        <f t="shared" ref="Q3:Q66" si="0">COUNTIF($A$2:$A$433,A3)&gt;1</f>
        <v>0</v>
      </c>
      <c r="R3">
        <f t="shared" ref="R3:R6" si="1">J3*K3*(1-L3)</f>
        <v>783750</v>
      </c>
      <c r="S3" t="str">
        <f t="shared" ref="S3:S66" si="2">IF(M3&lt;&gt;J3*K3*(1-L3),"Mismatch","Match")</f>
        <v>Mismatch</v>
      </c>
      <c r="T3">
        <f>M3-(J3*K3*(1-L3))</f>
        <v>-156750</v>
      </c>
      <c r="U3" t="str">
        <f>IF(AND(M3&lt;&gt;J3*K3*(1-L3),M3=J3*K3*(1-L3)*80%),"20% pattern","Other mismatch")</f>
        <v>20% pattern</v>
      </c>
      <c r="V3">
        <f t="shared" ref="V3:V66" si="3">M3-(J3*N3)</f>
        <v>67000</v>
      </c>
      <c r="W3">
        <f t="shared" ref="W3:W66" si="4">J3*K3*(1-L3)</f>
        <v>783750</v>
      </c>
      <c r="X3">
        <f t="shared" ref="X3:X66" si="5">W3-(J3*N3)</f>
        <v>223750</v>
      </c>
      <c r="Y3">
        <f t="shared" ref="Y3:Y66" si="6">M3-(J3*N3)</f>
        <v>67000</v>
      </c>
      <c r="AA3">
        <f>W2-(J2*N2)</f>
        <v>58000</v>
      </c>
    </row>
    <row r="4" spans="1:27" x14ac:dyDescent="0.35">
      <c r="A4">
        <v>100003</v>
      </c>
      <c r="B4" s="1">
        <v>46079</v>
      </c>
      <c r="C4" t="s">
        <v>32</v>
      </c>
      <c r="D4" t="s">
        <v>17</v>
      </c>
      <c r="E4" t="s">
        <v>18</v>
      </c>
      <c r="F4" t="s">
        <v>27</v>
      </c>
      <c r="G4" t="s">
        <v>33</v>
      </c>
      <c r="H4" t="s">
        <v>34</v>
      </c>
      <c r="I4" t="s">
        <v>30</v>
      </c>
      <c r="J4">
        <v>3</v>
      </c>
      <c r="K4">
        <v>32000</v>
      </c>
      <c r="L4">
        <v>0.2</v>
      </c>
      <c r="M4">
        <v>76800</v>
      </c>
      <c r="N4">
        <v>19000</v>
      </c>
      <c r="O4" t="s">
        <v>23</v>
      </c>
      <c r="P4" t="s">
        <v>24</v>
      </c>
      <c r="Q4" t="b">
        <f>COUNTIF($A$2:$A$433,A4)&gt;1</f>
        <v>0</v>
      </c>
      <c r="R4">
        <f t="shared" si="1"/>
        <v>76800</v>
      </c>
      <c r="S4" t="str">
        <f t="shared" si="2"/>
        <v>Match</v>
      </c>
      <c r="V4">
        <f t="shared" si="3"/>
        <v>19800</v>
      </c>
      <c r="W4">
        <f t="shared" si="4"/>
        <v>76800</v>
      </c>
      <c r="X4">
        <f t="shared" si="5"/>
        <v>19800</v>
      </c>
      <c r="Y4">
        <f t="shared" si="6"/>
        <v>19800</v>
      </c>
      <c r="Z4">
        <f>COUNTIF(F2:F433,"Accessory")</f>
        <v>1</v>
      </c>
    </row>
    <row r="5" spans="1:27" x14ac:dyDescent="0.35">
      <c r="A5">
        <v>100004</v>
      </c>
      <c r="B5" s="1">
        <v>46182</v>
      </c>
      <c r="C5" t="s">
        <v>35</v>
      </c>
      <c r="D5" t="s">
        <v>36</v>
      </c>
      <c r="E5" t="s">
        <v>37</v>
      </c>
      <c r="F5" t="s">
        <v>27</v>
      </c>
      <c r="G5" t="s">
        <v>38</v>
      </c>
      <c r="H5" t="s">
        <v>39</v>
      </c>
      <c r="I5" t="s">
        <v>30</v>
      </c>
      <c r="J5">
        <v>4</v>
      </c>
      <c r="K5">
        <v>26000</v>
      </c>
      <c r="L5">
        <v>0</v>
      </c>
      <c r="M5">
        <v>104000</v>
      </c>
      <c r="N5">
        <v>15000</v>
      </c>
      <c r="O5" t="s">
        <v>23</v>
      </c>
      <c r="P5" t="s">
        <v>40</v>
      </c>
      <c r="Q5" t="b">
        <f t="shared" si="0"/>
        <v>0</v>
      </c>
      <c r="R5">
        <f t="shared" si="1"/>
        <v>104000</v>
      </c>
      <c r="S5" t="str">
        <f t="shared" si="2"/>
        <v>Match</v>
      </c>
      <c r="V5">
        <f t="shared" si="3"/>
        <v>44000</v>
      </c>
      <c r="W5">
        <f t="shared" si="4"/>
        <v>104000</v>
      </c>
      <c r="X5">
        <f t="shared" si="5"/>
        <v>44000</v>
      </c>
      <c r="Y5">
        <f t="shared" si="6"/>
        <v>44000</v>
      </c>
    </row>
    <row r="6" spans="1:27" x14ac:dyDescent="0.35">
      <c r="A6">
        <v>100005</v>
      </c>
      <c r="B6" s="1">
        <v>46172</v>
      </c>
      <c r="C6" t="s">
        <v>25</v>
      </c>
      <c r="D6" t="s">
        <v>26</v>
      </c>
      <c r="E6" t="s">
        <v>37</v>
      </c>
      <c r="F6" t="s">
        <v>27</v>
      </c>
      <c r="G6" t="s">
        <v>28</v>
      </c>
      <c r="H6" t="s">
        <v>41</v>
      </c>
      <c r="I6" t="s">
        <v>30</v>
      </c>
      <c r="J6">
        <v>1</v>
      </c>
      <c r="K6">
        <v>165000</v>
      </c>
      <c r="L6">
        <v>0.05</v>
      </c>
      <c r="M6">
        <v>156750</v>
      </c>
      <c r="N6">
        <v>112000</v>
      </c>
      <c r="O6" t="s">
        <v>23</v>
      </c>
      <c r="P6" t="s">
        <v>24</v>
      </c>
      <c r="Q6" t="b">
        <f t="shared" si="0"/>
        <v>0</v>
      </c>
      <c r="R6">
        <f t="shared" si="1"/>
        <v>156750</v>
      </c>
      <c r="S6" t="str">
        <f t="shared" si="2"/>
        <v>Match</v>
      </c>
      <c r="V6">
        <f t="shared" si="3"/>
        <v>44750</v>
      </c>
      <c r="W6">
        <f t="shared" si="4"/>
        <v>156750</v>
      </c>
      <c r="X6">
        <f t="shared" si="5"/>
        <v>44750</v>
      </c>
      <c r="Y6">
        <f t="shared" si="6"/>
        <v>44750</v>
      </c>
      <c r="Z6">
        <f>COUNTIF(F2:F421,"Accessories")</f>
        <v>106</v>
      </c>
    </row>
    <row r="7" spans="1:27" x14ac:dyDescent="0.35">
      <c r="A7">
        <v>100006</v>
      </c>
      <c r="B7" s="1">
        <v>46238</v>
      </c>
      <c r="C7" t="s">
        <v>42</v>
      </c>
      <c r="D7" t="s">
        <v>26</v>
      </c>
      <c r="E7" t="s">
        <v>43</v>
      </c>
      <c r="F7" t="s">
        <v>44</v>
      </c>
      <c r="G7" t="s">
        <v>45</v>
      </c>
      <c r="H7" t="s">
        <v>46</v>
      </c>
      <c r="I7" t="s">
        <v>30</v>
      </c>
      <c r="J7">
        <v>3</v>
      </c>
      <c r="K7">
        <v>6500</v>
      </c>
      <c r="L7">
        <v>0.1</v>
      </c>
      <c r="M7">
        <v>17550</v>
      </c>
      <c r="N7">
        <v>2200</v>
      </c>
      <c r="O7" t="s">
        <v>23</v>
      </c>
      <c r="P7" t="s">
        <v>47</v>
      </c>
      <c r="Q7" t="b">
        <f t="shared" si="0"/>
        <v>0</v>
      </c>
      <c r="S7" t="str">
        <f t="shared" si="2"/>
        <v>Match</v>
      </c>
      <c r="V7">
        <f t="shared" si="3"/>
        <v>10950</v>
      </c>
      <c r="W7">
        <f t="shared" si="4"/>
        <v>17550</v>
      </c>
      <c r="X7">
        <f t="shared" si="5"/>
        <v>10950</v>
      </c>
      <c r="Y7">
        <f t="shared" si="6"/>
        <v>10950</v>
      </c>
    </row>
    <row r="8" spans="1:27" x14ac:dyDescent="0.35">
      <c r="A8">
        <v>100007</v>
      </c>
      <c r="B8" s="1">
        <v>46090</v>
      </c>
      <c r="C8" t="s">
        <v>25</v>
      </c>
      <c r="D8" t="s">
        <v>26</v>
      </c>
      <c r="E8" t="s">
        <v>43</v>
      </c>
      <c r="F8" t="s">
        <v>27</v>
      </c>
      <c r="G8" t="s">
        <v>38</v>
      </c>
      <c r="H8" t="s">
        <v>48</v>
      </c>
      <c r="I8" t="s">
        <v>22</v>
      </c>
      <c r="J8">
        <v>3</v>
      </c>
      <c r="K8">
        <v>26000</v>
      </c>
      <c r="L8">
        <v>0.1</v>
      </c>
      <c r="M8">
        <v>70200</v>
      </c>
      <c r="N8">
        <v>15000</v>
      </c>
      <c r="O8" t="s">
        <v>23</v>
      </c>
      <c r="P8" t="s">
        <v>24</v>
      </c>
      <c r="Q8" t="b">
        <f t="shared" si="0"/>
        <v>0</v>
      </c>
      <c r="S8" t="str">
        <f t="shared" si="2"/>
        <v>Match</v>
      </c>
      <c r="V8">
        <f t="shared" si="3"/>
        <v>25200</v>
      </c>
      <c r="W8">
        <f t="shared" si="4"/>
        <v>70200</v>
      </c>
      <c r="X8">
        <f t="shared" si="5"/>
        <v>25200</v>
      </c>
      <c r="Y8">
        <f t="shared" si="6"/>
        <v>25200</v>
      </c>
    </row>
    <row r="9" spans="1:27" x14ac:dyDescent="0.35">
      <c r="A9">
        <v>100008</v>
      </c>
      <c r="B9" s="1">
        <v>46229</v>
      </c>
      <c r="C9" t="s">
        <v>35</v>
      </c>
      <c r="D9" t="s">
        <v>36</v>
      </c>
      <c r="E9" t="s">
        <v>37</v>
      </c>
      <c r="F9" t="s">
        <v>27</v>
      </c>
      <c r="G9" t="s">
        <v>28</v>
      </c>
      <c r="H9" t="s">
        <v>49</v>
      </c>
      <c r="I9" t="s">
        <v>30</v>
      </c>
      <c r="J9">
        <v>5</v>
      </c>
      <c r="K9">
        <v>165000</v>
      </c>
      <c r="L9">
        <v>0.05</v>
      </c>
      <c r="M9">
        <v>783750</v>
      </c>
      <c r="N9">
        <v>112000</v>
      </c>
      <c r="O9" t="s">
        <v>23</v>
      </c>
      <c r="P9" t="s">
        <v>31</v>
      </c>
      <c r="Q9" t="b">
        <f t="shared" si="0"/>
        <v>0</v>
      </c>
      <c r="S9" t="str">
        <f t="shared" si="2"/>
        <v>Match</v>
      </c>
      <c r="V9">
        <f t="shared" si="3"/>
        <v>223750</v>
      </c>
      <c r="W9">
        <f t="shared" si="4"/>
        <v>783750</v>
      </c>
      <c r="X9">
        <f t="shared" si="5"/>
        <v>223750</v>
      </c>
      <c r="Y9">
        <f t="shared" si="6"/>
        <v>223750</v>
      </c>
    </row>
    <row r="10" spans="1:27" x14ac:dyDescent="0.35">
      <c r="A10">
        <v>100009</v>
      </c>
      <c r="B10" s="1">
        <v>46028</v>
      </c>
      <c r="C10" t="s">
        <v>50</v>
      </c>
      <c r="D10" t="s">
        <v>51</v>
      </c>
      <c r="E10" t="s">
        <v>43</v>
      </c>
      <c r="F10" t="s">
        <v>19</v>
      </c>
      <c r="G10" t="s">
        <v>52</v>
      </c>
      <c r="H10" t="s">
        <v>53</v>
      </c>
      <c r="I10" t="s">
        <v>30</v>
      </c>
      <c r="J10">
        <v>3</v>
      </c>
      <c r="K10">
        <v>42000</v>
      </c>
      <c r="L10">
        <v>0.15</v>
      </c>
      <c r="M10">
        <v>107100</v>
      </c>
      <c r="N10">
        <v>28000</v>
      </c>
      <c r="O10" t="s">
        <v>23</v>
      </c>
      <c r="P10" t="s">
        <v>54</v>
      </c>
      <c r="Q10" t="b">
        <f t="shared" si="0"/>
        <v>0</v>
      </c>
      <c r="S10" t="str">
        <f t="shared" si="2"/>
        <v>Match</v>
      </c>
      <c r="V10">
        <f t="shared" si="3"/>
        <v>23100</v>
      </c>
      <c r="W10">
        <f t="shared" si="4"/>
        <v>107100</v>
      </c>
      <c r="X10">
        <f t="shared" si="5"/>
        <v>23100</v>
      </c>
      <c r="Y10">
        <f t="shared" si="6"/>
        <v>23100</v>
      </c>
    </row>
    <row r="11" spans="1:27" x14ac:dyDescent="0.35">
      <c r="A11">
        <v>100010</v>
      </c>
      <c r="B11" s="1">
        <v>46248</v>
      </c>
      <c r="C11" t="s">
        <v>55</v>
      </c>
      <c r="D11" t="s">
        <v>56</v>
      </c>
      <c r="E11" t="s">
        <v>43</v>
      </c>
      <c r="F11" t="s">
        <v>27</v>
      </c>
      <c r="G11" t="s">
        <v>28</v>
      </c>
      <c r="H11" t="s">
        <v>57</v>
      </c>
      <c r="I11" t="s">
        <v>30</v>
      </c>
      <c r="J11">
        <v>1</v>
      </c>
      <c r="K11">
        <v>165000</v>
      </c>
      <c r="L11">
        <v>0</v>
      </c>
      <c r="M11">
        <v>165000</v>
      </c>
      <c r="N11">
        <v>112000</v>
      </c>
      <c r="O11" t="s">
        <v>23</v>
      </c>
      <c r="P11" t="s">
        <v>58</v>
      </c>
      <c r="Q11" t="b">
        <f t="shared" si="0"/>
        <v>0</v>
      </c>
      <c r="S11" t="str">
        <f t="shared" si="2"/>
        <v>Match</v>
      </c>
      <c r="V11">
        <f t="shared" si="3"/>
        <v>53000</v>
      </c>
      <c r="W11">
        <f t="shared" si="4"/>
        <v>165000</v>
      </c>
      <c r="X11">
        <f t="shared" si="5"/>
        <v>53000</v>
      </c>
      <c r="Y11">
        <f t="shared" si="6"/>
        <v>53000</v>
      </c>
    </row>
    <row r="12" spans="1:27" x14ac:dyDescent="0.35">
      <c r="A12">
        <v>100011</v>
      </c>
      <c r="B12" s="1">
        <v>46200</v>
      </c>
      <c r="C12" t="s">
        <v>25</v>
      </c>
      <c r="D12" t="s">
        <v>26</v>
      </c>
      <c r="E12" t="s">
        <v>43</v>
      </c>
      <c r="F12" t="s">
        <v>27</v>
      </c>
      <c r="G12" t="s">
        <v>33</v>
      </c>
      <c r="H12" t="s">
        <v>59</v>
      </c>
      <c r="I12" t="s">
        <v>30</v>
      </c>
      <c r="J12">
        <v>1</v>
      </c>
      <c r="K12">
        <v>32000</v>
      </c>
      <c r="L12">
        <v>0</v>
      </c>
      <c r="M12">
        <v>32000</v>
      </c>
      <c r="N12">
        <v>19000</v>
      </c>
      <c r="O12" t="s">
        <v>23</v>
      </c>
      <c r="P12" t="s">
        <v>58</v>
      </c>
      <c r="Q12" t="b">
        <f t="shared" si="0"/>
        <v>0</v>
      </c>
      <c r="S12" t="str">
        <f t="shared" si="2"/>
        <v>Match</v>
      </c>
      <c r="V12">
        <f t="shared" si="3"/>
        <v>13000</v>
      </c>
      <c r="W12">
        <f t="shared" si="4"/>
        <v>32000</v>
      </c>
      <c r="X12">
        <f t="shared" si="5"/>
        <v>13000</v>
      </c>
      <c r="Y12">
        <f t="shared" si="6"/>
        <v>13000</v>
      </c>
    </row>
    <row r="13" spans="1:27" x14ac:dyDescent="0.35">
      <c r="A13">
        <v>100012</v>
      </c>
      <c r="B13" s="1">
        <v>46120</v>
      </c>
      <c r="C13" t="s">
        <v>35</v>
      </c>
      <c r="D13" t="s">
        <v>36</v>
      </c>
      <c r="E13" t="s">
        <v>37</v>
      </c>
      <c r="F13" t="s">
        <v>44</v>
      </c>
      <c r="G13" t="s">
        <v>60</v>
      </c>
      <c r="H13" t="s">
        <v>61</v>
      </c>
      <c r="I13" t="s">
        <v>22</v>
      </c>
      <c r="J13">
        <v>1</v>
      </c>
      <c r="K13">
        <v>9000</v>
      </c>
      <c r="L13">
        <v>0</v>
      </c>
      <c r="M13">
        <v>9000</v>
      </c>
      <c r="N13">
        <v>3500</v>
      </c>
      <c r="O13" t="s">
        <v>23</v>
      </c>
      <c r="P13" t="s">
        <v>58</v>
      </c>
      <c r="Q13" t="b">
        <f t="shared" si="0"/>
        <v>0</v>
      </c>
      <c r="S13" t="str">
        <f t="shared" si="2"/>
        <v>Match</v>
      </c>
      <c r="V13">
        <f t="shared" si="3"/>
        <v>5500</v>
      </c>
      <c r="W13">
        <f t="shared" si="4"/>
        <v>9000</v>
      </c>
      <c r="X13">
        <f t="shared" si="5"/>
        <v>5500</v>
      </c>
      <c r="Y13">
        <f t="shared" si="6"/>
        <v>5500</v>
      </c>
    </row>
    <row r="14" spans="1:27" x14ac:dyDescent="0.35">
      <c r="A14">
        <v>100013</v>
      </c>
      <c r="B14" s="1">
        <v>46153</v>
      </c>
      <c r="C14" t="s">
        <v>50</v>
      </c>
      <c r="D14" t="s">
        <v>51</v>
      </c>
      <c r="E14" t="s">
        <v>43</v>
      </c>
      <c r="F14" t="s">
        <v>19</v>
      </c>
      <c r="G14" t="s">
        <v>62</v>
      </c>
      <c r="H14" t="s">
        <v>63</v>
      </c>
      <c r="I14" t="s">
        <v>22</v>
      </c>
      <c r="J14">
        <v>2</v>
      </c>
      <c r="K14">
        <v>24000</v>
      </c>
      <c r="L14">
        <v>0</v>
      </c>
      <c r="M14">
        <v>48000</v>
      </c>
      <c r="N14">
        <v>15000</v>
      </c>
      <c r="O14" t="s">
        <v>23</v>
      </c>
      <c r="P14" t="s">
        <v>64</v>
      </c>
      <c r="Q14" t="b">
        <f t="shared" si="0"/>
        <v>0</v>
      </c>
      <c r="S14" t="str">
        <f t="shared" si="2"/>
        <v>Match</v>
      </c>
      <c r="V14">
        <f t="shared" si="3"/>
        <v>18000</v>
      </c>
      <c r="W14">
        <f t="shared" si="4"/>
        <v>48000</v>
      </c>
      <c r="X14">
        <f t="shared" si="5"/>
        <v>18000</v>
      </c>
      <c r="Y14">
        <f t="shared" si="6"/>
        <v>18000</v>
      </c>
    </row>
    <row r="15" spans="1:27" x14ac:dyDescent="0.35">
      <c r="A15">
        <v>100014</v>
      </c>
      <c r="B15" s="1">
        <v>46195</v>
      </c>
      <c r="C15" t="s">
        <v>16</v>
      </c>
      <c r="D15" t="s">
        <v>17</v>
      </c>
      <c r="E15" t="s">
        <v>18</v>
      </c>
      <c r="F15" t="s">
        <v>44</v>
      </c>
      <c r="G15" t="s">
        <v>65</v>
      </c>
      <c r="H15" t="s">
        <v>66</v>
      </c>
      <c r="I15" t="s">
        <v>30</v>
      </c>
      <c r="J15">
        <v>2</v>
      </c>
      <c r="K15">
        <v>28000</v>
      </c>
      <c r="L15">
        <v>0.25</v>
      </c>
      <c r="M15">
        <v>42000</v>
      </c>
      <c r="O15" t="s">
        <v>23</v>
      </c>
      <c r="P15" t="s">
        <v>54</v>
      </c>
      <c r="Q15" cm="1">
        <f t="array" ref="Q15">IF(N15="",_xlfn.XLOOKUP(1,($G$2:$G$433=G15)*($N$2:$N$433&lt;&gt;""),$N$2:$N$433),"")</f>
        <v>16000</v>
      </c>
      <c r="S15" t="str">
        <f t="shared" si="2"/>
        <v>Match</v>
      </c>
      <c r="V15">
        <f t="shared" si="3"/>
        <v>42000</v>
      </c>
      <c r="W15">
        <f t="shared" si="4"/>
        <v>42000</v>
      </c>
      <c r="X15">
        <f t="shared" si="5"/>
        <v>42000</v>
      </c>
      <c r="Y15">
        <f t="shared" si="6"/>
        <v>42000</v>
      </c>
    </row>
    <row r="16" spans="1:27" x14ac:dyDescent="0.35">
      <c r="A16">
        <v>100015</v>
      </c>
      <c r="B16" s="1">
        <v>46031</v>
      </c>
      <c r="C16" t="s">
        <v>55</v>
      </c>
      <c r="D16" t="s">
        <v>56</v>
      </c>
      <c r="E16" t="s">
        <v>43</v>
      </c>
      <c r="F16" t="s">
        <v>27</v>
      </c>
      <c r="G16" t="s">
        <v>28</v>
      </c>
      <c r="H16" t="s">
        <v>67</v>
      </c>
      <c r="I16" t="s">
        <v>22</v>
      </c>
      <c r="J16">
        <v>2</v>
      </c>
      <c r="K16">
        <v>165000</v>
      </c>
      <c r="L16">
        <v>0</v>
      </c>
      <c r="M16">
        <v>330000</v>
      </c>
      <c r="N16">
        <v>112000</v>
      </c>
      <c r="O16" t="s">
        <v>23</v>
      </c>
      <c r="P16" t="s">
        <v>40</v>
      </c>
      <c r="Q16" t="b">
        <f t="shared" si="0"/>
        <v>0</v>
      </c>
      <c r="S16" t="str">
        <f t="shared" si="2"/>
        <v>Match</v>
      </c>
      <c r="V16">
        <f t="shared" si="3"/>
        <v>106000</v>
      </c>
      <c r="W16">
        <f t="shared" si="4"/>
        <v>330000</v>
      </c>
      <c r="X16">
        <f t="shared" si="5"/>
        <v>106000</v>
      </c>
      <c r="Y16">
        <f t="shared" si="6"/>
        <v>106000</v>
      </c>
    </row>
    <row r="17" spans="1:25" x14ac:dyDescent="0.35">
      <c r="A17">
        <v>100016</v>
      </c>
      <c r="B17" s="1">
        <v>46228</v>
      </c>
      <c r="C17" t="s">
        <v>42</v>
      </c>
      <c r="D17" t="s">
        <v>26</v>
      </c>
      <c r="E17" t="s">
        <v>37</v>
      </c>
      <c r="F17" t="s">
        <v>44</v>
      </c>
      <c r="G17" t="s">
        <v>45</v>
      </c>
      <c r="H17" t="s">
        <v>68</v>
      </c>
      <c r="I17" t="s">
        <v>22</v>
      </c>
      <c r="J17">
        <v>1</v>
      </c>
      <c r="K17">
        <v>6500</v>
      </c>
      <c r="L17">
        <v>0.1</v>
      </c>
      <c r="M17">
        <v>4680</v>
      </c>
      <c r="N17">
        <v>2200</v>
      </c>
      <c r="O17" t="s">
        <v>23</v>
      </c>
      <c r="P17" t="s">
        <v>31</v>
      </c>
      <c r="Q17" t="b">
        <f t="shared" si="0"/>
        <v>0</v>
      </c>
      <c r="S17" t="str">
        <f t="shared" si="2"/>
        <v>Mismatch</v>
      </c>
      <c r="T17">
        <f>M17-(J17*K17*(1-L17))</f>
        <v>-1170</v>
      </c>
      <c r="U17" t="str">
        <f>IF(AND(M17&lt;&gt;J17*K17*(1-L17),M17=J17*K17*(1-L17)*80%),"20% pattern","Other mismatch")</f>
        <v>20% pattern</v>
      </c>
      <c r="V17">
        <f t="shared" si="3"/>
        <v>2480</v>
      </c>
      <c r="W17">
        <f t="shared" si="4"/>
        <v>5850</v>
      </c>
      <c r="X17">
        <f t="shared" si="5"/>
        <v>3650</v>
      </c>
      <c r="Y17">
        <f t="shared" si="6"/>
        <v>2480</v>
      </c>
    </row>
    <row r="18" spans="1:25" x14ac:dyDescent="0.35">
      <c r="A18">
        <v>100017</v>
      </c>
      <c r="B18" s="1">
        <v>46032</v>
      </c>
      <c r="C18" t="s">
        <v>35</v>
      </c>
      <c r="D18" t="s">
        <v>36</v>
      </c>
      <c r="E18" t="s">
        <v>18</v>
      </c>
      <c r="F18" t="s">
        <v>19</v>
      </c>
      <c r="G18" t="s">
        <v>52</v>
      </c>
      <c r="H18" t="s">
        <v>69</v>
      </c>
      <c r="I18" t="s">
        <v>22</v>
      </c>
      <c r="J18">
        <v>2</v>
      </c>
      <c r="K18">
        <v>42000</v>
      </c>
      <c r="L18">
        <v>0</v>
      </c>
      <c r="M18">
        <v>84000</v>
      </c>
      <c r="N18">
        <v>28000</v>
      </c>
      <c r="O18" t="s">
        <v>23</v>
      </c>
      <c r="P18" t="s">
        <v>64</v>
      </c>
      <c r="Q18" t="b">
        <f t="shared" si="0"/>
        <v>0</v>
      </c>
      <c r="S18" t="str">
        <f t="shared" si="2"/>
        <v>Match</v>
      </c>
      <c r="V18">
        <f t="shared" si="3"/>
        <v>28000</v>
      </c>
      <c r="W18">
        <f t="shared" si="4"/>
        <v>84000</v>
      </c>
      <c r="X18">
        <f t="shared" si="5"/>
        <v>28000</v>
      </c>
      <c r="Y18">
        <f t="shared" si="6"/>
        <v>28000</v>
      </c>
    </row>
    <row r="19" spans="1:25" x14ac:dyDescent="0.35">
      <c r="A19">
        <v>100018</v>
      </c>
      <c r="B19" s="1">
        <v>46141</v>
      </c>
      <c r="C19" t="s">
        <v>55</v>
      </c>
      <c r="D19" t="s">
        <v>56</v>
      </c>
      <c r="E19" t="s">
        <v>43</v>
      </c>
      <c r="F19" t="s">
        <v>44</v>
      </c>
      <c r="G19" t="s">
        <v>45</v>
      </c>
      <c r="H19" t="s">
        <v>70</v>
      </c>
      <c r="I19" t="s">
        <v>30</v>
      </c>
      <c r="J19">
        <v>22</v>
      </c>
      <c r="K19">
        <v>6500</v>
      </c>
      <c r="L19">
        <v>0.15</v>
      </c>
      <c r="M19">
        <v>121550</v>
      </c>
      <c r="N19">
        <v>2200</v>
      </c>
      <c r="O19" t="s">
        <v>23</v>
      </c>
      <c r="P19" t="s">
        <v>31</v>
      </c>
      <c r="Q19" t="b">
        <f t="shared" si="0"/>
        <v>0</v>
      </c>
      <c r="S19" t="str">
        <f t="shared" si="2"/>
        <v>Match</v>
      </c>
      <c r="V19">
        <f t="shared" si="3"/>
        <v>73150</v>
      </c>
      <c r="W19">
        <f t="shared" si="4"/>
        <v>121550</v>
      </c>
      <c r="X19">
        <f t="shared" si="5"/>
        <v>73150</v>
      </c>
      <c r="Y19">
        <f t="shared" si="6"/>
        <v>73150</v>
      </c>
    </row>
    <row r="20" spans="1:25" x14ac:dyDescent="0.35">
      <c r="A20">
        <v>100019</v>
      </c>
      <c r="B20" s="1">
        <v>46148</v>
      </c>
      <c r="C20" t="s">
        <v>25</v>
      </c>
      <c r="D20" t="s">
        <v>26</v>
      </c>
      <c r="E20" t="s">
        <v>43</v>
      </c>
      <c r="F20" t="s">
        <v>27</v>
      </c>
      <c r="G20" t="s">
        <v>38</v>
      </c>
      <c r="H20" t="s">
        <v>71</v>
      </c>
      <c r="I20" t="s">
        <v>30</v>
      </c>
      <c r="J20">
        <v>1</v>
      </c>
      <c r="K20">
        <v>26000</v>
      </c>
      <c r="L20">
        <v>0.15</v>
      </c>
      <c r="M20">
        <v>22100</v>
      </c>
      <c r="N20">
        <v>15000</v>
      </c>
      <c r="O20" t="s">
        <v>23</v>
      </c>
      <c r="P20" t="s">
        <v>47</v>
      </c>
      <c r="Q20" t="b">
        <f t="shared" si="0"/>
        <v>0</v>
      </c>
      <c r="S20" t="str">
        <f t="shared" si="2"/>
        <v>Match</v>
      </c>
      <c r="V20">
        <f t="shared" si="3"/>
        <v>7100</v>
      </c>
      <c r="W20">
        <f t="shared" si="4"/>
        <v>22100</v>
      </c>
      <c r="X20">
        <f t="shared" si="5"/>
        <v>7100</v>
      </c>
      <c r="Y20">
        <f t="shared" si="6"/>
        <v>7100</v>
      </c>
    </row>
    <row r="21" spans="1:25" x14ac:dyDescent="0.35">
      <c r="A21">
        <v>100020</v>
      </c>
      <c r="B21" s="1">
        <v>46131</v>
      </c>
      <c r="C21" t="s">
        <v>16</v>
      </c>
      <c r="D21" t="s">
        <v>17</v>
      </c>
      <c r="E21" t="s">
        <v>43</v>
      </c>
      <c r="F21" t="s">
        <v>27</v>
      </c>
      <c r="G21" t="s">
        <v>38</v>
      </c>
      <c r="H21" t="s">
        <v>72</v>
      </c>
      <c r="I21" t="s">
        <v>30</v>
      </c>
      <c r="J21">
        <v>1</v>
      </c>
      <c r="K21">
        <v>26000</v>
      </c>
      <c r="L21">
        <v>0.25</v>
      </c>
      <c r="M21">
        <v>19500</v>
      </c>
      <c r="O21" t="s">
        <v>23</v>
      </c>
      <c r="P21" t="s">
        <v>64</v>
      </c>
      <c r="Q21" cm="1">
        <f t="array" ref="Q21">IF(N21="",_xlfn.XLOOKUP(1,($G$2:$G$433=G21)*($N$2:$N$433&lt;&gt;""),$N$2:$N$433),"")</f>
        <v>15000</v>
      </c>
      <c r="R21">
        <f>SUBTOTAL(109,Q2:Q433)</f>
        <v>921600</v>
      </c>
      <c r="S21" t="str">
        <f t="shared" si="2"/>
        <v>Match</v>
      </c>
      <c r="V21">
        <f t="shared" si="3"/>
        <v>19500</v>
      </c>
      <c r="W21">
        <f t="shared" si="4"/>
        <v>19500</v>
      </c>
      <c r="X21">
        <f t="shared" si="5"/>
        <v>19500</v>
      </c>
      <c r="Y21">
        <f t="shared" si="6"/>
        <v>19500</v>
      </c>
    </row>
    <row r="22" spans="1:25" x14ac:dyDescent="0.35">
      <c r="A22">
        <v>100021</v>
      </c>
      <c r="B22" s="1">
        <v>46148</v>
      </c>
      <c r="C22" t="s">
        <v>16</v>
      </c>
      <c r="D22" t="s">
        <v>17</v>
      </c>
      <c r="E22" t="s">
        <v>18</v>
      </c>
      <c r="F22" t="s">
        <v>27</v>
      </c>
      <c r="G22" t="s">
        <v>38</v>
      </c>
      <c r="H22" t="s">
        <v>73</v>
      </c>
      <c r="I22" t="s">
        <v>22</v>
      </c>
      <c r="J22">
        <v>1</v>
      </c>
      <c r="K22">
        <v>26000</v>
      </c>
      <c r="L22">
        <v>0</v>
      </c>
      <c r="M22">
        <v>26000</v>
      </c>
      <c r="N22">
        <v>15000</v>
      </c>
      <c r="O22" t="s">
        <v>23</v>
      </c>
      <c r="P22" t="s">
        <v>31</v>
      </c>
      <c r="Q22" t="b">
        <f t="shared" si="0"/>
        <v>0</v>
      </c>
      <c r="S22" t="str">
        <f t="shared" si="2"/>
        <v>Match</v>
      </c>
      <c r="V22">
        <f t="shared" si="3"/>
        <v>11000</v>
      </c>
      <c r="W22">
        <f t="shared" si="4"/>
        <v>26000</v>
      </c>
      <c r="X22">
        <f t="shared" si="5"/>
        <v>11000</v>
      </c>
      <c r="Y22">
        <f t="shared" si="6"/>
        <v>11000</v>
      </c>
    </row>
    <row r="23" spans="1:25" x14ac:dyDescent="0.35">
      <c r="A23">
        <v>100022</v>
      </c>
      <c r="B23" s="1">
        <v>46033</v>
      </c>
      <c r="C23" t="s">
        <v>50</v>
      </c>
      <c r="D23" t="s">
        <v>51</v>
      </c>
      <c r="E23" t="s">
        <v>18</v>
      </c>
      <c r="F23" t="s">
        <v>44</v>
      </c>
      <c r="G23" t="s">
        <v>65</v>
      </c>
      <c r="H23" t="s">
        <v>66</v>
      </c>
      <c r="I23" t="s">
        <v>22</v>
      </c>
      <c r="J23">
        <v>1</v>
      </c>
      <c r="K23">
        <v>28000</v>
      </c>
      <c r="L23">
        <v>0.05</v>
      </c>
      <c r="M23">
        <v>26600</v>
      </c>
      <c r="N23">
        <v>16000</v>
      </c>
      <c r="O23" t="s">
        <v>23</v>
      </c>
      <c r="P23" t="s">
        <v>47</v>
      </c>
      <c r="Q23" t="b">
        <f t="shared" si="0"/>
        <v>0</v>
      </c>
      <c r="S23" t="str">
        <f t="shared" si="2"/>
        <v>Match</v>
      </c>
      <c r="V23">
        <f t="shared" si="3"/>
        <v>10600</v>
      </c>
      <c r="W23">
        <f t="shared" si="4"/>
        <v>26600</v>
      </c>
      <c r="X23">
        <f t="shared" si="5"/>
        <v>10600</v>
      </c>
      <c r="Y23">
        <f t="shared" si="6"/>
        <v>10600</v>
      </c>
    </row>
    <row r="24" spans="1:25" x14ac:dyDescent="0.35">
      <c r="A24">
        <v>100023</v>
      </c>
      <c r="B24" s="1">
        <v>46052</v>
      </c>
      <c r="C24" t="s">
        <v>32</v>
      </c>
      <c r="D24" t="s">
        <v>17</v>
      </c>
      <c r="E24" t="s">
        <v>37</v>
      </c>
      <c r="F24" t="s">
        <v>27</v>
      </c>
      <c r="G24" t="s">
        <v>33</v>
      </c>
      <c r="H24" t="s">
        <v>74</v>
      </c>
      <c r="I24" t="s">
        <v>30</v>
      </c>
      <c r="J24">
        <v>1</v>
      </c>
      <c r="K24">
        <v>32000</v>
      </c>
      <c r="L24">
        <v>0.15</v>
      </c>
      <c r="M24">
        <v>27200</v>
      </c>
      <c r="N24">
        <v>19000</v>
      </c>
      <c r="O24" t="s">
        <v>23</v>
      </c>
      <c r="P24" t="s">
        <v>58</v>
      </c>
      <c r="Q24" t="b">
        <f t="shared" si="0"/>
        <v>0</v>
      </c>
      <c r="S24" t="str">
        <f t="shared" si="2"/>
        <v>Match</v>
      </c>
      <c r="V24">
        <f t="shared" si="3"/>
        <v>8200</v>
      </c>
      <c r="W24">
        <f t="shared" si="4"/>
        <v>27200</v>
      </c>
      <c r="X24">
        <f t="shared" si="5"/>
        <v>8200</v>
      </c>
      <c r="Y24">
        <f t="shared" si="6"/>
        <v>8200</v>
      </c>
    </row>
    <row r="25" spans="1:25" x14ac:dyDescent="0.35">
      <c r="A25">
        <v>100024</v>
      </c>
      <c r="B25" s="1">
        <v>46150</v>
      </c>
      <c r="C25" t="s">
        <v>32</v>
      </c>
      <c r="D25" t="s">
        <v>17</v>
      </c>
      <c r="E25" t="s">
        <v>43</v>
      </c>
      <c r="F25" t="s">
        <v>19</v>
      </c>
      <c r="G25" t="s">
        <v>20</v>
      </c>
      <c r="H25" t="s">
        <v>75</v>
      </c>
      <c r="I25" t="s">
        <v>22</v>
      </c>
      <c r="J25">
        <v>2</v>
      </c>
      <c r="K25">
        <v>58000</v>
      </c>
      <c r="L25">
        <v>0.2</v>
      </c>
      <c r="M25">
        <v>92800</v>
      </c>
      <c r="O25" t="s">
        <v>76</v>
      </c>
      <c r="P25" t="s">
        <v>40</v>
      </c>
      <c r="Q25" cm="1">
        <f t="array" ref="Q25">IF(N25="",_xlfn.XLOOKUP(1,($G$2:$G$433=G25)*($N$2:$N$433&lt;&gt;""),$N$2:$N$433),"")</f>
        <v>39000</v>
      </c>
      <c r="S25" t="str">
        <f t="shared" si="2"/>
        <v>Match</v>
      </c>
      <c r="V25">
        <f t="shared" si="3"/>
        <v>92800</v>
      </c>
      <c r="W25">
        <f t="shared" si="4"/>
        <v>92800</v>
      </c>
      <c r="X25">
        <f t="shared" si="5"/>
        <v>92800</v>
      </c>
      <c r="Y25">
        <f t="shared" si="6"/>
        <v>92800</v>
      </c>
    </row>
    <row r="26" spans="1:25" x14ac:dyDescent="0.35">
      <c r="A26">
        <v>100025</v>
      </c>
      <c r="B26" s="1">
        <v>46027</v>
      </c>
      <c r="C26" t="s">
        <v>35</v>
      </c>
      <c r="D26" t="s">
        <v>36</v>
      </c>
      <c r="E26" t="s">
        <v>43</v>
      </c>
      <c r="F26" t="s">
        <v>19</v>
      </c>
      <c r="G26" t="s">
        <v>20</v>
      </c>
      <c r="H26" t="s">
        <v>77</v>
      </c>
      <c r="I26" t="s">
        <v>30</v>
      </c>
      <c r="J26">
        <v>5</v>
      </c>
      <c r="K26">
        <v>58000</v>
      </c>
      <c r="L26">
        <v>0.05</v>
      </c>
      <c r="M26">
        <v>275500</v>
      </c>
      <c r="N26">
        <v>39000</v>
      </c>
      <c r="O26" t="s">
        <v>23</v>
      </c>
      <c r="P26" t="s">
        <v>58</v>
      </c>
      <c r="Q26" t="b">
        <f t="shared" si="0"/>
        <v>0</v>
      </c>
      <c r="S26" t="str">
        <f t="shared" si="2"/>
        <v>Match</v>
      </c>
      <c r="V26">
        <f t="shared" si="3"/>
        <v>80500</v>
      </c>
      <c r="W26">
        <f t="shared" si="4"/>
        <v>275500</v>
      </c>
      <c r="X26">
        <f t="shared" si="5"/>
        <v>80500</v>
      </c>
      <c r="Y26">
        <f t="shared" si="6"/>
        <v>80500</v>
      </c>
    </row>
    <row r="27" spans="1:25" x14ac:dyDescent="0.35">
      <c r="A27">
        <v>100026</v>
      </c>
      <c r="B27" s="1">
        <v>46203</v>
      </c>
      <c r="C27" t="s">
        <v>50</v>
      </c>
      <c r="D27" t="s">
        <v>51</v>
      </c>
      <c r="E27" t="s">
        <v>43</v>
      </c>
      <c r="F27" t="s">
        <v>44</v>
      </c>
      <c r="G27" t="s">
        <v>60</v>
      </c>
      <c r="H27" t="s">
        <v>78</v>
      </c>
      <c r="I27" t="s">
        <v>30</v>
      </c>
      <c r="J27">
        <v>2</v>
      </c>
      <c r="K27">
        <v>9000</v>
      </c>
      <c r="L27">
        <v>0.1</v>
      </c>
      <c r="M27">
        <v>16200</v>
      </c>
      <c r="O27" t="s">
        <v>23</v>
      </c>
      <c r="P27" t="s">
        <v>24</v>
      </c>
      <c r="Q27" cm="1">
        <f t="array" ref="Q27">IF(N27="",_xlfn.XLOOKUP(1,($G$2:$G$433=G27)*($N$2:$N$433&lt;&gt;""),$N$2:$N$433),"")</f>
        <v>3500</v>
      </c>
      <c r="S27" t="str">
        <f t="shared" si="2"/>
        <v>Match</v>
      </c>
      <c r="V27">
        <f t="shared" si="3"/>
        <v>16200</v>
      </c>
      <c r="W27">
        <f t="shared" si="4"/>
        <v>16200</v>
      </c>
      <c r="X27">
        <f t="shared" si="5"/>
        <v>16200</v>
      </c>
      <c r="Y27">
        <f t="shared" si="6"/>
        <v>16200</v>
      </c>
    </row>
    <row r="28" spans="1:25" x14ac:dyDescent="0.35">
      <c r="A28">
        <v>100027</v>
      </c>
      <c r="B28" s="1">
        <v>46142</v>
      </c>
      <c r="C28" t="s">
        <v>35</v>
      </c>
      <c r="D28" t="s">
        <v>36</v>
      </c>
      <c r="E28" t="s">
        <v>18</v>
      </c>
      <c r="F28" t="s">
        <v>19</v>
      </c>
      <c r="G28" t="s">
        <v>20</v>
      </c>
      <c r="H28" t="s">
        <v>79</v>
      </c>
      <c r="I28" t="s">
        <v>22</v>
      </c>
      <c r="J28">
        <v>4</v>
      </c>
      <c r="K28">
        <v>58000</v>
      </c>
      <c r="L28">
        <v>0.05</v>
      </c>
      <c r="M28">
        <v>220400</v>
      </c>
      <c r="N28">
        <v>39000</v>
      </c>
      <c r="O28" t="s">
        <v>23</v>
      </c>
      <c r="P28" t="s">
        <v>58</v>
      </c>
      <c r="Q28" t="b">
        <f t="shared" si="0"/>
        <v>0</v>
      </c>
      <c r="S28" t="str">
        <f t="shared" si="2"/>
        <v>Match</v>
      </c>
      <c r="V28">
        <f t="shared" si="3"/>
        <v>64400</v>
      </c>
      <c r="W28">
        <f t="shared" si="4"/>
        <v>220400</v>
      </c>
      <c r="X28">
        <f t="shared" si="5"/>
        <v>64400</v>
      </c>
      <c r="Y28">
        <f t="shared" si="6"/>
        <v>64400</v>
      </c>
    </row>
    <row r="29" spans="1:25" x14ac:dyDescent="0.35">
      <c r="A29">
        <v>100028</v>
      </c>
      <c r="B29" s="1">
        <v>46156</v>
      </c>
      <c r="C29" t="s">
        <v>32</v>
      </c>
      <c r="D29" t="s">
        <v>17</v>
      </c>
      <c r="E29" t="s">
        <v>37</v>
      </c>
      <c r="F29" t="s">
        <v>27</v>
      </c>
      <c r="G29" t="s">
        <v>38</v>
      </c>
      <c r="H29" t="s">
        <v>80</v>
      </c>
      <c r="I29" t="s">
        <v>30</v>
      </c>
      <c r="J29">
        <v>22</v>
      </c>
      <c r="K29">
        <v>26000</v>
      </c>
      <c r="L29">
        <v>0.25</v>
      </c>
      <c r="M29">
        <v>429000</v>
      </c>
      <c r="N29">
        <v>15000</v>
      </c>
      <c r="O29" t="s">
        <v>23</v>
      </c>
      <c r="P29" t="s">
        <v>47</v>
      </c>
      <c r="Q29" t="b">
        <f t="shared" si="0"/>
        <v>0</v>
      </c>
      <c r="S29" t="str">
        <f t="shared" si="2"/>
        <v>Match</v>
      </c>
      <c r="V29">
        <f t="shared" si="3"/>
        <v>99000</v>
      </c>
      <c r="W29">
        <f t="shared" si="4"/>
        <v>429000</v>
      </c>
      <c r="X29">
        <f t="shared" si="5"/>
        <v>99000</v>
      </c>
      <c r="Y29">
        <f t="shared" si="6"/>
        <v>99000</v>
      </c>
    </row>
    <row r="30" spans="1:25" x14ac:dyDescent="0.35">
      <c r="A30">
        <v>100029</v>
      </c>
      <c r="B30" s="1">
        <v>46103</v>
      </c>
      <c r="C30" t="s">
        <v>32</v>
      </c>
      <c r="D30" t="s">
        <v>17</v>
      </c>
      <c r="E30" t="s">
        <v>43</v>
      </c>
      <c r="F30" t="s">
        <v>19</v>
      </c>
      <c r="G30" t="s">
        <v>20</v>
      </c>
      <c r="H30" t="s">
        <v>81</v>
      </c>
      <c r="I30" t="s">
        <v>30</v>
      </c>
      <c r="J30">
        <v>5</v>
      </c>
      <c r="K30">
        <v>58000</v>
      </c>
      <c r="L30">
        <v>0.1</v>
      </c>
      <c r="M30">
        <v>261000</v>
      </c>
      <c r="O30" t="s">
        <v>23</v>
      </c>
      <c r="P30" t="s">
        <v>24</v>
      </c>
      <c r="Q30" cm="1">
        <f t="array" ref="Q30">IF(N30="",_xlfn.XLOOKUP(1,($G$2:$G$433=G30)*($N$2:$N$433&lt;&gt;""),$N$2:$N$433),"")</f>
        <v>39000</v>
      </c>
      <c r="S30" t="str">
        <f t="shared" si="2"/>
        <v>Match</v>
      </c>
      <c r="V30">
        <f t="shared" si="3"/>
        <v>261000</v>
      </c>
      <c r="W30">
        <f t="shared" si="4"/>
        <v>261000</v>
      </c>
      <c r="X30">
        <f t="shared" si="5"/>
        <v>261000</v>
      </c>
      <c r="Y30">
        <f t="shared" si="6"/>
        <v>261000</v>
      </c>
    </row>
    <row r="31" spans="1:25" x14ac:dyDescent="0.35">
      <c r="A31">
        <v>100030</v>
      </c>
      <c r="B31" s="1">
        <v>46209</v>
      </c>
      <c r="C31" t="s">
        <v>35</v>
      </c>
      <c r="D31" t="s">
        <v>36</v>
      </c>
      <c r="E31" t="s">
        <v>37</v>
      </c>
      <c r="F31" t="s">
        <v>27</v>
      </c>
      <c r="G31" t="s">
        <v>38</v>
      </c>
      <c r="H31" t="s">
        <v>82</v>
      </c>
      <c r="I31" t="s">
        <v>22</v>
      </c>
      <c r="J31">
        <v>1</v>
      </c>
      <c r="K31">
        <v>26000</v>
      </c>
      <c r="L31">
        <v>0.05</v>
      </c>
      <c r="M31">
        <v>24700</v>
      </c>
      <c r="N31">
        <v>15000</v>
      </c>
      <c r="O31" t="s">
        <v>23</v>
      </c>
      <c r="P31" t="s">
        <v>58</v>
      </c>
      <c r="Q31" t="b">
        <f t="shared" si="0"/>
        <v>0</v>
      </c>
      <c r="S31" t="str">
        <f t="shared" si="2"/>
        <v>Match</v>
      </c>
      <c r="V31">
        <f t="shared" si="3"/>
        <v>9700</v>
      </c>
      <c r="W31">
        <f t="shared" si="4"/>
        <v>24700</v>
      </c>
      <c r="X31">
        <f t="shared" si="5"/>
        <v>9700</v>
      </c>
      <c r="Y31">
        <f t="shared" si="6"/>
        <v>9700</v>
      </c>
    </row>
    <row r="32" spans="1:25" x14ac:dyDescent="0.35">
      <c r="A32">
        <v>100031</v>
      </c>
      <c r="B32" s="1">
        <v>46182</v>
      </c>
      <c r="C32" t="s">
        <v>32</v>
      </c>
      <c r="D32" t="s">
        <v>17</v>
      </c>
      <c r="E32" t="s">
        <v>43</v>
      </c>
      <c r="F32" t="s">
        <v>19</v>
      </c>
      <c r="G32" t="s">
        <v>20</v>
      </c>
      <c r="H32" t="s">
        <v>83</v>
      </c>
      <c r="I32" t="s">
        <v>22</v>
      </c>
      <c r="J32">
        <v>2</v>
      </c>
      <c r="K32">
        <v>58000</v>
      </c>
      <c r="L32">
        <v>0.15</v>
      </c>
      <c r="M32">
        <v>98600</v>
      </c>
      <c r="N32">
        <v>39000</v>
      </c>
      <c r="O32" t="s">
        <v>23</v>
      </c>
      <c r="P32" t="s">
        <v>84</v>
      </c>
      <c r="Q32" t="b">
        <f t="shared" si="0"/>
        <v>0</v>
      </c>
      <c r="S32" t="str">
        <f t="shared" si="2"/>
        <v>Match</v>
      </c>
      <c r="V32">
        <f t="shared" si="3"/>
        <v>20600</v>
      </c>
      <c r="W32">
        <f t="shared" si="4"/>
        <v>98600</v>
      </c>
      <c r="X32">
        <f t="shared" si="5"/>
        <v>20600</v>
      </c>
      <c r="Y32">
        <f t="shared" si="6"/>
        <v>20600</v>
      </c>
    </row>
    <row r="33" spans="1:25" x14ac:dyDescent="0.35">
      <c r="A33">
        <v>100032</v>
      </c>
      <c r="B33" s="1">
        <v>46109</v>
      </c>
      <c r="C33" t="s">
        <v>55</v>
      </c>
      <c r="D33" t="s">
        <v>56</v>
      </c>
      <c r="E33" t="s">
        <v>37</v>
      </c>
      <c r="F33" t="s">
        <v>19</v>
      </c>
      <c r="G33" t="s">
        <v>62</v>
      </c>
      <c r="H33" t="s">
        <v>49</v>
      </c>
      <c r="I33" t="s">
        <v>22</v>
      </c>
      <c r="J33">
        <v>1</v>
      </c>
      <c r="K33">
        <v>24000</v>
      </c>
      <c r="L33">
        <v>0.05</v>
      </c>
      <c r="M33">
        <v>22800</v>
      </c>
      <c r="N33">
        <v>15000</v>
      </c>
      <c r="O33" t="s">
        <v>23</v>
      </c>
      <c r="P33" t="s">
        <v>31</v>
      </c>
      <c r="Q33" t="b">
        <f t="shared" si="0"/>
        <v>0</v>
      </c>
      <c r="S33" t="str">
        <f t="shared" si="2"/>
        <v>Match</v>
      </c>
      <c r="V33">
        <f t="shared" si="3"/>
        <v>7800</v>
      </c>
      <c r="W33">
        <f t="shared" si="4"/>
        <v>22800</v>
      </c>
      <c r="X33">
        <f t="shared" si="5"/>
        <v>7800</v>
      </c>
      <c r="Y33">
        <f t="shared" si="6"/>
        <v>7800</v>
      </c>
    </row>
    <row r="34" spans="1:25" x14ac:dyDescent="0.35">
      <c r="A34">
        <v>100033</v>
      </c>
      <c r="B34" s="1">
        <v>46152</v>
      </c>
      <c r="C34" t="s">
        <v>25</v>
      </c>
      <c r="D34" t="s">
        <v>26</v>
      </c>
      <c r="E34" t="s">
        <v>43</v>
      </c>
      <c r="F34" t="s">
        <v>19</v>
      </c>
      <c r="G34" t="s">
        <v>20</v>
      </c>
      <c r="H34" t="s">
        <v>85</v>
      </c>
      <c r="I34" t="s">
        <v>22</v>
      </c>
      <c r="J34">
        <v>3</v>
      </c>
      <c r="K34">
        <v>58000</v>
      </c>
      <c r="L34">
        <v>0</v>
      </c>
      <c r="M34">
        <v>174000</v>
      </c>
      <c r="N34">
        <v>39000</v>
      </c>
      <c r="O34" t="s">
        <v>23</v>
      </c>
      <c r="P34" t="s">
        <v>84</v>
      </c>
      <c r="Q34" t="b">
        <f t="shared" si="0"/>
        <v>0</v>
      </c>
      <c r="S34" t="str">
        <f t="shared" si="2"/>
        <v>Match</v>
      </c>
      <c r="V34">
        <f t="shared" si="3"/>
        <v>57000</v>
      </c>
      <c r="W34">
        <f t="shared" si="4"/>
        <v>174000</v>
      </c>
      <c r="X34">
        <f t="shared" si="5"/>
        <v>57000</v>
      </c>
      <c r="Y34">
        <f t="shared" si="6"/>
        <v>57000</v>
      </c>
    </row>
    <row r="35" spans="1:25" x14ac:dyDescent="0.35">
      <c r="A35">
        <v>100034</v>
      </c>
      <c r="B35" s="1">
        <v>46157</v>
      </c>
      <c r="C35" t="s">
        <v>55</v>
      </c>
      <c r="D35" t="s">
        <v>56</v>
      </c>
      <c r="E35" t="s">
        <v>43</v>
      </c>
      <c r="F35" t="s">
        <v>19</v>
      </c>
      <c r="G35" t="s">
        <v>20</v>
      </c>
      <c r="H35" t="s">
        <v>86</v>
      </c>
      <c r="I35" t="s">
        <v>30</v>
      </c>
      <c r="J35">
        <v>1</v>
      </c>
      <c r="K35">
        <v>58000</v>
      </c>
      <c r="L35">
        <v>0.15</v>
      </c>
      <c r="M35">
        <v>49300</v>
      </c>
      <c r="N35">
        <v>39000</v>
      </c>
      <c r="O35" t="s">
        <v>23</v>
      </c>
      <c r="P35" t="s">
        <v>47</v>
      </c>
      <c r="Q35" t="b">
        <f t="shared" si="0"/>
        <v>0</v>
      </c>
      <c r="S35" t="str">
        <f t="shared" si="2"/>
        <v>Match</v>
      </c>
      <c r="V35">
        <f t="shared" si="3"/>
        <v>10300</v>
      </c>
      <c r="W35">
        <f t="shared" si="4"/>
        <v>49300</v>
      </c>
      <c r="X35">
        <f t="shared" si="5"/>
        <v>10300</v>
      </c>
      <c r="Y35">
        <f t="shared" si="6"/>
        <v>10300</v>
      </c>
    </row>
    <row r="36" spans="1:25" x14ac:dyDescent="0.35">
      <c r="A36">
        <v>100035</v>
      </c>
      <c r="B36" s="1">
        <v>46076</v>
      </c>
      <c r="C36" t="s">
        <v>35</v>
      </c>
      <c r="D36" t="s">
        <v>36</v>
      </c>
      <c r="E36" t="s">
        <v>43</v>
      </c>
      <c r="F36" t="s">
        <v>44</v>
      </c>
      <c r="G36" t="s">
        <v>65</v>
      </c>
      <c r="H36" t="s">
        <v>87</v>
      </c>
      <c r="I36" t="s">
        <v>30</v>
      </c>
      <c r="J36">
        <v>25</v>
      </c>
      <c r="K36">
        <v>28000</v>
      </c>
      <c r="L36">
        <v>0.05</v>
      </c>
      <c r="M36">
        <v>665000</v>
      </c>
      <c r="N36">
        <v>16000</v>
      </c>
      <c r="O36" t="s">
        <v>23</v>
      </c>
      <c r="P36" t="s">
        <v>64</v>
      </c>
      <c r="Q36" t="b">
        <f t="shared" si="0"/>
        <v>0</v>
      </c>
      <c r="S36" t="str">
        <f t="shared" si="2"/>
        <v>Match</v>
      </c>
      <c r="V36">
        <f t="shared" si="3"/>
        <v>265000</v>
      </c>
      <c r="W36">
        <f t="shared" si="4"/>
        <v>665000</v>
      </c>
      <c r="X36">
        <f t="shared" si="5"/>
        <v>265000</v>
      </c>
      <c r="Y36">
        <f t="shared" si="6"/>
        <v>265000</v>
      </c>
    </row>
    <row r="37" spans="1:25" x14ac:dyDescent="0.35">
      <c r="A37">
        <v>100036</v>
      </c>
      <c r="B37" s="1">
        <v>46076</v>
      </c>
      <c r="C37" t="s">
        <v>35</v>
      </c>
      <c r="D37" t="s">
        <v>36</v>
      </c>
      <c r="E37" t="s">
        <v>43</v>
      </c>
      <c r="F37" t="s">
        <v>27</v>
      </c>
      <c r="G37" t="s">
        <v>33</v>
      </c>
      <c r="H37" t="s">
        <v>88</v>
      </c>
      <c r="I37" t="s">
        <v>22</v>
      </c>
      <c r="J37">
        <v>2</v>
      </c>
      <c r="K37">
        <v>32000</v>
      </c>
      <c r="L37">
        <v>0.05</v>
      </c>
      <c r="M37">
        <v>60800</v>
      </c>
      <c r="N37">
        <v>19000</v>
      </c>
      <c r="O37" t="s">
        <v>76</v>
      </c>
      <c r="P37" t="s">
        <v>47</v>
      </c>
      <c r="Q37" t="b">
        <f t="shared" si="0"/>
        <v>0</v>
      </c>
      <c r="S37" t="str">
        <f t="shared" si="2"/>
        <v>Match</v>
      </c>
      <c r="V37">
        <f t="shared" si="3"/>
        <v>22800</v>
      </c>
      <c r="W37">
        <f t="shared" si="4"/>
        <v>60800</v>
      </c>
      <c r="X37">
        <f t="shared" si="5"/>
        <v>22800</v>
      </c>
      <c r="Y37">
        <f t="shared" si="6"/>
        <v>22800</v>
      </c>
    </row>
    <row r="38" spans="1:25" x14ac:dyDescent="0.35">
      <c r="A38">
        <v>100037</v>
      </c>
      <c r="B38" s="1">
        <v>46124</v>
      </c>
      <c r="C38" t="s">
        <v>32</v>
      </c>
      <c r="D38" t="s">
        <v>17</v>
      </c>
      <c r="E38" t="s">
        <v>43</v>
      </c>
      <c r="F38" t="s">
        <v>44</v>
      </c>
      <c r="G38" t="s">
        <v>65</v>
      </c>
      <c r="H38" t="s">
        <v>89</v>
      </c>
      <c r="I38" t="s">
        <v>22</v>
      </c>
      <c r="J38">
        <v>2</v>
      </c>
      <c r="K38">
        <v>28000</v>
      </c>
      <c r="L38">
        <v>0</v>
      </c>
      <c r="M38">
        <v>56000</v>
      </c>
      <c r="N38">
        <v>16000</v>
      </c>
      <c r="O38" t="s">
        <v>23</v>
      </c>
      <c r="P38" t="s">
        <v>40</v>
      </c>
      <c r="Q38" t="b">
        <f t="shared" si="0"/>
        <v>0</v>
      </c>
      <c r="S38" t="str">
        <f t="shared" si="2"/>
        <v>Match</v>
      </c>
      <c r="V38">
        <f t="shared" si="3"/>
        <v>24000</v>
      </c>
      <c r="W38">
        <f t="shared" si="4"/>
        <v>56000</v>
      </c>
      <c r="X38">
        <f t="shared" si="5"/>
        <v>24000</v>
      </c>
      <c r="Y38">
        <f t="shared" si="6"/>
        <v>24000</v>
      </c>
    </row>
    <row r="39" spans="1:25" x14ac:dyDescent="0.35">
      <c r="A39">
        <v>100038</v>
      </c>
      <c r="B39" s="1">
        <v>46037</v>
      </c>
      <c r="C39" t="s">
        <v>35</v>
      </c>
      <c r="D39" t="s">
        <v>36</v>
      </c>
      <c r="E39" t="s">
        <v>37</v>
      </c>
      <c r="F39" t="s">
        <v>27</v>
      </c>
      <c r="G39" t="s">
        <v>33</v>
      </c>
      <c r="H39" t="s">
        <v>90</v>
      </c>
      <c r="I39" t="s">
        <v>30</v>
      </c>
      <c r="J39">
        <v>2</v>
      </c>
      <c r="K39">
        <v>32000</v>
      </c>
      <c r="L39">
        <v>0</v>
      </c>
      <c r="M39">
        <v>64000</v>
      </c>
      <c r="N39">
        <v>19000</v>
      </c>
      <c r="O39" t="s">
        <v>23</v>
      </c>
      <c r="P39" t="s">
        <v>84</v>
      </c>
      <c r="Q39" t="b">
        <f t="shared" si="0"/>
        <v>0</v>
      </c>
      <c r="S39" t="str">
        <f t="shared" si="2"/>
        <v>Match</v>
      </c>
      <c r="V39">
        <f t="shared" si="3"/>
        <v>26000</v>
      </c>
      <c r="W39">
        <f t="shared" si="4"/>
        <v>64000</v>
      </c>
      <c r="X39">
        <f t="shared" si="5"/>
        <v>26000</v>
      </c>
      <c r="Y39">
        <f t="shared" si="6"/>
        <v>26000</v>
      </c>
    </row>
    <row r="40" spans="1:25" x14ac:dyDescent="0.35">
      <c r="A40">
        <v>100039</v>
      </c>
      <c r="B40" s="1">
        <v>46116</v>
      </c>
      <c r="C40" t="s">
        <v>16</v>
      </c>
      <c r="D40" t="s">
        <v>17</v>
      </c>
      <c r="E40" t="s">
        <v>37</v>
      </c>
      <c r="F40" t="s">
        <v>44</v>
      </c>
      <c r="G40" t="s">
        <v>45</v>
      </c>
      <c r="H40" t="s">
        <v>91</v>
      </c>
      <c r="I40" t="s">
        <v>22</v>
      </c>
      <c r="J40">
        <v>3</v>
      </c>
      <c r="K40">
        <v>6500</v>
      </c>
      <c r="L40">
        <v>0.1</v>
      </c>
      <c r="M40">
        <v>17550</v>
      </c>
      <c r="N40">
        <v>2200</v>
      </c>
      <c r="O40" t="s">
        <v>23</v>
      </c>
      <c r="P40" t="s">
        <v>40</v>
      </c>
      <c r="Q40" t="b">
        <f t="shared" si="0"/>
        <v>0</v>
      </c>
      <c r="S40" t="str">
        <f t="shared" si="2"/>
        <v>Match</v>
      </c>
      <c r="V40">
        <f t="shared" si="3"/>
        <v>10950</v>
      </c>
      <c r="W40">
        <f t="shared" si="4"/>
        <v>17550</v>
      </c>
      <c r="X40">
        <f t="shared" si="5"/>
        <v>10950</v>
      </c>
      <c r="Y40">
        <f t="shared" si="6"/>
        <v>10950</v>
      </c>
    </row>
    <row r="41" spans="1:25" x14ac:dyDescent="0.35">
      <c r="A41">
        <v>100040</v>
      </c>
      <c r="B41" s="1">
        <v>46145</v>
      </c>
      <c r="C41" t="s">
        <v>32</v>
      </c>
      <c r="D41" t="s">
        <v>17</v>
      </c>
      <c r="E41" t="s">
        <v>18</v>
      </c>
      <c r="F41" t="s">
        <v>19</v>
      </c>
      <c r="G41" t="s">
        <v>20</v>
      </c>
      <c r="H41" t="s">
        <v>92</v>
      </c>
      <c r="I41" t="s">
        <v>30</v>
      </c>
      <c r="J41">
        <v>1</v>
      </c>
      <c r="K41">
        <v>58000</v>
      </c>
      <c r="L41">
        <v>0.05</v>
      </c>
      <c r="M41">
        <v>55100</v>
      </c>
      <c r="N41">
        <v>39000</v>
      </c>
      <c r="O41" t="s">
        <v>23</v>
      </c>
      <c r="P41" t="s">
        <v>31</v>
      </c>
      <c r="Q41" t="b">
        <f t="shared" si="0"/>
        <v>0</v>
      </c>
      <c r="S41" t="str">
        <f t="shared" si="2"/>
        <v>Match</v>
      </c>
      <c r="V41">
        <f t="shared" si="3"/>
        <v>16100</v>
      </c>
      <c r="W41">
        <f t="shared" si="4"/>
        <v>55100</v>
      </c>
      <c r="X41">
        <f t="shared" si="5"/>
        <v>16100</v>
      </c>
      <c r="Y41">
        <f t="shared" si="6"/>
        <v>16100</v>
      </c>
    </row>
    <row r="42" spans="1:25" x14ac:dyDescent="0.35">
      <c r="A42">
        <v>100041</v>
      </c>
      <c r="B42" s="1">
        <v>46035</v>
      </c>
      <c r="C42" t="s">
        <v>55</v>
      </c>
      <c r="D42" t="s">
        <v>56</v>
      </c>
      <c r="E42" t="s">
        <v>18</v>
      </c>
      <c r="F42" t="s">
        <v>27</v>
      </c>
      <c r="G42" t="s">
        <v>33</v>
      </c>
      <c r="H42" t="s">
        <v>93</v>
      </c>
      <c r="I42" t="s">
        <v>30</v>
      </c>
      <c r="J42">
        <v>3</v>
      </c>
      <c r="K42">
        <v>32000</v>
      </c>
      <c r="L42">
        <v>0.1</v>
      </c>
      <c r="M42">
        <v>86400</v>
      </c>
      <c r="N42">
        <v>19000</v>
      </c>
      <c r="O42" t="s">
        <v>23</v>
      </c>
      <c r="P42" t="s">
        <v>47</v>
      </c>
      <c r="Q42" t="b">
        <f t="shared" si="0"/>
        <v>0</v>
      </c>
      <c r="S42" t="str">
        <f t="shared" si="2"/>
        <v>Match</v>
      </c>
      <c r="V42">
        <f t="shared" si="3"/>
        <v>29400</v>
      </c>
      <c r="W42">
        <f t="shared" si="4"/>
        <v>86400</v>
      </c>
      <c r="X42">
        <f t="shared" si="5"/>
        <v>29400</v>
      </c>
      <c r="Y42">
        <f t="shared" si="6"/>
        <v>29400</v>
      </c>
    </row>
    <row r="43" spans="1:25" x14ac:dyDescent="0.35">
      <c r="A43">
        <v>100042</v>
      </c>
      <c r="B43" s="1">
        <v>46151</v>
      </c>
      <c r="C43" t="s">
        <v>50</v>
      </c>
      <c r="D43" t="s">
        <v>51</v>
      </c>
      <c r="E43" t="s">
        <v>18</v>
      </c>
      <c r="F43" t="s">
        <v>27</v>
      </c>
      <c r="G43" t="s">
        <v>28</v>
      </c>
      <c r="H43" t="s">
        <v>94</v>
      </c>
      <c r="I43" t="s">
        <v>30</v>
      </c>
      <c r="J43">
        <v>2</v>
      </c>
      <c r="K43">
        <v>165000</v>
      </c>
      <c r="L43">
        <v>0</v>
      </c>
      <c r="M43">
        <v>330000</v>
      </c>
      <c r="N43">
        <v>112000</v>
      </c>
      <c r="O43" t="s">
        <v>23</v>
      </c>
      <c r="P43" t="s">
        <v>24</v>
      </c>
      <c r="Q43" t="b">
        <f t="shared" si="0"/>
        <v>0</v>
      </c>
      <c r="S43" t="str">
        <f t="shared" si="2"/>
        <v>Match</v>
      </c>
      <c r="V43">
        <f t="shared" si="3"/>
        <v>106000</v>
      </c>
      <c r="W43">
        <f t="shared" si="4"/>
        <v>330000</v>
      </c>
      <c r="X43">
        <f t="shared" si="5"/>
        <v>106000</v>
      </c>
      <c r="Y43">
        <f t="shared" si="6"/>
        <v>106000</v>
      </c>
    </row>
    <row r="44" spans="1:25" x14ac:dyDescent="0.35">
      <c r="A44">
        <v>100043</v>
      </c>
      <c r="B44" s="1">
        <v>46188</v>
      </c>
      <c r="C44" t="s">
        <v>50</v>
      </c>
      <c r="D44" t="s">
        <v>51</v>
      </c>
      <c r="E44" t="s">
        <v>43</v>
      </c>
      <c r="F44" t="s">
        <v>19</v>
      </c>
      <c r="G44" t="s">
        <v>62</v>
      </c>
      <c r="H44" t="s">
        <v>95</v>
      </c>
      <c r="I44" t="s">
        <v>30</v>
      </c>
      <c r="J44">
        <v>2</v>
      </c>
      <c r="K44">
        <v>24000</v>
      </c>
      <c r="L44">
        <v>0.15</v>
      </c>
      <c r="M44">
        <v>40800</v>
      </c>
      <c r="N44">
        <v>15000</v>
      </c>
      <c r="O44" t="s">
        <v>23</v>
      </c>
      <c r="P44" t="s">
        <v>47</v>
      </c>
      <c r="Q44" t="b">
        <f t="shared" si="0"/>
        <v>0</v>
      </c>
      <c r="S44" t="str">
        <f t="shared" si="2"/>
        <v>Match</v>
      </c>
      <c r="V44">
        <f t="shared" si="3"/>
        <v>10800</v>
      </c>
      <c r="W44">
        <f t="shared" si="4"/>
        <v>40800</v>
      </c>
      <c r="X44">
        <f t="shared" si="5"/>
        <v>10800</v>
      </c>
      <c r="Y44">
        <f t="shared" si="6"/>
        <v>10800</v>
      </c>
    </row>
    <row r="45" spans="1:25" x14ac:dyDescent="0.35">
      <c r="A45">
        <v>100044</v>
      </c>
      <c r="B45" s="1">
        <v>46167</v>
      </c>
      <c r="C45" t="s">
        <v>32</v>
      </c>
      <c r="D45" t="s">
        <v>17</v>
      </c>
      <c r="E45" t="s">
        <v>37</v>
      </c>
      <c r="F45" t="s">
        <v>19</v>
      </c>
      <c r="G45" t="s">
        <v>62</v>
      </c>
      <c r="H45" t="s">
        <v>96</v>
      </c>
      <c r="I45" t="s">
        <v>30</v>
      </c>
      <c r="J45">
        <v>1</v>
      </c>
      <c r="K45">
        <v>24000</v>
      </c>
      <c r="L45">
        <v>0.2</v>
      </c>
      <c r="M45">
        <v>19200</v>
      </c>
      <c r="N45">
        <v>15000</v>
      </c>
      <c r="O45" t="s">
        <v>23</v>
      </c>
      <c r="P45" t="s">
        <v>54</v>
      </c>
      <c r="Q45" t="b">
        <f t="shared" si="0"/>
        <v>0</v>
      </c>
      <c r="S45" t="str">
        <f t="shared" si="2"/>
        <v>Match</v>
      </c>
      <c r="V45">
        <f t="shared" si="3"/>
        <v>4200</v>
      </c>
      <c r="W45">
        <f t="shared" si="4"/>
        <v>19200</v>
      </c>
      <c r="X45">
        <f t="shared" si="5"/>
        <v>4200</v>
      </c>
      <c r="Y45">
        <f t="shared" si="6"/>
        <v>4200</v>
      </c>
    </row>
    <row r="46" spans="1:25" x14ac:dyDescent="0.35">
      <c r="A46">
        <v>100045</v>
      </c>
      <c r="B46" s="1">
        <v>46029</v>
      </c>
      <c r="C46" t="s">
        <v>42</v>
      </c>
      <c r="D46" t="s">
        <v>26</v>
      </c>
      <c r="E46" t="s">
        <v>37</v>
      </c>
      <c r="F46" t="s">
        <v>27</v>
      </c>
      <c r="G46" t="s">
        <v>33</v>
      </c>
      <c r="H46" t="s">
        <v>97</v>
      </c>
      <c r="I46" t="s">
        <v>30</v>
      </c>
      <c r="J46">
        <v>1</v>
      </c>
      <c r="K46">
        <v>32000</v>
      </c>
      <c r="L46">
        <v>0</v>
      </c>
      <c r="M46">
        <v>32000</v>
      </c>
      <c r="N46">
        <v>19000</v>
      </c>
      <c r="O46" t="s">
        <v>76</v>
      </c>
      <c r="P46" t="s">
        <v>54</v>
      </c>
      <c r="Q46" t="b">
        <f t="shared" si="0"/>
        <v>0</v>
      </c>
      <c r="S46" t="str">
        <f t="shared" si="2"/>
        <v>Match</v>
      </c>
      <c r="V46">
        <f t="shared" si="3"/>
        <v>13000</v>
      </c>
      <c r="W46">
        <f t="shared" si="4"/>
        <v>32000</v>
      </c>
      <c r="X46">
        <f t="shared" si="5"/>
        <v>13000</v>
      </c>
      <c r="Y46">
        <f t="shared" si="6"/>
        <v>13000</v>
      </c>
    </row>
    <row r="47" spans="1:25" x14ac:dyDescent="0.35">
      <c r="A47">
        <v>100046</v>
      </c>
      <c r="B47" s="1">
        <v>46145</v>
      </c>
      <c r="C47" t="s">
        <v>35</v>
      </c>
      <c r="D47" t="s">
        <v>36</v>
      </c>
      <c r="E47" t="s">
        <v>43</v>
      </c>
      <c r="F47" t="s">
        <v>19</v>
      </c>
      <c r="G47" t="s">
        <v>62</v>
      </c>
      <c r="H47" t="s">
        <v>98</v>
      </c>
      <c r="I47" t="s">
        <v>30</v>
      </c>
      <c r="J47">
        <v>3</v>
      </c>
      <c r="K47">
        <v>24000</v>
      </c>
      <c r="L47">
        <v>0.05</v>
      </c>
      <c r="M47">
        <v>68400</v>
      </c>
      <c r="N47">
        <v>15000</v>
      </c>
      <c r="O47" t="s">
        <v>23</v>
      </c>
      <c r="P47" t="s">
        <v>54</v>
      </c>
      <c r="Q47" t="b">
        <f t="shared" si="0"/>
        <v>0</v>
      </c>
      <c r="S47" t="str">
        <f t="shared" si="2"/>
        <v>Match</v>
      </c>
      <c r="V47">
        <f t="shared" si="3"/>
        <v>23400</v>
      </c>
      <c r="W47">
        <f t="shared" si="4"/>
        <v>68400</v>
      </c>
      <c r="X47">
        <f t="shared" si="5"/>
        <v>23400</v>
      </c>
      <c r="Y47">
        <f t="shared" si="6"/>
        <v>23400</v>
      </c>
    </row>
    <row r="48" spans="1:25" x14ac:dyDescent="0.35">
      <c r="A48">
        <v>100047</v>
      </c>
      <c r="B48" s="1">
        <v>46132</v>
      </c>
      <c r="C48" t="s">
        <v>25</v>
      </c>
      <c r="D48" t="s">
        <v>26</v>
      </c>
      <c r="E48" t="s">
        <v>43</v>
      </c>
      <c r="F48" t="s">
        <v>19</v>
      </c>
      <c r="G48" t="s">
        <v>20</v>
      </c>
      <c r="H48" t="s">
        <v>99</v>
      </c>
      <c r="I48" t="s">
        <v>30</v>
      </c>
      <c r="J48">
        <v>4</v>
      </c>
      <c r="K48">
        <v>58000</v>
      </c>
      <c r="L48">
        <v>0</v>
      </c>
      <c r="M48">
        <v>232000</v>
      </c>
      <c r="N48">
        <v>39000</v>
      </c>
      <c r="O48" t="s">
        <v>23</v>
      </c>
      <c r="P48" t="s">
        <v>84</v>
      </c>
      <c r="Q48" t="b">
        <f t="shared" si="0"/>
        <v>0</v>
      </c>
      <c r="S48" t="str">
        <f t="shared" si="2"/>
        <v>Match</v>
      </c>
      <c r="V48">
        <f t="shared" si="3"/>
        <v>76000</v>
      </c>
      <c r="W48">
        <f t="shared" si="4"/>
        <v>232000</v>
      </c>
      <c r="X48">
        <f t="shared" si="5"/>
        <v>76000</v>
      </c>
      <c r="Y48">
        <f t="shared" si="6"/>
        <v>76000</v>
      </c>
    </row>
    <row r="49" spans="1:25" x14ac:dyDescent="0.35">
      <c r="A49">
        <v>100048</v>
      </c>
      <c r="B49" s="1">
        <v>46039</v>
      </c>
      <c r="C49" t="s">
        <v>35</v>
      </c>
      <c r="D49" t="s">
        <v>36</v>
      </c>
      <c r="E49" t="s">
        <v>43</v>
      </c>
      <c r="F49" t="s">
        <v>27</v>
      </c>
      <c r="G49" t="s">
        <v>38</v>
      </c>
      <c r="H49" t="s">
        <v>100</v>
      </c>
      <c r="I49" t="s">
        <v>22</v>
      </c>
      <c r="J49">
        <v>2</v>
      </c>
      <c r="K49">
        <v>26000</v>
      </c>
      <c r="L49">
        <v>0.05</v>
      </c>
      <c r="M49">
        <v>49400</v>
      </c>
      <c r="N49">
        <v>15000</v>
      </c>
      <c r="O49" t="s">
        <v>23</v>
      </c>
      <c r="P49" t="s">
        <v>40</v>
      </c>
      <c r="Q49" t="b">
        <f t="shared" si="0"/>
        <v>0</v>
      </c>
      <c r="S49" t="str">
        <f t="shared" si="2"/>
        <v>Match</v>
      </c>
      <c r="V49">
        <f t="shared" si="3"/>
        <v>19400</v>
      </c>
      <c r="W49">
        <f t="shared" si="4"/>
        <v>49400</v>
      </c>
      <c r="X49">
        <f t="shared" si="5"/>
        <v>19400</v>
      </c>
      <c r="Y49">
        <f t="shared" si="6"/>
        <v>19400</v>
      </c>
    </row>
    <row r="50" spans="1:25" x14ac:dyDescent="0.35">
      <c r="A50">
        <v>100049</v>
      </c>
      <c r="B50" s="1">
        <v>46182</v>
      </c>
      <c r="C50" t="s">
        <v>50</v>
      </c>
      <c r="D50" t="s">
        <v>51</v>
      </c>
      <c r="E50" t="s">
        <v>43</v>
      </c>
      <c r="F50" t="s">
        <v>44</v>
      </c>
      <c r="G50" t="s">
        <v>45</v>
      </c>
      <c r="H50" t="s">
        <v>85</v>
      </c>
      <c r="I50" t="s">
        <v>22</v>
      </c>
      <c r="J50">
        <v>5</v>
      </c>
      <c r="K50">
        <v>6500</v>
      </c>
      <c r="L50">
        <v>0.05</v>
      </c>
      <c r="M50">
        <v>30875</v>
      </c>
      <c r="N50">
        <v>2200</v>
      </c>
      <c r="O50" t="s">
        <v>23</v>
      </c>
      <c r="P50" t="s">
        <v>84</v>
      </c>
      <c r="Q50" t="b">
        <f t="shared" si="0"/>
        <v>0</v>
      </c>
      <c r="S50" t="str">
        <f t="shared" si="2"/>
        <v>Match</v>
      </c>
      <c r="V50">
        <f t="shared" si="3"/>
        <v>19875</v>
      </c>
      <c r="W50">
        <f t="shared" si="4"/>
        <v>30875</v>
      </c>
      <c r="X50">
        <f t="shared" si="5"/>
        <v>19875</v>
      </c>
      <c r="Y50">
        <f t="shared" si="6"/>
        <v>19875</v>
      </c>
    </row>
    <row r="51" spans="1:25" x14ac:dyDescent="0.35">
      <c r="A51">
        <v>100050</v>
      </c>
      <c r="B51" s="1">
        <v>46056</v>
      </c>
      <c r="C51" t="s">
        <v>35</v>
      </c>
      <c r="D51" t="s">
        <v>36</v>
      </c>
      <c r="E51" t="s">
        <v>43</v>
      </c>
      <c r="F51" t="s">
        <v>44</v>
      </c>
      <c r="G51" t="s">
        <v>60</v>
      </c>
      <c r="H51" t="s">
        <v>101</v>
      </c>
      <c r="I51" t="s">
        <v>30</v>
      </c>
      <c r="J51">
        <v>3</v>
      </c>
      <c r="K51">
        <v>9000</v>
      </c>
      <c r="L51">
        <v>0</v>
      </c>
      <c r="M51">
        <v>27000</v>
      </c>
      <c r="N51">
        <v>3500</v>
      </c>
      <c r="O51" t="s">
        <v>23</v>
      </c>
      <c r="P51" t="s">
        <v>24</v>
      </c>
      <c r="Q51" t="b">
        <f t="shared" si="0"/>
        <v>0</v>
      </c>
      <c r="S51" t="str">
        <f t="shared" si="2"/>
        <v>Match</v>
      </c>
      <c r="V51">
        <f t="shared" si="3"/>
        <v>16500</v>
      </c>
      <c r="W51">
        <f t="shared" si="4"/>
        <v>27000</v>
      </c>
      <c r="X51">
        <f t="shared" si="5"/>
        <v>16500</v>
      </c>
      <c r="Y51">
        <f t="shared" si="6"/>
        <v>16500</v>
      </c>
    </row>
    <row r="52" spans="1:25" x14ac:dyDescent="0.35">
      <c r="A52">
        <v>100051</v>
      </c>
      <c r="B52" s="1">
        <v>46035</v>
      </c>
      <c r="C52" t="s">
        <v>16</v>
      </c>
      <c r="D52" t="s">
        <v>17</v>
      </c>
      <c r="E52" t="s">
        <v>37</v>
      </c>
      <c r="F52" t="s">
        <v>19</v>
      </c>
      <c r="G52" t="s">
        <v>52</v>
      </c>
      <c r="H52" t="s">
        <v>53</v>
      </c>
      <c r="I52" t="s">
        <v>22</v>
      </c>
      <c r="J52">
        <v>2</v>
      </c>
      <c r="K52">
        <v>42000</v>
      </c>
      <c r="L52">
        <v>0.1</v>
      </c>
      <c r="M52">
        <v>75600</v>
      </c>
      <c r="O52" t="s">
        <v>23</v>
      </c>
      <c r="P52" t="s">
        <v>24</v>
      </c>
      <c r="Q52" cm="1">
        <f t="array" ref="Q52">IF(N52="",_xlfn.XLOOKUP(1,($G$2:$G$433=G52)*($N$2:$N$433&lt;&gt;""),$N$2:$N$433),"")</f>
        <v>28000</v>
      </c>
      <c r="S52" t="str">
        <f t="shared" si="2"/>
        <v>Match</v>
      </c>
      <c r="V52">
        <f t="shared" si="3"/>
        <v>75600</v>
      </c>
      <c r="W52">
        <f t="shared" si="4"/>
        <v>75600</v>
      </c>
      <c r="X52">
        <f t="shared" si="5"/>
        <v>75600</v>
      </c>
      <c r="Y52">
        <f t="shared" si="6"/>
        <v>75600</v>
      </c>
    </row>
    <row r="53" spans="1:25" x14ac:dyDescent="0.35">
      <c r="A53">
        <v>100052</v>
      </c>
      <c r="B53" s="1">
        <v>46033</v>
      </c>
      <c r="C53" t="s">
        <v>55</v>
      </c>
      <c r="D53" t="s">
        <v>56</v>
      </c>
      <c r="E53" t="s">
        <v>18</v>
      </c>
      <c r="F53" t="s">
        <v>27</v>
      </c>
      <c r="G53" t="s">
        <v>28</v>
      </c>
      <c r="H53" t="s">
        <v>102</v>
      </c>
      <c r="I53" t="s">
        <v>30</v>
      </c>
      <c r="J53">
        <v>4</v>
      </c>
      <c r="K53">
        <v>165000</v>
      </c>
      <c r="L53">
        <v>0</v>
      </c>
      <c r="M53">
        <v>660000</v>
      </c>
      <c r="N53">
        <v>112000</v>
      </c>
      <c r="O53" t="s">
        <v>23</v>
      </c>
      <c r="P53" t="s">
        <v>24</v>
      </c>
      <c r="Q53" t="b">
        <f t="shared" si="0"/>
        <v>0</v>
      </c>
      <c r="S53" t="str">
        <f t="shared" si="2"/>
        <v>Match</v>
      </c>
      <c r="V53">
        <f t="shared" si="3"/>
        <v>212000</v>
      </c>
      <c r="W53">
        <f t="shared" si="4"/>
        <v>660000</v>
      </c>
      <c r="X53">
        <f t="shared" si="5"/>
        <v>212000</v>
      </c>
      <c r="Y53">
        <f t="shared" si="6"/>
        <v>212000</v>
      </c>
    </row>
    <row r="54" spans="1:25" x14ac:dyDescent="0.35">
      <c r="A54">
        <v>100053</v>
      </c>
      <c r="B54" s="1">
        <v>46180</v>
      </c>
      <c r="C54" t="s">
        <v>35</v>
      </c>
      <c r="D54" t="s">
        <v>36</v>
      </c>
      <c r="E54" t="s">
        <v>43</v>
      </c>
      <c r="F54" t="s">
        <v>44</v>
      </c>
      <c r="G54" t="s">
        <v>45</v>
      </c>
      <c r="H54" t="s">
        <v>103</v>
      </c>
      <c r="I54" t="s">
        <v>30</v>
      </c>
      <c r="J54">
        <v>4</v>
      </c>
      <c r="K54">
        <v>6500</v>
      </c>
      <c r="L54">
        <v>0</v>
      </c>
      <c r="M54">
        <v>26000</v>
      </c>
      <c r="N54">
        <v>2200</v>
      </c>
      <c r="O54" t="s">
        <v>23</v>
      </c>
      <c r="P54" t="s">
        <v>64</v>
      </c>
      <c r="Q54" t="b">
        <f t="shared" si="0"/>
        <v>0</v>
      </c>
      <c r="S54" t="str">
        <f t="shared" si="2"/>
        <v>Match</v>
      </c>
      <c r="V54">
        <f t="shared" si="3"/>
        <v>17200</v>
      </c>
      <c r="W54">
        <f t="shared" si="4"/>
        <v>26000</v>
      </c>
      <c r="X54">
        <f t="shared" si="5"/>
        <v>17200</v>
      </c>
      <c r="Y54">
        <f t="shared" si="6"/>
        <v>17200</v>
      </c>
    </row>
    <row r="55" spans="1:25" x14ac:dyDescent="0.35">
      <c r="A55">
        <v>100054</v>
      </c>
      <c r="B55" s="1">
        <v>46140</v>
      </c>
      <c r="C55" t="s">
        <v>32</v>
      </c>
      <c r="D55" t="s">
        <v>17</v>
      </c>
      <c r="E55" t="s">
        <v>43</v>
      </c>
      <c r="F55" t="s">
        <v>44</v>
      </c>
      <c r="G55" t="s">
        <v>60</v>
      </c>
      <c r="H55" t="s">
        <v>104</v>
      </c>
      <c r="I55" t="s">
        <v>30</v>
      </c>
      <c r="J55">
        <v>1</v>
      </c>
      <c r="K55">
        <v>9000</v>
      </c>
      <c r="L55">
        <v>0.1</v>
      </c>
      <c r="M55">
        <v>8100</v>
      </c>
      <c r="N55">
        <v>3500</v>
      </c>
      <c r="O55" t="s">
        <v>23</v>
      </c>
      <c r="P55" t="s">
        <v>84</v>
      </c>
      <c r="Q55" t="b">
        <f t="shared" si="0"/>
        <v>0</v>
      </c>
      <c r="S55" t="str">
        <f t="shared" si="2"/>
        <v>Match</v>
      </c>
      <c r="V55">
        <f t="shared" si="3"/>
        <v>4600</v>
      </c>
      <c r="W55">
        <f t="shared" si="4"/>
        <v>8100</v>
      </c>
      <c r="X55">
        <f t="shared" si="5"/>
        <v>4600</v>
      </c>
      <c r="Y55">
        <f t="shared" si="6"/>
        <v>4600</v>
      </c>
    </row>
    <row r="56" spans="1:25" x14ac:dyDescent="0.35">
      <c r="A56">
        <v>100055</v>
      </c>
      <c r="B56" s="1">
        <v>46178</v>
      </c>
      <c r="C56" t="s">
        <v>35</v>
      </c>
      <c r="D56" t="s">
        <v>36</v>
      </c>
      <c r="E56" t="s">
        <v>43</v>
      </c>
      <c r="F56" t="s">
        <v>27</v>
      </c>
      <c r="G56" t="s">
        <v>38</v>
      </c>
      <c r="H56" t="s">
        <v>105</v>
      </c>
      <c r="I56" t="s">
        <v>22</v>
      </c>
      <c r="J56">
        <v>2</v>
      </c>
      <c r="K56">
        <v>26000</v>
      </c>
      <c r="L56">
        <v>0.15</v>
      </c>
      <c r="M56">
        <v>44200</v>
      </c>
      <c r="N56">
        <v>15000</v>
      </c>
      <c r="O56" t="s">
        <v>23</v>
      </c>
      <c r="P56" t="s">
        <v>47</v>
      </c>
      <c r="Q56" t="b">
        <f t="shared" si="0"/>
        <v>0</v>
      </c>
      <c r="S56" t="str">
        <f t="shared" si="2"/>
        <v>Match</v>
      </c>
      <c r="V56">
        <f t="shared" si="3"/>
        <v>14200</v>
      </c>
      <c r="W56">
        <f t="shared" si="4"/>
        <v>44200</v>
      </c>
      <c r="X56">
        <f t="shared" si="5"/>
        <v>14200</v>
      </c>
      <c r="Y56">
        <f t="shared" si="6"/>
        <v>14200</v>
      </c>
    </row>
    <row r="57" spans="1:25" x14ac:dyDescent="0.35">
      <c r="A57">
        <v>100056</v>
      </c>
      <c r="B57" s="1">
        <v>46191</v>
      </c>
      <c r="C57" t="s">
        <v>35</v>
      </c>
      <c r="D57" t="s">
        <v>36</v>
      </c>
      <c r="E57" t="s">
        <v>43</v>
      </c>
      <c r="F57" t="s">
        <v>44</v>
      </c>
      <c r="G57" t="s">
        <v>60</v>
      </c>
      <c r="H57" t="s">
        <v>106</v>
      </c>
      <c r="I57" t="s">
        <v>22</v>
      </c>
      <c r="J57">
        <v>1</v>
      </c>
      <c r="K57">
        <v>9000</v>
      </c>
      <c r="L57">
        <v>0.05</v>
      </c>
      <c r="M57">
        <v>6840</v>
      </c>
      <c r="N57">
        <v>3500</v>
      </c>
      <c r="O57" t="s">
        <v>23</v>
      </c>
      <c r="P57" t="s">
        <v>47</v>
      </c>
      <c r="Q57" t="b">
        <f t="shared" si="0"/>
        <v>0</v>
      </c>
      <c r="S57" t="str">
        <f t="shared" si="2"/>
        <v>Mismatch</v>
      </c>
      <c r="T57">
        <f>M57-(J57*K57*(1-L57))</f>
        <v>-1710</v>
      </c>
      <c r="U57" t="str">
        <f>IF(AND(M57&lt;&gt;J57*K57*(1-L57),M57=J57*K57*(1-L57)*80%),"20% pattern","Other mismatch")</f>
        <v>20% pattern</v>
      </c>
      <c r="V57">
        <f t="shared" si="3"/>
        <v>3340</v>
      </c>
      <c r="W57">
        <f t="shared" si="4"/>
        <v>8550</v>
      </c>
      <c r="X57">
        <f t="shared" si="5"/>
        <v>5050</v>
      </c>
      <c r="Y57">
        <f t="shared" si="6"/>
        <v>3340</v>
      </c>
    </row>
    <row r="58" spans="1:25" x14ac:dyDescent="0.35">
      <c r="A58">
        <v>100057</v>
      </c>
      <c r="B58" s="1">
        <v>46196</v>
      </c>
      <c r="C58" t="s">
        <v>50</v>
      </c>
      <c r="D58" t="s">
        <v>51</v>
      </c>
      <c r="E58" t="s">
        <v>37</v>
      </c>
      <c r="F58" t="s">
        <v>27</v>
      </c>
      <c r="G58" t="s">
        <v>38</v>
      </c>
      <c r="H58" t="s">
        <v>107</v>
      </c>
      <c r="I58" t="s">
        <v>22</v>
      </c>
      <c r="J58">
        <v>1</v>
      </c>
      <c r="K58">
        <v>26000</v>
      </c>
      <c r="L58">
        <v>0.15</v>
      </c>
      <c r="M58">
        <v>22100</v>
      </c>
      <c r="N58">
        <v>15000</v>
      </c>
      <c r="O58" t="s">
        <v>23</v>
      </c>
      <c r="P58" t="s">
        <v>54</v>
      </c>
      <c r="Q58" t="b">
        <f t="shared" si="0"/>
        <v>0</v>
      </c>
      <c r="S58" t="str">
        <f t="shared" si="2"/>
        <v>Match</v>
      </c>
      <c r="V58">
        <f t="shared" si="3"/>
        <v>7100</v>
      </c>
      <c r="W58">
        <f t="shared" si="4"/>
        <v>22100</v>
      </c>
      <c r="X58">
        <f t="shared" si="5"/>
        <v>7100</v>
      </c>
      <c r="Y58">
        <f t="shared" si="6"/>
        <v>7100</v>
      </c>
    </row>
    <row r="59" spans="1:25" x14ac:dyDescent="0.35">
      <c r="A59">
        <v>100058</v>
      </c>
      <c r="B59" s="1">
        <v>46140</v>
      </c>
      <c r="C59" t="s">
        <v>35</v>
      </c>
      <c r="D59" t="s">
        <v>36</v>
      </c>
      <c r="E59" t="s">
        <v>43</v>
      </c>
      <c r="F59" t="s">
        <v>44</v>
      </c>
      <c r="G59" t="s">
        <v>65</v>
      </c>
      <c r="H59" t="s">
        <v>108</v>
      </c>
      <c r="I59" t="s">
        <v>30</v>
      </c>
      <c r="J59">
        <v>2</v>
      </c>
      <c r="K59">
        <v>28000</v>
      </c>
      <c r="L59">
        <v>0</v>
      </c>
      <c r="M59">
        <v>56000</v>
      </c>
      <c r="N59">
        <v>16000</v>
      </c>
      <c r="O59" t="s">
        <v>23</v>
      </c>
      <c r="P59" t="s">
        <v>84</v>
      </c>
      <c r="Q59" t="b">
        <f t="shared" si="0"/>
        <v>0</v>
      </c>
      <c r="S59" t="str">
        <f t="shared" si="2"/>
        <v>Match</v>
      </c>
      <c r="V59">
        <f t="shared" si="3"/>
        <v>24000</v>
      </c>
      <c r="W59">
        <f t="shared" si="4"/>
        <v>56000</v>
      </c>
      <c r="X59">
        <f t="shared" si="5"/>
        <v>24000</v>
      </c>
      <c r="Y59">
        <f t="shared" si="6"/>
        <v>24000</v>
      </c>
    </row>
    <row r="60" spans="1:25" x14ac:dyDescent="0.35">
      <c r="A60">
        <v>100059</v>
      </c>
      <c r="B60" s="1">
        <v>46039</v>
      </c>
      <c r="C60" t="s">
        <v>42</v>
      </c>
      <c r="D60" t="s">
        <v>26</v>
      </c>
      <c r="E60" t="s">
        <v>37</v>
      </c>
      <c r="F60" t="s">
        <v>19</v>
      </c>
      <c r="G60" t="s">
        <v>52</v>
      </c>
      <c r="H60" t="s">
        <v>109</v>
      </c>
      <c r="I60" t="s">
        <v>30</v>
      </c>
      <c r="J60">
        <v>2</v>
      </c>
      <c r="K60">
        <v>42000</v>
      </c>
      <c r="L60">
        <v>0.1</v>
      </c>
      <c r="M60">
        <v>75600</v>
      </c>
      <c r="N60">
        <v>28000</v>
      </c>
      <c r="O60" t="s">
        <v>23</v>
      </c>
      <c r="P60" t="s">
        <v>84</v>
      </c>
      <c r="Q60" t="b">
        <f t="shared" si="0"/>
        <v>0</v>
      </c>
      <c r="S60" t="str">
        <f t="shared" si="2"/>
        <v>Match</v>
      </c>
      <c r="V60">
        <f t="shared" si="3"/>
        <v>19600</v>
      </c>
      <c r="W60">
        <f t="shared" si="4"/>
        <v>75600</v>
      </c>
      <c r="X60">
        <f t="shared" si="5"/>
        <v>19600</v>
      </c>
      <c r="Y60">
        <f t="shared" si="6"/>
        <v>19600</v>
      </c>
    </row>
    <row r="61" spans="1:25" x14ac:dyDescent="0.35">
      <c r="A61">
        <v>100060</v>
      </c>
      <c r="B61" s="1">
        <v>46046</v>
      </c>
      <c r="C61" t="s">
        <v>50</v>
      </c>
      <c r="D61" t="s">
        <v>51</v>
      </c>
      <c r="E61" t="s">
        <v>37</v>
      </c>
      <c r="F61" t="s">
        <v>27</v>
      </c>
      <c r="G61" t="s">
        <v>33</v>
      </c>
      <c r="H61" t="s">
        <v>110</v>
      </c>
      <c r="I61" t="s">
        <v>30</v>
      </c>
      <c r="J61">
        <v>1</v>
      </c>
      <c r="K61">
        <v>32000</v>
      </c>
      <c r="L61">
        <v>0.1</v>
      </c>
      <c r="M61">
        <v>28800</v>
      </c>
      <c r="N61">
        <v>19000</v>
      </c>
      <c r="O61" t="s">
        <v>23</v>
      </c>
      <c r="P61" t="s">
        <v>47</v>
      </c>
      <c r="Q61" t="b">
        <f t="shared" si="0"/>
        <v>0</v>
      </c>
      <c r="S61" t="str">
        <f t="shared" si="2"/>
        <v>Match</v>
      </c>
      <c r="V61">
        <f t="shared" si="3"/>
        <v>9800</v>
      </c>
      <c r="W61">
        <f t="shared" si="4"/>
        <v>28800</v>
      </c>
      <c r="X61">
        <f t="shared" si="5"/>
        <v>9800</v>
      </c>
      <c r="Y61">
        <f t="shared" si="6"/>
        <v>9800</v>
      </c>
    </row>
    <row r="62" spans="1:25" x14ac:dyDescent="0.35">
      <c r="A62">
        <v>100061</v>
      </c>
      <c r="B62" s="1">
        <v>46251</v>
      </c>
      <c r="C62" t="s">
        <v>42</v>
      </c>
      <c r="D62" t="s">
        <v>26</v>
      </c>
      <c r="E62" t="s">
        <v>43</v>
      </c>
      <c r="F62" t="s">
        <v>27</v>
      </c>
      <c r="G62" t="s">
        <v>33</v>
      </c>
      <c r="H62" t="s">
        <v>111</v>
      </c>
      <c r="I62" t="s">
        <v>30</v>
      </c>
      <c r="J62">
        <v>1</v>
      </c>
      <c r="K62">
        <v>32000</v>
      </c>
      <c r="L62">
        <v>0.15</v>
      </c>
      <c r="M62">
        <v>27200</v>
      </c>
      <c r="N62">
        <v>19000</v>
      </c>
      <c r="O62" t="s">
        <v>23</v>
      </c>
      <c r="P62" t="s">
        <v>84</v>
      </c>
      <c r="Q62" t="b">
        <f t="shared" si="0"/>
        <v>1</v>
      </c>
      <c r="S62" t="str">
        <f t="shared" si="2"/>
        <v>Match</v>
      </c>
      <c r="V62">
        <f t="shared" si="3"/>
        <v>8200</v>
      </c>
      <c r="W62">
        <f t="shared" si="4"/>
        <v>27200</v>
      </c>
      <c r="X62">
        <f t="shared" si="5"/>
        <v>8200</v>
      </c>
      <c r="Y62">
        <f t="shared" si="6"/>
        <v>8200</v>
      </c>
    </row>
    <row r="63" spans="1:25" x14ac:dyDescent="0.35">
      <c r="A63">
        <v>100062</v>
      </c>
      <c r="B63" s="1">
        <v>46161</v>
      </c>
      <c r="C63" t="s">
        <v>55</v>
      </c>
      <c r="D63" t="s">
        <v>56</v>
      </c>
      <c r="E63" t="s">
        <v>37</v>
      </c>
      <c r="F63" t="s">
        <v>27</v>
      </c>
      <c r="G63" t="s">
        <v>28</v>
      </c>
      <c r="H63" t="s">
        <v>112</v>
      </c>
      <c r="I63" t="s">
        <v>22</v>
      </c>
      <c r="J63">
        <v>3</v>
      </c>
      <c r="K63">
        <v>165000</v>
      </c>
      <c r="L63">
        <v>0</v>
      </c>
      <c r="M63">
        <v>495000</v>
      </c>
      <c r="N63">
        <v>112000</v>
      </c>
      <c r="O63" t="s">
        <v>23</v>
      </c>
      <c r="P63" t="s">
        <v>84</v>
      </c>
      <c r="Q63" t="b">
        <f t="shared" si="0"/>
        <v>0</v>
      </c>
      <c r="S63" t="str">
        <f t="shared" si="2"/>
        <v>Match</v>
      </c>
      <c r="V63">
        <f t="shared" si="3"/>
        <v>159000</v>
      </c>
      <c r="W63">
        <f t="shared" si="4"/>
        <v>495000</v>
      </c>
      <c r="X63">
        <f t="shared" si="5"/>
        <v>159000</v>
      </c>
      <c r="Y63">
        <f t="shared" si="6"/>
        <v>159000</v>
      </c>
    </row>
    <row r="64" spans="1:25" x14ac:dyDescent="0.35">
      <c r="A64">
        <v>100063</v>
      </c>
      <c r="B64" s="1">
        <v>46114</v>
      </c>
      <c r="C64" t="s">
        <v>42</v>
      </c>
      <c r="D64" t="s">
        <v>26</v>
      </c>
      <c r="E64" t="s">
        <v>43</v>
      </c>
      <c r="F64" t="s">
        <v>19</v>
      </c>
      <c r="G64" t="s">
        <v>20</v>
      </c>
      <c r="H64" t="s">
        <v>77</v>
      </c>
      <c r="I64" t="s">
        <v>22</v>
      </c>
      <c r="J64">
        <v>1</v>
      </c>
      <c r="K64">
        <v>58000</v>
      </c>
      <c r="L64">
        <v>0</v>
      </c>
      <c r="M64">
        <v>58000</v>
      </c>
      <c r="N64">
        <v>39000</v>
      </c>
      <c r="O64" t="s">
        <v>23</v>
      </c>
      <c r="P64" t="s">
        <v>54</v>
      </c>
      <c r="Q64" t="b">
        <f t="shared" si="0"/>
        <v>0</v>
      </c>
      <c r="S64" t="str">
        <f t="shared" si="2"/>
        <v>Match</v>
      </c>
      <c r="V64">
        <f t="shared" si="3"/>
        <v>19000</v>
      </c>
      <c r="W64">
        <f t="shared" si="4"/>
        <v>58000</v>
      </c>
      <c r="X64">
        <f t="shared" si="5"/>
        <v>19000</v>
      </c>
      <c r="Y64">
        <f t="shared" si="6"/>
        <v>19000</v>
      </c>
    </row>
    <row r="65" spans="1:25" x14ac:dyDescent="0.35">
      <c r="A65">
        <v>100064</v>
      </c>
      <c r="B65" s="1">
        <v>46224</v>
      </c>
      <c r="C65" t="s">
        <v>25</v>
      </c>
      <c r="D65" t="s">
        <v>26</v>
      </c>
      <c r="E65" t="s">
        <v>18</v>
      </c>
      <c r="F65" t="s">
        <v>19</v>
      </c>
      <c r="G65" t="s">
        <v>62</v>
      </c>
      <c r="H65" t="s">
        <v>99</v>
      </c>
      <c r="I65" t="s">
        <v>22</v>
      </c>
      <c r="J65">
        <v>1</v>
      </c>
      <c r="K65">
        <v>24000</v>
      </c>
      <c r="L65">
        <v>0.05</v>
      </c>
      <c r="M65">
        <v>22800</v>
      </c>
      <c r="N65">
        <v>15000</v>
      </c>
      <c r="O65" t="s">
        <v>23</v>
      </c>
      <c r="P65" t="s">
        <v>31</v>
      </c>
      <c r="Q65" t="b">
        <f t="shared" si="0"/>
        <v>0</v>
      </c>
      <c r="S65" t="str">
        <f t="shared" si="2"/>
        <v>Match</v>
      </c>
      <c r="V65">
        <f t="shared" si="3"/>
        <v>7800</v>
      </c>
      <c r="W65">
        <f t="shared" si="4"/>
        <v>22800</v>
      </c>
      <c r="X65">
        <f t="shared" si="5"/>
        <v>7800</v>
      </c>
      <c r="Y65">
        <f t="shared" si="6"/>
        <v>7800</v>
      </c>
    </row>
    <row r="66" spans="1:25" x14ac:dyDescent="0.35">
      <c r="A66">
        <v>100065</v>
      </c>
      <c r="B66" s="1">
        <v>46172</v>
      </c>
      <c r="C66" t="s">
        <v>55</v>
      </c>
      <c r="D66" t="s">
        <v>56</v>
      </c>
      <c r="E66" t="s">
        <v>43</v>
      </c>
      <c r="F66" t="s">
        <v>27</v>
      </c>
      <c r="G66" t="s">
        <v>28</v>
      </c>
      <c r="H66" t="s">
        <v>113</v>
      </c>
      <c r="I66" t="s">
        <v>30</v>
      </c>
      <c r="J66">
        <v>4</v>
      </c>
      <c r="K66">
        <v>165000</v>
      </c>
      <c r="L66">
        <v>0.1</v>
      </c>
      <c r="M66">
        <v>594000</v>
      </c>
      <c r="N66">
        <v>112000</v>
      </c>
      <c r="O66" t="s">
        <v>23</v>
      </c>
      <c r="P66" t="s">
        <v>58</v>
      </c>
      <c r="Q66" t="b">
        <f t="shared" si="0"/>
        <v>0</v>
      </c>
      <c r="S66" t="str">
        <f t="shared" si="2"/>
        <v>Match</v>
      </c>
      <c r="V66">
        <f t="shared" si="3"/>
        <v>146000</v>
      </c>
      <c r="W66">
        <f t="shared" si="4"/>
        <v>594000</v>
      </c>
      <c r="X66">
        <f t="shared" si="5"/>
        <v>146000</v>
      </c>
      <c r="Y66">
        <f t="shared" si="6"/>
        <v>146000</v>
      </c>
    </row>
    <row r="67" spans="1:25" x14ac:dyDescent="0.35">
      <c r="A67">
        <v>100066</v>
      </c>
      <c r="B67" s="1">
        <v>46107</v>
      </c>
      <c r="C67" t="s">
        <v>50</v>
      </c>
      <c r="D67" t="s">
        <v>51</v>
      </c>
      <c r="E67" t="s">
        <v>37</v>
      </c>
      <c r="F67" t="s">
        <v>19</v>
      </c>
      <c r="G67" t="s">
        <v>52</v>
      </c>
      <c r="H67" t="s">
        <v>114</v>
      </c>
      <c r="I67" t="s">
        <v>30</v>
      </c>
      <c r="J67">
        <v>3</v>
      </c>
      <c r="K67">
        <v>42000</v>
      </c>
      <c r="L67">
        <v>0.1</v>
      </c>
      <c r="M67">
        <v>113400</v>
      </c>
      <c r="N67">
        <v>28000</v>
      </c>
      <c r="O67" t="s">
        <v>23</v>
      </c>
      <c r="P67" t="s">
        <v>31</v>
      </c>
      <c r="Q67" t="b">
        <f t="shared" ref="Q67:Q130" si="7">COUNTIF($A$2:$A$433,A67)&gt;1</f>
        <v>0</v>
      </c>
      <c r="S67" t="str">
        <f t="shared" ref="S67:S130" si="8">IF(M67&lt;&gt;J67*K67*(1-L67),"Mismatch","Match")</f>
        <v>Match</v>
      </c>
      <c r="V67">
        <f t="shared" ref="V67:V130" si="9">M67-(J67*N67)</f>
        <v>29400</v>
      </c>
      <c r="W67">
        <f t="shared" ref="W67:W130" si="10">J67*K67*(1-L67)</f>
        <v>113400</v>
      </c>
      <c r="X67">
        <f t="shared" ref="X67:X130" si="11">W67-(J67*N67)</f>
        <v>29400</v>
      </c>
      <c r="Y67">
        <f t="shared" ref="Y67:Y130" si="12">M67-(J67*N67)</f>
        <v>29400</v>
      </c>
    </row>
    <row r="68" spans="1:25" x14ac:dyDescent="0.35">
      <c r="A68">
        <v>100067</v>
      </c>
      <c r="B68" s="1">
        <v>46210</v>
      </c>
      <c r="C68" t="s">
        <v>16</v>
      </c>
      <c r="D68" t="s">
        <v>17</v>
      </c>
      <c r="E68" t="s">
        <v>18</v>
      </c>
      <c r="F68" t="s">
        <v>44</v>
      </c>
      <c r="G68" t="s">
        <v>65</v>
      </c>
      <c r="H68" t="s">
        <v>115</v>
      </c>
      <c r="I68" t="s">
        <v>22</v>
      </c>
      <c r="J68">
        <v>3</v>
      </c>
      <c r="K68">
        <v>28000</v>
      </c>
      <c r="L68">
        <v>0.15</v>
      </c>
      <c r="M68">
        <v>57120</v>
      </c>
      <c r="N68">
        <v>16000</v>
      </c>
      <c r="O68" t="s">
        <v>23</v>
      </c>
      <c r="P68" t="s">
        <v>58</v>
      </c>
      <c r="Q68" t="b">
        <f t="shared" si="7"/>
        <v>0</v>
      </c>
      <c r="S68" t="str">
        <f t="shared" si="8"/>
        <v>Mismatch</v>
      </c>
      <c r="T68">
        <f>M68-(J68*K68*(1-L68))</f>
        <v>-14280</v>
      </c>
      <c r="U68" t="str">
        <f>IF(AND(M68&lt;&gt;J68*K68*(1-L68),M68=J68*K68*(1-L68)*80%),"20% pattern","Other mismatch")</f>
        <v>20% pattern</v>
      </c>
      <c r="V68">
        <f t="shared" si="9"/>
        <v>9120</v>
      </c>
      <c r="W68">
        <f t="shared" si="10"/>
        <v>71400</v>
      </c>
      <c r="X68">
        <f t="shared" si="11"/>
        <v>23400</v>
      </c>
      <c r="Y68">
        <f t="shared" si="12"/>
        <v>9120</v>
      </c>
    </row>
    <row r="69" spans="1:25" x14ac:dyDescent="0.35">
      <c r="A69">
        <v>100068</v>
      </c>
      <c r="B69" s="1">
        <v>46111</v>
      </c>
      <c r="C69" t="s">
        <v>16</v>
      </c>
      <c r="D69" t="s">
        <v>17</v>
      </c>
      <c r="E69" t="s">
        <v>37</v>
      </c>
      <c r="F69" t="s">
        <v>44</v>
      </c>
      <c r="G69" t="s">
        <v>65</v>
      </c>
      <c r="H69" t="s">
        <v>116</v>
      </c>
      <c r="I69" t="s">
        <v>22</v>
      </c>
      <c r="J69">
        <v>4</v>
      </c>
      <c r="K69">
        <v>28000</v>
      </c>
      <c r="L69">
        <v>0.05</v>
      </c>
      <c r="M69">
        <v>106400</v>
      </c>
      <c r="N69">
        <v>16000</v>
      </c>
      <c r="O69" t="s">
        <v>23</v>
      </c>
      <c r="P69" t="s">
        <v>58</v>
      </c>
      <c r="Q69" t="b">
        <f t="shared" si="7"/>
        <v>0</v>
      </c>
      <c r="S69" t="str">
        <f t="shared" si="8"/>
        <v>Match</v>
      </c>
      <c r="V69">
        <f t="shared" si="9"/>
        <v>42400</v>
      </c>
      <c r="W69">
        <f t="shared" si="10"/>
        <v>106400</v>
      </c>
      <c r="X69">
        <f t="shared" si="11"/>
        <v>42400</v>
      </c>
      <c r="Y69">
        <f t="shared" si="12"/>
        <v>42400</v>
      </c>
    </row>
    <row r="70" spans="1:25" x14ac:dyDescent="0.35">
      <c r="A70">
        <v>100069</v>
      </c>
      <c r="B70" s="1">
        <v>46092</v>
      </c>
      <c r="C70" t="s">
        <v>55</v>
      </c>
      <c r="D70" t="s">
        <v>56</v>
      </c>
      <c r="E70" t="s">
        <v>43</v>
      </c>
      <c r="F70" t="s">
        <v>27</v>
      </c>
      <c r="G70" t="s">
        <v>28</v>
      </c>
      <c r="H70" t="s">
        <v>117</v>
      </c>
      <c r="I70" t="s">
        <v>22</v>
      </c>
      <c r="J70">
        <v>3</v>
      </c>
      <c r="K70">
        <v>165000</v>
      </c>
      <c r="L70">
        <v>0.05</v>
      </c>
      <c r="M70">
        <v>470250</v>
      </c>
      <c r="N70">
        <v>112000</v>
      </c>
      <c r="O70" t="s">
        <v>23</v>
      </c>
      <c r="P70" t="s">
        <v>47</v>
      </c>
      <c r="Q70" t="b">
        <f t="shared" si="7"/>
        <v>0</v>
      </c>
      <c r="S70" t="str">
        <f t="shared" si="8"/>
        <v>Match</v>
      </c>
      <c r="V70">
        <f t="shared" si="9"/>
        <v>134250</v>
      </c>
      <c r="W70">
        <f t="shared" si="10"/>
        <v>470250</v>
      </c>
      <c r="X70">
        <f t="shared" si="11"/>
        <v>134250</v>
      </c>
      <c r="Y70">
        <f t="shared" si="12"/>
        <v>134250</v>
      </c>
    </row>
    <row r="71" spans="1:25" x14ac:dyDescent="0.35">
      <c r="A71">
        <v>100070</v>
      </c>
      <c r="B71" s="1">
        <v>46147</v>
      </c>
      <c r="C71" t="s">
        <v>55</v>
      </c>
      <c r="D71" t="s">
        <v>56</v>
      </c>
      <c r="E71" t="s">
        <v>43</v>
      </c>
      <c r="F71" t="s">
        <v>19</v>
      </c>
      <c r="G71" t="s">
        <v>20</v>
      </c>
      <c r="H71" t="s">
        <v>118</v>
      </c>
      <c r="I71" t="s">
        <v>22</v>
      </c>
      <c r="J71">
        <v>3</v>
      </c>
      <c r="K71">
        <v>58000</v>
      </c>
      <c r="L71">
        <v>0</v>
      </c>
      <c r="M71">
        <v>174000</v>
      </c>
      <c r="O71" t="s">
        <v>23</v>
      </c>
      <c r="P71" t="s">
        <v>64</v>
      </c>
      <c r="Q71" cm="1">
        <f t="array" ref="Q71">IF(N71="",_xlfn.XLOOKUP(1,($G$2:$G$433=G71)*($N$2:$N$433&lt;&gt;""),$N$2:$N$433),"")</f>
        <v>39000</v>
      </c>
      <c r="S71" t="str">
        <f t="shared" si="8"/>
        <v>Match</v>
      </c>
      <c r="V71">
        <f t="shared" si="9"/>
        <v>174000</v>
      </c>
      <c r="W71">
        <f t="shared" si="10"/>
        <v>174000</v>
      </c>
      <c r="X71">
        <f t="shared" si="11"/>
        <v>174000</v>
      </c>
      <c r="Y71">
        <f t="shared" si="12"/>
        <v>174000</v>
      </c>
    </row>
    <row r="72" spans="1:25" x14ac:dyDescent="0.35">
      <c r="A72">
        <v>100071</v>
      </c>
      <c r="B72" s="1">
        <v>46028</v>
      </c>
      <c r="C72" t="s">
        <v>42</v>
      </c>
      <c r="D72" t="s">
        <v>26</v>
      </c>
      <c r="E72" t="s">
        <v>37</v>
      </c>
      <c r="F72" t="s">
        <v>27</v>
      </c>
      <c r="G72" t="s">
        <v>38</v>
      </c>
      <c r="H72" t="s">
        <v>119</v>
      </c>
      <c r="I72" t="s">
        <v>30</v>
      </c>
      <c r="J72">
        <v>4</v>
      </c>
      <c r="K72">
        <v>26000</v>
      </c>
      <c r="L72">
        <v>0.1</v>
      </c>
      <c r="M72">
        <v>93600</v>
      </c>
      <c r="N72">
        <v>15000</v>
      </c>
      <c r="O72" t="s">
        <v>23</v>
      </c>
      <c r="P72" t="s">
        <v>24</v>
      </c>
      <c r="Q72" t="b">
        <f t="shared" si="7"/>
        <v>0</v>
      </c>
      <c r="S72" t="str">
        <f t="shared" si="8"/>
        <v>Match</v>
      </c>
      <c r="V72">
        <f t="shared" si="9"/>
        <v>33600</v>
      </c>
      <c r="W72">
        <f t="shared" si="10"/>
        <v>93600</v>
      </c>
      <c r="X72">
        <f t="shared" si="11"/>
        <v>33600</v>
      </c>
      <c r="Y72">
        <f t="shared" si="12"/>
        <v>33600</v>
      </c>
    </row>
    <row r="73" spans="1:25" x14ac:dyDescent="0.35">
      <c r="A73">
        <v>100072</v>
      </c>
      <c r="B73" s="1">
        <v>46182</v>
      </c>
      <c r="C73" t="s">
        <v>50</v>
      </c>
      <c r="D73" t="s">
        <v>51</v>
      </c>
      <c r="E73" t="s">
        <v>43</v>
      </c>
      <c r="F73" t="s">
        <v>19</v>
      </c>
      <c r="G73" t="s">
        <v>20</v>
      </c>
      <c r="H73" t="s">
        <v>120</v>
      </c>
      <c r="I73" t="s">
        <v>22</v>
      </c>
      <c r="J73">
        <v>3</v>
      </c>
      <c r="K73">
        <v>58000</v>
      </c>
      <c r="L73">
        <v>0.1</v>
      </c>
      <c r="M73">
        <v>125280</v>
      </c>
      <c r="N73">
        <v>39000</v>
      </c>
      <c r="O73" t="s">
        <v>23</v>
      </c>
      <c r="P73" t="s">
        <v>40</v>
      </c>
      <c r="Q73" t="b">
        <f t="shared" si="7"/>
        <v>0</v>
      </c>
      <c r="S73" t="str">
        <f t="shared" si="8"/>
        <v>Mismatch</v>
      </c>
      <c r="T73">
        <f>M73-(J73*K73*(1-L73))</f>
        <v>-31320</v>
      </c>
      <c r="U73" t="str">
        <f>IF(AND(M73&lt;&gt;J73*K73*(1-L73),M73=J73*K73*(1-L73)*80%),"20% pattern","Other mismatch")</f>
        <v>20% pattern</v>
      </c>
      <c r="V73">
        <f t="shared" si="9"/>
        <v>8280</v>
      </c>
      <c r="W73">
        <f t="shared" si="10"/>
        <v>156600</v>
      </c>
      <c r="X73">
        <f t="shared" si="11"/>
        <v>39600</v>
      </c>
      <c r="Y73">
        <f t="shared" si="12"/>
        <v>8280</v>
      </c>
    </row>
    <row r="74" spans="1:25" x14ac:dyDescent="0.35">
      <c r="A74">
        <v>100073</v>
      </c>
      <c r="B74" s="1">
        <v>46086</v>
      </c>
      <c r="C74" t="s">
        <v>32</v>
      </c>
      <c r="D74" t="s">
        <v>17</v>
      </c>
      <c r="E74" t="s">
        <v>37</v>
      </c>
      <c r="F74" t="s">
        <v>27</v>
      </c>
      <c r="G74" t="s">
        <v>38</v>
      </c>
      <c r="H74" t="s">
        <v>121</v>
      </c>
      <c r="I74" t="s">
        <v>30</v>
      </c>
      <c r="J74">
        <v>1</v>
      </c>
      <c r="K74">
        <v>26000</v>
      </c>
      <c r="L74">
        <v>0.1</v>
      </c>
      <c r="M74">
        <v>23400</v>
      </c>
      <c r="N74">
        <v>15000</v>
      </c>
      <c r="O74" t="s">
        <v>76</v>
      </c>
      <c r="P74" t="s">
        <v>47</v>
      </c>
      <c r="Q74" t="b">
        <f t="shared" si="7"/>
        <v>0</v>
      </c>
      <c r="S74" t="str">
        <f t="shared" si="8"/>
        <v>Match</v>
      </c>
      <c r="V74">
        <f t="shared" si="9"/>
        <v>8400</v>
      </c>
      <c r="W74">
        <f t="shared" si="10"/>
        <v>23400</v>
      </c>
      <c r="X74">
        <f t="shared" si="11"/>
        <v>8400</v>
      </c>
      <c r="Y74">
        <f t="shared" si="12"/>
        <v>8400</v>
      </c>
    </row>
    <row r="75" spans="1:25" x14ac:dyDescent="0.35">
      <c r="A75">
        <v>100074</v>
      </c>
      <c r="B75" s="1">
        <v>46132</v>
      </c>
      <c r="C75" t="s">
        <v>50</v>
      </c>
      <c r="D75" t="s">
        <v>51</v>
      </c>
      <c r="E75" t="s">
        <v>43</v>
      </c>
      <c r="F75" t="s">
        <v>44</v>
      </c>
      <c r="G75" t="s">
        <v>45</v>
      </c>
      <c r="H75" t="s">
        <v>122</v>
      </c>
      <c r="I75" t="s">
        <v>22</v>
      </c>
      <c r="J75">
        <v>4</v>
      </c>
      <c r="K75">
        <v>6500</v>
      </c>
      <c r="L75">
        <v>0.05</v>
      </c>
      <c r="M75">
        <v>24700</v>
      </c>
      <c r="N75">
        <v>2200</v>
      </c>
      <c r="O75" t="s">
        <v>23</v>
      </c>
      <c r="P75" t="s">
        <v>24</v>
      </c>
      <c r="Q75" t="b">
        <f t="shared" si="7"/>
        <v>1</v>
      </c>
      <c r="S75" t="str">
        <f t="shared" si="8"/>
        <v>Match</v>
      </c>
      <c r="V75">
        <f t="shared" si="9"/>
        <v>15900</v>
      </c>
      <c r="W75">
        <f t="shared" si="10"/>
        <v>24700</v>
      </c>
      <c r="X75">
        <f t="shared" si="11"/>
        <v>15900</v>
      </c>
      <c r="Y75">
        <f t="shared" si="12"/>
        <v>15900</v>
      </c>
    </row>
    <row r="76" spans="1:25" x14ac:dyDescent="0.35">
      <c r="A76">
        <v>100075</v>
      </c>
      <c r="B76" s="1">
        <v>46256</v>
      </c>
      <c r="C76" t="s">
        <v>25</v>
      </c>
      <c r="D76" t="s">
        <v>26</v>
      </c>
      <c r="E76" t="s">
        <v>43</v>
      </c>
      <c r="F76" t="s">
        <v>27</v>
      </c>
      <c r="G76" t="s">
        <v>28</v>
      </c>
      <c r="H76" t="s">
        <v>123</v>
      </c>
      <c r="I76" t="s">
        <v>30</v>
      </c>
      <c r="J76">
        <v>1</v>
      </c>
      <c r="K76">
        <v>165000</v>
      </c>
      <c r="L76">
        <v>0.05</v>
      </c>
      <c r="M76">
        <v>156750</v>
      </c>
      <c r="N76">
        <v>112000</v>
      </c>
      <c r="O76" t="s">
        <v>23</v>
      </c>
      <c r="P76" t="s">
        <v>54</v>
      </c>
      <c r="Q76" t="b">
        <f t="shared" si="7"/>
        <v>0</v>
      </c>
      <c r="S76" t="str">
        <f t="shared" si="8"/>
        <v>Match</v>
      </c>
      <c r="V76">
        <f t="shared" si="9"/>
        <v>44750</v>
      </c>
      <c r="W76">
        <f t="shared" si="10"/>
        <v>156750</v>
      </c>
      <c r="X76">
        <f t="shared" si="11"/>
        <v>44750</v>
      </c>
      <c r="Y76">
        <f t="shared" si="12"/>
        <v>44750</v>
      </c>
    </row>
    <row r="77" spans="1:25" x14ac:dyDescent="0.35">
      <c r="A77">
        <v>100076</v>
      </c>
      <c r="B77" s="1">
        <v>46064</v>
      </c>
      <c r="C77" t="s">
        <v>25</v>
      </c>
      <c r="D77" t="s">
        <v>26</v>
      </c>
      <c r="E77" t="s">
        <v>43</v>
      </c>
      <c r="F77" t="s">
        <v>27</v>
      </c>
      <c r="G77" t="s">
        <v>38</v>
      </c>
      <c r="H77" t="s">
        <v>124</v>
      </c>
      <c r="I77" t="s">
        <v>22</v>
      </c>
      <c r="J77">
        <v>4</v>
      </c>
      <c r="K77">
        <v>26000</v>
      </c>
      <c r="L77">
        <v>0</v>
      </c>
      <c r="M77">
        <v>104000</v>
      </c>
      <c r="N77">
        <v>15000</v>
      </c>
      <c r="O77" t="s">
        <v>23</v>
      </c>
      <c r="P77" t="s">
        <v>84</v>
      </c>
      <c r="Q77" t="b">
        <f t="shared" si="7"/>
        <v>0</v>
      </c>
      <c r="S77" t="str">
        <f t="shared" si="8"/>
        <v>Match</v>
      </c>
      <c r="V77">
        <f t="shared" si="9"/>
        <v>44000</v>
      </c>
      <c r="W77">
        <f t="shared" si="10"/>
        <v>104000</v>
      </c>
      <c r="X77">
        <f t="shared" si="11"/>
        <v>44000</v>
      </c>
      <c r="Y77">
        <f t="shared" si="12"/>
        <v>44000</v>
      </c>
    </row>
    <row r="78" spans="1:25" x14ac:dyDescent="0.35">
      <c r="A78">
        <v>100077</v>
      </c>
      <c r="B78" s="1">
        <v>46156</v>
      </c>
      <c r="C78" t="s">
        <v>42</v>
      </c>
      <c r="D78" t="s">
        <v>26</v>
      </c>
      <c r="E78" t="s">
        <v>43</v>
      </c>
      <c r="F78" t="s">
        <v>44</v>
      </c>
      <c r="G78" t="s">
        <v>60</v>
      </c>
      <c r="H78" t="s">
        <v>63</v>
      </c>
      <c r="I78" t="s">
        <v>22</v>
      </c>
      <c r="J78">
        <v>2</v>
      </c>
      <c r="K78">
        <v>9000</v>
      </c>
      <c r="L78">
        <v>0.15</v>
      </c>
      <c r="M78">
        <v>15300</v>
      </c>
      <c r="N78">
        <v>3500</v>
      </c>
      <c r="O78" t="s">
        <v>23</v>
      </c>
      <c r="P78" t="s">
        <v>24</v>
      </c>
      <c r="Q78" t="b">
        <f t="shared" si="7"/>
        <v>0</v>
      </c>
      <c r="S78" t="str">
        <f t="shared" si="8"/>
        <v>Match</v>
      </c>
      <c r="V78">
        <f t="shared" si="9"/>
        <v>8300</v>
      </c>
      <c r="W78">
        <f t="shared" si="10"/>
        <v>15300</v>
      </c>
      <c r="X78">
        <f t="shared" si="11"/>
        <v>8300</v>
      </c>
      <c r="Y78">
        <f t="shared" si="12"/>
        <v>8300</v>
      </c>
    </row>
    <row r="79" spans="1:25" x14ac:dyDescent="0.35">
      <c r="A79">
        <v>100078</v>
      </c>
      <c r="B79" s="1">
        <v>46209</v>
      </c>
      <c r="C79" t="s">
        <v>25</v>
      </c>
      <c r="D79" t="s">
        <v>26</v>
      </c>
      <c r="E79" t="s">
        <v>43</v>
      </c>
      <c r="F79" t="s">
        <v>44</v>
      </c>
      <c r="G79" t="s">
        <v>45</v>
      </c>
      <c r="H79" t="s">
        <v>125</v>
      </c>
      <c r="I79" t="s">
        <v>30</v>
      </c>
      <c r="J79">
        <v>2</v>
      </c>
      <c r="K79">
        <v>6500</v>
      </c>
      <c r="L79">
        <v>0.1</v>
      </c>
      <c r="M79">
        <v>11700</v>
      </c>
      <c r="N79">
        <v>2200</v>
      </c>
      <c r="O79" t="s">
        <v>23</v>
      </c>
      <c r="P79" t="s">
        <v>31</v>
      </c>
      <c r="Q79" t="b">
        <f t="shared" si="7"/>
        <v>0</v>
      </c>
      <c r="S79" t="str">
        <f t="shared" si="8"/>
        <v>Match</v>
      </c>
      <c r="V79">
        <f t="shared" si="9"/>
        <v>7300</v>
      </c>
      <c r="W79">
        <f t="shared" si="10"/>
        <v>11700</v>
      </c>
      <c r="X79">
        <f t="shared" si="11"/>
        <v>7300</v>
      </c>
      <c r="Y79">
        <f t="shared" si="12"/>
        <v>7300</v>
      </c>
    </row>
    <row r="80" spans="1:25" x14ac:dyDescent="0.35">
      <c r="A80">
        <v>100079</v>
      </c>
      <c r="B80" s="1">
        <v>46058</v>
      </c>
      <c r="C80" t="s">
        <v>42</v>
      </c>
      <c r="D80" t="s">
        <v>26</v>
      </c>
      <c r="E80" t="s">
        <v>43</v>
      </c>
      <c r="F80" t="s">
        <v>19</v>
      </c>
      <c r="G80" t="s">
        <v>20</v>
      </c>
      <c r="H80" t="s">
        <v>126</v>
      </c>
      <c r="I80" t="s">
        <v>30</v>
      </c>
      <c r="J80">
        <v>2</v>
      </c>
      <c r="K80">
        <v>58000</v>
      </c>
      <c r="L80">
        <v>0.1</v>
      </c>
      <c r="M80">
        <v>104400</v>
      </c>
      <c r="N80">
        <v>39000</v>
      </c>
      <c r="O80" t="s">
        <v>23</v>
      </c>
      <c r="P80" t="s">
        <v>84</v>
      </c>
      <c r="Q80" t="b">
        <f t="shared" si="7"/>
        <v>0</v>
      </c>
      <c r="S80" t="str">
        <f t="shared" si="8"/>
        <v>Match</v>
      </c>
      <c r="V80">
        <f t="shared" si="9"/>
        <v>26400</v>
      </c>
      <c r="W80">
        <f t="shared" si="10"/>
        <v>104400</v>
      </c>
      <c r="X80">
        <f t="shared" si="11"/>
        <v>26400</v>
      </c>
      <c r="Y80">
        <f t="shared" si="12"/>
        <v>26400</v>
      </c>
    </row>
    <row r="81" spans="1:25" x14ac:dyDescent="0.35">
      <c r="A81">
        <v>100080</v>
      </c>
      <c r="B81" s="1">
        <v>46255</v>
      </c>
      <c r="C81" t="s">
        <v>50</v>
      </c>
      <c r="D81" t="s">
        <v>51</v>
      </c>
      <c r="E81" t="s">
        <v>37</v>
      </c>
      <c r="F81" t="s">
        <v>44</v>
      </c>
      <c r="G81" t="s">
        <v>65</v>
      </c>
      <c r="H81" t="s">
        <v>127</v>
      </c>
      <c r="I81" t="s">
        <v>30</v>
      </c>
      <c r="J81">
        <v>2</v>
      </c>
      <c r="K81">
        <v>28000</v>
      </c>
      <c r="L81">
        <v>0.1</v>
      </c>
      <c r="M81">
        <v>50400</v>
      </c>
      <c r="N81">
        <v>16000</v>
      </c>
      <c r="O81" t="s">
        <v>23</v>
      </c>
      <c r="P81" t="s">
        <v>31</v>
      </c>
      <c r="Q81" t="b">
        <f t="shared" si="7"/>
        <v>0</v>
      </c>
      <c r="S81" t="str">
        <f t="shared" si="8"/>
        <v>Match</v>
      </c>
      <c r="V81">
        <f t="shared" si="9"/>
        <v>18400</v>
      </c>
      <c r="W81">
        <f t="shared" si="10"/>
        <v>50400</v>
      </c>
      <c r="X81">
        <f t="shared" si="11"/>
        <v>18400</v>
      </c>
      <c r="Y81">
        <f t="shared" si="12"/>
        <v>18400</v>
      </c>
    </row>
    <row r="82" spans="1:25" x14ac:dyDescent="0.35">
      <c r="A82">
        <v>100081</v>
      </c>
      <c r="B82" s="1">
        <v>46151</v>
      </c>
      <c r="C82" t="s">
        <v>42</v>
      </c>
      <c r="D82" t="s">
        <v>26</v>
      </c>
      <c r="E82" t="s">
        <v>37</v>
      </c>
      <c r="F82" t="s">
        <v>27</v>
      </c>
      <c r="G82" t="s">
        <v>33</v>
      </c>
      <c r="H82" t="s">
        <v>128</v>
      </c>
      <c r="I82" t="s">
        <v>22</v>
      </c>
      <c r="J82">
        <v>2</v>
      </c>
      <c r="K82">
        <v>32000</v>
      </c>
      <c r="L82">
        <v>0</v>
      </c>
      <c r="M82">
        <v>64000</v>
      </c>
      <c r="N82">
        <v>19000</v>
      </c>
      <c r="O82" t="s">
        <v>23</v>
      </c>
      <c r="P82" t="s">
        <v>84</v>
      </c>
      <c r="Q82" t="b">
        <f t="shared" si="7"/>
        <v>0</v>
      </c>
      <c r="S82" t="str">
        <f t="shared" si="8"/>
        <v>Match</v>
      </c>
      <c r="V82">
        <f t="shared" si="9"/>
        <v>26000</v>
      </c>
      <c r="W82">
        <f t="shared" si="10"/>
        <v>64000</v>
      </c>
      <c r="X82">
        <f t="shared" si="11"/>
        <v>26000</v>
      </c>
      <c r="Y82">
        <f t="shared" si="12"/>
        <v>26000</v>
      </c>
    </row>
    <row r="83" spans="1:25" x14ac:dyDescent="0.35">
      <c r="A83">
        <v>100082</v>
      </c>
      <c r="B83" s="1">
        <v>46149</v>
      </c>
      <c r="C83" t="s">
        <v>32</v>
      </c>
      <c r="D83" t="s">
        <v>17</v>
      </c>
      <c r="E83" t="s">
        <v>37</v>
      </c>
      <c r="F83" t="s">
        <v>27</v>
      </c>
      <c r="G83" t="s">
        <v>28</v>
      </c>
      <c r="H83" t="s">
        <v>86</v>
      </c>
      <c r="I83" t="s">
        <v>22</v>
      </c>
      <c r="J83">
        <v>2</v>
      </c>
      <c r="K83">
        <v>165000</v>
      </c>
      <c r="L83">
        <v>0.1</v>
      </c>
      <c r="M83">
        <v>297000</v>
      </c>
      <c r="O83" t="s">
        <v>23</v>
      </c>
      <c r="P83" t="s">
        <v>54</v>
      </c>
      <c r="Q83" cm="1">
        <f t="array" ref="Q83">IF(N83="",_xlfn.XLOOKUP(1,($G$2:$G$433=G83)*($N$2:$N$433&lt;&gt;""),$N$2:$N$433),"")</f>
        <v>112000</v>
      </c>
      <c r="S83" t="str">
        <f t="shared" si="8"/>
        <v>Match</v>
      </c>
      <c r="V83">
        <f t="shared" si="9"/>
        <v>297000</v>
      </c>
      <c r="W83">
        <f t="shared" si="10"/>
        <v>297000</v>
      </c>
      <c r="X83">
        <f t="shared" si="11"/>
        <v>297000</v>
      </c>
      <c r="Y83">
        <f t="shared" si="12"/>
        <v>297000</v>
      </c>
    </row>
    <row r="84" spans="1:25" x14ac:dyDescent="0.35">
      <c r="A84">
        <v>100083</v>
      </c>
      <c r="B84" s="1">
        <v>46079</v>
      </c>
      <c r="C84" t="s">
        <v>42</v>
      </c>
      <c r="D84" t="s">
        <v>26</v>
      </c>
      <c r="E84" t="s">
        <v>43</v>
      </c>
      <c r="F84" t="s">
        <v>27</v>
      </c>
      <c r="G84" t="s">
        <v>28</v>
      </c>
      <c r="H84" t="s">
        <v>129</v>
      </c>
      <c r="I84" t="s">
        <v>30</v>
      </c>
      <c r="J84">
        <v>3</v>
      </c>
      <c r="K84">
        <v>165000</v>
      </c>
      <c r="L84">
        <v>0.1</v>
      </c>
      <c r="M84">
        <v>445500</v>
      </c>
      <c r="N84">
        <v>112000</v>
      </c>
      <c r="O84" t="s">
        <v>76</v>
      </c>
      <c r="P84" t="s">
        <v>54</v>
      </c>
      <c r="Q84" t="b">
        <f t="shared" si="7"/>
        <v>0</v>
      </c>
      <c r="S84" t="str">
        <f t="shared" si="8"/>
        <v>Match</v>
      </c>
      <c r="V84">
        <f t="shared" si="9"/>
        <v>109500</v>
      </c>
      <c r="W84">
        <f t="shared" si="10"/>
        <v>445500</v>
      </c>
      <c r="X84">
        <f t="shared" si="11"/>
        <v>109500</v>
      </c>
      <c r="Y84">
        <f t="shared" si="12"/>
        <v>109500</v>
      </c>
    </row>
    <row r="85" spans="1:25" x14ac:dyDescent="0.35">
      <c r="A85">
        <v>100084</v>
      </c>
      <c r="B85" s="1">
        <v>46226</v>
      </c>
      <c r="C85" t="s">
        <v>32</v>
      </c>
      <c r="D85" t="s">
        <v>17</v>
      </c>
      <c r="E85" t="s">
        <v>43</v>
      </c>
      <c r="F85" t="s">
        <v>27</v>
      </c>
      <c r="G85" t="s">
        <v>38</v>
      </c>
      <c r="H85" t="s">
        <v>130</v>
      </c>
      <c r="I85" t="s">
        <v>22</v>
      </c>
      <c r="J85">
        <v>4</v>
      </c>
      <c r="K85">
        <v>26000</v>
      </c>
      <c r="L85">
        <v>0</v>
      </c>
      <c r="M85">
        <v>104000</v>
      </c>
      <c r="N85">
        <v>15000</v>
      </c>
      <c r="O85" t="s">
        <v>76</v>
      </c>
      <c r="P85" t="s">
        <v>31</v>
      </c>
      <c r="Q85" t="b">
        <f t="shared" si="7"/>
        <v>0</v>
      </c>
      <c r="S85" t="str">
        <f t="shared" si="8"/>
        <v>Match</v>
      </c>
      <c r="V85">
        <f t="shared" si="9"/>
        <v>44000</v>
      </c>
      <c r="W85">
        <f t="shared" si="10"/>
        <v>104000</v>
      </c>
      <c r="X85">
        <f t="shared" si="11"/>
        <v>44000</v>
      </c>
      <c r="Y85">
        <f t="shared" si="12"/>
        <v>44000</v>
      </c>
    </row>
    <row r="86" spans="1:25" x14ac:dyDescent="0.35">
      <c r="A86">
        <v>100085</v>
      </c>
      <c r="B86" s="1">
        <v>46227</v>
      </c>
      <c r="C86" t="s">
        <v>55</v>
      </c>
      <c r="D86" t="s">
        <v>56</v>
      </c>
      <c r="E86" t="s">
        <v>18</v>
      </c>
      <c r="F86" t="s">
        <v>27</v>
      </c>
      <c r="G86" t="s">
        <v>38</v>
      </c>
      <c r="H86" t="s">
        <v>131</v>
      </c>
      <c r="I86" t="s">
        <v>30</v>
      </c>
      <c r="J86">
        <v>3</v>
      </c>
      <c r="K86">
        <v>26000</v>
      </c>
      <c r="L86">
        <v>0</v>
      </c>
      <c r="M86">
        <v>78000</v>
      </c>
      <c r="N86">
        <v>15000</v>
      </c>
      <c r="O86" t="s">
        <v>23</v>
      </c>
      <c r="P86" t="s">
        <v>84</v>
      </c>
      <c r="Q86" t="b">
        <f t="shared" si="7"/>
        <v>0</v>
      </c>
      <c r="S86" t="str">
        <f t="shared" si="8"/>
        <v>Match</v>
      </c>
      <c r="V86">
        <f t="shared" si="9"/>
        <v>33000</v>
      </c>
      <c r="W86">
        <f t="shared" si="10"/>
        <v>78000</v>
      </c>
      <c r="X86">
        <f t="shared" si="11"/>
        <v>33000</v>
      </c>
      <c r="Y86">
        <f t="shared" si="12"/>
        <v>33000</v>
      </c>
    </row>
    <row r="87" spans="1:25" x14ac:dyDescent="0.35">
      <c r="A87">
        <v>100086</v>
      </c>
      <c r="B87" s="1">
        <v>46068</v>
      </c>
      <c r="C87" t="s">
        <v>35</v>
      </c>
      <c r="D87" t="s">
        <v>36</v>
      </c>
      <c r="E87" t="s">
        <v>37</v>
      </c>
      <c r="F87" t="s">
        <v>27</v>
      </c>
      <c r="G87" t="s">
        <v>33</v>
      </c>
      <c r="H87" t="s">
        <v>132</v>
      </c>
      <c r="I87" t="s">
        <v>30</v>
      </c>
      <c r="J87">
        <v>4</v>
      </c>
      <c r="K87">
        <v>32000</v>
      </c>
      <c r="L87">
        <v>0.1</v>
      </c>
      <c r="M87">
        <v>115200</v>
      </c>
      <c r="N87">
        <v>19000</v>
      </c>
      <c r="O87" t="s">
        <v>23</v>
      </c>
      <c r="P87" t="s">
        <v>54</v>
      </c>
      <c r="Q87" t="b">
        <f t="shared" si="7"/>
        <v>0</v>
      </c>
      <c r="S87" t="str">
        <f t="shared" si="8"/>
        <v>Match</v>
      </c>
      <c r="V87">
        <f t="shared" si="9"/>
        <v>39200</v>
      </c>
      <c r="W87">
        <f t="shared" si="10"/>
        <v>115200</v>
      </c>
      <c r="X87">
        <f t="shared" si="11"/>
        <v>39200</v>
      </c>
      <c r="Y87">
        <f t="shared" si="12"/>
        <v>39200</v>
      </c>
    </row>
    <row r="88" spans="1:25" x14ac:dyDescent="0.35">
      <c r="A88">
        <v>100087</v>
      </c>
      <c r="B88" s="1">
        <v>46032</v>
      </c>
      <c r="C88" t="s">
        <v>32</v>
      </c>
      <c r="D88" t="s">
        <v>17</v>
      </c>
      <c r="E88" t="s">
        <v>18</v>
      </c>
      <c r="F88" t="s">
        <v>44</v>
      </c>
      <c r="G88" t="s">
        <v>65</v>
      </c>
      <c r="H88" t="s">
        <v>133</v>
      </c>
      <c r="I88" t="s">
        <v>30</v>
      </c>
      <c r="J88">
        <v>3</v>
      </c>
      <c r="K88">
        <v>28000</v>
      </c>
      <c r="L88">
        <v>0.15</v>
      </c>
      <c r="M88">
        <v>71400</v>
      </c>
      <c r="N88">
        <v>16000</v>
      </c>
      <c r="O88" t="s">
        <v>23</v>
      </c>
      <c r="P88" t="s">
        <v>54</v>
      </c>
      <c r="Q88" t="b">
        <f t="shared" si="7"/>
        <v>0</v>
      </c>
      <c r="S88" t="str">
        <f t="shared" si="8"/>
        <v>Match</v>
      </c>
      <c r="V88">
        <f t="shared" si="9"/>
        <v>23400</v>
      </c>
      <c r="W88">
        <f t="shared" si="10"/>
        <v>71400</v>
      </c>
      <c r="X88">
        <f t="shared" si="11"/>
        <v>23400</v>
      </c>
      <c r="Y88">
        <f t="shared" si="12"/>
        <v>23400</v>
      </c>
    </row>
    <row r="89" spans="1:25" x14ac:dyDescent="0.35">
      <c r="A89">
        <v>100088</v>
      </c>
      <c r="B89" s="1">
        <v>46191</v>
      </c>
      <c r="C89" t="s">
        <v>35</v>
      </c>
      <c r="D89" t="s">
        <v>36</v>
      </c>
      <c r="E89" t="s">
        <v>18</v>
      </c>
      <c r="F89" t="s">
        <v>27</v>
      </c>
      <c r="G89" t="s">
        <v>33</v>
      </c>
      <c r="H89" t="s">
        <v>134</v>
      </c>
      <c r="I89" t="s">
        <v>30</v>
      </c>
      <c r="J89">
        <v>5</v>
      </c>
      <c r="K89">
        <v>32000</v>
      </c>
      <c r="L89">
        <v>0.05</v>
      </c>
      <c r="M89">
        <v>152000</v>
      </c>
      <c r="N89">
        <v>19000</v>
      </c>
      <c r="O89" t="s">
        <v>76</v>
      </c>
      <c r="P89" t="s">
        <v>24</v>
      </c>
      <c r="Q89" t="b">
        <f t="shared" si="7"/>
        <v>0</v>
      </c>
      <c r="S89" t="str">
        <f t="shared" si="8"/>
        <v>Match</v>
      </c>
      <c r="V89">
        <f t="shared" si="9"/>
        <v>57000</v>
      </c>
      <c r="W89">
        <f t="shared" si="10"/>
        <v>152000</v>
      </c>
      <c r="X89">
        <f t="shared" si="11"/>
        <v>57000</v>
      </c>
      <c r="Y89">
        <f t="shared" si="12"/>
        <v>57000</v>
      </c>
    </row>
    <row r="90" spans="1:25" x14ac:dyDescent="0.35">
      <c r="A90">
        <v>100089</v>
      </c>
      <c r="B90" s="1">
        <v>46024</v>
      </c>
      <c r="C90" t="s">
        <v>35</v>
      </c>
      <c r="D90" t="s">
        <v>36</v>
      </c>
      <c r="E90" t="s">
        <v>43</v>
      </c>
      <c r="F90" t="s">
        <v>19</v>
      </c>
      <c r="G90" t="s">
        <v>52</v>
      </c>
      <c r="H90" t="s">
        <v>86</v>
      </c>
      <c r="I90" t="s">
        <v>30</v>
      </c>
      <c r="J90">
        <v>1</v>
      </c>
      <c r="K90">
        <v>42000</v>
      </c>
      <c r="L90">
        <v>0.05</v>
      </c>
      <c r="M90">
        <v>39900</v>
      </c>
      <c r="N90">
        <v>28000</v>
      </c>
      <c r="O90" t="s">
        <v>23</v>
      </c>
      <c r="P90" t="s">
        <v>47</v>
      </c>
      <c r="Q90" t="b">
        <f t="shared" si="7"/>
        <v>0</v>
      </c>
      <c r="S90" t="str">
        <f t="shared" si="8"/>
        <v>Match</v>
      </c>
      <c r="V90">
        <f t="shared" si="9"/>
        <v>11900</v>
      </c>
      <c r="W90">
        <f t="shared" si="10"/>
        <v>39900</v>
      </c>
      <c r="X90">
        <f t="shared" si="11"/>
        <v>11900</v>
      </c>
      <c r="Y90">
        <f t="shared" si="12"/>
        <v>11900</v>
      </c>
    </row>
    <row r="91" spans="1:25" x14ac:dyDescent="0.35">
      <c r="A91">
        <v>100090</v>
      </c>
      <c r="B91" s="1">
        <v>46085</v>
      </c>
      <c r="C91" t="s">
        <v>35</v>
      </c>
      <c r="D91" t="s">
        <v>36</v>
      </c>
      <c r="E91" t="s">
        <v>37</v>
      </c>
      <c r="F91" t="s">
        <v>19</v>
      </c>
      <c r="G91" t="s">
        <v>52</v>
      </c>
      <c r="H91" t="s">
        <v>95</v>
      </c>
      <c r="I91" t="s">
        <v>30</v>
      </c>
      <c r="J91">
        <v>4</v>
      </c>
      <c r="K91">
        <v>42000</v>
      </c>
      <c r="L91">
        <v>0.05</v>
      </c>
      <c r="M91">
        <v>159600</v>
      </c>
      <c r="N91">
        <v>28000</v>
      </c>
      <c r="O91" t="s">
        <v>23</v>
      </c>
      <c r="P91" t="s">
        <v>31</v>
      </c>
      <c r="Q91" t="b">
        <f t="shared" si="7"/>
        <v>0</v>
      </c>
      <c r="S91" t="str">
        <f t="shared" si="8"/>
        <v>Match</v>
      </c>
      <c r="V91">
        <f t="shared" si="9"/>
        <v>47600</v>
      </c>
      <c r="W91">
        <f t="shared" si="10"/>
        <v>159600</v>
      </c>
      <c r="X91">
        <f t="shared" si="11"/>
        <v>47600</v>
      </c>
      <c r="Y91">
        <f t="shared" si="12"/>
        <v>47600</v>
      </c>
    </row>
    <row r="92" spans="1:25" x14ac:dyDescent="0.35">
      <c r="A92">
        <v>100091</v>
      </c>
      <c r="B92" s="1">
        <v>46190</v>
      </c>
      <c r="C92" t="s">
        <v>55</v>
      </c>
      <c r="D92" t="s">
        <v>56</v>
      </c>
      <c r="E92" t="s">
        <v>37</v>
      </c>
      <c r="F92" t="s">
        <v>44</v>
      </c>
      <c r="G92" t="s">
        <v>60</v>
      </c>
      <c r="H92" t="s">
        <v>135</v>
      </c>
      <c r="I92" t="s">
        <v>22</v>
      </c>
      <c r="J92">
        <v>2</v>
      </c>
      <c r="K92">
        <v>9000</v>
      </c>
      <c r="L92">
        <v>0.1</v>
      </c>
      <c r="M92">
        <v>16200</v>
      </c>
      <c r="N92">
        <v>3500</v>
      </c>
      <c r="O92" t="s">
        <v>23</v>
      </c>
      <c r="P92" t="s">
        <v>40</v>
      </c>
      <c r="Q92" t="b">
        <f t="shared" si="7"/>
        <v>0</v>
      </c>
      <c r="S92" t="str">
        <f t="shared" si="8"/>
        <v>Match</v>
      </c>
      <c r="V92">
        <f t="shared" si="9"/>
        <v>9200</v>
      </c>
      <c r="W92">
        <f t="shared" si="10"/>
        <v>16200</v>
      </c>
      <c r="X92">
        <f t="shared" si="11"/>
        <v>9200</v>
      </c>
      <c r="Y92">
        <f t="shared" si="12"/>
        <v>9200</v>
      </c>
    </row>
    <row r="93" spans="1:25" x14ac:dyDescent="0.35">
      <c r="A93">
        <v>100092</v>
      </c>
      <c r="B93" s="1">
        <v>46153</v>
      </c>
      <c r="C93" t="s">
        <v>55</v>
      </c>
      <c r="D93" t="s">
        <v>56</v>
      </c>
      <c r="E93" t="s">
        <v>43</v>
      </c>
      <c r="F93" t="s">
        <v>19</v>
      </c>
      <c r="G93" t="s">
        <v>52</v>
      </c>
      <c r="H93" t="s">
        <v>125</v>
      </c>
      <c r="I93" t="s">
        <v>30</v>
      </c>
      <c r="J93">
        <v>4</v>
      </c>
      <c r="K93">
        <v>42000</v>
      </c>
      <c r="L93">
        <v>0.1</v>
      </c>
      <c r="M93">
        <v>166320</v>
      </c>
      <c r="N93">
        <v>28000</v>
      </c>
      <c r="O93" t="s">
        <v>23</v>
      </c>
      <c r="P93" t="s">
        <v>47</v>
      </c>
      <c r="Q93" t="b">
        <f t="shared" si="7"/>
        <v>0</v>
      </c>
      <c r="S93" t="str">
        <f t="shared" si="8"/>
        <v>Mismatch</v>
      </c>
      <c r="T93">
        <f>M93-(J93*K93*(1-L93))</f>
        <v>15120</v>
      </c>
      <c r="U93" t="str">
        <f>IF(AND(M93&lt;&gt;J93*K93*(1-L93),M93=J93*K93*(1-L93)*80%),"20% pattern","Other mismatch")</f>
        <v>Other mismatch</v>
      </c>
      <c r="V93">
        <f t="shared" si="9"/>
        <v>54320</v>
      </c>
      <c r="W93">
        <f t="shared" si="10"/>
        <v>151200</v>
      </c>
      <c r="X93">
        <f t="shared" si="11"/>
        <v>39200</v>
      </c>
      <c r="Y93">
        <f t="shared" si="12"/>
        <v>54320</v>
      </c>
    </row>
    <row r="94" spans="1:25" x14ac:dyDescent="0.35">
      <c r="A94">
        <v>100093</v>
      </c>
      <c r="B94" s="1">
        <v>46139</v>
      </c>
      <c r="C94" t="s">
        <v>32</v>
      </c>
      <c r="D94" t="s">
        <v>17</v>
      </c>
      <c r="E94" t="s">
        <v>43</v>
      </c>
      <c r="F94" t="s">
        <v>44</v>
      </c>
      <c r="G94" t="s">
        <v>60</v>
      </c>
      <c r="H94" t="s">
        <v>136</v>
      </c>
      <c r="I94" t="s">
        <v>30</v>
      </c>
      <c r="J94">
        <v>5</v>
      </c>
      <c r="K94">
        <v>9000</v>
      </c>
      <c r="L94">
        <v>0.2</v>
      </c>
      <c r="M94">
        <v>36000</v>
      </c>
      <c r="O94" t="s">
        <v>23</v>
      </c>
      <c r="P94" t="s">
        <v>54</v>
      </c>
      <c r="Q94" cm="1">
        <f t="array" ref="Q94">IF(N94="",_xlfn.XLOOKUP(1,($G$2:$G$433=G94)*($N$2:$N$433&lt;&gt;""),$N$2:$N$433),"")</f>
        <v>3500</v>
      </c>
      <c r="S94" t="str">
        <f t="shared" si="8"/>
        <v>Match</v>
      </c>
      <c r="V94">
        <f t="shared" si="9"/>
        <v>36000</v>
      </c>
      <c r="W94">
        <f t="shared" si="10"/>
        <v>36000</v>
      </c>
      <c r="X94">
        <f t="shared" si="11"/>
        <v>36000</v>
      </c>
      <c r="Y94">
        <f t="shared" si="12"/>
        <v>36000</v>
      </c>
    </row>
    <row r="95" spans="1:25" x14ac:dyDescent="0.35">
      <c r="A95">
        <v>100094</v>
      </c>
      <c r="B95" s="1">
        <v>46223</v>
      </c>
      <c r="C95" t="s">
        <v>42</v>
      </c>
      <c r="D95" t="s">
        <v>26</v>
      </c>
      <c r="E95" t="s">
        <v>43</v>
      </c>
      <c r="F95" t="s">
        <v>19</v>
      </c>
      <c r="G95" t="s">
        <v>52</v>
      </c>
      <c r="H95" t="s">
        <v>89</v>
      </c>
      <c r="I95" t="s">
        <v>30</v>
      </c>
      <c r="J95">
        <v>4</v>
      </c>
      <c r="K95">
        <v>42000</v>
      </c>
      <c r="L95">
        <v>0.05</v>
      </c>
      <c r="M95">
        <v>127680</v>
      </c>
      <c r="N95">
        <v>28000</v>
      </c>
      <c r="O95" t="s">
        <v>23</v>
      </c>
      <c r="P95" t="s">
        <v>54</v>
      </c>
      <c r="Q95" t="b">
        <f t="shared" si="7"/>
        <v>0</v>
      </c>
      <c r="S95" t="str">
        <f t="shared" si="8"/>
        <v>Mismatch</v>
      </c>
      <c r="T95">
        <f>M95-(J95*K95*(1-L95))</f>
        <v>-31920</v>
      </c>
      <c r="U95" t="str">
        <f>IF(AND(M95&lt;&gt;J95*K95*(1-L95),M95=J95*K95*(1-L95)*80%),"20% pattern","Other mismatch")</f>
        <v>20% pattern</v>
      </c>
      <c r="V95">
        <f t="shared" si="9"/>
        <v>15680</v>
      </c>
      <c r="W95">
        <f t="shared" si="10"/>
        <v>159600</v>
      </c>
      <c r="X95">
        <f t="shared" si="11"/>
        <v>47600</v>
      </c>
      <c r="Y95">
        <f t="shared" si="12"/>
        <v>15680</v>
      </c>
    </row>
    <row r="96" spans="1:25" x14ac:dyDescent="0.35">
      <c r="A96">
        <v>100095</v>
      </c>
      <c r="B96" s="1">
        <v>46148</v>
      </c>
      <c r="C96" t="s">
        <v>25</v>
      </c>
      <c r="D96" t="s">
        <v>26</v>
      </c>
      <c r="E96" t="s">
        <v>37</v>
      </c>
      <c r="F96" t="s">
        <v>44</v>
      </c>
      <c r="G96" t="s">
        <v>60</v>
      </c>
      <c r="H96" t="s">
        <v>137</v>
      </c>
      <c r="I96" t="s">
        <v>22</v>
      </c>
      <c r="J96">
        <v>1</v>
      </c>
      <c r="K96">
        <v>9000</v>
      </c>
      <c r="L96">
        <v>0.05</v>
      </c>
      <c r="M96">
        <v>8550</v>
      </c>
      <c r="N96">
        <v>3500</v>
      </c>
      <c r="O96" t="s">
        <v>23</v>
      </c>
      <c r="P96" t="s">
        <v>84</v>
      </c>
      <c r="Q96" t="b">
        <f t="shared" si="7"/>
        <v>0</v>
      </c>
      <c r="S96" t="str">
        <f t="shared" si="8"/>
        <v>Match</v>
      </c>
      <c r="V96">
        <f t="shared" si="9"/>
        <v>5050</v>
      </c>
      <c r="W96">
        <f t="shared" si="10"/>
        <v>8550</v>
      </c>
      <c r="X96">
        <f t="shared" si="11"/>
        <v>5050</v>
      </c>
      <c r="Y96">
        <f t="shared" si="12"/>
        <v>5050</v>
      </c>
    </row>
    <row r="97" spans="1:25" x14ac:dyDescent="0.35">
      <c r="A97">
        <v>100096</v>
      </c>
      <c r="B97" s="1">
        <v>46049</v>
      </c>
      <c r="C97" t="s">
        <v>16</v>
      </c>
      <c r="D97" t="s">
        <v>17</v>
      </c>
      <c r="E97" t="s">
        <v>37</v>
      </c>
      <c r="F97" t="s">
        <v>27</v>
      </c>
      <c r="G97" t="s">
        <v>38</v>
      </c>
      <c r="H97" t="s">
        <v>138</v>
      </c>
      <c r="I97" t="s">
        <v>30</v>
      </c>
      <c r="J97">
        <v>3</v>
      </c>
      <c r="K97">
        <v>26000</v>
      </c>
      <c r="L97">
        <v>0</v>
      </c>
      <c r="M97">
        <v>78000</v>
      </c>
      <c r="O97" t="s">
        <v>23</v>
      </c>
      <c r="P97" t="s">
        <v>58</v>
      </c>
      <c r="Q97" cm="1">
        <f t="array" ref="Q97">IF(N97="",_xlfn.XLOOKUP(1,($G$2:$G$433=G97)*($N$2:$N$433&lt;&gt;""),$N$2:$N$433),"")</f>
        <v>15000</v>
      </c>
      <c r="S97" t="str">
        <f t="shared" si="8"/>
        <v>Match</v>
      </c>
      <c r="V97">
        <f t="shared" si="9"/>
        <v>78000</v>
      </c>
      <c r="W97">
        <f t="shared" si="10"/>
        <v>78000</v>
      </c>
      <c r="X97">
        <f t="shared" si="11"/>
        <v>78000</v>
      </c>
      <c r="Y97">
        <f t="shared" si="12"/>
        <v>78000</v>
      </c>
    </row>
    <row r="98" spans="1:25" x14ac:dyDescent="0.35">
      <c r="A98">
        <v>100097</v>
      </c>
      <c r="B98" s="1">
        <v>46122</v>
      </c>
      <c r="C98" t="s">
        <v>55</v>
      </c>
      <c r="D98" t="s">
        <v>56</v>
      </c>
      <c r="E98" t="s">
        <v>43</v>
      </c>
      <c r="F98" t="s">
        <v>27</v>
      </c>
      <c r="G98" t="s">
        <v>38</v>
      </c>
      <c r="H98" t="s">
        <v>69</v>
      </c>
      <c r="I98" t="s">
        <v>30</v>
      </c>
      <c r="J98">
        <v>4</v>
      </c>
      <c r="K98">
        <v>26000</v>
      </c>
      <c r="L98">
        <v>0</v>
      </c>
      <c r="M98">
        <v>104000</v>
      </c>
      <c r="N98">
        <v>15000</v>
      </c>
      <c r="O98" t="s">
        <v>23</v>
      </c>
      <c r="P98" t="s">
        <v>47</v>
      </c>
      <c r="Q98" t="b">
        <f t="shared" si="7"/>
        <v>0</v>
      </c>
      <c r="S98" t="str">
        <f t="shared" si="8"/>
        <v>Match</v>
      </c>
      <c r="V98">
        <f t="shared" si="9"/>
        <v>44000</v>
      </c>
      <c r="W98">
        <f t="shared" si="10"/>
        <v>104000</v>
      </c>
      <c r="X98">
        <f t="shared" si="11"/>
        <v>44000</v>
      </c>
      <c r="Y98">
        <f t="shared" si="12"/>
        <v>44000</v>
      </c>
    </row>
    <row r="99" spans="1:25" x14ac:dyDescent="0.35">
      <c r="A99">
        <v>100098</v>
      </c>
      <c r="B99" s="1">
        <v>46074</v>
      </c>
      <c r="C99" t="s">
        <v>25</v>
      </c>
      <c r="D99" t="s">
        <v>26</v>
      </c>
      <c r="E99" t="s">
        <v>37</v>
      </c>
      <c r="F99" t="s">
        <v>19</v>
      </c>
      <c r="G99" t="s">
        <v>52</v>
      </c>
      <c r="H99" t="s">
        <v>82</v>
      </c>
      <c r="I99" t="s">
        <v>22</v>
      </c>
      <c r="J99">
        <v>1</v>
      </c>
      <c r="K99">
        <v>42000</v>
      </c>
      <c r="L99">
        <v>0.05</v>
      </c>
      <c r="M99">
        <v>39900</v>
      </c>
      <c r="N99">
        <v>28000</v>
      </c>
      <c r="O99" t="s">
        <v>23</v>
      </c>
      <c r="P99" t="s">
        <v>54</v>
      </c>
      <c r="Q99" t="b">
        <f t="shared" si="7"/>
        <v>0</v>
      </c>
      <c r="S99" t="str">
        <f t="shared" si="8"/>
        <v>Match</v>
      </c>
      <c r="V99">
        <f t="shared" si="9"/>
        <v>11900</v>
      </c>
      <c r="W99">
        <f t="shared" si="10"/>
        <v>39900</v>
      </c>
      <c r="X99">
        <f t="shared" si="11"/>
        <v>11900</v>
      </c>
      <c r="Y99">
        <f t="shared" si="12"/>
        <v>11900</v>
      </c>
    </row>
    <row r="100" spans="1:25" x14ac:dyDescent="0.35">
      <c r="A100">
        <v>100099</v>
      </c>
      <c r="B100" s="1">
        <v>46089</v>
      </c>
      <c r="C100" t="s">
        <v>25</v>
      </c>
      <c r="D100" t="s">
        <v>26</v>
      </c>
      <c r="E100" t="s">
        <v>43</v>
      </c>
      <c r="F100" t="s">
        <v>27</v>
      </c>
      <c r="G100" t="s">
        <v>33</v>
      </c>
      <c r="H100" t="s">
        <v>53</v>
      </c>
      <c r="I100" t="s">
        <v>22</v>
      </c>
      <c r="J100">
        <v>2</v>
      </c>
      <c r="K100">
        <v>32000</v>
      </c>
      <c r="L100">
        <v>0</v>
      </c>
      <c r="M100">
        <v>64000</v>
      </c>
      <c r="N100">
        <v>19000</v>
      </c>
      <c r="O100" t="s">
        <v>23</v>
      </c>
      <c r="P100" t="s">
        <v>54</v>
      </c>
      <c r="Q100" t="b">
        <f t="shared" si="7"/>
        <v>0</v>
      </c>
      <c r="S100" t="str">
        <f t="shared" si="8"/>
        <v>Match</v>
      </c>
      <c r="V100">
        <f t="shared" si="9"/>
        <v>26000</v>
      </c>
      <c r="W100">
        <f t="shared" si="10"/>
        <v>64000</v>
      </c>
      <c r="X100">
        <f t="shared" si="11"/>
        <v>26000</v>
      </c>
      <c r="Y100">
        <f t="shared" si="12"/>
        <v>26000</v>
      </c>
    </row>
    <row r="101" spans="1:25" x14ac:dyDescent="0.35">
      <c r="A101">
        <v>100100</v>
      </c>
      <c r="B101" s="1">
        <v>46086</v>
      </c>
      <c r="C101" t="s">
        <v>42</v>
      </c>
      <c r="D101" t="s">
        <v>26</v>
      </c>
      <c r="E101" t="s">
        <v>43</v>
      </c>
      <c r="F101" t="s">
        <v>27</v>
      </c>
      <c r="G101" t="s">
        <v>33</v>
      </c>
      <c r="H101" t="s">
        <v>87</v>
      </c>
      <c r="I101" t="s">
        <v>22</v>
      </c>
      <c r="J101">
        <v>3</v>
      </c>
      <c r="K101">
        <v>32000</v>
      </c>
      <c r="L101">
        <v>0.05</v>
      </c>
      <c r="M101">
        <v>91200</v>
      </c>
      <c r="N101">
        <v>19000</v>
      </c>
      <c r="O101" t="s">
        <v>23</v>
      </c>
      <c r="P101" t="s">
        <v>64</v>
      </c>
      <c r="Q101" t="b">
        <f t="shared" si="7"/>
        <v>0</v>
      </c>
      <c r="S101" t="str">
        <f t="shared" si="8"/>
        <v>Match</v>
      </c>
      <c r="V101">
        <f t="shared" si="9"/>
        <v>34200</v>
      </c>
      <c r="W101">
        <f t="shared" si="10"/>
        <v>91200</v>
      </c>
      <c r="X101">
        <f t="shared" si="11"/>
        <v>34200</v>
      </c>
      <c r="Y101">
        <f t="shared" si="12"/>
        <v>34200</v>
      </c>
    </row>
    <row r="102" spans="1:25" x14ac:dyDescent="0.35">
      <c r="A102">
        <v>100101</v>
      </c>
      <c r="B102" s="1">
        <v>46213</v>
      </c>
      <c r="C102" t="s">
        <v>16</v>
      </c>
      <c r="D102" t="s">
        <v>17</v>
      </c>
      <c r="E102" t="s">
        <v>43</v>
      </c>
      <c r="F102" t="s">
        <v>44</v>
      </c>
      <c r="G102" t="s">
        <v>60</v>
      </c>
      <c r="H102" t="s">
        <v>139</v>
      </c>
      <c r="I102" t="s">
        <v>30</v>
      </c>
      <c r="J102">
        <v>5</v>
      </c>
      <c r="K102">
        <v>9000</v>
      </c>
      <c r="L102">
        <v>0.05</v>
      </c>
      <c r="M102">
        <v>42750</v>
      </c>
      <c r="N102">
        <v>3500</v>
      </c>
      <c r="O102" t="s">
        <v>23</v>
      </c>
      <c r="P102" t="s">
        <v>24</v>
      </c>
      <c r="Q102" t="b">
        <f t="shared" si="7"/>
        <v>0</v>
      </c>
      <c r="S102" t="str">
        <f t="shared" si="8"/>
        <v>Match</v>
      </c>
      <c r="V102">
        <f t="shared" si="9"/>
        <v>25250</v>
      </c>
      <c r="W102">
        <f t="shared" si="10"/>
        <v>42750</v>
      </c>
      <c r="X102">
        <f t="shared" si="11"/>
        <v>25250</v>
      </c>
      <c r="Y102">
        <f t="shared" si="12"/>
        <v>25250</v>
      </c>
    </row>
    <row r="103" spans="1:25" x14ac:dyDescent="0.35">
      <c r="A103">
        <v>100102</v>
      </c>
      <c r="B103" s="1">
        <v>46199</v>
      </c>
      <c r="C103" t="s">
        <v>42</v>
      </c>
      <c r="D103" t="s">
        <v>26</v>
      </c>
      <c r="E103" t="s">
        <v>18</v>
      </c>
      <c r="F103" t="s">
        <v>19</v>
      </c>
      <c r="G103" t="s">
        <v>62</v>
      </c>
      <c r="H103" t="s">
        <v>140</v>
      </c>
      <c r="I103" t="s">
        <v>30</v>
      </c>
      <c r="J103">
        <v>2</v>
      </c>
      <c r="K103">
        <v>24000</v>
      </c>
      <c r="L103">
        <v>0</v>
      </c>
      <c r="M103">
        <v>48000</v>
      </c>
      <c r="N103">
        <v>15000</v>
      </c>
      <c r="O103" t="s">
        <v>23</v>
      </c>
      <c r="P103" t="s">
        <v>64</v>
      </c>
      <c r="Q103" t="b">
        <f t="shared" si="7"/>
        <v>0</v>
      </c>
      <c r="S103" t="str">
        <f t="shared" si="8"/>
        <v>Match</v>
      </c>
      <c r="V103">
        <f t="shared" si="9"/>
        <v>18000</v>
      </c>
      <c r="W103">
        <f t="shared" si="10"/>
        <v>48000</v>
      </c>
      <c r="X103">
        <f t="shared" si="11"/>
        <v>18000</v>
      </c>
      <c r="Y103">
        <f t="shared" si="12"/>
        <v>18000</v>
      </c>
    </row>
    <row r="104" spans="1:25" x14ac:dyDescent="0.35">
      <c r="A104">
        <v>100103</v>
      </c>
      <c r="B104" s="1">
        <v>46193</v>
      </c>
      <c r="C104" t="s">
        <v>32</v>
      </c>
      <c r="D104" t="s">
        <v>17</v>
      </c>
      <c r="E104" t="s">
        <v>37</v>
      </c>
      <c r="F104" t="s">
        <v>27</v>
      </c>
      <c r="G104" t="s">
        <v>28</v>
      </c>
      <c r="H104" t="s">
        <v>141</v>
      </c>
      <c r="I104" t="s">
        <v>22</v>
      </c>
      <c r="J104">
        <v>1</v>
      </c>
      <c r="K104">
        <v>165000</v>
      </c>
      <c r="L104">
        <v>0</v>
      </c>
      <c r="M104">
        <v>165000</v>
      </c>
      <c r="N104">
        <v>112000</v>
      </c>
      <c r="O104" t="s">
        <v>76</v>
      </c>
      <c r="P104" t="s">
        <v>47</v>
      </c>
      <c r="Q104" t="b">
        <f t="shared" si="7"/>
        <v>0</v>
      </c>
      <c r="S104" t="str">
        <f t="shared" si="8"/>
        <v>Match</v>
      </c>
      <c r="V104">
        <f t="shared" si="9"/>
        <v>53000</v>
      </c>
      <c r="W104">
        <f t="shared" si="10"/>
        <v>165000</v>
      </c>
      <c r="X104">
        <f t="shared" si="11"/>
        <v>53000</v>
      </c>
      <c r="Y104">
        <f t="shared" si="12"/>
        <v>53000</v>
      </c>
    </row>
    <row r="105" spans="1:25" x14ac:dyDescent="0.35">
      <c r="A105">
        <v>100104</v>
      </c>
      <c r="B105" s="1">
        <v>46066</v>
      </c>
      <c r="C105" t="s">
        <v>25</v>
      </c>
      <c r="D105" t="s">
        <v>26</v>
      </c>
      <c r="E105" t="s">
        <v>43</v>
      </c>
      <c r="F105" t="s">
        <v>27</v>
      </c>
      <c r="G105" t="s">
        <v>28</v>
      </c>
      <c r="H105" t="s">
        <v>142</v>
      </c>
      <c r="I105" t="s">
        <v>22</v>
      </c>
      <c r="J105">
        <v>3</v>
      </c>
      <c r="K105">
        <v>165000</v>
      </c>
      <c r="L105">
        <v>0</v>
      </c>
      <c r="M105">
        <v>495000</v>
      </c>
      <c r="N105">
        <v>112000</v>
      </c>
      <c r="O105" t="s">
        <v>23</v>
      </c>
      <c r="P105" t="s">
        <v>40</v>
      </c>
      <c r="Q105" t="b">
        <f t="shared" si="7"/>
        <v>0</v>
      </c>
      <c r="S105" t="str">
        <f t="shared" si="8"/>
        <v>Match</v>
      </c>
      <c r="V105">
        <f t="shared" si="9"/>
        <v>159000</v>
      </c>
      <c r="W105">
        <f t="shared" si="10"/>
        <v>495000</v>
      </c>
      <c r="X105">
        <f t="shared" si="11"/>
        <v>159000</v>
      </c>
      <c r="Y105">
        <f t="shared" si="12"/>
        <v>159000</v>
      </c>
    </row>
    <row r="106" spans="1:25" x14ac:dyDescent="0.35">
      <c r="A106">
        <v>100105</v>
      </c>
      <c r="B106" s="1">
        <v>46177</v>
      </c>
      <c r="C106" t="s">
        <v>50</v>
      </c>
      <c r="D106" t="s">
        <v>51</v>
      </c>
      <c r="E106" t="s">
        <v>18</v>
      </c>
      <c r="F106" t="s">
        <v>19</v>
      </c>
      <c r="G106" t="s">
        <v>20</v>
      </c>
      <c r="H106" t="s">
        <v>143</v>
      </c>
      <c r="I106" t="s">
        <v>22</v>
      </c>
      <c r="J106">
        <v>2</v>
      </c>
      <c r="K106">
        <v>58000</v>
      </c>
      <c r="L106">
        <v>0</v>
      </c>
      <c r="M106">
        <v>116000</v>
      </c>
      <c r="N106">
        <v>39000</v>
      </c>
      <c r="O106" t="s">
        <v>23</v>
      </c>
      <c r="P106" t="s">
        <v>58</v>
      </c>
      <c r="Q106" t="b">
        <f t="shared" si="7"/>
        <v>0</v>
      </c>
      <c r="S106" t="str">
        <f t="shared" si="8"/>
        <v>Match</v>
      </c>
      <c r="V106">
        <f t="shared" si="9"/>
        <v>38000</v>
      </c>
      <c r="W106">
        <f t="shared" si="10"/>
        <v>116000</v>
      </c>
      <c r="X106">
        <f t="shared" si="11"/>
        <v>38000</v>
      </c>
      <c r="Y106">
        <f t="shared" si="12"/>
        <v>38000</v>
      </c>
    </row>
    <row r="107" spans="1:25" x14ac:dyDescent="0.35">
      <c r="A107">
        <v>100106</v>
      </c>
      <c r="B107" s="1">
        <v>46082</v>
      </c>
      <c r="C107" t="s">
        <v>50</v>
      </c>
      <c r="D107" t="s">
        <v>51</v>
      </c>
      <c r="E107" t="s">
        <v>43</v>
      </c>
      <c r="F107" t="s">
        <v>19</v>
      </c>
      <c r="G107" t="s">
        <v>52</v>
      </c>
      <c r="H107" t="s">
        <v>144</v>
      </c>
      <c r="I107" t="s">
        <v>30</v>
      </c>
      <c r="J107">
        <v>5</v>
      </c>
      <c r="K107">
        <v>42000</v>
      </c>
      <c r="L107">
        <v>0.05</v>
      </c>
      <c r="M107">
        <v>199500</v>
      </c>
      <c r="N107">
        <v>28000</v>
      </c>
      <c r="O107" t="s">
        <v>23</v>
      </c>
      <c r="P107" t="s">
        <v>31</v>
      </c>
      <c r="Q107" t="b">
        <f t="shared" si="7"/>
        <v>0</v>
      </c>
      <c r="S107" t="str">
        <f t="shared" si="8"/>
        <v>Match</v>
      </c>
      <c r="V107">
        <f t="shared" si="9"/>
        <v>59500</v>
      </c>
      <c r="W107">
        <f t="shared" si="10"/>
        <v>199500</v>
      </c>
      <c r="X107">
        <f t="shared" si="11"/>
        <v>59500</v>
      </c>
      <c r="Y107">
        <f t="shared" si="12"/>
        <v>59500</v>
      </c>
    </row>
    <row r="108" spans="1:25" x14ac:dyDescent="0.35">
      <c r="A108">
        <v>100107</v>
      </c>
      <c r="B108" s="1">
        <v>46049</v>
      </c>
      <c r="C108" t="s">
        <v>55</v>
      </c>
      <c r="D108" t="s">
        <v>56</v>
      </c>
      <c r="E108" t="s">
        <v>43</v>
      </c>
      <c r="F108" t="s">
        <v>19</v>
      </c>
      <c r="G108" t="s">
        <v>20</v>
      </c>
      <c r="H108" t="s">
        <v>39</v>
      </c>
      <c r="I108" t="s">
        <v>30</v>
      </c>
      <c r="J108">
        <v>1</v>
      </c>
      <c r="K108">
        <v>58000</v>
      </c>
      <c r="L108">
        <v>0.1</v>
      </c>
      <c r="M108">
        <v>52200</v>
      </c>
      <c r="N108">
        <v>39000</v>
      </c>
      <c r="O108" t="s">
        <v>23</v>
      </c>
      <c r="P108" t="s">
        <v>84</v>
      </c>
      <c r="Q108" t="b">
        <f t="shared" si="7"/>
        <v>0</v>
      </c>
      <c r="S108" t="str">
        <f t="shared" si="8"/>
        <v>Match</v>
      </c>
      <c r="V108">
        <f t="shared" si="9"/>
        <v>13200</v>
      </c>
      <c r="W108">
        <f t="shared" si="10"/>
        <v>52200</v>
      </c>
      <c r="X108">
        <f t="shared" si="11"/>
        <v>13200</v>
      </c>
      <c r="Y108">
        <f t="shared" si="12"/>
        <v>13200</v>
      </c>
    </row>
    <row r="109" spans="1:25" x14ac:dyDescent="0.35">
      <c r="A109">
        <v>100108</v>
      </c>
      <c r="B109" s="1">
        <v>46164</v>
      </c>
      <c r="C109" t="s">
        <v>16</v>
      </c>
      <c r="D109" t="s">
        <v>17</v>
      </c>
      <c r="E109" t="s">
        <v>43</v>
      </c>
      <c r="F109" t="s">
        <v>44</v>
      </c>
      <c r="G109" t="s">
        <v>45</v>
      </c>
      <c r="H109" t="s">
        <v>145</v>
      </c>
      <c r="I109" t="s">
        <v>30</v>
      </c>
      <c r="J109">
        <v>1</v>
      </c>
      <c r="K109">
        <v>6500</v>
      </c>
      <c r="L109">
        <v>0.15</v>
      </c>
      <c r="M109">
        <v>5525</v>
      </c>
      <c r="N109">
        <v>2200</v>
      </c>
      <c r="O109" t="s">
        <v>23</v>
      </c>
      <c r="P109" t="s">
        <v>58</v>
      </c>
      <c r="Q109" t="b">
        <f t="shared" si="7"/>
        <v>0</v>
      </c>
      <c r="S109" t="str">
        <f t="shared" si="8"/>
        <v>Match</v>
      </c>
      <c r="V109">
        <f t="shared" si="9"/>
        <v>3325</v>
      </c>
      <c r="W109">
        <f t="shared" si="10"/>
        <v>5525</v>
      </c>
      <c r="X109">
        <f t="shared" si="11"/>
        <v>3325</v>
      </c>
      <c r="Y109">
        <f t="shared" si="12"/>
        <v>3325</v>
      </c>
    </row>
    <row r="110" spans="1:25" x14ac:dyDescent="0.35">
      <c r="A110">
        <v>100109</v>
      </c>
      <c r="B110" s="1">
        <v>46234</v>
      </c>
      <c r="C110" t="s">
        <v>16</v>
      </c>
      <c r="D110" t="s">
        <v>17</v>
      </c>
      <c r="E110" t="s">
        <v>18</v>
      </c>
      <c r="F110" t="s">
        <v>44</v>
      </c>
      <c r="G110" t="s">
        <v>60</v>
      </c>
      <c r="H110" t="s">
        <v>146</v>
      </c>
      <c r="I110" t="s">
        <v>30</v>
      </c>
      <c r="J110">
        <v>2</v>
      </c>
      <c r="K110">
        <v>9000</v>
      </c>
      <c r="L110">
        <v>0.15</v>
      </c>
      <c r="M110">
        <v>15300</v>
      </c>
      <c r="N110">
        <v>3500</v>
      </c>
      <c r="O110" t="s">
        <v>23</v>
      </c>
      <c r="P110" t="s">
        <v>54</v>
      </c>
      <c r="Q110" t="b">
        <f t="shared" si="7"/>
        <v>0</v>
      </c>
      <c r="S110" t="str">
        <f t="shared" si="8"/>
        <v>Match</v>
      </c>
      <c r="V110">
        <f t="shared" si="9"/>
        <v>8300</v>
      </c>
      <c r="W110">
        <f t="shared" si="10"/>
        <v>15300</v>
      </c>
      <c r="X110">
        <f t="shared" si="11"/>
        <v>8300</v>
      </c>
      <c r="Y110">
        <f t="shared" si="12"/>
        <v>8300</v>
      </c>
    </row>
    <row r="111" spans="1:25" x14ac:dyDescent="0.35">
      <c r="A111">
        <v>100110</v>
      </c>
      <c r="B111" s="1">
        <v>46216</v>
      </c>
      <c r="C111" t="s">
        <v>42</v>
      </c>
      <c r="D111" t="s">
        <v>26</v>
      </c>
      <c r="E111" t="s">
        <v>43</v>
      </c>
      <c r="F111" t="s">
        <v>19</v>
      </c>
      <c r="G111" t="s">
        <v>52</v>
      </c>
      <c r="H111" t="s">
        <v>127</v>
      </c>
      <c r="I111" t="s">
        <v>22</v>
      </c>
      <c r="J111">
        <v>1</v>
      </c>
      <c r="K111">
        <v>42000</v>
      </c>
      <c r="L111">
        <v>0</v>
      </c>
      <c r="M111">
        <v>42000</v>
      </c>
      <c r="N111">
        <v>28000</v>
      </c>
      <c r="O111" t="s">
        <v>23</v>
      </c>
      <c r="P111" t="s">
        <v>58</v>
      </c>
      <c r="Q111" t="b">
        <f t="shared" si="7"/>
        <v>0</v>
      </c>
      <c r="S111" t="str">
        <f t="shared" si="8"/>
        <v>Match</v>
      </c>
      <c r="V111">
        <f t="shared" si="9"/>
        <v>14000</v>
      </c>
      <c r="W111">
        <f t="shared" si="10"/>
        <v>42000</v>
      </c>
      <c r="X111">
        <f t="shared" si="11"/>
        <v>14000</v>
      </c>
      <c r="Y111">
        <f t="shared" si="12"/>
        <v>14000</v>
      </c>
    </row>
    <row r="112" spans="1:25" x14ac:dyDescent="0.35">
      <c r="A112">
        <v>100111</v>
      </c>
      <c r="B112" s="1">
        <v>46234</v>
      </c>
      <c r="C112" t="s">
        <v>42</v>
      </c>
      <c r="D112" t="s">
        <v>26</v>
      </c>
      <c r="E112" t="s">
        <v>43</v>
      </c>
      <c r="F112" t="s">
        <v>44</v>
      </c>
      <c r="G112" t="s">
        <v>65</v>
      </c>
      <c r="H112" t="s">
        <v>147</v>
      </c>
      <c r="I112" t="s">
        <v>30</v>
      </c>
      <c r="J112">
        <v>1</v>
      </c>
      <c r="K112">
        <v>28000</v>
      </c>
      <c r="L112">
        <v>0.05</v>
      </c>
      <c r="M112">
        <v>26600</v>
      </c>
      <c r="N112">
        <v>16000</v>
      </c>
      <c r="O112" t="s">
        <v>23</v>
      </c>
      <c r="P112" t="s">
        <v>54</v>
      </c>
      <c r="Q112" t="b">
        <f t="shared" si="7"/>
        <v>0</v>
      </c>
      <c r="S112" t="str">
        <f t="shared" si="8"/>
        <v>Match</v>
      </c>
      <c r="V112">
        <f t="shared" si="9"/>
        <v>10600</v>
      </c>
      <c r="W112">
        <f t="shared" si="10"/>
        <v>26600</v>
      </c>
      <c r="X112">
        <f t="shared" si="11"/>
        <v>10600</v>
      </c>
      <c r="Y112">
        <f t="shared" si="12"/>
        <v>10600</v>
      </c>
    </row>
    <row r="113" spans="1:25" x14ac:dyDescent="0.35">
      <c r="A113">
        <v>100112</v>
      </c>
      <c r="B113" s="1">
        <v>46048</v>
      </c>
      <c r="C113" t="s">
        <v>35</v>
      </c>
      <c r="D113" t="s">
        <v>36</v>
      </c>
      <c r="E113" t="s">
        <v>43</v>
      </c>
      <c r="F113" t="s">
        <v>27</v>
      </c>
      <c r="G113" t="s">
        <v>38</v>
      </c>
      <c r="H113" t="s">
        <v>148</v>
      </c>
      <c r="I113" t="s">
        <v>22</v>
      </c>
      <c r="J113">
        <v>2</v>
      </c>
      <c r="K113">
        <v>26000</v>
      </c>
      <c r="L113">
        <v>0.1</v>
      </c>
      <c r="M113">
        <v>46800</v>
      </c>
      <c r="N113">
        <v>15000</v>
      </c>
      <c r="O113" t="s">
        <v>23</v>
      </c>
      <c r="P113" t="s">
        <v>24</v>
      </c>
      <c r="Q113" t="b">
        <f t="shared" si="7"/>
        <v>0</v>
      </c>
      <c r="S113" t="str">
        <f t="shared" si="8"/>
        <v>Match</v>
      </c>
      <c r="V113">
        <f t="shared" si="9"/>
        <v>16800</v>
      </c>
      <c r="W113">
        <f t="shared" si="10"/>
        <v>46800</v>
      </c>
      <c r="X113">
        <f t="shared" si="11"/>
        <v>16800</v>
      </c>
      <c r="Y113">
        <f t="shared" si="12"/>
        <v>16800</v>
      </c>
    </row>
    <row r="114" spans="1:25" x14ac:dyDescent="0.35">
      <c r="A114">
        <v>100113</v>
      </c>
      <c r="B114" s="1">
        <v>46065</v>
      </c>
      <c r="C114" t="s">
        <v>16</v>
      </c>
      <c r="D114" t="s">
        <v>17</v>
      </c>
      <c r="E114" t="s">
        <v>43</v>
      </c>
      <c r="F114" t="s">
        <v>19</v>
      </c>
      <c r="G114" t="s">
        <v>20</v>
      </c>
      <c r="H114" t="s">
        <v>112</v>
      </c>
      <c r="I114" t="s">
        <v>22</v>
      </c>
      <c r="J114">
        <v>3</v>
      </c>
      <c r="K114">
        <v>58000</v>
      </c>
      <c r="L114">
        <v>0.05</v>
      </c>
      <c r="M114">
        <v>165300</v>
      </c>
      <c r="N114">
        <v>39000</v>
      </c>
      <c r="O114" t="s">
        <v>23</v>
      </c>
      <c r="P114" t="s">
        <v>31</v>
      </c>
      <c r="Q114" t="b">
        <f t="shared" si="7"/>
        <v>0</v>
      </c>
      <c r="S114" t="str">
        <f t="shared" si="8"/>
        <v>Match</v>
      </c>
      <c r="V114">
        <f t="shared" si="9"/>
        <v>48300</v>
      </c>
      <c r="W114">
        <f t="shared" si="10"/>
        <v>165300</v>
      </c>
      <c r="X114">
        <f t="shared" si="11"/>
        <v>48300</v>
      </c>
      <c r="Y114">
        <f t="shared" si="12"/>
        <v>48300</v>
      </c>
    </row>
    <row r="115" spans="1:25" x14ac:dyDescent="0.35">
      <c r="A115">
        <v>100114</v>
      </c>
      <c r="B115" s="1">
        <v>46194</v>
      </c>
      <c r="C115" t="s">
        <v>32</v>
      </c>
      <c r="D115" t="s">
        <v>17</v>
      </c>
      <c r="E115" t="s">
        <v>37</v>
      </c>
      <c r="F115" t="s">
        <v>44</v>
      </c>
      <c r="G115" t="s">
        <v>45</v>
      </c>
      <c r="H115" t="s">
        <v>91</v>
      </c>
      <c r="I115" t="s">
        <v>30</v>
      </c>
      <c r="J115">
        <v>2</v>
      </c>
      <c r="K115">
        <v>6500</v>
      </c>
      <c r="L115">
        <v>0.25</v>
      </c>
      <c r="M115">
        <v>9750</v>
      </c>
      <c r="N115">
        <v>2200</v>
      </c>
      <c r="O115" t="s">
        <v>23</v>
      </c>
      <c r="P115" t="s">
        <v>24</v>
      </c>
      <c r="Q115" t="b">
        <f t="shared" si="7"/>
        <v>0</v>
      </c>
      <c r="S115" t="str">
        <f t="shared" si="8"/>
        <v>Match</v>
      </c>
      <c r="V115">
        <f t="shared" si="9"/>
        <v>5350</v>
      </c>
      <c r="W115">
        <f t="shared" si="10"/>
        <v>9750</v>
      </c>
      <c r="X115">
        <f t="shared" si="11"/>
        <v>5350</v>
      </c>
      <c r="Y115">
        <f t="shared" si="12"/>
        <v>5350</v>
      </c>
    </row>
    <row r="116" spans="1:25" x14ac:dyDescent="0.35">
      <c r="A116">
        <v>100115</v>
      </c>
      <c r="B116" s="1">
        <v>46112</v>
      </c>
      <c r="C116" t="s">
        <v>42</v>
      </c>
      <c r="D116" t="s">
        <v>26</v>
      </c>
      <c r="E116" t="s">
        <v>37</v>
      </c>
      <c r="F116" t="s">
        <v>27</v>
      </c>
      <c r="G116" t="s">
        <v>38</v>
      </c>
      <c r="H116" t="s">
        <v>149</v>
      </c>
      <c r="I116" t="s">
        <v>22</v>
      </c>
      <c r="J116">
        <v>2</v>
      </c>
      <c r="K116">
        <v>26000</v>
      </c>
      <c r="L116">
        <v>0.1</v>
      </c>
      <c r="M116">
        <v>46800</v>
      </c>
      <c r="N116">
        <v>15000</v>
      </c>
      <c r="O116" t="s">
        <v>23</v>
      </c>
      <c r="P116" t="s">
        <v>84</v>
      </c>
      <c r="Q116" t="b">
        <f t="shared" si="7"/>
        <v>0</v>
      </c>
      <c r="S116" t="str">
        <f t="shared" si="8"/>
        <v>Match</v>
      </c>
      <c r="V116">
        <f t="shared" si="9"/>
        <v>16800</v>
      </c>
      <c r="W116">
        <f t="shared" si="10"/>
        <v>46800</v>
      </c>
      <c r="X116">
        <f t="shared" si="11"/>
        <v>16800</v>
      </c>
      <c r="Y116">
        <f t="shared" si="12"/>
        <v>16800</v>
      </c>
    </row>
    <row r="117" spans="1:25" x14ac:dyDescent="0.35">
      <c r="A117">
        <v>100116</v>
      </c>
      <c r="B117" s="1">
        <v>46056</v>
      </c>
      <c r="C117" t="s">
        <v>55</v>
      </c>
      <c r="D117" t="s">
        <v>56</v>
      </c>
      <c r="E117" t="s">
        <v>43</v>
      </c>
      <c r="F117" t="s">
        <v>150</v>
      </c>
      <c r="G117" t="s">
        <v>65</v>
      </c>
      <c r="H117" t="s">
        <v>107</v>
      </c>
      <c r="I117" t="s">
        <v>30</v>
      </c>
      <c r="J117">
        <v>5</v>
      </c>
      <c r="K117">
        <v>28000</v>
      </c>
      <c r="L117">
        <v>0</v>
      </c>
      <c r="M117">
        <v>140000</v>
      </c>
      <c r="N117">
        <v>16000</v>
      </c>
      <c r="O117" t="s">
        <v>23</v>
      </c>
      <c r="P117" t="s">
        <v>31</v>
      </c>
      <c r="Q117" t="b">
        <f t="shared" si="7"/>
        <v>0</v>
      </c>
      <c r="S117" t="str">
        <f t="shared" si="8"/>
        <v>Match</v>
      </c>
      <c r="V117">
        <f t="shared" si="9"/>
        <v>60000</v>
      </c>
      <c r="W117">
        <f t="shared" si="10"/>
        <v>140000</v>
      </c>
      <c r="X117">
        <f t="shared" si="11"/>
        <v>60000</v>
      </c>
      <c r="Y117">
        <f t="shared" si="12"/>
        <v>60000</v>
      </c>
    </row>
    <row r="118" spans="1:25" x14ac:dyDescent="0.35">
      <c r="A118">
        <v>100117</v>
      </c>
      <c r="B118" s="1">
        <v>46122</v>
      </c>
      <c r="C118" t="s">
        <v>42</v>
      </c>
      <c r="D118" t="s">
        <v>26</v>
      </c>
      <c r="E118" t="s">
        <v>43</v>
      </c>
      <c r="F118" t="s">
        <v>44</v>
      </c>
      <c r="G118" t="s">
        <v>60</v>
      </c>
      <c r="H118" t="s">
        <v>113</v>
      </c>
      <c r="I118" t="s">
        <v>22</v>
      </c>
      <c r="J118">
        <v>4</v>
      </c>
      <c r="K118">
        <v>9000</v>
      </c>
      <c r="L118">
        <v>0</v>
      </c>
      <c r="M118">
        <v>36000</v>
      </c>
      <c r="N118">
        <v>3500</v>
      </c>
      <c r="O118" t="s">
        <v>23</v>
      </c>
      <c r="P118" t="s">
        <v>64</v>
      </c>
      <c r="Q118" t="b">
        <f t="shared" si="7"/>
        <v>0</v>
      </c>
      <c r="S118" t="str">
        <f t="shared" si="8"/>
        <v>Match</v>
      </c>
      <c r="V118">
        <f t="shared" si="9"/>
        <v>22000</v>
      </c>
      <c r="W118">
        <f t="shared" si="10"/>
        <v>36000</v>
      </c>
      <c r="X118">
        <f t="shared" si="11"/>
        <v>22000</v>
      </c>
      <c r="Y118">
        <f t="shared" si="12"/>
        <v>22000</v>
      </c>
    </row>
    <row r="119" spans="1:25" x14ac:dyDescent="0.35">
      <c r="A119">
        <v>100118</v>
      </c>
      <c r="B119" s="1">
        <v>46260</v>
      </c>
      <c r="C119" t="s">
        <v>50</v>
      </c>
      <c r="D119" t="s">
        <v>51</v>
      </c>
      <c r="E119" t="s">
        <v>18</v>
      </c>
      <c r="F119" t="s">
        <v>27</v>
      </c>
      <c r="G119" t="s">
        <v>38</v>
      </c>
      <c r="H119" t="s">
        <v>87</v>
      </c>
      <c r="I119" t="s">
        <v>22</v>
      </c>
      <c r="J119">
        <v>3</v>
      </c>
      <c r="K119">
        <v>26000</v>
      </c>
      <c r="L119">
        <v>0</v>
      </c>
      <c r="M119">
        <v>78000</v>
      </c>
      <c r="N119">
        <v>15000</v>
      </c>
      <c r="O119" t="s">
        <v>23</v>
      </c>
      <c r="P119" t="s">
        <v>58</v>
      </c>
      <c r="Q119" t="b">
        <f t="shared" si="7"/>
        <v>0</v>
      </c>
      <c r="S119" t="str">
        <f t="shared" si="8"/>
        <v>Match</v>
      </c>
      <c r="V119">
        <f t="shared" si="9"/>
        <v>33000</v>
      </c>
      <c r="W119">
        <f t="shared" si="10"/>
        <v>78000</v>
      </c>
      <c r="X119">
        <f t="shared" si="11"/>
        <v>33000</v>
      </c>
      <c r="Y119">
        <f t="shared" si="12"/>
        <v>33000</v>
      </c>
    </row>
    <row r="120" spans="1:25" x14ac:dyDescent="0.35">
      <c r="A120">
        <v>100119</v>
      </c>
      <c r="B120" s="1">
        <v>46201</v>
      </c>
      <c r="C120" t="s">
        <v>42</v>
      </c>
      <c r="D120" t="s">
        <v>26</v>
      </c>
      <c r="E120" t="s">
        <v>18</v>
      </c>
      <c r="F120" t="s">
        <v>44</v>
      </c>
      <c r="G120" t="s">
        <v>60</v>
      </c>
      <c r="H120" t="s">
        <v>59</v>
      </c>
      <c r="I120" t="s">
        <v>30</v>
      </c>
      <c r="J120">
        <v>4</v>
      </c>
      <c r="K120">
        <v>9000</v>
      </c>
      <c r="L120">
        <v>0</v>
      </c>
      <c r="M120">
        <v>36000</v>
      </c>
      <c r="N120">
        <v>3500</v>
      </c>
      <c r="O120" t="s">
        <v>23</v>
      </c>
      <c r="P120" t="s">
        <v>54</v>
      </c>
      <c r="Q120" t="b">
        <f t="shared" si="7"/>
        <v>0</v>
      </c>
      <c r="S120" t="str">
        <f t="shared" si="8"/>
        <v>Match</v>
      </c>
      <c r="V120">
        <f t="shared" si="9"/>
        <v>22000</v>
      </c>
      <c r="W120">
        <f t="shared" si="10"/>
        <v>36000</v>
      </c>
      <c r="X120">
        <f t="shared" si="11"/>
        <v>22000</v>
      </c>
      <c r="Y120">
        <f t="shared" si="12"/>
        <v>22000</v>
      </c>
    </row>
    <row r="121" spans="1:25" x14ac:dyDescent="0.35">
      <c r="A121">
        <v>100120</v>
      </c>
      <c r="B121" s="1">
        <v>46048</v>
      </c>
      <c r="C121" t="s">
        <v>25</v>
      </c>
      <c r="D121" t="s">
        <v>26</v>
      </c>
      <c r="E121" t="s">
        <v>43</v>
      </c>
      <c r="F121" t="s">
        <v>27</v>
      </c>
      <c r="G121" t="s">
        <v>28</v>
      </c>
      <c r="H121" t="s">
        <v>151</v>
      </c>
      <c r="I121" t="s">
        <v>30</v>
      </c>
      <c r="J121">
        <v>1</v>
      </c>
      <c r="K121">
        <v>165000</v>
      </c>
      <c r="L121">
        <v>0</v>
      </c>
      <c r="M121">
        <v>165000</v>
      </c>
      <c r="N121">
        <v>112000</v>
      </c>
      <c r="O121" t="s">
        <v>76</v>
      </c>
      <c r="P121" t="s">
        <v>58</v>
      </c>
      <c r="Q121" t="b">
        <f t="shared" si="7"/>
        <v>0</v>
      </c>
      <c r="S121" t="str">
        <f t="shared" si="8"/>
        <v>Match</v>
      </c>
      <c r="V121">
        <f t="shared" si="9"/>
        <v>53000</v>
      </c>
      <c r="W121">
        <f t="shared" si="10"/>
        <v>165000</v>
      </c>
      <c r="X121">
        <f t="shared" si="11"/>
        <v>53000</v>
      </c>
      <c r="Y121">
        <f t="shared" si="12"/>
        <v>53000</v>
      </c>
    </row>
    <row r="122" spans="1:25" x14ac:dyDescent="0.35">
      <c r="A122">
        <v>100121</v>
      </c>
      <c r="B122" s="1">
        <v>46248</v>
      </c>
      <c r="C122" t="s">
        <v>50</v>
      </c>
      <c r="D122" t="s">
        <v>51</v>
      </c>
      <c r="E122" t="s">
        <v>43</v>
      </c>
      <c r="F122" t="s">
        <v>44</v>
      </c>
      <c r="G122" t="s">
        <v>60</v>
      </c>
      <c r="H122" t="s">
        <v>152</v>
      </c>
      <c r="I122" t="s">
        <v>22</v>
      </c>
      <c r="J122">
        <v>4</v>
      </c>
      <c r="K122">
        <v>9000</v>
      </c>
      <c r="L122">
        <v>0</v>
      </c>
      <c r="M122">
        <v>32400</v>
      </c>
      <c r="N122">
        <v>3500</v>
      </c>
      <c r="O122" t="s">
        <v>23</v>
      </c>
      <c r="P122" t="s">
        <v>47</v>
      </c>
      <c r="Q122" t="b">
        <f t="shared" si="7"/>
        <v>0</v>
      </c>
      <c r="S122" t="str">
        <f t="shared" si="8"/>
        <v>Mismatch</v>
      </c>
      <c r="T122">
        <f>M122-(J122*K122*(1-L122))</f>
        <v>-3600</v>
      </c>
      <c r="U122" t="str">
        <f>IF(AND(M122&lt;&gt;J122*K122*(1-L122),M122=J122*K122*(1-L122)*80%),"20% pattern","Other mismatch")</f>
        <v>Other mismatch</v>
      </c>
      <c r="V122">
        <f t="shared" si="9"/>
        <v>18400</v>
      </c>
      <c r="W122">
        <f t="shared" si="10"/>
        <v>36000</v>
      </c>
      <c r="X122">
        <f t="shared" si="11"/>
        <v>22000</v>
      </c>
      <c r="Y122">
        <f t="shared" si="12"/>
        <v>18400</v>
      </c>
    </row>
    <row r="123" spans="1:25" x14ac:dyDescent="0.35">
      <c r="A123">
        <v>100122</v>
      </c>
      <c r="B123" s="1">
        <v>46226</v>
      </c>
      <c r="C123" t="s">
        <v>55</v>
      </c>
      <c r="D123" t="s">
        <v>56</v>
      </c>
      <c r="E123" t="s">
        <v>43</v>
      </c>
      <c r="F123" t="s">
        <v>19</v>
      </c>
      <c r="G123" t="s">
        <v>62</v>
      </c>
      <c r="H123" t="s">
        <v>81</v>
      </c>
      <c r="I123" t="s">
        <v>22</v>
      </c>
      <c r="J123">
        <v>3</v>
      </c>
      <c r="K123">
        <v>24000</v>
      </c>
      <c r="L123">
        <v>0</v>
      </c>
      <c r="M123">
        <v>72000</v>
      </c>
      <c r="N123">
        <v>15000</v>
      </c>
      <c r="O123" t="s">
        <v>23</v>
      </c>
      <c r="P123" t="s">
        <v>64</v>
      </c>
      <c r="Q123" t="b">
        <f t="shared" si="7"/>
        <v>0</v>
      </c>
      <c r="S123" t="str">
        <f t="shared" si="8"/>
        <v>Match</v>
      </c>
      <c r="V123">
        <f t="shared" si="9"/>
        <v>27000</v>
      </c>
      <c r="W123">
        <f t="shared" si="10"/>
        <v>72000</v>
      </c>
      <c r="X123">
        <f t="shared" si="11"/>
        <v>27000</v>
      </c>
      <c r="Y123">
        <f t="shared" si="12"/>
        <v>27000</v>
      </c>
    </row>
    <row r="124" spans="1:25" x14ac:dyDescent="0.35">
      <c r="A124">
        <v>100123</v>
      </c>
      <c r="B124" s="1">
        <v>46172</v>
      </c>
      <c r="C124" t="s">
        <v>32</v>
      </c>
      <c r="D124" t="s">
        <v>17</v>
      </c>
      <c r="E124" t="s">
        <v>43</v>
      </c>
      <c r="F124" t="s">
        <v>27</v>
      </c>
      <c r="G124" t="s">
        <v>33</v>
      </c>
      <c r="H124" t="s">
        <v>131</v>
      </c>
      <c r="I124" t="s">
        <v>30</v>
      </c>
      <c r="J124">
        <v>4</v>
      </c>
      <c r="K124">
        <v>32000</v>
      </c>
      <c r="L124">
        <v>0.1</v>
      </c>
      <c r="M124">
        <v>115200</v>
      </c>
      <c r="N124">
        <v>19000</v>
      </c>
      <c r="O124" t="s">
        <v>23</v>
      </c>
      <c r="P124" t="s">
        <v>54</v>
      </c>
      <c r="Q124" t="b">
        <f t="shared" si="7"/>
        <v>0</v>
      </c>
      <c r="S124" t="str">
        <f t="shared" si="8"/>
        <v>Match</v>
      </c>
      <c r="V124">
        <f t="shared" si="9"/>
        <v>39200</v>
      </c>
      <c r="W124">
        <f t="shared" si="10"/>
        <v>115200</v>
      </c>
      <c r="X124">
        <f t="shared" si="11"/>
        <v>39200</v>
      </c>
      <c r="Y124">
        <f t="shared" si="12"/>
        <v>39200</v>
      </c>
    </row>
    <row r="125" spans="1:25" x14ac:dyDescent="0.35">
      <c r="A125">
        <v>100124</v>
      </c>
      <c r="B125" s="1">
        <v>46227</v>
      </c>
      <c r="C125" t="s">
        <v>35</v>
      </c>
      <c r="D125" t="s">
        <v>36</v>
      </c>
      <c r="E125" t="s">
        <v>37</v>
      </c>
      <c r="F125" t="s">
        <v>27</v>
      </c>
      <c r="G125" t="s">
        <v>33</v>
      </c>
      <c r="H125" t="s">
        <v>101</v>
      </c>
      <c r="I125" t="s">
        <v>30</v>
      </c>
      <c r="J125">
        <v>3</v>
      </c>
      <c r="K125">
        <v>32000</v>
      </c>
      <c r="L125">
        <v>0.15</v>
      </c>
      <c r="M125">
        <v>81600</v>
      </c>
      <c r="N125">
        <v>19000</v>
      </c>
      <c r="O125" t="s">
        <v>23</v>
      </c>
      <c r="P125" t="s">
        <v>58</v>
      </c>
      <c r="Q125" t="b">
        <f t="shared" si="7"/>
        <v>0</v>
      </c>
      <c r="S125" t="str">
        <f t="shared" si="8"/>
        <v>Match</v>
      </c>
      <c r="V125">
        <f t="shared" si="9"/>
        <v>24600</v>
      </c>
      <c r="W125">
        <f t="shared" si="10"/>
        <v>81600</v>
      </c>
      <c r="X125">
        <f t="shared" si="11"/>
        <v>24600</v>
      </c>
      <c r="Y125">
        <f t="shared" si="12"/>
        <v>24600</v>
      </c>
    </row>
    <row r="126" spans="1:25" x14ac:dyDescent="0.35">
      <c r="A126">
        <v>100125</v>
      </c>
      <c r="B126" s="1">
        <v>46081</v>
      </c>
      <c r="C126" t="s">
        <v>55</v>
      </c>
      <c r="D126" t="s">
        <v>56</v>
      </c>
      <c r="E126" t="s">
        <v>43</v>
      </c>
      <c r="F126" t="s">
        <v>27</v>
      </c>
      <c r="G126" t="s">
        <v>33</v>
      </c>
      <c r="H126" t="s">
        <v>73</v>
      </c>
      <c r="I126" t="s">
        <v>30</v>
      </c>
      <c r="J126">
        <v>3</v>
      </c>
      <c r="K126">
        <v>32000</v>
      </c>
      <c r="L126">
        <v>0.15</v>
      </c>
      <c r="M126">
        <v>81600</v>
      </c>
      <c r="N126">
        <v>19000</v>
      </c>
      <c r="O126" t="s">
        <v>23</v>
      </c>
      <c r="P126" t="s">
        <v>24</v>
      </c>
      <c r="Q126" t="b">
        <f t="shared" si="7"/>
        <v>0</v>
      </c>
      <c r="S126" t="str">
        <f t="shared" si="8"/>
        <v>Match</v>
      </c>
      <c r="V126">
        <f t="shared" si="9"/>
        <v>24600</v>
      </c>
      <c r="W126">
        <f t="shared" si="10"/>
        <v>81600</v>
      </c>
      <c r="X126">
        <f t="shared" si="11"/>
        <v>24600</v>
      </c>
      <c r="Y126">
        <f t="shared" si="12"/>
        <v>24600</v>
      </c>
    </row>
    <row r="127" spans="1:25" x14ac:dyDescent="0.35">
      <c r="A127">
        <v>100126</v>
      </c>
      <c r="B127" s="1">
        <v>46221</v>
      </c>
      <c r="C127" t="s">
        <v>16</v>
      </c>
      <c r="D127" t="s">
        <v>17</v>
      </c>
      <c r="E127" t="s">
        <v>18</v>
      </c>
      <c r="F127" t="s">
        <v>27</v>
      </c>
      <c r="G127" t="s">
        <v>28</v>
      </c>
      <c r="H127" t="s">
        <v>74</v>
      </c>
      <c r="I127" t="s">
        <v>30</v>
      </c>
      <c r="J127">
        <v>2</v>
      </c>
      <c r="K127">
        <v>165000</v>
      </c>
      <c r="L127">
        <v>0.25</v>
      </c>
      <c r="M127">
        <v>247500</v>
      </c>
      <c r="N127">
        <v>112000</v>
      </c>
      <c r="O127" t="s">
        <v>23</v>
      </c>
      <c r="P127" t="s">
        <v>64</v>
      </c>
      <c r="Q127" t="b">
        <f t="shared" si="7"/>
        <v>0</v>
      </c>
      <c r="S127" t="str">
        <f t="shared" si="8"/>
        <v>Match</v>
      </c>
      <c r="V127">
        <f t="shared" si="9"/>
        <v>23500</v>
      </c>
      <c r="W127">
        <f t="shared" si="10"/>
        <v>247500</v>
      </c>
      <c r="X127">
        <f t="shared" si="11"/>
        <v>23500</v>
      </c>
      <c r="Y127">
        <f t="shared" si="12"/>
        <v>23500</v>
      </c>
    </row>
    <row r="128" spans="1:25" x14ac:dyDescent="0.35">
      <c r="A128">
        <v>100127</v>
      </c>
      <c r="B128" s="1">
        <v>46032</v>
      </c>
      <c r="C128" t="s">
        <v>32</v>
      </c>
      <c r="D128" t="s">
        <v>17</v>
      </c>
      <c r="E128" t="s">
        <v>37</v>
      </c>
      <c r="F128" t="s">
        <v>44</v>
      </c>
      <c r="G128" t="s">
        <v>60</v>
      </c>
      <c r="H128" t="s">
        <v>153</v>
      </c>
      <c r="I128" t="s">
        <v>30</v>
      </c>
      <c r="J128">
        <v>3</v>
      </c>
      <c r="K128">
        <v>9000</v>
      </c>
      <c r="L128">
        <v>0.25</v>
      </c>
      <c r="M128">
        <v>20250</v>
      </c>
      <c r="O128" t="s">
        <v>23</v>
      </c>
      <c r="P128" t="s">
        <v>47</v>
      </c>
      <c r="Q128" cm="1">
        <f t="array" ref="Q128">IF(N128="",_xlfn.XLOOKUP(1,($G$2:$G$433=G128)*($N$2:$N$433&lt;&gt;""),$N$2:$N$433),"")</f>
        <v>3500</v>
      </c>
      <c r="S128" t="str">
        <f t="shared" si="8"/>
        <v>Match</v>
      </c>
      <c r="V128">
        <f t="shared" si="9"/>
        <v>20250</v>
      </c>
      <c r="W128">
        <f t="shared" si="10"/>
        <v>20250</v>
      </c>
      <c r="X128">
        <f t="shared" si="11"/>
        <v>20250</v>
      </c>
      <c r="Y128">
        <f t="shared" si="12"/>
        <v>20250</v>
      </c>
    </row>
    <row r="129" spans="1:25" x14ac:dyDescent="0.35">
      <c r="A129">
        <v>100128</v>
      </c>
      <c r="B129" s="1">
        <v>46113</v>
      </c>
      <c r="C129" t="s">
        <v>32</v>
      </c>
      <c r="D129" t="s">
        <v>17</v>
      </c>
      <c r="E129" t="s">
        <v>18</v>
      </c>
      <c r="F129" t="s">
        <v>27</v>
      </c>
      <c r="G129" t="s">
        <v>28</v>
      </c>
      <c r="H129" t="s">
        <v>152</v>
      </c>
      <c r="I129" t="s">
        <v>22</v>
      </c>
      <c r="J129">
        <v>2</v>
      </c>
      <c r="K129">
        <v>165000</v>
      </c>
      <c r="L129">
        <v>0</v>
      </c>
      <c r="M129">
        <v>330000</v>
      </c>
      <c r="O129" t="s">
        <v>23</v>
      </c>
      <c r="P129" t="s">
        <v>58</v>
      </c>
      <c r="Q129" cm="1">
        <f t="array" ref="Q129">IF(N129="",_xlfn.XLOOKUP(1,($G$2:$G$433=G129)*($N$2:$N$433&lt;&gt;""),$N$2:$N$433),"")</f>
        <v>112000</v>
      </c>
      <c r="S129" t="str">
        <f t="shared" si="8"/>
        <v>Match</v>
      </c>
      <c r="V129">
        <f t="shared" si="9"/>
        <v>330000</v>
      </c>
      <c r="W129">
        <f t="shared" si="10"/>
        <v>330000</v>
      </c>
      <c r="X129">
        <f t="shared" si="11"/>
        <v>330000</v>
      </c>
      <c r="Y129">
        <f t="shared" si="12"/>
        <v>330000</v>
      </c>
    </row>
    <row r="130" spans="1:25" x14ac:dyDescent="0.35">
      <c r="A130">
        <v>100129</v>
      </c>
      <c r="B130" s="1">
        <v>46114</v>
      </c>
      <c r="C130" t="s">
        <v>55</v>
      </c>
      <c r="D130" t="s">
        <v>56</v>
      </c>
      <c r="E130" t="s">
        <v>18</v>
      </c>
      <c r="F130" t="s">
        <v>44</v>
      </c>
      <c r="G130" t="s">
        <v>65</v>
      </c>
      <c r="H130" t="s">
        <v>154</v>
      </c>
      <c r="I130" t="s">
        <v>22</v>
      </c>
      <c r="J130">
        <v>2</v>
      </c>
      <c r="K130">
        <v>28000</v>
      </c>
      <c r="L130">
        <v>0.05</v>
      </c>
      <c r="M130">
        <v>53200</v>
      </c>
      <c r="N130">
        <v>16000</v>
      </c>
      <c r="O130" t="s">
        <v>23</v>
      </c>
      <c r="P130" t="s">
        <v>24</v>
      </c>
      <c r="Q130" t="b">
        <f t="shared" si="7"/>
        <v>0</v>
      </c>
      <c r="S130" t="str">
        <f t="shared" si="8"/>
        <v>Match</v>
      </c>
      <c r="V130">
        <f t="shared" si="9"/>
        <v>21200</v>
      </c>
      <c r="W130">
        <f t="shared" si="10"/>
        <v>53200</v>
      </c>
      <c r="X130">
        <f t="shared" si="11"/>
        <v>21200</v>
      </c>
      <c r="Y130">
        <f t="shared" si="12"/>
        <v>21200</v>
      </c>
    </row>
    <row r="131" spans="1:25" x14ac:dyDescent="0.35">
      <c r="A131">
        <v>100130</v>
      </c>
      <c r="B131" s="1">
        <v>46126</v>
      </c>
      <c r="C131" t="s">
        <v>42</v>
      </c>
      <c r="D131" t="s">
        <v>26</v>
      </c>
      <c r="E131" t="s">
        <v>18</v>
      </c>
      <c r="F131" t="s">
        <v>44</v>
      </c>
      <c r="G131" t="s">
        <v>60</v>
      </c>
      <c r="H131" t="s">
        <v>155</v>
      </c>
      <c r="I131" t="s">
        <v>22</v>
      </c>
      <c r="J131">
        <v>2</v>
      </c>
      <c r="K131">
        <v>9000</v>
      </c>
      <c r="L131">
        <v>0</v>
      </c>
      <c r="M131">
        <v>18000</v>
      </c>
      <c r="N131">
        <v>3500</v>
      </c>
      <c r="O131" t="s">
        <v>23</v>
      </c>
      <c r="P131" t="s">
        <v>31</v>
      </c>
      <c r="Q131" t="b">
        <f t="shared" ref="Q131:Q194" si="13">COUNTIF($A$2:$A$433,A131)&gt;1</f>
        <v>0</v>
      </c>
      <c r="S131" t="str">
        <f t="shared" ref="S131:S194" si="14">IF(M131&lt;&gt;J131*K131*(1-L131),"Mismatch","Match")</f>
        <v>Match</v>
      </c>
      <c r="V131">
        <f t="shared" ref="V131:V194" si="15">M131-(J131*N131)</f>
        <v>11000</v>
      </c>
      <c r="W131">
        <f t="shared" ref="W131:W194" si="16">J131*K131*(1-L131)</f>
        <v>18000</v>
      </c>
      <c r="X131">
        <f t="shared" ref="X131:X194" si="17">W131-(J131*N131)</f>
        <v>11000</v>
      </c>
      <c r="Y131">
        <f t="shared" ref="Y131:Y194" si="18">M131-(J131*N131)</f>
        <v>11000</v>
      </c>
    </row>
    <row r="132" spans="1:25" x14ac:dyDescent="0.35">
      <c r="A132">
        <v>100131</v>
      </c>
      <c r="B132" s="1">
        <v>46090</v>
      </c>
      <c r="C132" t="s">
        <v>42</v>
      </c>
      <c r="D132" t="s">
        <v>26</v>
      </c>
      <c r="E132" t="s">
        <v>18</v>
      </c>
      <c r="F132" t="s">
        <v>19</v>
      </c>
      <c r="G132" t="s">
        <v>52</v>
      </c>
      <c r="H132" t="s">
        <v>156</v>
      </c>
      <c r="I132" t="s">
        <v>22</v>
      </c>
      <c r="J132">
        <v>1</v>
      </c>
      <c r="K132">
        <v>42000</v>
      </c>
      <c r="L132">
        <v>0</v>
      </c>
      <c r="M132">
        <v>42000</v>
      </c>
      <c r="N132">
        <v>28000</v>
      </c>
      <c r="O132" t="s">
        <v>23</v>
      </c>
      <c r="P132" t="s">
        <v>58</v>
      </c>
      <c r="Q132" t="b">
        <f t="shared" si="13"/>
        <v>0</v>
      </c>
      <c r="S132" t="str">
        <f t="shared" si="14"/>
        <v>Match</v>
      </c>
      <c r="V132">
        <f t="shared" si="15"/>
        <v>14000</v>
      </c>
      <c r="W132">
        <f t="shared" si="16"/>
        <v>42000</v>
      </c>
      <c r="X132">
        <f t="shared" si="17"/>
        <v>14000</v>
      </c>
      <c r="Y132">
        <f t="shared" si="18"/>
        <v>14000</v>
      </c>
    </row>
    <row r="133" spans="1:25" x14ac:dyDescent="0.35">
      <c r="A133">
        <v>100132</v>
      </c>
      <c r="B133" s="1">
        <v>46258</v>
      </c>
      <c r="C133" t="s">
        <v>55</v>
      </c>
      <c r="D133" t="s">
        <v>56</v>
      </c>
      <c r="E133" t="s">
        <v>43</v>
      </c>
      <c r="F133" t="s">
        <v>27</v>
      </c>
      <c r="G133" t="s">
        <v>38</v>
      </c>
      <c r="H133" t="s">
        <v>157</v>
      </c>
      <c r="I133" t="s">
        <v>30</v>
      </c>
      <c r="J133">
        <v>4</v>
      </c>
      <c r="K133">
        <v>26000</v>
      </c>
      <c r="L133">
        <v>0</v>
      </c>
      <c r="M133">
        <v>104000</v>
      </c>
      <c r="N133">
        <v>15000</v>
      </c>
      <c r="O133" t="s">
        <v>23</v>
      </c>
      <c r="P133" t="s">
        <v>84</v>
      </c>
      <c r="Q133" t="b">
        <f t="shared" si="13"/>
        <v>0</v>
      </c>
      <c r="S133" t="str">
        <f t="shared" si="14"/>
        <v>Match</v>
      </c>
      <c r="V133">
        <f t="shared" si="15"/>
        <v>44000</v>
      </c>
      <c r="W133">
        <f t="shared" si="16"/>
        <v>104000</v>
      </c>
      <c r="X133">
        <f t="shared" si="17"/>
        <v>44000</v>
      </c>
      <c r="Y133">
        <f t="shared" si="18"/>
        <v>44000</v>
      </c>
    </row>
    <row r="134" spans="1:25" x14ac:dyDescent="0.35">
      <c r="A134">
        <v>100133</v>
      </c>
      <c r="B134" s="1">
        <v>46202</v>
      </c>
      <c r="C134" t="s">
        <v>35</v>
      </c>
      <c r="D134" t="s">
        <v>36</v>
      </c>
      <c r="E134" t="s">
        <v>43</v>
      </c>
      <c r="F134" t="s">
        <v>19</v>
      </c>
      <c r="G134" t="s">
        <v>62</v>
      </c>
      <c r="H134" t="s">
        <v>57</v>
      </c>
      <c r="I134" t="s">
        <v>30</v>
      </c>
      <c r="J134">
        <v>1</v>
      </c>
      <c r="K134">
        <v>24000</v>
      </c>
      <c r="L134">
        <v>0</v>
      </c>
      <c r="M134">
        <v>24000</v>
      </c>
      <c r="N134">
        <v>15000</v>
      </c>
      <c r="O134" t="s">
        <v>23</v>
      </c>
      <c r="P134" t="s">
        <v>31</v>
      </c>
      <c r="Q134" t="b">
        <f t="shared" si="13"/>
        <v>0</v>
      </c>
      <c r="S134" t="str">
        <f t="shared" si="14"/>
        <v>Match</v>
      </c>
      <c r="V134">
        <f t="shared" si="15"/>
        <v>9000</v>
      </c>
      <c r="W134">
        <f t="shared" si="16"/>
        <v>24000</v>
      </c>
      <c r="X134">
        <f t="shared" si="17"/>
        <v>9000</v>
      </c>
      <c r="Y134">
        <f t="shared" si="18"/>
        <v>9000</v>
      </c>
    </row>
    <row r="135" spans="1:25" x14ac:dyDescent="0.35">
      <c r="A135">
        <v>100134</v>
      </c>
      <c r="B135" s="1">
        <v>46145</v>
      </c>
      <c r="C135" t="s">
        <v>16</v>
      </c>
      <c r="D135" t="s">
        <v>17</v>
      </c>
      <c r="E135" t="s">
        <v>37</v>
      </c>
      <c r="F135" t="s">
        <v>19</v>
      </c>
      <c r="G135" t="s">
        <v>20</v>
      </c>
      <c r="H135" t="s">
        <v>158</v>
      </c>
      <c r="I135" t="s">
        <v>30</v>
      </c>
      <c r="J135">
        <v>3</v>
      </c>
      <c r="K135">
        <v>58000</v>
      </c>
      <c r="L135">
        <v>0.25</v>
      </c>
      <c r="M135">
        <v>130500</v>
      </c>
      <c r="N135">
        <v>39000</v>
      </c>
      <c r="O135" t="s">
        <v>23</v>
      </c>
      <c r="P135" t="s">
        <v>64</v>
      </c>
      <c r="Q135" t="b">
        <f t="shared" si="13"/>
        <v>0</v>
      </c>
      <c r="S135" t="str">
        <f t="shared" si="14"/>
        <v>Match</v>
      </c>
      <c r="V135">
        <f t="shared" si="15"/>
        <v>13500</v>
      </c>
      <c r="W135">
        <f t="shared" si="16"/>
        <v>130500</v>
      </c>
      <c r="X135">
        <f t="shared" si="17"/>
        <v>13500</v>
      </c>
      <c r="Y135">
        <f t="shared" si="18"/>
        <v>13500</v>
      </c>
    </row>
    <row r="136" spans="1:25" x14ac:dyDescent="0.35">
      <c r="A136">
        <v>100135</v>
      </c>
      <c r="B136" s="1">
        <v>46121</v>
      </c>
      <c r="C136" t="s">
        <v>35</v>
      </c>
      <c r="D136" t="s">
        <v>36</v>
      </c>
      <c r="E136" t="s">
        <v>18</v>
      </c>
      <c r="F136" t="s">
        <v>19</v>
      </c>
      <c r="G136" t="s">
        <v>62</v>
      </c>
      <c r="H136" t="s">
        <v>159</v>
      </c>
      <c r="I136" t="s">
        <v>30</v>
      </c>
      <c r="J136">
        <v>1</v>
      </c>
      <c r="K136">
        <v>24000</v>
      </c>
      <c r="L136">
        <v>0.15</v>
      </c>
      <c r="M136">
        <v>20400</v>
      </c>
      <c r="N136">
        <v>15000</v>
      </c>
      <c r="O136" t="s">
        <v>23</v>
      </c>
      <c r="P136" t="s">
        <v>31</v>
      </c>
      <c r="Q136" t="b">
        <f t="shared" si="13"/>
        <v>0</v>
      </c>
      <c r="S136" t="str">
        <f t="shared" si="14"/>
        <v>Match</v>
      </c>
      <c r="V136">
        <f t="shared" si="15"/>
        <v>5400</v>
      </c>
      <c r="W136">
        <f t="shared" si="16"/>
        <v>20400</v>
      </c>
      <c r="X136">
        <f t="shared" si="17"/>
        <v>5400</v>
      </c>
      <c r="Y136">
        <f t="shared" si="18"/>
        <v>5400</v>
      </c>
    </row>
    <row r="137" spans="1:25" x14ac:dyDescent="0.35">
      <c r="A137">
        <v>100136</v>
      </c>
      <c r="B137" s="1">
        <v>46062</v>
      </c>
      <c r="C137" t="s">
        <v>35</v>
      </c>
      <c r="D137" t="s">
        <v>36</v>
      </c>
      <c r="E137" t="s">
        <v>43</v>
      </c>
      <c r="F137" t="s">
        <v>27</v>
      </c>
      <c r="G137" t="s">
        <v>38</v>
      </c>
      <c r="H137" t="s">
        <v>160</v>
      </c>
      <c r="I137" t="s">
        <v>22</v>
      </c>
      <c r="J137">
        <v>2</v>
      </c>
      <c r="K137">
        <v>26000</v>
      </c>
      <c r="L137">
        <v>0.15</v>
      </c>
      <c r="M137">
        <v>44200</v>
      </c>
      <c r="N137">
        <v>15000</v>
      </c>
      <c r="O137" t="s">
        <v>23</v>
      </c>
      <c r="P137" t="s">
        <v>54</v>
      </c>
      <c r="Q137" t="b">
        <f t="shared" si="13"/>
        <v>0</v>
      </c>
      <c r="S137" t="str">
        <f t="shared" si="14"/>
        <v>Match</v>
      </c>
      <c r="V137">
        <f t="shared" si="15"/>
        <v>14200</v>
      </c>
      <c r="W137">
        <f t="shared" si="16"/>
        <v>44200</v>
      </c>
      <c r="X137">
        <f t="shared" si="17"/>
        <v>14200</v>
      </c>
      <c r="Y137">
        <f t="shared" si="18"/>
        <v>14200</v>
      </c>
    </row>
    <row r="138" spans="1:25" x14ac:dyDescent="0.35">
      <c r="A138">
        <v>100137</v>
      </c>
      <c r="B138" s="1">
        <v>46151</v>
      </c>
      <c r="C138" t="s">
        <v>25</v>
      </c>
      <c r="D138" t="s">
        <v>26</v>
      </c>
      <c r="E138" t="s">
        <v>37</v>
      </c>
      <c r="F138" t="s">
        <v>19</v>
      </c>
      <c r="G138" t="s">
        <v>52</v>
      </c>
      <c r="H138" t="s">
        <v>161</v>
      </c>
      <c r="I138" t="s">
        <v>30</v>
      </c>
      <c r="J138">
        <v>2</v>
      </c>
      <c r="K138">
        <v>42000</v>
      </c>
      <c r="L138">
        <v>0</v>
      </c>
      <c r="M138">
        <v>84000</v>
      </c>
      <c r="N138">
        <v>28000</v>
      </c>
      <c r="O138" t="s">
        <v>23</v>
      </c>
      <c r="P138" t="s">
        <v>58</v>
      </c>
      <c r="Q138" t="b">
        <f t="shared" si="13"/>
        <v>0</v>
      </c>
      <c r="S138" t="str">
        <f t="shared" si="14"/>
        <v>Match</v>
      </c>
      <c r="V138">
        <f t="shared" si="15"/>
        <v>28000</v>
      </c>
      <c r="W138">
        <f t="shared" si="16"/>
        <v>84000</v>
      </c>
      <c r="X138">
        <f t="shared" si="17"/>
        <v>28000</v>
      </c>
      <c r="Y138">
        <f t="shared" si="18"/>
        <v>28000</v>
      </c>
    </row>
    <row r="139" spans="1:25" x14ac:dyDescent="0.35">
      <c r="A139">
        <v>100138</v>
      </c>
      <c r="B139" s="1">
        <v>46137</v>
      </c>
      <c r="C139" t="s">
        <v>50</v>
      </c>
      <c r="D139" t="s">
        <v>51</v>
      </c>
      <c r="E139" t="s">
        <v>43</v>
      </c>
      <c r="F139" t="s">
        <v>27</v>
      </c>
      <c r="G139" t="s">
        <v>33</v>
      </c>
      <c r="H139" t="s">
        <v>46</v>
      </c>
      <c r="I139" t="s">
        <v>30</v>
      </c>
      <c r="J139">
        <v>4</v>
      </c>
      <c r="K139">
        <v>32000</v>
      </c>
      <c r="L139">
        <v>0</v>
      </c>
      <c r="M139">
        <v>128000</v>
      </c>
      <c r="N139">
        <v>19000</v>
      </c>
      <c r="O139" t="s">
        <v>23</v>
      </c>
      <c r="P139" t="s">
        <v>54</v>
      </c>
      <c r="Q139" t="b">
        <f t="shared" si="13"/>
        <v>0</v>
      </c>
      <c r="S139" t="str">
        <f t="shared" si="14"/>
        <v>Match</v>
      </c>
      <c r="V139">
        <f t="shared" si="15"/>
        <v>52000</v>
      </c>
      <c r="W139">
        <f t="shared" si="16"/>
        <v>128000</v>
      </c>
      <c r="X139">
        <f t="shared" si="17"/>
        <v>52000</v>
      </c>
      <c r="Y139">
        <f t="shared" si="18"/>
        <v>52000</v>
      </c>
    </row>
    <row r="140" spans="1:25" x14ac:dyDescent="0.35">
      <c r="A140">
        <v>100139</v>
      </c>
      <c r="B140" s="1">
        <v>46056</v>
      </c>
      <c r="C140" t="s">
        <v>25</v>
      </c>
      <c r="D140" t="s">
        <v>26</v>
      </c>
      <c r="E140" t="s">
        <v>43</v>
      </c>
      <c r="F140" t="s">
        <v>44</v>
      </c>
      <c r="G140" t="s">
        <v>65</v>
      </c>
      <c r="H140" t="s">
        <v>162</v>
      </c>
      <c r="I140" t="s">
        <v>22</v>
      </c>
      <c r="J140">
        <v>3</v>
      </c>
      <c r="K140">
        <v>28000</v>
      </c>
      <c r="L140">
        <v>0.05</v>
      </c>
      <c r="M140">
        <v>79800</v>
      </c>
      <c r="N140">
        <v>16000</v>
      </c>
      <c r="O140" t="s">
        <v>23</v>
      </c>
      <c r="P140" t="s">
        <v>47</v>
      </c>
      <c r="Q140" t="b">
        <f t="shared" si="13"/>
        <v>0</v>
      </c>
      <c r="S140" t="str">
        <f t="shared" si="14"/>
        <v>Match</v>
      </c>
      <c r="V140">
        <f t="shared" si="15"/>
        <v>31800</v>
      </c>
      <c r="W140">
        <f t="shared" si="16"/>
        <v>79800</v>
      </c>
      <c r="X140">
        <f t="shared" si="17"/>
        <v>31800</v>
      </c>
      <c r="Y140">
        <f t="shared" si="18"/>
        <v>31800</v>
      </c>
    </row>
    <row r="141" spans="1:25" x14ac:dyDescent="0.35">
      <c r="A141">
        <v>100140</v>
      </c>
      <c r="B141" s="1">
        <v>46100</v>
      </c>
      <c r="C141" t="s">
        <v>42</v>
      </c>
      <c r="D141" t="s">
        <v>26</v>
      </c>
      <c r="E141" t="s">
        <v>43</v>
      </c>
      <c r="F141" t="s">
        <v>44</v>
      </c>
      <c r="G141" t="s">
        <v>45</v>
      </c>
      <c r="H141" t="s">
        <v>143</v>
      </c>
      <c r="I141" t="s">
        <v>30</v>
      </c>
      <c r="J141">
        <v>2</v>
      </c>
      <c r="K141">
        <v>6500</v>
      </c>
      <c r="L141">
        <v>0.15</v>
      </c>
      <c r="M141">
        <v>11050</v>
      </c>
      <c r="N141">
        <v>2200</v>
      </c>
      <c r="O141" t="s">
        <v>23</v>
      </c>
      <c r="P141" t="s">
        <v>64</v>
      </c>
      <c r="Q141" t="b">
        <f t="shared" si="13"/>
        <v>0</v>
      </c>
      <c r="S141" t="str">
        <f t="shared" si="14"/>
        <v>Match</v>
      </c>
      <c r="V141">
        <f t="shared" si="15"/>
        <v>6650</v>
      </c>
      <c r="W141">
        <f t="shared" si="16"/>
        <v>11050</v>
      </c>
      <c r="X141">
        <f t="shared" si="17"/>
        <v>6650</v>
      </c>
      <c r="Y141">
        <f t="shared" si="18"/>
        <v>6650</v>
      </c>
    </row>
    <row r="142" spans="1:25" x14ac:dyDescent="0.35">
      <c r="A142">
        <v>100141</v>
      </c>
      <c r="B142" s="1">
        <v>46043</v>
      </c>
      <c r="C142" t="s">
        <v>42</v>
      </c>
      <c r="D142" t="s">
        <v>26</v>
      </c>
      <c r="E142" t="s">
        <v>43</v>
      </c>
      <c r="F142" t="s">
        <v>19</v>
      </c>
      <c r="G142" t="s">
        <v>52</v>
      </c>
      <c r="H142" t="s">
        <v>98</v>
      </c>
      <c r="I142" t="s">
        <v>30</v>
      </c>
      <c r="J142">
        <v>18</v>
      </c>
      <c r="K142">
        <v>42000</v>
      </c>
      <c r="L142">
        <v>0</v>
      </c>
      <c r="M142">
        <v>756000</v>
      </c>
      <c r="N142">
        <v>28000</v>
      </c>
      <c r="O142" t="s">
        <v>23</v>
      </c>
      <c r="P142" t="s">
        <v>64</v>
      </c>
      <c r="Q142" t="b">
        <f t="shared" si="13"/>
        <v>0</v>
      </c>
      <c r="S142" t="str">
        <f t="shared" si="14"/>
        <v>Match</v>
      </c>
      <c r="V142">
        <f t="shared" si="15"/>
        <v>252000</v>
      </c>
      <c r="W142">
        <f t="shared" si="16"/>
        <v>756000</v>
      </c>
      <c r="X142">
        <f t="shared" si="17"/>
        <v>252000</v>
      </c>
      <c r="Y142">
        <f t="shared" si="18"/>
        <v>252000</v>
      </c>
    </row>
    <row r="143" spans="1:25" x14ac:dyDescent="0.35">
      <c r="A143">
        <v>100142</v>
      </c>
      <c r="B143" s="1">
        <v>46129</v>
      </c>
      <c r="C143" t="s">
        <v>50</v>
      </c>
      <c r="D143" t="s">
        <v>51</v>
      </c>
      <c r="E143" t="s">
        <v>37</v>
      </c>
      <c r="F143" t="s">
        <v>27</v>
      </c>
      <c r="G143" t="s">
        <v>33</v>
      </c>
      <c r="H143" t="s">
        <v>163</v>
      </c>
      <c r="I143" t="s">
        <v>22</v>
      </c>
      <c r="J143">
        <v>1</v>
      </c>
      <c r="K143">
        <v>32000</v>
      </c>
      <c r="L143">
        <v>0</v>
      </c>
      <c r="M143">
        <v>32000</v>
      </c>
      <c r="N143">
        <v>19000</v>
      </c>
      <c r="O143" t="s">
        <v>23</v>
      </c>
      <c r="P143" t="s">
        <v>31</v>
      </c>
      <c r="Q143" t="b">
        <f t="shared" si="13"/>
        <v>0</v>
      </c>
      <c r="S143" t="str">
        <f t="shared" si="14"/>
        <v>Match</v>
      </c>
      <c r="V143">
        <f t="shared" si="15"/>
        <v>13000</v>
      </c>
      <c r="W143">
        <f t="shared" si="16"/>
        <v>32000</v>
      </c>
      <c r="X143">
        <f t="shared" si="17"/>
        <v>13000</v>
      </c>
      <c r="Y143">
        <f t="shared" si="18"/>
        <v>13000</v>
      </c>
    </row>
    <row r="144" spans="1:25" x14ac:dyDescent="0.35">
      <c r="A144">
        <v>100143</v>
      </c>
      <c r="B144" s="1">
        <v>46187</v>
      </c>
      <c r="C144" t="s">
        <v>42</v>
      </c>
      <c r="D144" t="s">
        <v>26</v>
      </c>
      <c r="E144" t="s">
        <v>43</v>
      </c>
      <c r="F144" t="s">
        <v>27</v>
      </c>
      <c r="G144" t="s">
        <v>28</v>
      </c>
      <c r="H144" t="s">
        <v>77</v>
      </c>
      <c r="I144" t="s">
        <v>30</v>
      </c>
      <c r="J144">
        <v>2</v>
      </c>
      <c r="K144">
        <v>165000</v>
      </c>
      <c r="L144">
        <v>0</v>
      </c>
      <c r="M144">
        <v>330000</v>
      </c>
      <c r="N144">
        <v>112000</v>
      </c>
      <c r="O144" t="s">
        <v>23</v>
      </c>
      <c r="P144" t="s">
        <v>64</v>
      </c>
      <c r="Q144" t="b">
        <f t="shared" si="13"/>
        <v>0</v>
      </c>
      <c r="S144" t="str">
        <f t="shared" si="14"/>
        <v>Match</v>
      </c>
      <c r="V144">
        <f t="shared" si="15"/>
        <v>106000</v>
      </c>
      <c r="W144">
        <f t="shared" si="16"/>
        <v>330000</v>
      </c>
      <c r="X144">
        <f t="shared" si="17"/>
        <v>106000</v>
      </c>
      <c r="Y144">
        <f t="shared" si="18"/>
        <v>106000</v>
      </c>
    </row>
    <row r="145" spans="1:25" x14ac:dyDescent="0.35">
      <c r="A145">
        <v>100144</v>
      </c>
      <c r="B145" s="1">
        <v>46132</v>
      </c>
      <c r="C145" t="s">
        <v>50</v>
      </c>
      <c r="D145" t="s">
        <v>51</v>
      </c>
      <c r="E145" t="s">
        <v>18</v>
      </c>
      <c r="F145" t="s">
        <v>27</v>
      </c>
      <c r="G145" t="s">
        <v>33</v>
      </c>
      <c r="H145" t="s">
        <v>164</v>
      </c>
      <c r="I145" t="s">
        <v>22</v>
      </c>
      <c r="J145">
        <v>2</v>
      </c>
      <c r="K145">
        <v>32000</v>
      </c>
      <c r="L145">
        <v>0.15</v>
      </c>
      <c r="M145">
        <v>54400</v>
      </c>
      <c r="N145">
        <v>19000</v>
      </c>
      <c r="O145" t="s">
        <v>76</v>
      </c>
      <c r="P145" t="s">
        <v>40</v>
      </c>
      <c r="Q145" t="b">
        <f t="shared" si="13"/>
        <v>0</v>
      </c>
      <c r="S145" t="str">
        <f t="shared" si="14"/>
        <v>Match</v>
      </c>
      <c r="V145">
        <f t="shared" si="15"/>
        <v>16400</v>
      </c>
      <c r="W145">
        <f t="shared" si="16"/>
        <v>54400</v>
      </c>
      <c r="X145">
        <f t="shared" si="17"/>
        <v>16400</v>
      </c>
      <c r="Y145">
        <f t="shared" si="18"/>
        <v>16400</v>
      </c>
    </row>
    <row r="146" spans="1:25" x14ac:dyDescent="0.35">
      <c r="A146">
        <v>100145</v>
      </c>
      <c r="B146" s="1">
        <v>46141</v>
      </c>
      <c r="C146" t="s">
        <v>50</v>
      </c>
      <c r="D146" t="s">
        <v>51</v>
      </c>
      <c r="E146" t="s">
        <v>43</v>
      </c>
      <c r="F146" t="s">
        <v>44</v>
      </c>
      <c r="G146" t="s">
        <v>65</v>
      </c>
      <c r="H146" t="s">
        <v>119</v>
      </c>
      <c r="I146" t="s">
        <v>22</v>
      </c>
      <c r="J146">
        <v>1</v>
      </c>
      <c r="K146">
        <v>28000</v>
      </c>
      <c r="L146">
        <v>0</v>
      </c>
      <c r="M146">
        <v>28000</v>
      </c>
      <c r="N146">
        <v>16000</v>
      </c>
      <c r="O146" t="s">
        <v>23</v>
      </c>
      <c r="P146" t="s">
        <v>24</v>
      </c>
      <c r="Q146" t="b">
        <f t="shared" si="13"/>
        <v>0</v>
      </c>
      <c r="S146" t="str">
        <f t="shared" si="14"/>
        <v>Match</v>
      </c>
      <c r="V146">
        <f t="shared" si="15"/>
        <v>12000</v>
      </c>
      <c r="W146">
        <f t="shared" si="16"/>
        <v>28000</v>
      </c>
      <c r="X146">
        <f t="shared" si="17"/>
        <v>12000</v>
      </c>
      <c r="Y146">
        <f t="shared" si="18"/>
        <v>12000</v>
      </c>
    </row>
    <row r="147" spans="1:25" x14ac:dyDescent="0.35">
      <c r="A147">
        <v>100146</v>
      </c>
      <c r="B147" s="1">
        <v>46108</v>
      </c>
      <c r="C147" t="s">
        <v>35</v>
      </c>
      <c r="D147" t="s">
        <v>36</v>
      </c>
      <c r="E147" t="s">
        <v>37</v>
      </c>
      <c r="F147" t="s">
        <v>27</v>
      </c>
      <c r="G147" t="s">
        <v>33</v>
      </c>
      <c r="H147" t="s">
        <v>134</v>
      </c>
      <c r="I147" t="s">
        <v>30</v>
      </c>
      <c r="J147">
        <v>1</v>
      </c>
      <c r="K147">
        <v>32000</v>
      </c>
      <c r="L147">
        <v>0.1</v>
      </c>
      <c r="M147">
        <v>28800</v>
      </c>
      <c r="N147">
        <v>19000</v>
      </c>
      <c r="O147" t="s">
        <v>23</v>
      </c>
      <c r="P147" t="s">
        <v>64</v>
      </c>
      <c r="Q147" t="b">
        <f t="shared" si="13"/>
        <v>0</v>
      </c>
      <c r="S147" t="str">
        <f t="shared" si="14"/>
        <v>Match</v>
      </c>
      <c r="V147">
        <f t="shared" si="15"/>
        <v>9800</v>
      </c>
      <c r="W147">
        <f t="shared" si="16"/>
        <v>28800</v>
      </c>
      <c r="X147">
        <f t="shared" si="17"/>
        <v>9800</v>
      </c>
      <c r="Y147">
        <f t="shared" si="18"/>
        <v>9800</v>
      </c>
    </row>
    <row r="148" spans="1:25" x14ac:dyDescent="0.35">
      <c r="A148">
        <v>100147</v>
      </c>
      <c r="B148" s="1">
        <v>46127</v>
      </c>
      <c r="C148" t="s">
        <v>55</v>
      </c>
      <c r="D148" t="s">
        <v>56</v>
      </c>
      <c r="E148" t="s">
        <v>43</v>
      </c>
      <c r="F148" t="s">
        <v>19</v>
      </c>
      <c r="G148" t="s">
        <v>52</v>
      </c>
      <c r="H148" t="s">
        <v>165</v>
      </c>
      <c r="I148" t="s">
        <v>22</v>
      </c>
      <c r="J148">
        <v>2</v>
      </c>
      <c r="K148">
        <v>42000</v>
      </c>
      <c r="L148">
        <v>0.05</v>
      </c>
      <c r="M148">
        <v>79800</v>
      </c>
      <c r="N148">
        <v>28000</v>
      </c>
      <c r="O148" t="s">
        <v>23</v>
      </c>
      <c r="P148" t="s">
        <v>24</v>
      </c>
      <c r="Q148" t="b">
        <f t="shared" si="13"/>
        <v>0</v>
      </c>
      <c r="S148" t="str">
        <f t="shared" si="14"/>
        <v>Match</v>
      </c>
      <c r="V148">
        <f t="shared" si="15"/>
        <v>23800</v>
      </c>
      <c r="W148">
        <f t="shared" si="16"/>
        <v>79800</v>
      </c>
      <c r="X148">
        <f t="shared" si="17"/>
        <v>23800</v>
      </c>
      <c r="Y148">
        <f t="shared" si="18"/>
        <v>23800</v>
      </c>
    </row>
    <row r="149" spans="1:25" x14ac:dyDescent="0.35">
      <c r="A149">
        <v>100148</v>
      </c>
      <c r="B149" s="1">
        <v>46227</v>
      </c>
      <c r="C149" t="s">
        <v>55</v>
      </c>
      <c r="D149" t="s">
        <v>56</v>
      </c>
      <c r="E149" t="s">
        <v>37</v>
      </c>
      <c r="F149" t="s">
        <v>19</v>
      </c>
      <c r="G149" t="s">
        <v>62</v>
      </c>
      <c r="H149" t="s">
        <v>108</v>
      </c>
      <c r="I149" t="s">
        <v>30</v>
      </c>
      <c r="J149">
        <v>1</v>
      </c>
      <c r="K149">
        <v>24000</v>
      </c>
      <c r="L149">
        <v>0.05</v>
      </c>
      <c r="M149">
        <v>22800</v>
      </c>
      <c r="N149">
        <v>15000</v>
      </c>
      <c r="O149" t="s">
        <v>23</v>
      </c>
      <c r="P149" t="s">
        <v>24</v>
      </c>
      <c r="Q149" t="b">
        <f t="shared" si="13"/>
        <v>0</v>
      </c>
      <c r="S149" t="str">
        <f t="shared" si="14"/>
        <v>Match</v>
      </c>
      <c r="V149">
        <f t="shared" si="15"/>
        <v>7800</v>
      </c>
      <c r="W149">
        <f t="shared" si="16"/>
        <v>22800</v>
      </c>
      <c r="X149">
        <f t="shared" si="17"/>
        <v>7800</v>
      </c>
      <c r="Y149">
        <f t="shared" si="18"/>
        <v>7800</v>
      </c>
    </row>
    <row r="150" spans="1:25" x14ac:dyDescent="0.35">
      <c r="A150">
        <v>100149</v>
      </c>
      <c r="B150" s="1">
        <v>46038</v>
      </c>
      <c r="C150" t="s">
        <v>42</v>
      </c>
      <c r="D150" t="s">
        <v>26</v>
      </c>
      <c r="E150" t="s">
        <v>43</v>
      </c>
      <c r="F150" t="s">
        <v>44</v>
      </c>
      <c r="G150" t="s">
        <v>60</v>
      </c>
      <c r="H150" t="s">
        <v>133</v>
      </c>
      <c r="I150" t="s">
        <v>30</v>
      </c>
      <c r="J150">
        <v>4</v>
      </c>
      <c r="K150">
        <v>9000</v>
      </c>
      <c r="L150">
        <v>0.05</v>
      </c>
      <c r="M150">
        <v>34200</v>
      </c>
      <c r="N150">
        <v>3500</v>
      </c>
      <c r="O150" t="s">
        <v>23</v>
      </c>
      <c r="P150" t="s">
        <v>40</v>
      </c>
      <c r="Q150" t="b">
        <f t="shared" si="13"/>
        <v>0</v>
      </c>
      <c r="S150" t="str">
        <f t="shared" si="14"/>
        <v>Match</v>
      </c>
      <c r="V150">
        <f t="shared" si="15"/>
        <v>20200</v>
      </c>
      <c r="W150">
        <f t="shared" si="16"/>
        <v>34200</v>
      </c>
      <c r="X150">
        <f t="shared" si="17"/>
        <v>20200</v>
      </c>
      <c r="Y150">
        <f t="shared" si="18"/>
        <v>20200</v>
      </c>
    </row>
    <row r="151" spans="1:25" x14ac:dyDescent="0.35">
      <c r="A151">
        <v>100150</v>
      </c>
      <c r="B151" s="1">
        <v>46032</v>
      </c>
      <c r="C151" t="s">
        <v>50</v>
      </c>
      <c r="D151" t="s">
        <v>51</v>
      </c>
      <c r="E151" t="s">
        <v>37</v>
      </c>
      <c r="F151" t="s">
        <v>27</v>
      </c>
      <c r="G151" t="s">
        <v>38</v>
      </c>
      <c r="H151" t="s">
        <v>91</v>
      </c>
      <c r="I151" t="s">
        <v>30</v>
      </c>
      <c r="J151">
        <v>1</v>
      </c>
      <c r="K151">
        <v>26000</v>
      </c>
      <c r="L151">
        <v>0.1</v>
      </c>
      <c r="M151">
        <v>23400</v>
      </c>
      <c r="N151">
        <v>15000</v>
      </c>
      <c r="O151" t="s">
        <v>23</v>
      </c>
      <c r="P151" t="s">
        <v>40</v>
      </c>
      <c r="Q151" t="b">
        <f t="shared" si="13"/>
        <v>0</v>
      </c>
      <c r="S151" t="str">
        <f t="shared" si="14"/>
        <v>Match</v>
      </c>
      <c r="V151">
        <f t="shared" si="15"/>
        <v>8400</v>
      </c>
      <c r="W151">
        <f t="shared" si="16"/>
        <v>23400</v>
      </c>
      <c r="X151">
        <f t="shared" si="17"/>
        <v>8400</v>
      </c>
      <c r="Y151">
        <f t="shared" si="18"/>
        <v>8400</v>
      </c>
    </row>
    <row r="152" spans="1:25" x14ac:dyDescent="0.35">
      <c r="A152">
        <v>100151</v>
      </c>
      <c r="B152" s="1">
        <v>46059</v>
      </c>
      <c r="C152" t="s">
        <v>35</v>
      </c>
      <c r="D152" t="s">
        <v>36</v>
      </c>
      <c r="E152" t="s">
        <v>37</v>
      </c>
      <c r="F152" t="s">
        <v>27</v>
      </c>
      <c r="G152" t="s">
        <v>28</v>
      </c>
      <c r="H152" t="s">
        <v>166</v>
      </c>
      <c r="I152" t="s">
        <v>22</v>
      </c>
      <c r="J152">
        <v>1</v>
      </c>
      <c r="K152">
        <v>165000</v>
      </c>
      <c r="L152">
        <v>0.15</v>
      </c>
      <c r="M152">
        <v>140250</v>
      </c>
      <c r="N152">
        <v>112000</v>
      </c>
      <c r="O152" t="s">
        <v>23</v>
      </c>
      <c r="P152" t="s">
        <v>24</v>
      </c>
      <c r="Q152" t="b">
        <f t="shared" si="13"/>
        <v>0</v>
      </c>
      <c r="S152" t="str">
        <f t="shared" si="14"/>
        <v>Match</v>
      </c>
      <c r="V152">
        <f t="shared" si="15"/>
        <v>28250</v>
      </c>
      <c r="W152">
        <f t="shared" si="16"/>
        <v>140250</v>
      </c>
      <c r="X152">
        <f t="shared" si="17"/>
        <v>28250</v>
      </c>
      <c r="Y152">
        <f t="shared" si="18"/>
        <v>28250</v>
      </c>
    </row>
    <row r="153" spans="1:25" x14ac:dyDescent="0.35">
      <c r="A153">
        <v>100152</v>
      </c>
      <c r="B153" s="1">
        <v>46052</v>
      </c>
      <c r="C153" t="s">
        <v>42</v>
      </c>
      <c r="D153" t="s">
        <v>26</v>
      </c>
      <c r="E153" t="s">
        <v>18</v>
      </c>
      <c r="F153" t="s">
        <v>44</v>
      </c>
      <c r="G153" t="s">
        <v>45</v>
      </c>
      <c r="H153" t="s">
        <v>157</v>
      </c>
      <c r="I153" t="s">
        <v>30</v>
      </c>
      <c r="J153">
        <v>1</v>
      </c>
      <c r="K153">
        <v>6500</v>
      </c>
      <c r="L153">
        <v>0</v>
      </c>
      <c r="M153">
        <v>6500</v>
      </c>
      <c r="N153">
        <v>2200</v>
      </c>
      <c r="O153" t="s">
        <v>23</v>
      </c>
      <c r="P153" t="s">
        <v>64</v>
      </c>
      <c r="Q153" t="b">
        <f t="shared" si="13"/>
        <v>0</v>
      </c>
      <c r="S153" t="str">
        <f t="shared" si="14"/>
        <v>Match</v>
      </c>
      <c r="V153">
        <f t="shared" si="15"/>
        <v>4300</v>
      </c>
      <c r="W153">
        <f t="shared" si="16"/>
        <v>6500</v>
      </c>
      <c r="X153">
        <f t="shared" si="17"/>
        <v>4300</v>
      </c>
      <c r="Y153">
        <f t="shared" si="18"/>
        <v>4300</v>
      </c>
    </row>
    <row r="154" spans="1:25" x14ac:dyDescent="0.35">
      <c r="A154">
        <v>100153</v>
      </c>
      <c r="B154" s="1">
        <v>46205</v>
      </c>
      <c r="C154" t="s">
        <v>16</v>
      </c>
      <c r="D154" t="s">
        <v>17</v>
      </c>
      <c r="E154" t="s">
        <v>18</v>
      </c>
      <c r="F154" t="s">
        <v>27</v>
      </c>
      <c r="G154" t="s">
        <v>33</v>
      </c>
      <c r="H154" t="s">
        <v>167</v>
      </c>
      <c r="I154" t="s">
        <v>30</v>
      </c>
      <c r="J154">
        <v>1</v>
      </c>
      <c r="K154">
        <v>32000</v>
      </c>
      <c r="L154">
        <v>0.25</v>
      </c>
      <c r="M154">
        <v>24000</v>
      </c>
      <c r="N154">
        <v>19000</v>
      </c>
      <c r="O154" t="s">
        <v>23</v>
      </c>
      <c r="P154" t="s">
        <v>54</v>
      </c>
      <c r="Q154" t="b">
        <f t="shared" si="13"/>
        <v>0</v>
      </c>
      <c r="S154" t="str">
        <f t="shared" si="14"/>
        <v>Match</v>
      </c>
      <c r="V154">
        <f t="shared" si="15"/>
        <v>5000</v>
      </c>
      <c r="W154">
        <f t="shared" si="16"/>
        <v>24000</v>
      </c>
      <c r="X154">
        <f t="shared" si="17"/>
        <v>5000</v>
      </c>
      <c r="Y154">
        <f t="shared" si="18"/>
        <v>5000</v>
      </c>
    </row>
    <row r="155" spans="1:25" x14ac:dyDescent="0.35">
      <c r="A155">
        <v>100154</v>
      </c>
      <c r="B155" s="1">
        <v>46068</v>
      </c>
      <c r="C155" t="s">
        <v>50</v>
      </c>
      <c r="D155" t="s">
        <v>51</v>
      </c>
      <c r="E155" t="s">
        <v>43</v>
      </c>
      <c r="F155" t="s">
        <v>27</v>
      </c>
      <c r="G155" t="s">
        <v>33</v>
      </c>
      <c r="H155" t="s">
        <v>118</v>
      </c>
      <c r="I155" t="s">
        <v>22</v>
      </c>
      <c r="J155">
        <v>1</v>
      </c>
      <c r="K155">
        <v>32000</v>
      </c>
      <c r="L155">
        <v>0</v>
      </c>
      <c r="M155">
        <v>32000</v>
      </c>
      <c r="O155" t="s">
        <v>23</v>
      </c>
      <c r="P155" t="s">
        <v>54</v>
      </c>
      <c r="Q155" cm="1">
        <f t="array" ref="Q155">IF(N155="",_xlfn.XLOOKUP(1,($G$2:$G$433=G155)*($N$2:$N$433&lt;&gt;""),$N$2:$N$433),"")</f>
        <v>19000</v>
      </c>
      <c r="S155" t="str">
        <f t="shared" si="14"/>
        <v>Match</v>
      </c>
      <c r="V155">
        <f t="shared" si="15"/>
        <v>32000</v>
      </c>
      <c r="W155">
        <f t="shared" si="16"/>
        <v>32000</v>
      </c>
      <c r="X155">
        <f t="shared" si="17"/>
        <v>32000</v>
      </c>
      <c r="Y155">
        <f t="shared" si="18"/>
        <v>32000</v>
      </c>
    </row>
    <row r="156" spans="1:25" x14ac:dyDescent="0.35">
      <c r="A156">
        <v>100155</v>
      </c>
      <c r="B156" s="1">
        <v>46198</v>
      </c>
      <c r="C156" t="s">
        <v>42</v>
      </c>
      <c r="D156" t="s">
        <v>26</v>
      </c>
      <c r="E156" t="s">
        <v>43</v>
      </c>
      <c r="F156" t="s">
        <v>44</v>
      </c>
      <c r="G156" t="s">
        <v>65</v>
      </c>
      <c r="H156" t="s">
        <v>102</v>
      </c>
      <c r="I156" t="s">
        <v>22</v>
      </c>
      <c r="J156">
        <v>5</v>
      </c>
      <c r="K156">
        <v>28000</v>
      </c>
      <c r="L156">
        <v>0.15</v>
      </c>
      <c r="M156">
        <v>119000</v>
      </c>
      <c r="N156">
        <v>16000</v>
      </c>
      <c r="O156" t="s">
        <v>23</v>
      </c>
      <c r="P156" t="s">
        <v>24</v>
      </c>
      <c r="Q156" t="b">
        <f t="shared" si="13"/>
        <v>0</v>
      </c>
      <c r="S156" t="str">
        <f t="shared" si="14"/>
        <v>Match</v>
      </c>
      <c r="V156">
        <f t="shared" si="15"/>
        <v>39000</v>
      </c>
      <c r="W156">
        <f t="shared" si="16"/>
        <v>119000</v>
      </c>
      <c r="X156">
        <f t="shared" si="17"/>
        <v>39000</v>
      </c>
      <c r="Y156">
        <f t="shared" si="18"/>
        <v>39000</v>
      </c>
    </row>
    <row r="157" spans="1:25" x14ac:dyDescent="0.35">
      <c r="A157">
        <v>100156</v>
      </c>
      <c r="B157" s="1">
        <v>46215</v>
      </c>
      <c r="C157" t="s">
        <v>25</v>
      </c>
      <c r="D157" t="s">
        <v>26</v>
      </c>
      <c r="E157" t="s">
        <v>43</v>
      </c>
      <c r="F157" t="s">
        <v>27</v>
      </c>
      <c r="G157" t="s">
        <v>33</v>
      </c>
      <c r="H157" t="s">
        <v>74</v>
      </c>
      <c r="I157" t="s">
        <v>22</v>
      </c>
      <c r="J157">
        <v>1</v>
      </c>
      <c r="K157">
        <v>32000</v>
      </c>
      <c r="L157">
        <v>0</v>
      </c>
      <c r="M157">
        <v>32000</v>
      </c>
      <c r="N157">
        <v>19000</v>
      </c>
      <c r="O157" t="s">
        <v>23</v>
      </c>
      <c r="P157" t="s">
        <v>31</v>
      </c>
      <c r="Q157" t="b">
        <f t="shared" si="13"/>
        <v>0</v>
      </c>
      <c r="S157" t="str">
        <f t="shared" si="14"/>
        <v>Match</v>
      </c>
      <c r="V157">
        <f t="shared" si="15"/>
        <v>13000</v>
      </c>
      <c r="W157">
        <f t="shared" si="16"/>
        <v>32000</v>
      </c>
      <c r="X157">
        <f t="shared" si="17"/>
        <v>13000</v>
      </c>
      <c r="Y157">
        <f t="shared" si="18"/>
        <v>13000</v>
      </c>
    </row>
    <row r="158" spans="1:25" x14ac:dyDescent="0.35">
      <c r="A158">
        <v>100157</v>
      </c>
      <c r="B158" s="1">
        <v>46108</v>
      </c>
      <c r="C158" t="s">
        <v>50</v>
      </c>
      <c r="D158" t="s">
        <v>51</v>
      </c>
      <c r="E158" t="s">
        <v>37</v>
      </c>
      <c r="F158" t="s">
        <v>27</v>
      </c>
      <c r="G158" t="s">
        <v>33</v>
      </c>
      <c r="H158" t="s">
        <v>168</v>
      </c>
      <c r="I158" t="s">
        <v>22</v>
      </c>
      <c r="J158">
        <v>1</v>
      </c>
      <c r="K158">
        <v>32000</v>
      </c>
      <c r="L158">
        <v>0.1</v>
      </c>
      <c r="M158">
        <v>28800</v>
      </c>
      <c r="N158">
        <v>19000</v>
      </c>
      <c r="O158" t="s">
        <v>23</v>
      </c>
      <c r="P158" t="s">
        <v>40</v>
      </c>
      <c r="Q158" t="b">
        <f t="shared" si="13"/>
        <v>0</v>
      </c>
      <c r="S158" t="str">
        <f t="shared" si="14"/>
        <v>Match</v>
      </c>
      <c r="V158">
        <f t="shared" si="15"/>
        <v>9800</v>
      </c>
      <c r="W158">
        <f t="shared" si="16"/>
        <v>28800</v>
      </c>
      <c r="X158">
        <f t="shared" si="17"/>
        <v>9800</v>
      </c>
      <c r="Y158">
        <f t="shared" si="18"/>
        <v>9800</v>
      </c>
    </row>
    <row r="159" spans="1:25" x14ac:dyDescent="0.35">
      <c r="A159">
        <v>100158</v>
      </c>
      <c r="B159" s="1">
        <v>46179</v>
      </c>
      <c r="C159" t="s">
        <v>55</v>
      </c>
      <c r="D159" t="s">
        <v>56</v>
      </c>
      <c r="E159" t="s">
        <v>37</v>
      </c>
      <c r="F159" t="s">
        <v>44</v>
      </c>
      <c r="G159" t="s">
        <v>60</v>
      </c>
      <c r="H159" t="s">
        <v>169</v>
      </c>
      <c r="I159" t="s">
        <v>22</v>
      </c>
      <c r="J159">
        <v>2</v>
      </c>
      <c r="K159">
        <v>9000</v>
      </c>
      <c r="L159">
        <v>0.05</v>
      </c>
      <c r="M159">
        <v>17100</v>
      </c>
      <c r="O159" t="s">
        <v>23</v>
      </c>
      <c r="P159" t="s">
        <v>31</v>
      </c>
      <c r="Q159" cm="1">
        <f t="array" ref="Q159">IF(N159="",_xlfn.XLOOKUP(1,($G$2:$G$433=G159)*($N$2:$N$433&lt;&gt;""),$N$2:$N$433),"")</f>
        <v>3500</v>
      </c>
      <c r="S159" t="str">
        <f t="shared" si="14"/>
        <v>Match</v>
      </c>
      <c r="V159">
        <f t="shared" si="15"/>
        <v>17100</v>
      </c>
      <c r="W159">
        <f t="shared" si="16"/>
        <v>17100</v>
      </c>
      <c r="X159">
        <f t="shared" si="17"/>
        <v>17100</v>
      </c>
      <c r="Y159">
        <f t="shared" si="18"/>
        <v>17100</v>
      </c>
    </row>
    <row r="160" spans="1:25" x14ac:dyDescent="0.35">
      <c r="A160">
        <v>100159</v>
      </c>
      <c r="B160" s="1">
        <v>46204</v>
      </c>
      <c r="C160" t="s">
        <v>25</v>
      </c>
      <c r="D160" t="s">
        <v>26</v>
      </c>
      <c r="E160" t="s">
        <v>43</v>
      </c>
      <c r="F160" t="s">
        <v>19</v>
      </c>
      <c r="G160" t="s">
        <v>62</v>
      </c>
      <c r="H160" t="s">
        <v>73</v>
      </c>
      <c r="I160" t="s">
        <v>22</v>
      </c>
      <c r="J160">
        <v>1</v>
      </c>
      <c r="K160">
        <v>24000</v>
      </c>
      <c r="L160">
        <v>0</v>
      </c>
      <c r="M160">
        <v>24000</v>
      </c>
      <c r="N160">
        <v>15000</v>
      </c>
      <c r="O160" t="s">
        <v>23</v>
      </c>
      <c r="P160" t="s">
        <v>58</v>
      </c>
      <c r="Q160" t="b">
        <f t="shared" si="13"/>
        <v>0</v>
      </c>
      <c r="S160" t="str">
        <f t="shared" si="14"/>
        <v>Match</v>
      </c>
      <c r="V160">
        <f t="shared" si="15"/>
        <v>9000</v>
      </c>
      <c r="W160">
        <f t="shared" si="16"/>
        <v>24000</v>
      </c>
      <c r="X160">
        <f t="shared" si="17"/>
        <v>9000</v>
      </c>
      <c r="Y160">
        <f t="shared" si="18"/>
        <v>9000</v>
      </c>
    </row>
    <row r="161" spans="1:25" x14ac:dyDescent="0.35">
      <c r="A161">
        <v>100160</v>
      </c>
      <c r="B161" s="1">
        <v>46076</v>
      </c>
      <c r="C161" t="s">
        <v>42</v>
      </c>
      <c r="D161" t="s">
        <v>26</v>
      </c>
      <c r="E161" t="s">
        <v>37</v>
      </c>
      <c r="F161" t="s">
        <v>19</v>
      </c>
      <c r="G161" t="s">
        <v>62</v>
      </c>
      <c r="H161" t="s">
        <v>170</v>
      </c>
      <c r="I161" t="s">
        <v>30</v>
      </c>
      <c r="J161">
        <v>1</v>
      </c>
      <c r="K161">
        <v>24000</v>
      </c>
      <c r="L161">
        <v>0</v>
      </c>
      <c r="M161">
        <v>24000</v>
      </c>
      <c r="N161">
        <v>15000</v>
      </c>
      <c r="O161" t="s">
        <v>23</v>
      </c>
      <c r="P161" t="s">
        <v>40</v>
      </c>
      <c r="Q161" t="b">
        <f t="shared" si="13"/>
        <v>0</v>
      </c>
      <c r="S161" t="str">
        <f t="shared" si="14"/>
        <v>Match</v>
      </c>
      <c r="V161">
        <f t="shared" si="15"/>
        <v>9000</v>
      </c>
      <c r="W161">
        <f t="shared" si="16"/>
        <v>24000</v>
      </c>
      <c r="X161">
        <f t="shared" si="17"/>
        <v>9000</v>
      </c>
      <c r="Y161">
        <f t="shared" si="18"/>
        <v>9000</v>
      </c>
    </row>
    <row r="162" spans="1:25" x14ac:dyDescent="0.35">
      <c r="A162">
        <v>100161</v>
      </c>
      <c r="B162" s="1">
        <v>46230</v>
      </c>
      <c r="C162" t="s">
        <v>50</v>
      </c>
      <c r="D162" t="s">
        <v>51</v>
      </c>
      <c r="E162" t="s">
        <v>18</v>
      </c>
      <c r="F162" t="s">
        <v>19</v>
      </c>
      <c r="G162" t="s">
        <v>20</v>
      </c>
      <c r="H162" t="s">
        <v>171</v>
      </c>
      <c r="I162" t="s">
        <v>30</v>
      </c>
      <c r="J162">
        <v>3</v>
      </c>
      <c r="K162">
        <v>58000</v>
      </c>
      <c r="L162">
        <v>0</v>
      </c>
      <c r="M162">
        <v>174000</v>
      </c>
      <c r="N162">
        <v>39000</v>
      </c>
      <c r="O162" t="s">
        <v>23</v>
      </c>
      <c r="P162" t="s">
        <v>58</v>
      </c>
      <c r="Q162" t="b">
        <f t="shared" si="13"/>
        <v>0</v>
      </c>
      <c r="S162" t="str">
        <f t="shared" si="14"/>
        <v>Match</v>
      </c>
      <c r="V162">
        <f t="shared" si="15"/>
        <v>57000</v>
      </c>
      <c r="W162">
        <f t="shared" si="16"/>
        <v>174000</v>
      </c>
      <c r="X162">
        <f t="shared" si="17"/>
        <v>57000</v>
      </c>
      <c r="Y162">
        <f t="shared" si="18"/>
        <v>57000</v>
      </c>
    </row>
    <row r="163" spans="1:25" x14ac:dyDescent="0.35">
      <c r="A163">
        <v>100162</v>
      </c>
      <c r="B163" s="1">
        <v>46129</v>
      </c>
      <c r="C163" t="s">
        <v>50</v>
      </c>
      <c r="D163" t="s">
        <v>51</v>
      </c>
      <c r="E163" t="s">
        <v>18</v>
      </c>
      <c r="F163" t="s">
        <v>44</v>
      </c>
      <c r="G163" t="s">
        <v>60</v>
      </c>
      <c r="H163" t="s">
        <v>172</v>
      </c>
      <c r="I163" t="s">
        <v>22</v>
      </c>
      <c r="J163">
        <v>1</v>
      </c>
      <c r="K163">
        <v>9000</v>
      </c>
      <c r="L163">
        <v>0</v>
      </c>
      <c r="M163">
        <v>9000</v>
      </c>
      <c r="O163" t="s">
        <v>23</v>
      </c>
      <c r="P163" t="s">
        <v>54</v>
      </c>
      <c r="Q163" cm="1">
        <f t="array" ref="Q163">IF(N163="",_xlfn.XLOOKUP(1,($G$2:$G$433=G163)*($N$2:$N$433&lt;&gt;""),$N$2:$N$433),"")</f>
        <v>3500</v>
      </c>
      <c r="S163" t="str">
        <f t="shared" si="14"/>
        <v>Match</v>
      </c>
      <c r="V163">
        <f t="shared" si="15"/>
        <v>9000</v>
      </c>
      <c r="W163">
        <f t="shared" si="16"/>
        <v>9000</v>
      </c>
      <c r="X163">
        <f t="shared" si="17"/>
        <v>9000</v>
      </c>
      <c r="Y163">
        <f t="shared" si="18"/>
        <v>9000</v>
      </c>
    </row>
    <row r="164" spans="1:25" x14ac:dyDescent="0.35">
      <c r="A164">
        <v>100163</v>
      </c>
      <c r="B164" s="1">
        <v>46199</v>
      </c>
      <c r="C164" t="s">
        <v>35</v>
      </c>
      <c r="D164" t="s">
        <v>36</v>
      </c>
      <c r="E164" t="s">
        <v>37</v>
      </c>
      <c r="F164" t="s">
        <v>27</v>
      </c>
      <c r="G164" t="s">
        <v>38</v>
      </c>
      <c r="H164" t="s">
        <v>173</v>
      </c>
      <c r="I164" t="s">
        <v>22</v>
      </c>
      <c r="J164">
        <v>5</v>
      </c>
      <c r="K164">
        <v>26000</v>
      </c>
      <c r="L164">
        <v>0.15</v>
      </c>
      <c r="M164">
        <v>88400</v>
      </c>
      <c r="N164">
        <v>15000</v>
      </c>
      <c r="O164" t="s">
        <v>23</v>
      </c>
      <c r="P164" t="s">
        <v>47</v>
      </c>
      <c r="Q164" t="b">
        <f t="shared" si="13"/>
        <v>0</v>
      </c>
      <c r="S164" t="str">
        <f t="shared" si="14"/>
        <v>Mismatch</v>
      </c>
      <c r="T164">
        <f>M164-(J164*K164*(1-L164))</f>
        <v>-22100</v>
      </c>
      <c r="U164" t="str">
        <f>IF(AND(M164&lt;&gt;J164*K164*(1-L164),M164=J164*K164*(1-L164)*80%),"20% pattern","Other mismatch")</f>
        <v>20% pattern</v>
      </c>
      <c r="V164">
        <f t="shared" si="15"/>
        <v>13400</v>
      </c>
      <c r="W164">
        <f t="shared" si="16"/>
        <v>110500</v>
      </c>
      <c r="X164">
        <f t="shared" si="17"/>
        <v>35500</v>
      </c>
      <c r="Y164">
        <f t="shared" si="18"/>
        <v>13400</v>
      </c>
    </row>
    <row r="165" spans="1:25" x14ac:dyDescent="0.35">
      <c r="A165">
        <v>100164</v>
      </c>
      <c r="B165" s="1">
        <v>46106</v>
      </c>
      <c r="C165" t="s">
        <v>35</v>
      </c>
      <c r="D165" t="s">
        <v>36</v>
      </c>
      <c r="E165" t="s">
        <v>37</v>
      </c>
      <c r="F165" t="s">
        <v>27</v>
      </c>
      <c r="G165" t="s">
        <v>28</v>
      </c>
      <c r="H165" t="s">
        <v>174</v>
      </c>
      <c r="I165" t="s">
        <v>30</v>
      </c>
      <c r="J165">
        <v>5</v>
      </c>
      <c r="K165">
        <v>165000</v>
      </c>
      <c r="L165">
        <v>0.05</v>
      </c>
      <c r="M165">
        <v>783750</v>
      </c>
      <c r="N165">
        <v>112000</v>
      </c>
      <c r="O165" t="s">
        <v>23</v>
      </c>
      <c r="P165" t="s">
        <v>24</v>
      </c>
      <c r="Q165" t="b">
        <f t="shared" si="13"/>
        <v>0</v>
      </c>
      <c r="S165" t="str">
        <f t="shared" si="14"/>
        <v>Match</v>
      </c>
      <c r="V165">
        <f t="shared" si="15"/>
        <v>223750</v>
      </c>
      <c r="W165">
        <f t="shared" si="16"/>
        <v>783750</v>
      </c>
      <c r="X165">
        <f t="shared" si="17"/>
        <v>223750</v>
      </c>
      <c r="Y165">
        <f t="shared" si="18"/>
        <v>223750</v>
      </c>
    </row>
    <row r="166" spans="1:25" x14ac:dyDescent="0.35">
      <c r="A166">
        <v>100165</v>
      </c>
      <c r="B166" s="1">
        <v>46159</v>
      </c>
      <c r="C166" t="s">
        <v>25</v>
      </c>
      <c r="D166" t="s">
        <v>26</v>
      </c>
      <c r="E166" t="s">
        <v>37</v>
      </c>
      <c r="F166" t="s">
        <v>27</v>
      </c>
      <c r="G166" t="s">
        <v>28</v>
      </c>
      <c r="H166" t="s">
        <v>89</v>
      </c>
      <c r="I166" t="s">
        <v>30</v>
      </c>
      <c r="J166">
        <v>1</v>
      </c>
      <c r="K166">
        <v>165000</v>
      </c>
      <c r="L166">
        <v>0</v>
      </c>
      <c r="M166">
        <v>165000</v>
      </c>
      <c r="N166">
        <v>112000</v>
      </c>
      <c r="O166" t="s">
        <v>23</v>
      </c>
      <c r="P166" t="s">
        <v>54</v>
      </c>
      <c r="Q166" t="b">
        <f t="shared" si="13"/>
        <v>0</v>
      </c>
      <c r="S166" t="str">
        <f t="shared" si="14"/>
        <v>Match</v>
      </c>
      <c r="V166">
        <f t="shared" si="15"/>
        <v>53000</v>
      </c>
      <c r="W166">
        <f t="shared" si="16"/>
        <v>165000</v>
      </c>
      <c r="X166">
        <f t="shared" si="17"/>
        <v>53000</v>
      </c>
      <c r="Y166">
        <f t="shared" si="18"/>
        <v>53000</v>
      </c>
    </row>
    <row r="167" spans="1:25" x14ac:dyDescent="0.35">
      <c r="A167">
        <v>100166</v>
      </c>
      <c r="B167" s="1">
        <v>46144</v>
      </c>
      <c r="C167" t="s">
        <v>25</v>
      </c>
      <c r="D167" t="s">
        <v>26</v>
      </c>
      <c r="E167" t="s">
        <v>37</v>
      </c>
      <c r="F167" t="s">
        <v>27</v>
      </c>
      <c r="G167" t="s">
        <v>33</v>
      </c>
      <c r="H167" t="s">
        <v>175</v>
      </c>
      <c r="I167" t="s">
        <v>30</v>
      </c>
      <c r="J167">
        <v>3</v>
      </c>
      <c r="K167">
        <v>32000</v>
      </c>
      <c r="L167">
        <v>0.05</v>
      </c>
      <c r="M167">
        <v>91200</v>
      </c>
      <c r="N167">
        <v>19000</v>
      </c>
      <c r="O167" t="s">
        <v>23</v>
      </c>
      <c r="P167" t="s">
        <v>84</v>
      </c>
      <c r="Q167" t="b">
        <f t="shared" si="13"/>
        <v>0</v>
      </c>
      <c r="S167" t="str">
        <f t="shared" si="14"/>
        <v>Match</v>
      </c>
      <c r="V167">
        <f t="shared" si="15"/>
        <v>34200</v>
      </c>
      <c r="W167">
        <f t="shared" si="16"/>
        <v>91200</v>
      </c>
      <c r="X167">
        <f t="shared" si="17"/>
        <v>34200</v>
      </c>
      <c r="Y167">
        <f t="shared" si="18"/>
        <v>34200</v>
      </c>
    </row>
    <row r="168" spans="1:25" x14ac:dyDescent="0.35">
      <c r="A168">
        <v>100167</v>
      </c>
      <c r="B168" s="1">
        <v>46252</v>
      </c>
      <c r="C168" t="s">
        <v>42</v>
      </c>
      <c r="D168" t="s">
        <v>26</v>
      </c>
      <c r="E168" t="s">
        <v>18</v>
      </c>
      <c r="F168" t="s">
        <v>27</v>
      </c>
      <c r="G168" t="s">
        <v>33</v>
      </c>
      <c r="H168" t="s">
        <v>176</v>
      </c>
      <c r="I168" t="s">
        <v>22</v>
      </c>
      <c r="J168">
        <v>1</v>
      </c>
      <c r="K168">
        <v>32000</v>
      </c>
      <c r="L168">
        <v>0.1</v>
      </c>
      <c r="M168">
        <v>28800</v>
      </c>
      <c r="N168">
        <v>19000</v>
      </c>
      <c r="O168" t="s">
        <v>23</v>
      </c>
      <c r="P168" t="s">
        <v>84</v>
      </c>
      <c r="Q168" t="b">
        <f t="shared" si="13"/>
        <v>0</v>
      </c>
      <c r="S168" t="str">
        <f t="shared" si="14"/>
        <v>Match</v>
      </c>
      <c r="V168">
        <f t="shared" si="15"/>
        <v>9800</v>
      </c>
      <c r="W168">
        <f t="shared" si="16"/>
        <v>28800</v>
      </c>
      <c r="X168">
        <f t="shared" si="17"/>
        <v>9800</v>
      </c>
      <c r="Y168">
        <f t="shared" si="18"/>
        <v>9800</v>
      </c>
    </row>
    <row r="169" spans="1:25" x14ac:dyDescent="0.35">
      <c r="A169">
        <v>100168</v>
      </c>
      <c r="B169" s="1">
        <v>46251</v>
      </c>
      <c r="C169" t="s">
        <v>35</v>
      </c>
      <c r="D169" t="s">
        <v>36</v>
      </c>
      <c r="E169" t="s">
        <v>18</v>
      </c>
      <c r="F169" t="s">
        <v>27</v>
      </c>
      <c r="G169" t="s">
        <v>33</v>
      </c>
      <c r="H169" t="s">
        <v>69</v>
      </c>
      <c r="I169" t="s">
        <v>22</v>
      </c>
      <c r="J169">
        <v>22</v>
      </c>
      <c r="K169">
        <v>32000</v>
      </c>
      <c r="L169">
        <v>0.05</v>
      </c>
      <c r="M169">
        <v>668800</v>
      </c>
      <c r="N169">
        <v>19000</v>
      </c>
      <c r="O169" t="s">
        <v>76</v>
      </c>
      <c r="P169" t="s">
        <v>24</v>
      </c>
      <c r="Q169" t="b">
        <f t="shared" si="13"/>
        <v>0</v>
      </c>
      <c r="S169" t="str">
        <f t="shared" si="14"/>
        <v>Match</v>
      </c>
      <c r="V169">
        <f t="shared" si="15"/>
        <v>250800</v>
      </c>
      <c r="W169">
        <f t="shared" si="16"/>
        <v>668800</v>
      </c>
      <c r="X169">
        <f t="shared" si="17"/>
        <v>250800</v>
      </c>
      <c r="Y169">
        <f t="shared" si="18"/>
        <v>250800</v>
      </c>
    </row>
    <row r="170" spans="1:25" x14ac:dyDescent="0.35">
      <c r="A170">
        <v>100169</v>
      </c>
      <c r="B170" s="1">
        <v>46055</v>
      </c>
      <c r="C170" t="s">
        <v>32</v>
      </c>
      <c r="D170" t="s">
        <v>17</v>
      </c>
      <c r="E170" t="s">
        <v>18</v>
      </c>
      <c r="F170" t="s">
        <v>27</v>
      </c>
      <c r="G170" t="s">
        <v>38</v>
      </c>
      <c r="H170" t="s">
        <v>177</v>
      </c>
      <c r="I170" t="s">
        <v>30</v>
      </c>
      <c r="J170">
        <v>3</v>
      </c>
      <c r="K170">
        <v>26000</v>
      </c>
      <c r="L170">
        <v>0.15</v>
      </c>
      <c r="M170">
        <v>66300</v>
      </c>
      <c r="N170">
        <v>15000</v>
      </c>
      <c r="O170" t="s">
        <v>76</v>
      </c>
      <c r="P170" t="s">
        <v>58</v>
      </c>
      <c r="Q170" t="b">
        <f t="shared" si="13"/>
        <v>0</v>
      </c>
      <c r="S170" t="str">
        <f t="shared" si="14"/>
        <v>Match</v>
      </c>
      <c r="V170">
        <f t="shared" si="15"/>
        <v>21300</v>
      </c>
      <c r="W170">
        <f t="shared" si="16"/>
        <v>66300</v>
      </c>
      <c r="X170">
        <f t="shared" si="17"/>
        <v>21300</v>
      </c>
      <c r="Y170">
        <f t="shared" si="18"/>
        <v>21300</v>
      </c>
    </row>
    <row r="171" spans="1:25" x14ac:dyDescent="0.35">
      <c r="A171">
        <v>100170</v>
      </c>
      <c r="B171" s="1">
        <v>46158</v>
      </c>
      <c r="C171" t="s">
        <v>42</v>
      </c>
      <c r="D171" t="s">
        <v>26</v>
      </c>
      <c r="E171" t="s">
        <v>43</v>
      </c>
      <c r="F171" t="s">
        <v>27</v>
      </c>
      <c r="G171" t="s">
        <v>38</v>
      </c>
      <c r="H171" t="s">
        <v>74</v>
      </c>
      <c r="I171" t="s">
        <v>22</v>
      </c>
      <c r="J171">
        <v>1</v>
      </c>
      <c r="K171">
        <v>26000</v>
      </c>
      <c r="L171">
        <v>0.05</v>
      </c>
      <c r="M171">
        <v>24700</v>
      </c>
      <c r="N171">
        <v>15000</v>
      </c>
      <c r="O171" t="s">
        <v>23</v>
      </c>
      <c r="P171" t="s">
        <v>64</v>
      </c>
      <c r="Q171" t="b">
        <f t="shared" si="13"/>
        <v>0</v>
      </c>
      <c r="S171" t="str">
        <f t="shared" si="14"/>
        <v>Match</v>
      </c>
      <c r="V171">
        <f t="shared" si="15"/>
        <v>9700</v>
      </c>
      <c r="W171">
        <f t="shared" si="16"/>
        <v>24700</v>
      </c>
      <c r="X171">
        <f t="shared" si="17"/>
        <v>9700</v>
      </c>
      <c r="Y171">
        <f t="shared" si="18"/>
        <v>9700</v>
      </c>
    </row>
    <row r="172" spans="1:25" x14ac:dyDescent="0.35">
      <c r="A172">
        <v>100171</v>
      </c>
      <c r="B172" s="1">
        <v>46227</v>
      </c>
      <c r="C172" t="s">
        <v>35</v>
      </c>
      <c r="D172" t="s">
        <v>36</v>
      </c>
      <c r="E172" t="s">
        <v>37</v>
      </c>
      <c r="F172" t="s">
        <v>19</v>
      </c>
      <c r="G172" t="s">
        <v>62</v>
      </c>
      <c r="H172" t="s">
        <v>178</v>
      </c>
      <c r="I172" t="s">
        <v>30</v>
      </c>
      <c r="J172">
        <v>3</v>
      </c>
      <c r="K172">
        <v>24000</v>
      </c>
      <c r="L172">
        <v>0.15</v>
      </c>
      <c r="M172">
        <v>61200</v>
      </c>
      <c r="N172">
        <v>15000</v>
      </c>
      <c r="O172" t="s">
        <v>23</v>
      </c>
      <c r="P172" t="s">
        <v>40</v>
      </c>
      <c r="Q172" t="b">
        <f t="shared" si="13"/>
        <v>0</v>
      </c>
      <c r="S172" t="str">
        <f t="shared" si="14"/>
        <v>Match</v>
      </c>
      <c r="V172">
        <f t="shared" si="15"/>
        <v>16200</v>
      </c>
      <c r="W172">
        <f t="shared" si="16"/>
        <v>61200</v>
      </c>
      <c r="X172">
        <f t="shared" si="17"/>
        <v>16200</v>
      </c>
      <c r="Y172">
        <f t="shared" si="18"/>
        <v>16200</v>
      </c>
    </row>
    <row r="173" spans="1:25" x14ac:dyDescent="0.35">
      <c r="A173">
        <v>100172</v>
      </c>
      <c r="B173" s="1">
        <v>46110</v>
      </c>
      <c r="C173" t="s">
        <v>50</v>
      </c>
      <c r="D173" t="s">
        <v>51</v>
      </c>
      <c r="E173" t="s">
        <v>43</v>
      </c>
      <c r="F173" t="s">
        <v>44</v>
      </c>
      <c r="G173" t="s">
        <v>65</v>
      </c>
      <c r="H173" t="s">
        <v>165</v>
      </c>
      <c r="I173" t="s">
        <v>22</v>
      </c>
      <c r="J173">
        <v>2</v>
      </c>
      <c r="K173">
        <v>28000</v>
      </c>
      <c r="L173">
        <v>0.15</v>
      </c>
      <c r="M173">
        <v>52360</v>
      </c>
      <c r="N173">
        <v>16000</v>
      </c>
      <c r="O173" t="s">
        <v>23</v>
      </c>
      <c r="P173" t="s">
        <v>58</v>
      </c>
      <c r="Q173" t="b">
        <f t="shared" si="13"/>
        <v>0</v>
      </c>
      <c r="S173" t="str">
        <f t="shared" si="14"/>
        <v>Mismatch</v>
      </c>
      <c r="T173">
        <f>M173-(J173*K173*(1-L173))</f>
        <v>4760</v>
      </c>
      <c r="U173" t="str">
        <f>IF(AND(M173&lt;&gt;J173*K173*(1-L173),M173=J173*K173*(1-L173)*80%),"20% pattern","Other mismatch")</f>
        <v>Other mismatch</v>
      </c>
      <c r="V173">
        <f t="shared" si="15"/>
        <v>20360</v>
      </c>
      <c r="W173">
        <f t="shared" si="16"/>
        <v>47600</v>
      </c>
      <c r="X173">
        <f t="shared" si="17"/>
        <v>15600</v>
      </c>
      <c r="Y173">
        <f t="shared" si="18"/>
        <v>20360</v>
      </c>
    </row>
    <row r="174" spans="1:25" x14ac:dyDescent="0.35">
      <c r="A174">
        <v>100173</v>
      </c>
      <c r="B174" s="1">
        <v>46052</v>
      </c>
      <c r="C174" t="s">
        <v>35</v>
      </c>
      <c r="D174" t="s">
        <v>36</v>
      </c>
      <c r="E174" t="s">
        <v>37</v>
      </c>
      <c r="F174" t="s">
        <v>44</v>
      </c>
      <c r="G174" t="s">
        <v>45</v>
      </c>
      <c r="H174" t="s">
        <v>179</v>
      </c>
      <c r="I174" t="s">
        <v>30</v>
      </c>
      <c r="J174">
        <v>1</v>
      </c>
      <c r="K174">
        <v>6500</v>
      </c>
      <c r="L174">
        <v>0.1</v>
      </c>
      <c r="M174">
        <v>5850</v>
      </c>
      <c r="N174">
        <v>2200</v>
      </c>
      <c r="O174" t="s">
        <v>76</v>
      </c>
      <c r="P174" t="s">
        <v>24</v>
      </c>
      <c r="Q174" t="b">
        <f t="shared" si="13"/>
        <v>0</v>
      </c>
      <c r="S174" t="str">
        <f t="shared" si="14"/>
        <v>Match</v>
      </c>
      <c r="V174">
        <f t="shared" si="15"/>
        <v>3650</v>
      </c>
      <c r="W174">
        <f t="shared" si="16"/>
        <v>5850</v>
      </c>
      <c r="X174">
        <f t="shared" si="17"/>
        <v>3650</v>
      </c>
      <c r="Y174">
        <f t="shared" si="18"/>
        <v>3650</v>
      </c>
    </row>
    <row r="175" spans="1:25" x14ac:dyDescent="0.35">
      <c r="A175">
        <v>100174</v>
      </c>
      <c r="B175" s="1">
        <v>46237</v>
      </c>
      <c r="C175" t="s">
        <v>25</v>
      </c>
      <c r="D175" t="s">
        <v>26</v>
      </c>
      <c r="E175" t="s">
        <v>43</v>
      </c>
      <c r="F175" t="s">
        <v>44</v>
      </c>
      <c r="G175" t="s">
        <v>45</v>
      </c>
      <c r="H175" t="s">
        <v>171</v>
      </c>
      <c r="I175" t="s">
        <v>30</v>
      </c>
      <c r="J175">
        <v>2</v>
      </c>
      <c r="K175">
        <v>6500</v>
      </c>
      <c r="L175">
        <v>0.15</v>
      </c>
      <c r="M175">
        <v>11050</v>
      </c>
      <c r="N175">
        <v>2200</v>
      </c>
      <c r="O175" t="s">
        <v>23</v>
      </c>
      <c r="P175" t="s">
        <v>84</v>
      </c>
      <c r="Q175" t="b">
        <f t="shared" si="13"/>
        <v>0</v>
      </c>
      <c r="S175" t="str">
        <f t="shared" si="14"/>
        <v>Match</v>
      </c>
      <c r="V175">
        <f t="shared" si="15"/>
        <v>6650</v>
      </c>
      <c r="W175">
        <f t="shared" si="16"/>
        <v>11050</v>
      </c>
      <c r="X175">
        <f t="shared" si="17"/>
        <v>6650</v>
      </c>
      <c r="Y175">
        <f t="shared" si="18"/>
        <v>6650</v>
      </c>
    </row>
    <row r="176" spans="1:25" x14ac:dyDescent="0.35">
      <c r="A176">
        <v>100175</v>
      </c>
      <c r="B176" s="1">
        <v>46039</v>
      </c>
      <c r="C176" t="s">
        <v>16</v>
      </c>
      <c r="D176" t="s">
        <v>17</v>
      </c>
      <c r="E176" t="s">
        <v>43</v>
      </c>
      <c r="F176" t="s">
        <v>19</v>
      </c>
      <c r="G176" t="s">
        <v>62</v>
      </c>
      <c r="H176" t="s">
        <v>179</v>
      </c>
      <c r="I176" t="s">
        <v>30</v>
      </c>
      <c r="J176">
        <v>5</v>
      </c>
      <c r="K176">
        <v>24000</v>
      </c>
      <c r="L176">
        <v>0.25</v>
      </c>
      <c r="M176">
        <v>90000</v>
      </c>
      <c r="N176">
        <v>15000</v>
      </c>
      <c r="O176" t="s">
        <v>23</v>
      </c>
      <c r="P176" t="s">
        <v>58</v>
      </c>
      <c r="Q176" t="b">
        <f t="shared" si="13"/>
        <v>0</v>
      </c>
      <c r="S176" t="str">
        <f t="shared" si="14"/>
        <v>Match</v>
      </c>
      <c r="V176">
        <f t="shared" si="15"/>
        <v>15000</v>
      </c>
      <c r="W176">
        <f t="shared" si="16"/>
        <v>90000</v>
      </c>
      <c r="X176">
        <f t="shared" si="17"/>
        <v>15000</v>
      </c>
      <c r="Y176">
        <f t="shared" si="18"/>
        <v>15000</v>
      </c>
    </row>
    <row r="177" spans="1:25" x14ac:dyDescent="0.35">
      <c r="A177">
        <v>100176</v>
      </c>
      <c r="B177" s="1">
        <v>46255</v>
      </c>
      <c r="C177" t="s">
        <v>50</v>
      </c>
      <c r="D177" t="s">
        <v>51</v>
      </c>
      <c r="E177" t="s">
        <v>37</v>
      </c>
      <c r="F177" t="s">
        <v>44</v>
      </c>
      <c r="G177" t="s">
        <v>60</v>
      </c>
      <c r="H177" t="s">
        <v>69</v>
      </c>
      <c r="I177" t="s">
        <v>22</v>
      </c>
      <c r="J177">
        <v>2</v>
      </c>
      <c r="K177">
        <v>9000</v>
      </c>
      <c r="L177">
        <v>0.1</v>
      </c>
      <c r="M177">
        <v>16200</v>
      </c>
      <c r="N177">
        <v>3500</v>
      </c>
      <c r="O177" t="s">
        <v>23</v>
      </c>
      <c r="P177" t="s">
        <v>64</v>
      </c>
      <c r="Q177" t="b">
        <f t="shared" si="13"/>
        <v>0</v>
      </c>
      <c r="S177" t="str">
        <f t="shared" si="14"/>
        <v>Match</v>
      </c>
      <c r="V177">
        <f t="shared" si="15"/>
        <v>9200</v>
      </c>
      <c r="W177">
        <f t="shared" si="16"/>
        <v>16200</v>
      </c>
      <c r="X177">
        <f t="shared" si="17"/>
        <v>9200</v>
      </c>
      <c r="Y177">
        <f t="shared" si="18"/>
        <v>9200</v>
      </c>
    </row>
    <row r="178" spans="1:25" x14ac:dyDescent="0.35">
      <c r="A178">
        <v>100177</v>
      </c>
      <c r="B178" s="1">
        <v>46180</v>
      </c>
      <c r="C178" t="s">
        <v>16</v>
      </c>
      <c r="D178" t="s">
        <v>17</v>
      </c>
      <c r="E178" t="s">
        <v>18</v>
      </c>
      <c r="F178" t="s">
        <v>19</v>
      </c>
      <c r="G178" t="s">
        <v>20</v>
      </c>
      <c r="H178" t="s">
        <v>68</v>
      </c>
      <c r="I178" t="s">
        <v>22</v>
      </c>
      <c r="J178">
        <v>1</v>
      </c>
      <c r="K178">
        <v>58000</v>
      </c>
      <c r="L178">
        <v>0.2</v>
      </c>
      <c r="M178">
        <v>46400</v>
      </c>
      <c r="N178">
        <v>39000</v>
      </c>
      <c r="O178" t="s">
        <v>23</v>
      </c>
      <c r="P178" t="s">
        <v>31</v>
      </c>
      <c r="Q178" t="b">
        <f t="shared" si="13"/>
        <v>0</v>
      </c>
      <c r="S178" t="str">
        <f t="shared" si="14"/>
        <v>Match</v>
      </c>
      <c r="V178">
        <f t="shared" si="15"/>
        <v>7400</v>
      </c>
      <c r="W178">
        <f t="shared" si="16"/>
        <v>46400</v>
      </c>
      <c r="X178">
        <f t="shared" si="17"/>
        <v>7400</v>
      </c>
      <c r="Y178">
        <f t="shared" si="18"/>
        <v>7400</v>
      </c>
    </row>
    <row r="179" spans="1:25" x14ac:dyDescent="0.35">
      <c r="A179">
        <v>100178</v>
      </c>
      <c r="B179" s="1">
        <v>46095</v>
      </c>
      <c r="C179" t="s">
        <v>35</v>
      </c>
      <c r="D179" t="s">
        <v>36</v>
      </c>
      <c r="E179" t="s">
        <v>43</v>
      </c>
      <c r="F179" t="s">
        <v>44</v>
      </c>
      <c r="G179" t="s">
        <v>45</v>
      </c>
      <c r="H179" t="s">
        <v>34</v>
      </c>
      <c r="I179" t="s">
        <v>30</v>
      </c>
      <c r="J179">
        <v>2</v>
      </c>
      <c r="K179">
        <v>6500</v>
      </c>
      <c r="L179">
        <v>0.15</v>
      </c>
      <c r="M179">
        <v>11050</v>
      </c>
      <c r="O179" t="s">
        <v>23</v>
      </c>
      <c r="P179" t="s">
        <v>40</v>
      </c>
      <c r="Q179" cm="1">
        <f t="array" ref="Q179">IF(N179="",_xlfn.XLOOKUP(1,($G$2:$G$433=G179)*($N$2:$N$433&lt;&gt;""),$N$2:$N$433),"")</f>
        <v>2200</v>
      </c>
      <c r="S179" t="str">
        <f t="shared" si="14"/>
        <v>Match</v>
      </c>
      <c r="V179">
        <f t="shared" si="15"/>
        <v>11050</v>
      </c>
      <c r="W179">
        <f t="shared" si="16"/>
        <v>11050</v>
      </c>
      <c r="X179">
        <f t="shared" si="17"/>
        <v>11050</v>
      </c>
      <c r="Y179">
        <f t="shared" si="18"/>
        <v>11050</v>
      </c>
    </row>
    <row r="180" spans="1:25" x14ac:dyDescent="0.35">
      <c r="A180">
        <v>100179</v>
      </c>
      <c r="B180" s="1">
        <v>46085</v>
      </c>
      <c r="C180" t="s">
        <v>35</v>
      </c>
      <c r="D180" t="s">
        <v>36</v>
      </c>
      <c r="E180" t="s">
        <v>43</v>
      </c>
      <c r="F180" t="s">
        <v>27</v>
      </c>
      <c r="G180" t="s">
        <v>33</v>
      </c>
      <c r="H180" t="s">
        <v>180</v>
      </c>
      <c r="I180" t="s">
        <v>30</v>
      </c>
      <c r="J180">
        <v>5</v>
      </c>
      <c r="K180">
        <v>32000</v>
      </c>
      <c r="L180">
        <v>0.15</v>
      </c>
      <c r="M180">
        <v>136000</v>
      </c>
      <c r="N180">
        <v>19000</v>
      </c>
      <c r="O180" t="s">
        <v>23</v>
      </c>
      <c r="P180" t="s">
        <v>40</v>
      </c>
      <c r="Q180" t="b">
        <f t="shared" si="13"/>
        <v>0</v>
      </c>
      <c r="S180" t="str">
        <f t="shared" si="14"/>
        <v>Match</v>
      </c>
      <c r="V180">
        <f t="shared" si="15"/>
        <v>41000</v>
      </c>
      <c r="W180">
        <f t="shared" si="16"/>
        <v>136000</v>
      </c>
      <c r="X180">
        <f t="shared" si="17"/>
        <v>41000</v>
      </c>
      <c r="Y180">
        <f t="shared" si="18"/>
        <v>41000</v>
      </c>
    </row>
    <row r="181" spans="1:25" x14ac:dyDescent="0.35">
      <c r="A181">
        <v>100180</v>
      </c>
      <c r="B181" s="1">
        <v>46167</v>
      </c>
      <c r="C181" t="s">
        <v>42</v>
      </c>
      <c r="D181" t="s">
        <v>26</v>
      </c>
      <c r="E181" t="s">
        <v>43</v>
      </c>
      <c r="F181" t="s">
        <v>44</v>
      </c>
      <c r="G181" t="s">
        <v>65</v>
      </c>
      <c r="H181" t="s">
        <v>46</v>
      </c>
      <c r="I181" t="s">
        <v>22</v>
      </c>
      <c r="J181">
        <v>3</v>
      </c>
      <c r="K181">
        <v>28000</v>
      </c>
      <c r="L181">
        <v>0.05</v>
      </c>
      <c r="M181">
        <v>79800</v>
      </c>
      <c r="N181">
        <v>16000</v>
      </c>
      <c r="O181" t="s">
        <v>23</v>
      </c>
      <c r="P181" t="s">
        <v>24</v>
      </c>
      <c r="Q181" t="b">
        <f t="shared" si="13"/>
        <v>0</v>
      </c>
      <c r="S181" t="str">
        <f t="shared" si="14"/>
        <v>Match</v>
      </c>
      <c r="V181">
        <f t="shared" si="15"/>
        <v>31800</v>
      </c>
      <c r="W181">
        <f t="shared" si="16"/>
        <v>79800</v>
      </c>
      <c r="X181">
        <f t="shared" si="17"/>
        <v>31800</v>
      </c>
      <c r="Y181">
        <f t="shared" si="18"/>
        <v>31800</v>
      </c>
    </row>
    <row r="182" spans="1:25" x14ac:dyDescent="0.35">
      <c r="A182">
        <v>100181</v>
      </c>
      <c r="B182" s="1">
        <v>46052</v>
      </c>
      <c r="C182" t="s">
        <v>55</v>
      </c>
      <c r="D182" t="s">
        <v>56</v>
      </c>
      <c r="E182" t="s">
        <v>37</v>
      </c>
      <c r="F182" t="s">
        <v>19</v>
      </c>
      <c r="G182" t="s">
        <v>62</v>
      </c>
      <c r="H182" t="s">
        <v>181</v>
      </c>
      <c r="I182" t="s">
        <v>30</v>
      </c>
      <c r="J182">
        <v>1</v>
      </c>
      <c r="K182">
        <v>24000</v>
      </c>
      <c r="L182">
        <v>0.1</v>
      </c>
      <c r="M182">
        <v>21600</v>
      </c>
      <c r="N182">
        <v>15000</v>
      </c>
      <c r="O182" t="s">
        <v>76</v>
      </c>
      <c r="P182" t="s">
        <v>24</v>
      </c>
      <c r="Q182" t="b">
        <f t="shared" si="13"/>
        <v>0</v>
      </c>
      <c r="S182" t="str">
        <f t="shared" si="14"/>
        <v>Match</v>
      </c>
      <c r="V182">
        <f t="shared" si="15"/>
        <v>6600</v>
      </c>
      <c r="W182">
        <f t="shared" si="16"/>
        <v>21600</v>
      </c>
      <c r="X182">
        <f t="shared" si="17"/>
        <v>6600</v>
      </c>
      <c r="Y182">
        <f t="shared" si="18"/>
        <v>6600</v>
      </c>
    </row>
    <row r="183" spans="1:25" x14ac:dyDescent="0.35">
      <c r="A183">
        <v>100182</v>
      </c>
      <c r="B183" s="1">
        <v>46094</v>
      </c>
      <c r="C183" t="s">
        <v>32</v>
      </c>
      <c r="D183" t="s">
        <v>17</v>
      </c>
      <c r="E183" t="s">
        <v>37</v>
      </c>
      <c r="F183" t="s">
        <v>44</v>
      </c>
      <c r="G183" t="s">
        <v>65</v>
      </c>
      <c r="H183" t="s">
        <v>130</v>
      </c>
      <c r="I183" t="s">
        <v>30</v>
      </c>
      <c r="J183">
        <v>2</v>
      </c>
      <c r="K183">
        <v>28000</v>
      </c>
      <c r="L183">
        <v>0.2</v>
      </c>
      <c r="M183">
        <v>44800</v>
      </c>
      <c r="N183">
        <v>16000</v>
      </c>
      <c r="O183" t="s">
        <v>76</v>
      </c>
      <c r="P183" t="s">
        <v>31</v>
      </c>
      <c r="Q183" t="b">
        <f t="shared" si="13"/>
        <v>0</v>
      </c>
      <c r="S183" t="str">
        <f t="shared" si="14"/>
        <v>Match</v>
      </c>
      <c r="V183">
        <f t="shared" si="15"/>
        <v>12800</v>
      </c>
      <c r="W183">
        <f t="shared" si="16"/>
        <v>44800</v>
      </c>
      <c r="X183">
        <f t="shared" si="17"/>
        <v>12800</v>
      </c>
      <c r="Y183">
        <f t="shared" si="18"/>
        <v>12800</v>
      </c>
    </row>
    <row r="184" spans="1:25" x14ac:dyDescent="0.35">
      <c r="A184">
        <v>100183</v>
      </c>
      <c r="B184" s="1">
        <v>46219</v>
      </c>
      <c r="C184" t="s">
        <v>50</v>
      </c>
      <c r="D184" t="s">
        <v>51</v>
      </c>
      <c r="E184" t="s">
        <v>43</v>
      </c>
      <c r="F184" t="s">
        <v>19</v>
      </c>
      <c r="G184" t="s">
        <v>20</v>
      </c>
      <c r="H184" t="s">
        <v>182</v>
      </c>
      <c r="I184" t="s">
        <v>30</v>
      </c>
      <c r="J184">
        <v>5</v>
      </c>
      <c r="K184">
        <v>58000</v>
      </c>
      <c r="L184">
        <v>0.15</v>
      </c>
      <c r="M184">
        <v>246500</v>
      </c>
      <c r="N184">
        <v>39000</v>
      </c>
      <c r="O184" t="s">
        <v>23</v>
      </c>
      <c r="P184" t="s">
        <v>40</v>
      </c>
      <c r="Q184" t="b">
        <f t="shared" si="13"/>
        <v>0</v>
      </c>
      <c r="S184" t="str">
        <f t="shared" si="14"/>
        <v>Match</v>
      </c>
      <c r="V184">
        <f t="shared" si="15"/>
        <v>51500</v>
      </c>
      <c r="W184">
        <f t="shared" si="16"/>
        <v>246500</v>
      </c>
      <c r="X184">
        <f t="shared" si="17"/>
        <v>51500</v>
      </c>
      <c r="Y184">
        <f t="shared" si="18"/>
        <v>51500</v>
      </c>
    </row>
    <row r="185" spans="1:25" x14ac:dyDescent="0.35">
      <c r="A185">
        <v>100184</v>
      </c>
      <c r="B185" s="1">
        <v>46044</v>
      </c>
      <c r="C185" t="s">
        <v>42</v>
      </c>
      <c r="D185" t="s">
        <v>26</v>
      </c>
      <c r="E185" t="s">
        <v>43</v>
      </c>
      <c r="F185" t="s">
        <v>19</v>
      </c>
      <c r="G185" t="s">
        <v>52</v>
      </c>
      <c r="H185" t="s">
        <v>179</v>
      </c>
      <c r="I185" t="s">
        <v>22</v>
      </c>
      <c r="J185">
        <v>1</v>
      </c>
      <c r="K185">
        <v>42000</v>
      </c>
      <c r="L185">
        <v>0</v>
      </c>
      <c r="M185">
        <v>42000</v>
      </c>
      <c r="N185">
        <v>28000</v>
      </c>
      <c r="O185" t="s">
        <v>23</v>
      </c>
      <c r="P185" t="s">
        <v>58</v>
      </c>
      <c r="Q185" t="b">
        <f t="shared" si="13"/>
        <v>0</v>
      </c>
      <c r="S185" t="str">
        <f t="shared" si="14"/>
        <v>Match</v>
      </c>
      <c r="V185">
        <f t="shared" si="15"/>
        <v>14000</v>
      </c>
      <c r="W185">
        <f t="shared" si="16"/>
        <v>42000</v>
      </c>
      <c r="X185">
        <f t="shared" si="17"/>
        <v>14000</v>
      </c>
      <c r="Y185">
        <f t="shared" si="18"/>
        <v>14000</v>
      </c>
    </row>
    <row r="186" spans="1:25" x14ac:dyDescent="0.35">
      <c r="A186">
        <v>100185</v>
      </c>
      <c r="B186" s="1">
        <v>46035</v>
      </c>
      <c r="C186" t="s">
        <v>32</v>
      </c>
      <c r="D186" t="s">
        <v>17</v>
      </c>
      <c r="E186" t="s">
        <v>18</v>
      </c>
      <c r="F186" t="s">
        <v>19</v>
      </c>
      <c r="G186" t="s">
        <v>52</v>
      </c>
      <c r="H186" t="s">
        <v>183</v>
      </c>
      <c r="I186" t="s">
        <v>30</v>
      </c>
      <c r="J186">
        <v>2</v>
      </c>
      <c r="K186">
        <v>42000</v>
      </c>
      <c r="L186">
        <v>0.15</v>
      </c>
      <c r="M186">
        <v>71400</v>
      </c>
      <c r="N186">
        <v>28000</v>
      </c>
      <c r="O186" t="s">
        <v>23</v>
      </c>
      <c r="P186" t="s">
        <v>31</v>
      </c>
      <c r="Q186" t="b">
        <f t="shared" si="13"/>
        <v>0</v>
      </c>
      <c r="S186" t="str">
        <f t="shared" si="14"/>
        <v>Match</v>
      </c>
      <c r="V186">
        <f t="shared" si="15"/>
        <v>15400</v>
      </c>
      <c r="W186">
        <f t="shared" si="16"/>
        <v>71400</v>
      </c>
      <c r="X186">
        <f t="shared" si="17"/>
        <v>15400</v>
      </c>
      <c r="Y186">
        <f t="shared" si="18"/>
        <v>15400</v>
      </c>
    </row>
    <row r="187" spans="1:25" x14ac:dyDescent="0.35">
      <c r="A187">
        <v>100186</v>
      </c>
      <c r="B187" s="1">
        <v>46041</v>
      </c>
      <c r="C187" t="s">
        <v>16</v>
      </c>
      <c r="D187" t="s">
        <v>17</v>
      </c>
      <c r="E187" t="s">
        <v>37</v>
      </c>
      <c r="F187" t="s">
        <v>150</v>
      </c>
      <c r="G187" t="s">
        <v>60</v>
      </c>
      <c r="H187" t="s">
        <v>140</v>
      </c>
      <c r="I187" t="s">
        <v>22</v>
      </c>
      <c r="J187">
        <v>2</v>
      </c>
      <c r="K187">
        <v>9000</v>
      </c>
      <c r="L187">
        <v>0.05</v>
      </c>
      <c r="M187">
        <v>17100</v>
      </c>
      <c r="N187">
        <v>3500</v>
      </c>
      <c r="O187" t="s">
        <v>23</v>
      </c>
      <c r="P187" t="s">
        <v>40</v>
      </c>
      <c r="Q187" t="b">
        <f t="shared" si="13"/>
        <v>0</v>
      </c>
      <c r="S187" t="str">
        <f t="shared" si="14"/>
        <v>Match</v>
      </c>
      <c r="V187">
        <f t="shared" si="15"/>
        <v>10100</v>
      </c>
      <c r="W187">
        <f t="shared" si="16"/>
        <v>17100</v>
      </c>
      <c r="X187">
        <f t="shared" si="17"/>
        <v>10100</v>
      </c>
      <c r="Y187">
        <f t="shared" si="18"/>
        <v>10100</v>
      </c>
    </row>
    <row r="188" spans="1:25" x14ac:dyDescent="0.35">
      <c r="A188">
        <v>100187</v>
      </c>
      <c r="B188" s="1">
        <v>46025</v>
      </c>
      <c r="C188" t="s">
        <v>35</v>
      </c>
      <c r="D188" t="s">
        <v>36</v>
      </c>
      <c r="E188" t="s">
        <v>43</v>
      </c>
      <c r="F188" t="s">
        <v>19</v>
      </c>
      <c r="G188" t="s">
        <v>20</v>
      </c>
      <c r="H188" t="s">
        <v>184</v>
      </c>
      <c r="I188" t="s">
        <v>22</v>
      </c>
      <c r="J188">
        <v>2</v>
      </c>
      <c r="K188">
        <v>58000</v>
      </c>
      <c r="L188">
        <v>0.1</v>
      </c>
      <c r="M188">
        <v>104400</v>
      </c>
      <c r="N188">
        <v>39000</v>
      </c>
      <c r="O188" t="s">
        <v>23</v>
      </c>
      <c r="P188" t="s">
        <v>64</v>
      </c>
      <c r="Q188" t="b">
        <f t="shared" si="13"/>
        <v>0</v>
      </c>
      <c r="S188" t="str">
        <f t="shared" si="14"/>
        <v>Match</v>
      </c>
      <c r="V188">
        <f t="shared" si="15"/>
        <v>26400</v>
      </c>
      <c r="W188">
        <f t="shared" si="16"/>
        <v>104400</v>
      </c>
      <c r="X188">
        <f t="shared" si="17"/>
        <v>26400</v>
      </c>
      <c r="Y188">
        <f t="shared" si="18"/>
        <v>26400</v>
      </c>
    </row>
    <row r="189" spans="1:25" x14ac:dyDescent="0.35">
      <c r="A189">
        <v>100188</v>
      </c>
      <c r="B189" s="1">
        <v>46170</v>
      </c>
      <c r="C189" t="s">
        <v>35</v>
      </c>
      <c r="D189" t="s">
        <v>36</v>
      </c>
      <c r="E189" t="s">
        <v>37</v>
      </c>
      <c r="F189" t="s">
        <v>27</v>
      </c>
      <c r="G189" t="s">
        <v>33</v>
      </c>
      <c r="H189" t="s">
        <v>144</v>
      </c>
      <c r="I189" t="s">
        <v>22</v>
      </c>
      <c r="J189">
        <v>1</v>
      </c>
      <c r="K189">
        <v>32000</v>
      </c>
      <c r="L189">
        <v>0.1</v>
      </c>
      <c r="M189">
        <v>28800</v>
      </c>
      <c r="O189" t="s">
        <v>23</v>
      </c>
      <c r="P189" t="s">
        <v>31</v>
      </c>
      <c r="Q189" cm="1">
        <f t="array" ref="Q189">IF(N189="",_xlfn.XLOOKUP(1,($G$2:$G$433=G189)*($N$2:$N$433&lt;&gt;""),$N$2:$N$433),"")</f>
        <v>19000</v>
      </c>
      <c r="S189" t="str">
        <f t="shared" si="14"/>
        <v>Match</v>
      </c>
      <c r="V189">
        <f t="shared" si="15"/>
        <v>28800</v>
      </c>
      <c r="W189">
        <f t="shared" si="16"/>
        <v>28800</v>
      </c>
      <c r="X189">
        <f t="shared" si="17"/>
        <v>28800</v>
      </c>
      <c r="Y189">
        <f t="shared" si="18"/>
        <v>28800</v>
      </c>
    </row>
    <row r="190" spans="1:25" x14ac:dyDescent="0.35">
      <c r="A190">
        <v>100189</v>
      </c>
      <c r="B190" s="1">
        <v>46136</v>
      </c>
      <c r="C190" t="s">
        <v>16</v>
      </c>
      <c r="D190" t="s">
        <v>17</v>
      </c>
      <c r="E190" t="s">
        <v>18</v>
      </c>
      <c r="F190" t="s">
        <v>44</v>
      </c>
      <c r="G190" t="s">
        <v>45</v>
      </c>
      <c r="H190" t="s">
        <v>167</v>
      </c>
      <c r="I190" t="s">
        <v>30</v>
      </c>
      <c r="J190">
        <v>1</v>
      </c>
      <c r="K190">
        <v>6500</v>
      </c>
      <c r="L190">
        <v>0.05</v>
      </c>
      <c r="M190">
        <v>6175</v>
      </c>
      <c r="N190">
        <v>2200</v>
      </c>
      <c r="O190" t="s">
        <v>23</v>
      </c>
      <c r="P190" t="s">
        <v>24</v>
      </c>
      <c r="Q190" t="b">
        <f t="shared" si="13"/>
        <v>0</v>
      </c>
      <c r="S190" t="str">
        <f t="shared" si="14"/>
        <v>Match</v>
      </c>
      <c r="V190">
        <f t="shared" si="15"/>
        <v>3975</v>
      </c>
      <c r="W190">
        <f t="shared" si="16"/>
        <v>6175</v>
      </c>
      <c r="X190">
        <f t="shared" si="17"/>
        <v>3975</v>
      </c>
      <c r="Y190">
        <f t="shared" si="18"/>
        <v>3975</v>
      </c>
    </row>
    <row r="191" spans="1:25" x14ac:dyDescent="0.35">
      <c r="A191">
        <v>100190</v>
      </c>
      <c r="B191" s="1">
        <v>46158</v>
      </c>
      <c r="C191" t="s">
        <v>25</v>
      </c>
      <c r="D191" t="s">
        <v>26</v>
      </c>
      <c r="E191" t="s">
        <v>18</v>
      </c>
      <c r="F191" t="s">
        <v>19</v>
      </c>
      <c r="G191" t="s">
        <v>52</v>
      </c>
      <c r="H191" t="s">
        <v>66</v>
      </c>
      <c r="I191" t="s">
        <v>30</v>
      </c>
      <c r="J191">
        <v>2</v>
      </c>
      <c r="K191">
        <v>42000</v>
      </c>
      <c r="L191">
        <v>0.15</v>
      </c>
      <c r="M191">
        <v>71400</v>
      </c>
      <c r="N191">
        <v>28000</v>
      </c>
      <c r="O191" t="s">
        <v>23</v>
      </c>
      <c r="P191" t="s">
        <v>47</v>
      </c>
      <c r="Q191" t="b">
        <f t="shared" si="13"/>
        <v>0</v>
      </c>
      <c r="S191" t="str">
        <f t="shared" si="14"/>
        <v>Match</v>
      </c>
      <c r="V191">
        <f t="shared" si="15"/>
        <v>15400</v>
      </c>
      <c r="W191">
        <f t="shared" si="16"/>
        <v>71400</v>
      </c>
      <c r="X191">
        <f t="shared" si="17"/>
        <v>15400</v>
      </c>
      <c r="Y191">
        <f t="shared" si="18"/>
        <v>15400</v>
      </c>
    </row>
    <row r="192" spans="1:25" x14ac:dyDescent="0.35">
      <c r="A192">
        <v>100191</v>
      </c>
      <c r="B192" s="1">
        <v>46051</v>
      </c>
      <c r="C192" t="s">
        <v>50</v>
      </c>
      <c r="D192" t="s">
        <v>51</v>
      </c>
      <c r="E192" t="s">
        <v>43</v>
      </c>
      <c r="F192" t="s">
        <v>44</v>
      </c>
      <c r="G192" t="s">
        <v>45</v>
      </c>
      <c r="H192" t="s">
        <v>178</v>
      </c>
      <c r="I192" t="s">
        <v>22</v>
      </c>
      <c r="J192">
        <v>3</v>
      </c>
      <c r="K192">
        <v>6500</v>
      </c>
      <c r="L192">
        <v>0.1</v>
      </c>
      <c r="M192">
        <v>17550</v>
      </c>
      <c r="N192">
        <v>2200</v>
      </c>
      <c r="O192" t="s">
        <v>23</v>
      </c>
      <c r="P192" t="s">
        <v>58</v>
      </c>
      <c r="Q192" t="b">
        <f t="shared" si="13"/>
        <v>0</v>
      </c>
      <c r="S192" t="str">
        <f t="shared" si="14"/>
        <v>Match</v>
      </c>
      <c r="V192">
        <f t="shared" si="15"/>
        <v>10950</v>
      </c>
      <c r="W192">
        <f t="shared" si="16"/>
        <v>17550</v>
      </c>
      <c r="X192">
        <f t="shared" si="17"/>
        <v>10950</v>
      </c>
      <c r="Y192">
        <f t="shared" si="18"/>
        <v>10950</v>
      </c>
    </row>
    <row r="193" spans="1:25" x14ac:dyDescent="0.35">
      <c r="A193">
        <v>100192</v>
      </c>
      <c r="B193" s="1">
        <v>46088</v>
      </c>
      <c r="C193" t="s">
        <v>35</v>
      </c>
      <c r="D193" t="s">
        <v>36</v>
      </c>
      <c r="E193" t="s">
        <v>37</v>
      </c>
      <c r="F193" t="s">
        <v>27</v>
      </c>
      <c r="G193" t="s">
        <v>28</v>
      </c>
      <c r="H193" t="s">
        <v>134</v>
      </c>
      <c r="I193" t="s">
        <v>30</v>
      </c>
      <c r="J193">
        <v>2</v>
      </c>
      <c r="K193">
        <v>165000</v>
      </c>
      <c r="L193">
        <v>0.1</v>
      </c>
      <c r="M193">
        <v>267300</v>
      </c>
      <c r="N193">
        <v>112000</v>
      </c>
      <c r="O193" t="s">
        <v>23</v>
      </c>
      <c r="P193" t="s">
        <v>58</v>
      </c>
      <c r="Q193" t="b">
        <f t="shared" si="13"/>
        <v>0</v>
      </c>
      <c r="S193" t="str">
        <f t="shared" si="14"/>
        <v>Mismatch</v>
      </c>
      <c r="T193">
        <f>M193-(J193*K193*(1-L193))</f>
        <v>-29700</v>
      </c>
      <c r="U193" t="str">
        <f>IF(AND(M193&lt;&gt;J193*K193*(1-L193),M193=J193*K193*(1-L193)*80%),"20% pattern","Other mismatch")</f>
        <v>Other mismatch</v>
      </c>
      <c r="V193">
        <f t="shared" si="15"/>
        <v>43300</v>
      </c>
      <c r="W193">
        <f t="shared" si="16"/>
        <v>297000</v>
      </c>
      <c r="X193">
        <f t="shared" si="17"/>
        <v>73000</v>
      </c>
      <c r="Y193">
        <f t="shared" si="18"/>
        <v>43300</v>
      </c>
    </row>
    <row r="194" spans="1:25" x14ac:dyDescent="0.35">
      <c r="A194">
        <v>100193</v>
      </c>
      <c r="B194" s="1">
        <v>46226</v>
      </c>
      <c r="C194" t="s">
        <v>55</v>
      </c>
      <c r="D194" t="s">
        <v>56</v>
      </c>
      <c r="E194" t="s">
        <v>37</v>
      </c>
      <c r="F194" t="s">
        <v>27</v>
      </c>
      <c r="G194" t="s">
        <v>38</v>
      </c>
      <c r="H194" t="s">
        <v>181</v>
      </c>
      <c r="I194" t="s">
        <v>22</v>
      </c>
      <c r="J194">
        <v>3</v>
      </c>
      <c r="K194">
        <v>26000</v>
      </c>
      <c r="L194">
        <v>0.1</v>
      </c>
      <c r="M194">
        <v>70200</v>
      </c>
      <c r="N194">
        <v>15000</v>
      </c>
      <c r="O194" t="s">
        <v>23</v>
      </c>
      <c r="P194" t="s">
        <v>47</v>
      </c>
      <c r="Q194" t="b">
        <f t="shared" si="13"/>
        <v>0</v>
      </c>
      <c r="S194" t="str">
        <f t="shared" si="14"/>
        <v>Match</v>
      </c>
      <c r="V194">
        <f t="shared" si="15"/>
        <v>25200</v>
      </c>
      <c r="W194">
        <f t="shared" si="16"/>
        <v>70200</v>
      </c>
      <c r="X194">
        <f t="shared" si="17"/>
        <v>25200</v>
      </c>
      <c r="Y194">
        <f t="shared" si="18"/>
        <v>25200</v>
      </c>
    </row>
    <row r="195" spans="1:25" x14ac:dyDescent="0.35">
      <c r="A195">
        <v>100194</v>
      </c>
      <c r="B195" s="1">
        <v>46165</v>
      </c>
      <c r="C195" t="s">
        <v>16</v>
      </c>
      <c r="D195" t="s">
        <v>17</v>
      </c>
      <c r="E195" t="s">
        <v>18</v>
      </c>
      <c r="F195" t="s">
        <v>27</v>
      </c>
      <c r="G195" t="s">
        <v>28</v>
      </c>
      <c r="H195" t="s">
        <v>133</v>
      </c>
      <c r="I195" t="s">
        <v>30</v>
      </c>
      <c r="J195">
        <v>3</v>
      </c>
      <c r="K195">
        <v>165000</v>
      </c>
      <c r="L195">
        <v>0.25</v>
      </c>
      <c r="M195">
        <v>371250</v>
      </c>
      <c r="N195">
        <v>112000</v>
      </c>
      <c r="O195" t="s">
        <v>23</v>
      </c>
      <c r="P195" t="s">
        <v>47</v>
      </c>
      <c r="Q195" t="b">
        <f t="shared" ref="Q195:Q258" si="19">COUNTIF($A$2:$A$433,A195)&gt;1</f>
        <v>0</v>
      </c>
      <c r="S195" t="str">
        <f t="shared" ref="S195:S258" si="20">IF(M195&lt;&gt;J195*K195*(1-L195),"Mismatch","Match")</f>
        <v>Match</v>
      </c>
      <c r="V195">
        <f t="shared" ref="V195:V258" si="21">M195-(J195*N195)</f>
        <v>35250</v>
      </c>
      <c r="W195">
        <f t="shared" ref="W195:W258" si="22">J195*K195*(1-L195)</f>
        <v>371250</v>
      </c>
      <c r="X195">
        <f t="shared" ref="X195:X258" si="23">W195-(J195*N195)</f>
        <v>35250</v>
      </c>
      <c r="Y195">
        <f t="shared" ref="Y195:Y258" si="24">M195-(J195*N195)</f>
        <v>35250</v>
      </c>
    </row>
    <row r="196" spans="1:25" x14ac:dyDescent="0.35">
      <c r="A196">
        <v>100195</v>
      </c>
      <c r="B196" s="1">
        <v>46109</v>
      </c>
      <c r="C196" t="s">
        <v>55</v>
      </c>
      <c r="D196" t="s">
        <v>56</v>
      </c>
      <c r="E196" t="s">
        <v>43</v>
      </c>
      <c r="F196" t="s">
        <v>19</v>
      </c>
      <c r="G196" t="s">
        <v>62</v>
      </c>
      <c r="H196" t="s">
        <v>123</v>
      </c>
      <c r="I196" t="s">
        <v>22</v>
      </c>
      <c r="J196">
        <v>2</v>
      </c>
      <c r="K196">
        <v>24000</v>
      </c>
      <c r="L196">
        <v>0.05</v>
      </c>
      <c r="M196">
        <v>45600</v>
      </c>
      <c r="N196">
        <v>15000</v>
      </c>
      <c r="O196" t="s">
        <v>23</v>
      </c>
      <c r="P196" t="s">
        <v>64</v>
      </c>
      <c r="Q196" t="b">
        <f t="shared" si="19"/>
        <v>0</v>
      </c>
      <c r="S196" t="str">
        <f t="shared" si="20"/>
        <v>Match</v>
      </c>
      <c r="V196">
        <f t="shared" si="21"/>
        <v>15600</v>
      </c>
      <c r="W196">
        <f t="shared" si="22"/>
        <v>45600</v>
      </c>
      <c r="X196">
        <f t="shared" si="23"/>
        <v>15600</v>
      </c>
      <c r="Y196">
        <f t="shared" si="24"/>
        <v>15600</v>
      </c>
    </row>
    <row r="197" spans="1:25" x14ac:dyDescent="0.35">
      <c r="A197">
        <v>100196</v>
      </c>
      <c r="B197" s="1">
        <v>46078</v>
      </c>
      <c r="C197" t="s">
        <v>42</v>
      </c>
      <c r="D197" t="s">
        <v>185</v>
      </c>
      <c r="E197" t="s">
        <v>43</v>
      </c>
      <c r="F197" t="s">
        <v>27</v>
      </c>
      <c r="G197" t="s">
        <v>33</v>
      </c>
      <c r="H197" t="s">
        <v>186</v>
      </c>
      <c r="I197" t="s">
        <v>30</v>
      </c>
      <c r="J197">
        <v>4</v>
      </c>
      <c r="K197">
        <v>32000</v>
      </c>
      <c r="L197">
        <v>0.1</v>
      </c>
      <c r="M197">
        <v>115200</v>
      </c>
      <c r="N197">
        <v>19000</v>
      </c>
      <c r="O197" t="s">
        <v>23</v>
      </c>
      <c r="P197" t="s">
        <v>40</v>
      </c>
      <c r="Q197" t="b">
        <f t="shared" si="19"/>
        <v>1</v>
      </c>
      <c r="S197" t="str">
        <f t="shared" si="20"/>
        <v>Match</v>
      </c>
      <c r="V197">
        <f t="shared" si="21"/>
        <v>39200</v>
      </c>
      <c r="W197">
        <f t="shared" si="22"/>
        <v>115200</v>
      </c>
      <c r="X197">
        <f t="shared" si="23"/>
        <v>39200</v>
      </c>
      <c r="Y197">
        <f t="shared" si="24"/>
        <v>39200</v>
      </c>
    </row>
    <row r="198" spans="1:25" x14ac:dyDescent="0.35">
      <c r="A198">
        <v>100197</v>
      </c>
      <c r="B198" s="1">
        <v>46235</v>
      </c>
      <c r="C198" t="s">
        <v>32</v>
      </c>
      <c r="D198" t="s">
        <v>17</v>
      </c>
      <c r="E198" t="s">
        <v>37</v>
      </c>
      <c r="F198" t="s">
        <v>44</v>
      </c>
      <c r="G198" t="s">
        <v>60</v>
      </c>
      <c r="H198" t="s">
        <v>187</v>
      </c>
      <c r="I198" t="s">
        <v>30</v>
      </c>
      <c r="J198">
        <v>1</v>
      </c>
      <c r="K198">
        <v>9000</v>
      </c>
      <c r="L198">
        <v>0.25</v>
      </c>
      <c r="M198">
        <v>6750</v>
      </c>
      <c r="N198">
        <v>3500</v>
      </c>
      <c r="O198" t="s">
        <v>76</v>
      </c>
      <c r="P198" t="s">
        <v>31</v>
      </c>
      <c r="Q198" t="b">
        <f t="shared" si="19"/>
        <v>1</v>
      </c>
      <c r="S198" t="str">
        <f t="shared" si="20"/>
        <v>Match</v>
      </c>
      <c r="V198">
        <f t="shared" si="21"/>
        <v>3250</v>
      </c>
      <c r="W198">
        <f t="shared" si="22"/>
        <v>6750</v>
      </c>
      <c r="X198">
        <f t="shared" si="23"/>
        <v>3250</v>
      </c>
      <c r="Y198">
        <f t="shared" si="24"/>
        <v>3250</v>
      </c>
    </row>
    <row r="199" spans="1:25" x14ac:dyDescent="0.35">
      <c r="A199">
        <v>100198</v>
      </c>
      <c r="B199" s="1">
        <v>46142</v>
      </c>
      <c r="C199" t="s">
        <v>35</v>
      </c>
      <c r="D199" t="s">
        <v>36</v>
      </c>
      <c r="E199" t="s">
        <v>37</v>
      </c>
      <c r="F199" t="s">
        <v>27</v>
      </c>
      <c r="G199" t="s">
        <v>28</v>
      </c>
      <c r="H199" t="s">
        <v>118</v>
      </c>
      <c r="I199" t="s">
        <v>30</v>
      </c>
      <c r="J199">
        <v>2</v>
      </c>
      <c r="K199">
        <v>165000</v>
      </c>
      <c r="L199">
        <v>0.05</v>
      </c>
      <c r="M199">
        <v>313500</v>
      </c>
      <c r="N199">
        <v>112000</v>
      </c>
      <c r="O199" t="s">
        <v>23</v>
      </c>
      <c r="P199" t="s">
        <v>54</v>
      </c>
      <c r="Q199" t="b">
        <f t="shared" si="19"/>
        <v>0</v>
      </c>
      <c r="S199" t="str">
        <f t="shared" si="20"/>
        <v>Match</v>
      </c>
      <c r="V199">
        <f t="shared" si="21"/>
        <v>89500</v>
      </c>
      <c r="W199">
        <f t="shared" si="22"/>
        <v>313500</v>
      </c>
      <c r="X199">
        <f t="shared" si="23"/>
        <v>89500</v>
      </c>
      <c r="Y199">
        <f t="shared" si="24"/>
        <v>89500</v>
      </c>
    </row>
    <row r="200" spans="1:25" x14ac:dyDescent="0.35">
      <c r="A200">
        <v>100199</v>
      </c>
      <c r="B200" s="1">
        <v>46170</v>
      </c>
      <c r="C200" t="s">
        <v>50</v>
      </c>
      <c r="D200" t="s">
        <v>51</v>
      </c>
      <c r="E200" t="s">
        <v>18</v>
      </c>
      <c r="F200" t="s">
        <v>44</v>
      </c>
      <c r="G200" t="s">
        <v>65</v>
      </c>
      <c r="H200" t="s">
        <v>100</v>
      </c>
      <c r="I200" t="s">
        <v>30</v>
      </c>
      <c r="J200">
        <v>2</v>
      </c>
      <c r="K200">
        <v>28000</v>
      </c>
      <c r="L200">
        <v>0.05</v>
      </c>
      <c r="M200">
        <v>53200</v>
      </c>
      <c r="N200">
        <v>16000</v>
      </c>
      <c r="O200" t="s">
        <v>23</v>
      </c>
      <c r="P200" t="s">
        <v>58</v>
      </c>
      <c r="Q200" t="b">
        <f t="shared" si="19"/>
        <v>0</v>
      </c>
      <c r="S200" t="str">
        <f t="shared" si="20"/>
        <v>Match</v>
      </c>
      <c r="V200">
        <f t="shared" si="21"/>
        <v>21200</v>
      </c>
      <c r="W200">
        <f t="shared" si="22"/>
        <v>53200</v>
      </c>
      <c r="X200">
        <f t="shared" si="23"/>
        <v>21200</v>
      </c>
      <c r="Y200">
        <f t="shared" si="24"/>
        <v>21200</v>
      </c>
    </row>
    <row r="201" spans="1:25" x14ac:dyDescent="0.35">
      <c r="A201">
        <v>100200</v>
      </c>
      <c r="B201" s="1">
        <v>46024</v>
      </c>
      <c r="C201" t="s">
        <v>35</v>
      </c>
      <c r="D201" t="s">
        <v>36</v>
      </c>
      <c r="E201" t="s">
        <v>43</v>
      </c>
      <c r="F201" t="s">
        <v>44</v>
      </c>
      <c r="G201" t="s">
        <v>65</v>
      </c>
      <c r="H201" t="s">
        <v>125</v>
      </c>
      <c r="I201" t="s">
        <v>30</v>
      </c>
      <c r="J201">
        <v>2</v>
      </c>
      <c r="K201">
        <v>28000</v>
      </c>
      <c r="L201">
        <v>0.05</v>
      </c>
      <c r="M201">
        <v>53200</v>
      </c>
      <c r="N201">
        <v>16000</v>
      </c>
      <c r="O201" t="s">
        <v>23</v>
      </c>
      <c r="P201" t="s">
        <v>64</v>
      </c>
      <c r="Q201" t="b">
        <f t="shared" si="19"/>
        <v>0</v>
      </c>
      <c r="S201" t="str">
        <f t="shared" si="20"/>
        <v>Match</v>
      </c>
      <c r="V201">
        <f t="shared" si="21"/>
        <v>21200</v>
      </c>
      <c r="W201">
        <f t="shared" si="22"/>
        <v>53200</v>
      </c>
      <c r="X201">
        <f t="shared" si="23"/>
        <v>21200</v>
      </c>
      <c r="Y201">
        <f t="shared" si="24"/>
        <v>21200</v>
      </c>
    </row>
    <row r="202" spans="1:25" x14ac:dyDescent="0.35">
      <c r="A202">
        <v>100201</v>
      </c>
      <c r="B202" s="1">
        <v>46075</v>
      </c>
      <c r="C202" t="s">
        <v>35</v>
      </c>
      <c r="D202" t="s">
        <v>36</v>
      </c>
      <c r="E202" t="s">
        <v>37</v>
      </c>
      <c r="F202" t="s">
        <v>44</v>
      </c>
      <c r="G202" t="s">
        <v>45</v>
      </c>
      <c r="H202" t="s">
        <v>46</v>
      </c>
      <c r="I202" t="s">
        <v>22</v>
      </c>
      <c r="J202">
        <v>4</v>
      </c>
      <c r="K202">
        <v>6500</v>
      </c>
      <c r="L202">
        <v>0</v>
      </c>
      <c r="M202">
        <v>26000</v>
      </c>
      <c r="N202">
        <v>2200</v>
      </c>
      <c r="O202" t="s">
        <v>76</v>
      </c>
      <c r="P202" t="s">
        <v>84</v>
      </c>
      <c r="Q202" t="b">
        <f t="shared" si="19"/>
        <v>0</v>
      </c>
      <c r="S202" t="str">
        <f t="shared" si="20"/>
        <v>Match</v>
      </c>
      <c r="V202">
        <f t="shared" si="21"/>
        <v>17200</v>
      </c>
      <c r="W202">
        <f t="shared" si="22"/>
        <v>26000</v>
      </c>
      <c r="X202">
        <f t="shared" si="23"/>
        <v>17200</v>
      </c>
      <c r="Y202">
        <f t="shared" si="24"/>
        <v>17200</v>
      </c>
    </row>
    <row r="203" spans="1:25" x14ac:dyDescent="0.35">
      <c r="A203">
        <v>100202</v>
      </c>
      <c r="B203" s="1">
        <v>46228</v>
      </c>
      <c r="C203" t="s">
        <v>32</v>
      </c>
      <c r="D203" t="s">
        <v>17</v>
      </c>
      <c r="E203" t="s">
        <v>37</v>
      </c>
      <c r="F203" t="s">
        <v>44</v>
      </c>
      <c r="G203" t="s">
        <v>45</v>
      </c>
      <c r="H203" t="s">
        <v>130</v>
      </c>
      <c r="I203" t="s">
        <v>22</v>
      </c>
      <c r="J203">
        <v>1</v>
      </c>
      <c r="K203">
        <v>6500</v>
      </c>
      <c r="L203">
        <v>0.05</v>
      </c>
      <c r="M203">
        <v>6175</v>
      </c>
      <c r="N203">
        <v>2200</v>
      </c>
      <c r="O203" t="s">
        <v>23</v>
      </c>
      <c r="P203" t="s">
        <v>54</v>
      </c>
      <c r="Q203" t="b">
        <f t="shared" si="19"/>
        <v>0</v>
      </c>
      <c r="S203" t="str">
        <f t="shared" si="20"/>
        <v>Match</v>
      </c>
      <c r="V203">
        <f t="shared" si="21"/>
        <v>3975</v>
      </c>
      <c r="W203">
        <f t="shared" si="22"/>
        <v>6175</v>
      </c>
      <c r="X203">
        <f t="shared" si="23"/>
        <v>3975</v>
      </c>
      <c r="Y203">
        <f t="shared" si="24"/>
        <v>3975</v>
      </c>
    </row>
    <row r="204" spans="1:25" x14ac:dyDescent="0.35">
      <c r="A204">
        <v>100203</v>
      </c>
      <c r="B204" s="1">
        <v>46151</v>
      </c>
      <c r="C204" t="s">
        <v>32</v>
      </c>
      <c r="D204" t="s">
        <v>17</v>
      </c>
      <c r="E204" t="s">
        <v>43</v>
      </c>
      <c r="F204" t="s">
        <v>27</v>
      </c>
      <c r="G204" t="s">
        <v>28</v>
      </c>
      <c r="H204" t="s">
        <v>154</v>
      </c>
      <c r="I204" t="s">
        <v>30</v>
      </c>
      <c r="J204">
        <v>1</v>
      </c>
      <c r="K204">
        <v>165000</v>
      </c>
      <c r="L204">
        <v>0.25</v>
      </c>
      <c r="M204">
        <v>123750</v>
      </c>
      <c r="N204">
        <v>112000</v>
      </c>
      <c r="O204" t="s">
        <v>23</v>
      </c>
      <c r="P204" t="s">
        <v>64</v>
      </c>
      <c r="Q204" t="b">
        <f t="shared" si="19"/>
        <v>0</v>
      </c>
      <c r="S204" t="str">
        <f t="shared" si="20"/>
        <v>Match</v>
      </c>
      <c r="V204">
        <f t="shared" si="21"/>
        <v>11750</v>
      </c>
      <c r="W204">
        <f t="shared" si="22"/>
        <v>123750</v>
      </c>
      <c r="X204">
        <f t="shared" si="23"/>
        <v>11750</v>
      </c>
      <c r="Y204">
        <f t="shared" si="24"/>
        <v>11750</v>
      </c>
    </row>
    <row r="205" spans="1:25" x14ac:dyDescent="0.35">
      <c r="A205">
        <v>100204</v>
      </c>
      <c r="B205" s="1">
        <v>46099</v>
      </c>
      <c r="C205" t="s">
        <v>16</v>
      </c>
      <c r="D205" t="s">
        <v>17</v>
      </c>
      <c r="E205" t="s">
        <v>43</v>
      </c>
      <c r="F205" t="s">
        <v>44</v>
      </c>
      <c r="G205" t="s">
        <v>60</v>
      </c>
      <c r="H205" t="s">
        <v>145</v>
      </c>
      <c r="I205" t="s">
        <v>30</v>
      </c>
      <c r="J205">
        <v>3</v>
      </c>
      <c r="K205">
        <v>9000</v>
      </c>
      <c r="L205">
        <v>0.25</v>
      </c>
      <c r="M205">
        <v>20250</v>
      </c>
      <c r="N205">
        <v>3500</v>
      </c>
      <c r="O205" t="s">
        <v>23</v>
      </c>
      <c r="P205" t="s">
        <v>54</v>
      </c>
      <c r="Q205" t="b">
        <f t="shared" si="19"/>
        <v>0</v>
      </c>
      <c r="S205" t="str">
        <f t="shared" si="20"/>
        <v>Match</v>
      </c>
      <c r="V205">
        <f t="shared" si="21"/>
        <v>9750</v>
      </c>
      <c r="W205">
        <f t="shared" si="22"/>
        <v>20250</v>
      </c>
      <c r="X205">
        <f t="shared" si="23"/>
        <v>9750</v>
      </c>
      <c r="Y205">
        <f t="shared" si="24"/>
        <v>9750</v>
      </c>
    </row>
    <row r="206" spans="1:25" x14ac:dyDescent="0.35">
      <c r="A206">
        <v>100205</v>
      </c>
      <c r="B206" s="1">
        <v>46032</v>
      </c>
      <c r="C206" t="s">
        <v>55</v>
      </c>
      <c r="D206" t="s">
        <v>56</v>
      </c>
      <c r="E206" t="s">
        <v>37</v>
      </c>
      <c r="F206" t="s">
        <v>19</v>
      </c>
      <c r="G206" t="s">
        <v>62</v>
      </c>
      <c r="H206" t="s">
        <v>188</v>
      </c>
      <c r="I206" t="s">
        <v>22</v>
      </c>
      <c r="J206">
        <v>5</v>
      </c>
      <c r="K206">
        <v>24000</v>
      </c>
      <c r="L206">
        <v>0.1</v>
      </c>
      <c r="M206">
        <v>108000</v>
      </c>
      <c r="N206">
        <v>15000</v>
      </c>
      <c r="O206" t="s">
        <v>23</v>
      </c>
      <c r="P206" t="s">
        <v>40</v>
      </c>
      <c r="Q206" t="b">
        <f t="shared" si="19"/>
        <v>0</v>
      </c>
      <c r="S206" t="str">
        <f t="shared" si="20"/>
        <v>Match</v>
      </c>
      <c r="V206">
        <f t="shared" si="21"/>
        <v>33000</v>
      </c>
      <c r="W206">
        <f t="shared" si="22"/>
        <v>108000</v>
      </c>
      <c r="X206">
        <f t="shared" si="23"/>
        <v>33000</v>
      </c>
      <c r="Y206">
        <f t="shared" si="24"/>
        <v>33000</v>
      </c>
    </row>
    <row r="207" spans="1:25" x14ac:dyDescent="0.35">
      <c r="A207">
        <v>100206</v>
      </c>
      <c r="B207" s="1">
        <v>46244</v>
      </c>
      <c r="C207" t="s">
        <v>42</v>
      </c>
      <c r="D207" t="s">
        <v>26</v>
      </c>
      <c r="E207" t="s">
        <v>18</v>
      </c>
      <c r="F207" t="s">
        <v>19</v>
      </c>
      <c r="G207" t="s">
        <v>20</v>
      </c>
      <c r="H207" t="s">
        <v>130</v>
      </c>
      <c r="I207" t="s">
        <v>22</v>
      </c>
      <c r="J207">
        <v>1</v>
      </c>
      <c r="K207">
        <v>58000</v>
      </c>
      <c r="L207">
        <v>0.15</v>
      </c>
      <c r="M207">
        <v>49300</v>
      </c>
      <c r="N207">
        <v>39000</v>
      </c>
      <c r="O207" t="s">
        <v>23</v>
      </c>
      <c r="P207" t="s">
        <v>84</v>
      </c>
      <c r="Q207" t="b">
        <f t="shared" si="19"/>
        <v>0</v>
      </c>
      <c r="S207" t="str">
        <f t="shared" si="20"/>
        <v>Match</v>
      </c>
      <c r="V207">
        <f t="shared" si="21"/>
        <v>10300</v>
      </c>
      <c r="W207">
        <f t="shared" si="22"/>
        <v>49300</v>
      </c>
      <c r="X207">
        <f t="shared" si="23"/>
        <v>10300</v>
      </c>
      <c r="Y207">
        <f t="shared" si="24"/>
        <v>10300</v>
      </c>
    </row>
    <row r="208" spans="1:25" x14ac:dyDescent="0.35">
      <c r="A208">
        <v>100207</v>
      </c>
      <c r="B208" s="1">
        <v>46112</v>
      </c>
      <c r="C208" t="s">
        <v>50</v>
      </c>
      <c r="D208" t="s">
        <v>51</v>
      </c>
      <c r="E208" t="s">
        <v>43</v>
      </c>
      <c r="F208" t="s">
        <v>27</v>
      </c>
      <c r="G208" t="s">
        <v>28</v>
      </c>
      <c r="H208" t="s">
        <v>135</v>
      </c>
      <c r="I208" t="s">
        <v>30</v>
      </c>
      <c r="J208">
        <v>1</v>
      </c>
      <c r="K208">
        <v>165000</v>
      </c>
      <c r="L208">
        <v>0.1</v>
      </c>
      <c r="M208">
        <v>148500</v>
      </c>
      <c r="N208">
        <v>112000</v>
      </c>
      <c r="O208" t="s">
        <v>23</v>
      </c>
      <c r="P208" t="s">
        <v>31</v>
      </c>
      <c r="Q208" t="b">
        <f t="shared" si="19"/>
        <v>0</v>
      </c>
      <c r="S208" t="str">
        <f t="shared" si="20"/>
        <v>Match</v>
      </c>
      <c r="V208">
        <f t="shared" si="21"/>
        <v>36500</v>
      </c>
      <c r="W208">
        <f t="shared" si="22"/>
        <v>148500</v>
      </c>
      <c r="X208">
        <f t="shared" si="23"/>
        <v>36500</v>
      </c>
      <c r="Y208">
        <f t="shared" si="24"/>
        <v>36500</v>
      </c>
    </row>
    <row r="209" spans="1:25" x14ac:dyDescent="0.35">
      <c r="A209">
        <v>100208</v>
      </c>
      <c r="B209" s="1">
        <v>46100</v>
      </c>
      <c r="C209" t="s">
        <v>16</v>
      </c>
      <c r="D209" t="s">
        <v>17</v>
      </c>
      <c r="E209" t="s">
        <v>43</v>
      </c>
      <c r="F209" t="s">
        <v>19</v>
      </c>
      <c r="G209" t="s">
        <v>20</v>
      </c>
      <c r="H209" t="s">
        <v>157</v>
      </c>
      <c r="I209" t="s">
        <v>30</v>
      </c>
      <c r="J209">
        <v>2</v>
      </c>
      <c r="K209">
        <v>58000</v>
      </c>
      <c r="L209">
        <v>0.15</v>
      </c>
      <c r="M209">
        <v>98600</v>
      </c>
      <c r="O209" t="s">
        <v>23</v>
      </c>
      <c r="P209" t="s">
        <v>31</v>
      </c>
      <c r="Q209" cm="1">
        <f t="array" ref="Q209">IF(N209="",_xlfn.XLOOKUP(1,($G$2:$G$433=G209)*($N$2:$N$433&lt;&gt;""),$N$2:$N$433),"")</f>
        <v>39000</v>
      </c>
      <c r="S209" t="str">
        <f t="shared" si="20"/>
        <v>Match</v>
      </c>
      <c r="V209">
        <f t="shared" si="21"/>
        <v>98600</v>
      </c>
      <c r="W209">
        <f t="shared" si="22"/>
        <v>98600</v>
      </c>
      <c r="X209">
        <f t="shared" si="23"/>
        <v>98600</v>
      </c>
      <c r="Y209">
        <f t="shared" si="24"/>
        <v>98600</v>
      </c>
    </row>
    <row r="210" spans="1:25" x14ac:dyDescent="0.35">
      <c r="A210">
        <v>100209</v>
      </c>
      <c r="B210" s="1">
        <v>46207</v>
      </c>
      <c r="C210" t="s">
        <v>35</v>
      </c>
      <c r="D210" t="s">
        <v>36</v>
      </c>
      <c r="E210" t="s">
        <v>43</v>
      </c>
      <c r="F210" t="s">
        <v>27</v>
      </c>
      <c r="G210" t="s">
        <v>38</v>
      </c>
      <c r="H210" t="s">
        <v>147</v>
      </c>
      <c r="I210" t="s">
        <v>30</v>
      </c>
      <c r="J210">
        <v>3</v>
      </c>
      <c r="K210">
        <v>26000</v>
      </c>
      <c r="L210">
        <v>0</v>
      </c>
      <c r="M210">
        <v>78000</v>
      </c>
      <c r="N210">
        <v>15000</v>
      </c>
      <c r="O210" t="s">
        <v>23</v>
      </c>
      <c r="P210" t="s">
        <v>31</v>
      </c>
      <c r="Q210" t="b">
        <f t="shared" si="19"/>
        <v>0</v>
      </c>
      <c r="S210" t="str">
        <f t="shared" si="20"/>
        <v>Match</v>
      </c>
      <c r="V210">
        <f t="shared" si="21"/>
        <v>33000</v>
      </c>
      <c r="W210">
        <f t="shared" si="22"/>
        <v>78000</v>
      </c>
      <c r="X210">
        <f t="shared" si="23"/>
        <v>33000</v>
      </c>
      <c r="Y210">
        <f t="shared" si="24"/>
        <v>33000</v>
      </c>
    </row>
    <row r="211" spans="1:25" x14ac:dyDescent="0.35">
      <c r="A211">
        <v>100210</v>
      </c>
      <c r="B211" s="1">
        <v>46239</v>
      </c>
      <c r="C211" t="s">
        <v>55</v>
      </c>
      <c r="D211" t="s">
        <v>56</v>
      </c>
      <c r="E211" t="s">
        <v>43</v>
      </c>
      <c r="F211" t="s">
        <v>27</v>
      </c>
      <c r="G211" t="s">
        <v>33</v>
      </c>
      <c r="H211" t="s">
        <v>172</v>
      </c>
      <c r="I211" t="s">
        <v>30</v>
      </c>
      <c r="J211">
        <v>1</v>
      </c>
      <c r="K211">
        <v>32000</v>
      </c>
      <c r="L211">
        <v>0</v>
      </c>
      <c r="M211">
        <v>32000</v>
      </c>
      <c r="N211">
        <v>19000</v>
      </c>
      <c r="O211" t="s">
        <v>23</v>
      </c>
      <c r="P211" t="s">
        <v>40</v>
      </c>
      <c r="Q211" t="b">
        <f t="shared" si="19"/>
        <v>0</v>
      </c>
      <c r="S211" t="str">
        <f t="shared" si="20"/>
        <v>Match</v>
      </c>
      <c r="V211">
        <f t="shared" si="21"/>
        <v>13000</v>
      </c>
      <c r="W211">
        <f t="shared" si="22"/>
        <v>32000</v>
      </c>
      <c r="X211">
        <f t="shared" si="23"/>
        <v>13000</v>
      </c>
      <c r="Y211">
        <f t="shared" si="24"/>
        <v>13000</v>
      </c>
    </row>
    <row r="212" spans="1:25" x14ac:dyDescent="0.35">
      <c r="A212">
        <v>100211</v>
      </c>
      <c r="B212" s="1">
        <v>46260</v>
      </c>
      <c r="C212" t="s">
        <v>35</v>
      </c>
      <c r="D212" t="s">
        <v>36</v>
      </c>
      <c r="E212" t="s">
        <v>43</v>
      </c>
      <c r="F212" t="s">
        <v>19</v>
      </c>
      <c r="G212" t="s">
        <v>52</v>
      </c>
      <c r="H212" t="s">
        <v>96</v>
      </c>
      <c r="I212" t="s">
        <v>30</v>
      </c>
      <c r="J212">
        <v>4</v>
      </c>
      <c r="K212">
        <v>42000</v>
      </c>
      <c r="L212">
        <v>0</v>
      </c>
      <c r="M212">
        <v>168000</v>
      </c>
      <c r="N212">
        <v>28000</v>
      </c>
      <c r="O212" t="s">
        <v>23</v>
      </c>
      <c r="P212" t="s">
        <v>54</v>
      </c>
      <c r="Q212" t="b">
        <f t="shared" si="19"/>
        <v>0</v>
      </c>
      <c r="S212" t="str">
        <f t="shared" si="20"/>
        <v>Match</v>
      </c>
      <c r="V212">
        <f t="shared" si="21"/>
        <v>56000</v>
      </c>
      <c r="W212">
        <f t="shared" si="22"/>
        <v>168000</v>
      </c>
      <c r="X212">
        <f t="shared" si="23"/>
        <v>56000</v>
      </c>
      <c r="Y212">
        <f t="shared" si="24"/>
        <v>56000</v>
      </c>
    </row>
    <row r="213" spans="1:25" x14ac:dyDescent="0.35">
      <c r="A213">
        <v>100212</v>
      </c>
      <c r="B213" s="1">
        <v>46117</v>
      </c>
      <c r="C213" t="s">
        <v>50</v>
      </c>
      <c r="D213" t="s">
        <v>51</v>
      </c>
      <c r="E213" t="s">
        <v>37</v>
      </c>
      <c r="F213" t="s">
        <v>19</v>
      </c>
      <c r="G213" t="s">
        <v>62</v>
      </c>
      <c r="H213" t="s">
        <v>110</v>
      </c>
      <c r="I213" t="s">
        <v>30</v>
      </c>
      <c r="J213">
        <v>2</v>
      </c>
      <c r="K213">
        <v>24000</v>
      </c>
      <c r="L213">
        <v>0.15</v>
      </c>
      <c r="M213">
        <v>40800</v>
      </c>
      <c r="N213">
        <v>15000</v>
      </c>
      <c r="O213" t="s">
        <v>23</v>
      </c>
      <c r="P213" t="s">
        <v>64</v>
      </c>
      <c r="Q213" t="b">
        <f t="shared" si="19"/>
        <v>0</v>
      </c>
      <c r="S213" t="str">
        <f t="shared" si="20"/>
        <v>Match</v>
      </c>
      <c r="V213">
        <f t="shared" si="21"/>
        <v>10800</v>
      </c>
      <c r="W213">
        <f t="shared" si="22"/>
        <v>40800</v>
      </c>
      <c r="X213">
        <f t="shared" si="23"/>
        <v>10800</v>
      </c>
      <c r="Y213">
        <f t="shared" si="24"/>
        <v>10800</v>
      </c>
    </row>
    <row r="214" spans="1:25" x14ac:dyDescent="0.35">
      <c r="A214">
        <v>100213</v>
      </c>
      <c r="B214" s="1">
        <v>46023</v>
      </c>
      <c r="C214" t="s">
        <v>16</v>
      </c>
      <c r="D214" t="s">
        <v>17</v>
      </c>
      <c r="E214" t="s">
        <v>43</v>
      </c>
      <c r="F214" t="s">
        <v>27</v>
      </c>
      <c r="G214" t="s">
        <v>28</v>
      </c>
      <c r="H214" t="s">
        <v>189</v>
      </c>
      <c r="I214" t="s">
        <v>22</v>
      </c>
      <c r="J214">
        <v>2</v>
      </c>
      <c r="K214">
        <v>165000</v>
      </c>
      <c r="L214">
        <v>0.15</v>
      </c>
      <c r="M214">
        <v>280500</v>
      </c>
      <c r="O214" t="s">
        <v>23</v>
      </c>
      <c r="P214" t="s">
        <v>54</v>
      </c>
      <c r="Q214" cm="1">
        <f t="array" ref="Q214">IF(N214="",_xlfn.XLOOKUP(1,($G$2:$G$433=G214)*($N$2:$N$433&lt;&gt;""),$N$2:$N$433),"")</f>
        <v>112000</v>
      </c>
      <c r="S214" t="str">
        <f t="shared" si="20"/>
        <v>Match</v>
      </c>
      <c r="V214">
        <f t="shared" si="21"/>
        <v>280500</v>
      </c>
      <c r="W214">
        <f t="shared" si="22"/>
        <v>280500</v>
      </c>
      <c r="X214">
        <f t="shared" si="23"/>
        <v>280500</v>
      </c>
      <c r="Y214">
        <f t="shared" si="24"/>
        <v>280500</v>
      </c>
    </row>
    <row r="215" spans="1:25" x14ac:dyDescent="0.35">
      <c r="A215">
        <v>100214</v>
      </c>
      <c r="B215" s="1">
        <v>46086</v>
      </c>
      <c r="C215" t="s">
        <v>25</v>
      </c>
      <c r="D215" t="s">
        <v>26</v>
      </c>
      <c r="E215" t="s">
        <v>43</v>
      </c>
      <c r="F215" t="s">
        <v>44</v>
      </c>
      <c r="G215" t="s">
        <v>45</v>
      </c>
      <c r="H215" t="s">
        <v>183</v>
      </c>
      <c r="I215" t="s">
        <v>22</v>
      </c>
      <c r="J215">
        <v>2</v>
      </c>
      <c r="K215">
        <v>6500</v>
      </c>
      <c r="L215">
        <v>0.05</v>
      </c>
      <c r="M215">
        <v>12350</v>
      </c>
      <c r="N215">
        <v>2200</v>
      </c>
      <c r="O215" t="s">
        <v>23</v>
      </c>
      <c r="P215" t="s">
        <v>40</v>
      </c>
      <c r="Q215" t="b">
        <f t="shared" si="19"/>
        <v>0</v>
      </c>
      <c r="S215" t="str">
        <f t="shared" si="20"/>
        <v>Match</v>
      </c>
      <c r="V215">
        <f t="shared" si="21"/>
        <v>7950</v>
      </c>
      <c r="W215">
        <f t="shared" si="22"/>
        <v>12350</v>
      </c>
      <c r="X215">
        <f t="shared" si="23"/>
        <v>7950</v>
      </c>
      <c r="Y215">
        <f t="shared" si="24"/>
        <v>7950</v>
      </c>
    </row>
    <row r="216" spans="1:25" x14ac:dyDescent="0.35">
      <c r="A216">
        <v>100215</v>
      </c>
      <c r="B216" s="1">
        <v>46128</v>
      </c>
      <c r="C216" t="s">
        <v>35</v>
      </c>
      <c r="D216" t="s">
        <v>36</v>
      </c>
      <c r="E216" t="s">
        <v>43</v>
      </c>
      <c r="F216" t="s">
        <v>27</v>
      </c>
      <c r="G216" t="s">
        <v>38</v>
      </c>
      <c r="H216" t="s">
        <v>118</v>
      </c>
      <c r="I216" t="s">
        <v>22</v>
      </c>
      <c r="J216">
        <v>3</v>
      </c>
      <c r="K216">
        <v>26000</v>
      </c>
      <c r="L216">
        <v>0</v>
      </c>
      <c r="M216">
        <v>78000</v>
      </c>
      <c r="N216">
        <v>15000</v>
      </c>
      <c r="O216" t="s">
        <v>23</v>
      </c>
      <c r="P216" t="s">
        <v>40</v>
      </c>
      <c r="Q216" t="b">
        <f t="shared" si="19"/>
        <v>0</v>
      </c>
      <c r="S216" t="str">
        <f t="shared" si="20"/>
        <v>Match</v>
      </c>
      <c r="V216">
        <f t="shared" si="21"/>
        <v>33000</v>
      </c>
      <c r="W216">
        <f t="shared" si="22"/>
        <v>78000</v>
      </c>
      <c r="X216">
        <f t="shared" si="23"/>
        <v>33000</v>
      </c>
      <c r="Y216">
        <f t="shared" si="24"/>
        <v>33000</v>
      </c>
    </row>
    <row r="217" spans="1:25" x14ac:dyDescent="0.35">
      <c r="A217">
        <v>100216</v>
      </c>
      <c r="B217" s="1">
        <v>46161</v>
      </c>
      <c r="C217" t="s">
        <v>25</v>
      </c>
      <c r="D217" t="s">
        <v>26</v>
      </c>
      <c r="E217" t="s">
        <v>37</v>
      </c>
      <c r="F217" t="s">
        <v>44</v>
      </c>
      <c r="G217" t="s">
        <v>45</v>
      </c>
      <c r="H217" t="s">
        <v>157</v>
      </c>
      <c r="I217" t="s">
        <v>22</v>
      </c>
      <c r="J217">
        <v>4</v>
      </c>
      <c r="K217">
        <v>6500</v>
      </c>
      <c r="L217">
        <v>0</v>
      </c>
      <c r="M217">
        <v>26000</v>
      </c>
      <c r="N217">
        <v>2200</v>
      </c>
      <c r="O217" t="s">
        <v>23</v>
      </c>
      <c r="P217" t="s">
        <v>24</v>
      </c>
      <c r="Q217" t="b">
        <f t="shared" si="19"/>
        <v>0</v>
      </c>
      <c r="S217" t="str">
        <f t="shared" si="20"/>
        <v>Match</v>
      </c>
      <c r="V217">
        <f t="shared" si="21"/>
        <v>17200</v>
      </c>
      <c r="W217">
        <f t="shared" si="22"/>
        <v>26000</v>
      </c>
      <c r="X217">
        <f t="shared" si="23"/>
        <v>17200</v>
      </c>
      <c r="Y217">
        <f t="shared" si="24"/>
        <v>17200</v>
      </c>
    </row>
    <row r="218" spans="1:25" x14ac:dyDescent="0.35">
      <c r="A218">
        <v>100217</v>
      </c>
      <c r="B218" s="1">
        <v>46198</v>
      </c>
      <c r="C218" t="s">
        <v>42</v>
      </c>
      <c r="D218" t="s">
        <v>26</v>
      </c>
      <c r="E218" t="s">
        <v>37</v>
      </c>
      <c r="F218" t="s">
        <v>19</v>
      </c>
      <c r="G218" t="s">
        <v>62</v>
      </c>
      <c r="H218" t="s">
        <v>190</v>
      </c>
      <c r="I218" t="s">
        <v>30</v>
      </c>
      <c r="J218">
        <v>2</v>
      </c>
      <c r="K218">
        <v>24000</v>
      </c>
      <c r="L218">
        <v>0.05</v>
      </c>
      <c r="M218">
        <v>45600</v>
      </c>
      <c r="N218">
        <v>15000</v>
      </c>
      <c r="O218" t="s">
        <v>23</v>
      </c>
      <c r="P218" t="s">
        <v>54</v>
      </c>
      <c r="Q218" t="b">
        <f t="shared" si="19"/>
        <v>0</v>
      </c>
      <c r="S218" t="str">
        <f t="shared" si="20"/>
        <v>Match</v>
      </c>
      <c r="V218">
        <f t="shared" si="21"/>
        <v>15600</v>
      </c>
      <c r="W218">
        <f t="shared" si="22"/>
        <v>45600</v>
      </c>
      <c r="X218">
        <f t="shared" si="23"/>
        <v>15600</v>
      </c>
      <c r="Y218">
        <f t="shared" si="24"/>
        <v>15600</v>
      </c>
    </row>
    <row r="219" spans="1:25" x14ac:dyDescent="0.35">
      <c r="A219">
        <v>100218</v>
      </c>
      <c r="B219" s="1">
        <v>46120</v>
      </c>
      <c r="C219" t="s">
        <v>42</v>
      </c>
      <c r="D219" t="s">
        <v>26</v>
      </c>
      <c r="E219" t="s">
        <v>18</v>
      </c>
      <c r="F219" t="s">
        <v>19</v>
      </c>
      <c r="G219" t="s">
        <v>20</v>
      </c>
      <c r="H219" t="s">
        <v>149</v>
      </c>
      <c r="I219" t="s">
        <v>22</v>
      </c>
      <c r="J219">
        <v>3</v>
      </c>
      <c r="K219">
        <v>58000</v>
      </c>
      <c r="L219">
        <v>0.05</v>
      </c>
      <c r="M219">
        <v>165300</v>
      </c>
      <c r="N219">
        <v>39000</v>
      </c>
      <c r="O219" t="s">
        <v>23</v>
      </c>
      <c r="P219" t="s">
        <v>54</v>
      </c>
      <c r="Q219" t="b">
        <f t="shared" si="19"/>
        <v>0</v>
      </c>
      <c r="S219" t="str">
        <f t="shared" si="20"/>
        <v>Match</v>
      </c>
      <c r="V219">
        <f t="shared" si="21"/>
        <v>48300</v>
      </c>
      <c r="W219">
        <f t="shared" si="22"/>
        <v>165300</v>
      </c>
      <c r="X219">
        <f t="shared" si="23"/>
        <v>48300</v>
      </c>
      <c r="Y219">
        <f t="shared" si="24"/>
        <v>48300</v>
      </c>
    </row>
    <row r="220" spans="1:25" x14ac:dyDescent="0.35">
      <c r="A220">
        <v>100219</v>
      </c>
      <c r="B220" s="1">
        <v>46253</v>
      </c>
      <c r="C220" t="s">
        <v>55</v>
      </c>
      <c r="D220" t="s">
        <v>56</v>
      </c>
      <c r="E220" t="s">
        <v>43</v>
      </c>
      <c r="F220" t="s">
        <v>19</v>
      </c>
      <c r="G220" t="s">
        <v>20</v>
      </c>
      <c r="H220" t="s">
        <v>191</v>
      </c>
      <c r="I220" t="s">
        <v>30</v>
      </c>
      <c r="J220">
        <v>5</v>
      </c>
      <c r="K220">
        <v>58000</v>
      </c>
      <c r="L220">
        <v>0.15</v>
      </c>
      <c r="M220">
        <v>246500</v>
      </c>
      <c r="N220">
        <v>39000</v>
      </c>
      <c r="O220" t="s">
        <v>23</v>
      </c>
      <c r="P220" t="s">
        <v>40</v>
      </c>
      <c r="Q220" t="b">
        <f t="shared" si="19"/>
        <v>0</v>
      </c>
      <c r="S220" t="str">
        <f t="shared" si="20"/>
        <v>Match</v>
      </c>
      <c r="V220">
        <f t="shared" si="21"/>
        <v>51500</v>
      </c>
      <c r="W220">
        <f t="shared" si="22"/>
        <v>246500</v>
      </c>
      <c r="X220">
        <f t="shared" si="23"/>
        <v>51500</v>
      </c>
      <c r="Y220">
        <f t="shared" si="24"/>
        <v>51500</v>
      </c>
    </row>
    <row r="221" spans="1:25" x14ac:dyDescent="0.35">
      <c r="A221">
        <v>100220</v>
      </c>
      <c r="B221" s="1">
        <v>46024</v>
      </c>
      <c r="C221" t="s">
        <v>35</v>
      </c>
      <c r="D221" t="s">
        <v>36</v>
      </c>
      <c r="E221" t="s">
        <v>18</v>
      </c>
      <c r="F221" t="s">
        <v>27</v>
      </c>
      <c r="G221" t="s">
        <v>38</v>
      </c>
      <c r="H221" t="s">
        <v>124</v>
      </c>
      <c r="I221" t="s">
        <v>30</v>
      </c>
      <c r="J221">
        <v>2</v>
      </c>
      <c r="K221">
        <v>26000</v>
      </c>
      <c r="L221">
        <v>0</v>
      </c>
      <c r="M221">
        <v>52000</v>
      </c>
      <c r="N221">
        <v>15000</v>
      </c>
      <c r="O221" t="s">
        <v>23</v>
      </c>
      <c r="P221" t="s">
        <v>24</v>
      </c>
      <c r="Q221" t="b">
        <f t="shared" si="19"/>
        <v>0</v>
      </c>
      <c r="S221" t="str">
        <f t="shared" si="20"/>
        <v>Match</v>
      </c>
      <c r="V221">
        <f t="shared" si="21"/>
        <v>22000</v>
      </c>
      <c r="W221">
        <f t="shared" si="22"/>
        <v>52000</v>
      </c>
      <c r="X221">
        <f t="shared" si="23"/>
        <v>22000</v>
      </c>
      <c r="Y221">
        <f t="shared" si="24"/>
        <v>22000</v>
      </c>
    </row>
    <row r="222" spans="1:25" x14ac:dyDescent="0.35">
      <c r="A222">
        <v>100221</v>
      </c>
      <c r="B222" s="1">
        <v>46111</v>
      </c>
      <c r="C222" t="s">
        <v>50</v>
      </c>
      <c r="D222" t="s">
        <v>51</v>
      </c>
      <c r="E222" t="s">
        <v>43</v>
      </c>
      <c r="F222" t="s">
        <v>44</v>
      </c>
      <c r="G222" t="s">
        <v>65</v>
      </c>
      <c r="H222" t="s">
        <v>159</v>
      </c>
      <c r="I222" t="s">
        <v>30</v>
      </c>
      <c r="J222">
        <v>3</v>
      </c>
      <c r="K222">
        <v>28000</v>
      </c>
      <c r="L222">
        <v>0.1</v>
      </c>
      <c r="M222">
        <v>75600</v>
      </c>
      <c r="N222">
        <v>16000</v>
      </c>
      <c r="O222" t="s">
        <v>23</v>
      </c>
      <c r="P222" t="s">
        <v>54</v>
      </c>
      <c r="Q222" t="b">
        <f t="shared" si="19"/>
        <v>0</v>
      </c>
      <c r="S222" t="str">
        <f t="shared" si="20"/>
        <v>Match</v>
      </c>
      <c r="V222">
        <f t="shared" si="21"/>
        <v>27600</v>
      </c>
      <c r="W222">
        <f t="shared" si="22"/>
        <v>75600</v>
      </c>
      <c r="X222">
        <f t="shared" si="23"/>
        <v>27600</v>
      </c>
      <c r="Y222">
        <f t="shared" si="24"/>
        <v>27600</v>
      </c>
    </row>
    <row r="223" spans="1:25" x14ac:dyDescent="0.35">
      <c r="A223">
        <v>100222</v>
      </c>
      <c r="B223" s="1">
        <v>46255</v>
      </c>
      <c r="C223" t="s">
        <v>16</v>
      </c>
      <c r="D223" t="s">
        <v>17</v>
      </c>
      <c r="E223" t="s">
        <v>18</v>
      </c>
      <c r="F223" t="s">
        <v>19</v>
      </c>
      <c r="G223" t="s">
        <v>20</v>
      </c>
      <c r="H223" t="s">
        <v>192</v>
      </c>
      <c r="I223" t="s">
        <v>22</v>
      </c>
      <c r="J223">
        <v>3</v>
      </c>
      <c r="K223">
        <v>58000</v>
      </c>
      <c r="L223">
        <v>0.25</v>
      </c>
      <c r="M223">
        <v>130500</v>
      </c>
      <c r="O223" t="s">
        <v>76</v>
      </c>
      <c r="P223" t="s">
        <v>64</v>
      </c>
      <c r="Q223" cm="1">
        <f t="array" ref="Q223">IF(N223="",_xlfn.XLOOKUP(1,($G$2:$G$433=G223)*($N$2:$N$433&lt;&gt;""),$N$2:$N$433),"")</f>
        <v>39000</v>
      </c>
      <c r="S223" t="str">
        <f t="shared" si="20"/>
        <v>Match</v>
      </c>
      <c r="V223">
        <f t="shared" si="21"/>
        <v>130500</v>
      </c>
      <c r="W223">
        <f t="shared" si="22"/>
        <v>130500</v>
      </c>
      <c r="X223">
        <f t="shared" si="23"/>
        <v>130500</v>
      </c>
      <c r="Y223">
        <f t="shared" si="24"/>
        <v>130500</v>
      </c>
    </row>
    <row r="224" spans="1:25" x14ac:dyDescent="0.35">
      <c r="A224">
        <v>100223</v>
      </c>
      <c r="B224" s="1">
        <v>46165</v>
      </c>
      <c r="C224" t="s">
        <v>55</v>
      </c>
      <c r="D224" t="s">
        <v>56</v>
      </c>
      <c r="E224" t="s">
        <v>18</v>
      </c>
      <c r="F224" t="s">
        <v>19</v>
      </c>
      <c r="G224" t="s">
        <v>52</v>
      </c>
      <c r="H224" t="s">
        <v>193</v>
      </c>
      <c r="I224" t="s">
        <v>30</v>
      </c>
      <c r="J224">
        <v>3</v>
      </c>
      <c r="K224">
        <v>42000</v>
      </c>
      <c r="L224">
        <v>0.15</v>
      </c>
      <c r="M224">
        <v>107100</v>
      </c>
      <c r="N224">
        <v>28000</v>
      </c>
      <c r="O224" t="s">
        <v>23</v>
      </c>
      <c r="P224" t="s">
        <v>58</v>
      </c>
      <c r="Q224" t="b">
        <f t="shared" si="19"/>
        <v>0</v>
      </c>
      <c r="S224" t="str">
        <f t="shared" si="20"/>
        <v>Match</v>
      </c>
      <c r="V224">
        <f t="shared" si="21"/>
        <v>23100</v>
      </c>
      <c r="W224">
        <f t="shared" si="22"/>
        <v>107100</v>
      </c>
      <c r="X224">
        <f t="shared" si="23"/>
        <v>23100</v>
      </c>
      <c r="Y224">
        <f t="shared" si="24"/>
        <v>23100</v>
      </c>
    </row>
    <row r="225" spans="1:25" x14ac:dyDescent="0.35">
      <c r="A225">
        <v>100224</v>
      </c>
      <c r="B225" s="1">
        <v>46149</v>
      </c>
      <c r="C225" t="s">
        <v>42</v>
      </c>
      <c r="D225" t="s">
        <v>26</v>
      </c>
      <c r="E225" t="s">
        <v>37</v>
      </c>
      <c r="F225" t="s">
        <v>27</v>
      </c>
      <c r="G225" t="s">
        <v>33</v>
      </c>
      <c r="H225" t="s">
        <v>175</v>
      </c>
      <c r="I225" t="s">
        <v>30</v>
      </c>
      <c r="J225">
        <v>1</v>
      </c>
      <c r="K225">
        <v>32000</v>
      </c>
      <c r="L225">
        <v>0.1</v>
      </c>
      <c r="M225">
        <v>28800</v>
      </c>
      <c r="N225">
        <v>19000</v>
      </c>
      <c r="O225" t="s">
        <v>23</v>
      </c>
      <c r="P225" t="s">
        <v>40</v>
      </c>
      <c r="Q225" t="b">
        <f t="shared" si="19"/>
        <v>0</v>
      </c>
      <c r="S225" t="str">
        <f t="shared" si="20"/>
        <v>Match</v>
      </c>
      <c r="V225">
        <f t="shared" si="21"/>
        <v>9800</v>
      </c>
      <c r="W225">
        <f t="shared" si="22"/>
        <v>28800</v>
      </c>
      <c r="X225">
        <f t="shared" si="23"/>
        <v>9800</v>
      </c>
      <c r="Y225">
        <f t="shared" si="24"/>
        <v>9800</v>
      </c>
    </row>
    <row r="226" spans="1:25" x14ac:dyDescent="0.35">
      <c r="A226">
        <v>100225</v>
      </c>
      <c r="B226" s="1">
        <v>46079</v>
      </c>
      <c r="C226" t="s">
        <v>35</v>
      </c>
      <c r="D226" t="s">
        <v>36</v>
      </c>
      <c r="E226" t="s">
        <v>37</v>
      </c>
      <c r="F226" t="s">
        <v>19</v>
      </c>
      <c r="G226" t="s">
        <v>62</v>
      </c>
      <c r="H226" t="s">
        <v>194</v>
      </c>
      <c r="I226" t="s">
        <v>22</v>
      </c>
      <c r="J226">
        <v>1</v>
      </c>
      <c r="K226">
        <v>24000</v>
      </c>
      <c r="L226">
        <v>0.05</v>
      </c>
      <c r="M226">
        <v>22800</v>
      </c>
      <c r="N226">
        <v>15000</v>
      </c>
      <c r="O226" t="s">
        <v>23</v>
      </c>
      <c r="P226" t="s">
        <v>31</v>
      </c>
      <c r="Q226" t="b">
        <f t="shared" si="19"/>
        <v>0</v>
      </c>
      <c r="S226" t="str">
        <f t="shared" si="20"/>
        <v>Match</v>
      </c>
      <c r="V226">
        <f t="shared" si="21"/>
        <v>7800</v>
      </c>
      <c r="W226">
        <f t="shared" si="22"/>
        <v>22800</v>
      </c>
      <c r="X226">
        <f t="shared" si="23"/>
        <v>7800</v>
      </c>
      <c r="Y226">
        <f t="shared" si="24"/>
        <v>7800</v>
      </c>
    </row>
    <row r="227" spans="1:25" x14ac:dyDescent="0.35">
      <c r="A227">
        <v>100226</v>
      </c>
      <c r="B227" s="1">
        <v>46054</v>
      </c>
      <c r="C227" t="s">
        <v>50</v>
      </c>
      <c r="D227" t="s">
        <v>51</v>
      </c>
      <c r="E227" t="s">
        <v>43</v>
      </c>
      <c r="F227" t="s">
        <v>19</v>
      </c>
      <c r="G227" t="s">
        <v>62</v>
      </c>
      <c r="H227" t="s">
        <v>117</v>
      </c>
      <c r="I227" t="s">
        <v>30</v>
      </c>
      <c r="J227">
        <v>1</v>
      </c>
      <c r="K227">
        <v>24000</v>
      </c>
      <c r="L227">
        <v>0.05</v>
      </c>
      <c r="M227">
        <v>22800</v>
      </c>
      <c r="N227">
        <v>15000</v>
      </c>
      <c r="O227" t="s">
        <v>23</v>
      </c>
      <c r="P227" t="s">
        <v>54</v>
      </c>
      <c r="Q227" t="b">
        <f t="shared" si="19"/>
        <v>0</v>
      </c>
      <c r="S227" t="str">
        <f t="shared" si="20"/>
        <v>Match</v>
      </c>
      <c r="V227">
        <f t="shared" si="21"/>
        <v>7800</v>
      </c>
      <c r="W227">
        <f t="shared" si="22"/>
        <v>22800</v>
      </c>
      <c r="X227">
        <f t="shared" si="23"/>
        <v>7800</v>
      </c>
      <c r="Y227">
        <f t="shared" si="24"/>
        <v>7800</v>
      </c>
    </row>
    <row r="228" spans="1:25" x14ac:dyDescent="0.35">
      <c r="A228">
        <v>100227</v>
      </c>
      <c r="B228" s="1">
        <v>46114</v>
      </c>
      <c r="C228" t="s">
        <v>55</v>
      </c>
      <c r="D228" t="s">
        <v>56</v>
      </c>
      <c r="E228" t="s">
        <v>43</v>
      </c>
      <c r="F228" t="s">
        <v>19</v>
      </c>
      <c r="G228" t="s">
        <v>20</v>
      </c>
      <c r="H228" t="s">
        <v>195</v>
      </c>
      <c r="I228" t="s">
        <v>30</v>
      </c>
      <c r="J228">
        <v>2</v>
      </c>
      <c r="K228">
        <v>58000</v>
      </c>
      <c r="L228">
        <v>0</v>
      </c>
      <c r="M228">
        <v>116000</v>
      </c>
      <c r="N228">
        <v>39000</v>
      </c>
      <c r="O228" t="s">
        <v>23</v>
      </c>
      <c r="P228" t="s">
        <v>84</v>
      </c>
      <c r="Q228" t="b">
        <f t="shared" si="19"/>
        <v>0</v>
      </c>
      <c r="S228" t="str">
        <f t="shared" si="20"/>
        <v>Match</v>
      </c>
      <c r="V228">
        <f t="shared" si="21"/>
        <v>38000</v>
      </c>
      <c r="W228">
        <f t="shared" si="22"/>
        <v>116000</v>
      </c>
      <c r="X228">
        <f t="shared" si="23"/>
        <v>38000</v>
      </c>
      <c r="Y228">
        <f t="shared" si="24"/>
        <v>38000</v>
      </c>
    </row>
    <row r="229" spans="1:25" x14ac:dyDescent="0.35">
      <c r="A229">
        <v>100228</v>
      </c>
      <c r="B229" s="1">
        <v>46099</v>
      </c>
      <c r="C229" t="s">
        <v>25</v>
      </c>
      <c r="D229" t="s">
        <v>26</v>
      </c>
      <c r="E229" t="s">
        <v>43</v>
      </c>
      <c r="F229" t="s">
        <v>27</v>
      </c>
      <c r="G229" t="s">
        <v>33</v>
      </c>
      <c r="H229" t="s">
        <v>59</v>
      </c>
      <c r="I229" t="s">
        <v>22</v>
      </c>
      <c r="J229">
        <v>3</v>
      </c>
      <c r="K229">
        <v>32000</v>
      </c>
      <c r="L229">
        <v>0.15</v>
      </c>
      <c r="M229">
        <v>81600</v>
      </c>
      <c r="N229">
        <v>19000</v>
      </c>
      <c r="O229" t="s">
        <v>23</v>
      </c>
      <c r="P229" t="s">
        <v>24</v>
      </c>
      <c r="Q229" t="b">
        <f t="shared" si="19"/>
        <v>0</v>
      </c>
      <c r="S229" t="str">
        <f t="shared" si="20"/>
        <v>Match</v>
      </c>
      <c r="V229">
        <f t="shared" si="21"/>
        <v>24600</v>
      </c>
      <c r="W229">
        <f t="shared" si="22"/>
        <v>81600</v>
      </c>
      <c r="X229">
        <f t="shared" si="23"/>
        <v>24600</v>
      </c>
      <c r="Y229">
        <f t="shared" si="24"/>
        <v>24600</v>
      </c>
    </row>
    <row r="230" spans="1:25" x14ac:dyDescent="0.35">
      <c r="A230">
        <v>100229</v>
      </c>
      <c r="B230" s="1">
        <v>46212</v>
      </c>
      <c r="C230" t="s">
        <v>35</v>
      </c>
      <c r="D230" t="s">
        <v>36</v>
      </c>
      <c r="E230" t="s">
        <v>37</v>
      </c>
      <c r="F230" t="s">
        <v>19</v>
      </c>
      <c r="G230" t="s">
        <v>20</v>
      </c>
      <c r="H230" t="s">
        <v>194</v>
      </c>
      <c r="I230" t="s">
        <v>30</v>
      </c>
      <c r="J230">
        <v>1</v>
      </c>
      <c r="K230">
        <v>58000</v>
      </c>
      <c r="L230">
        <v>0.1</v>
      </c>
      <c r="M230">
        <v>52200</v>
      </c>
      <c r="N230">
        <v>39000</v>
      </c>
      <c r="O230" t="s">
        <v>23</v>
      </c>
      <c r="P230" t="s">
        <v>24</v>
      </c>
      <c r="Q230" t="b">
        <f t="shared" si="19"/>
        <v>0</v>
      </c>
      <c r="S230" t="str">
        <f t="shared" si="20"/>
        <v>Match</v>
      </c>
      <c r="V230">
        <f t="shared" si="21"/>
        <v>13200</v>
      </c>
      <c r="W230">
        <f t="shared" si="22"/>
        <v>52200</v>
      </c>
      <c r="X230">
        <f t="shared" si="23"/>
        <v>13200</v>
      </c>
      <c r="Y230">
        <f t="shared" si="24"/>
        <v>13200</v>
      </c>
    </row>
    <row r="231" spans="1:25" x14ac:dyDescent="0.35">
      <c r="A231">
        <v>100230</v>
      </c>
      <c r="B231" s="1">
        <v>46141</v>
      </c>
      <c r="C231" t="s">
        <v>35</v>
      </c>
      <c r="D231" t="s">
        <v>36</v>
      </c>
      <c r="E231" t="s">
        <v>43</v>
      </c>
      <c r="F231" t="s">
        <v>27</v>
      </c>
      <c r="G231" t="s">
        <v>38</v>
      </c>
      <c r="H231" t="s">
        <v>109</v>
      </c>
      <c r="I231" t="s">
        <v>30</v>
      </c>
      <c r="J231">
        <v>3</v>
      </c>
      <c r="K231">
        <v>26000</v>
      </c>
      <c r="L231">
        <v>0.15</v>
      </c>
      <c r="M231">
        <v>66300</v>
      </c>
      <c r="N231">
        <v>15000</v>
      </c>
      <c r="O231" t="s">
        <v>23</v>
      </c>
      <c r="P231" t="s">
        <v>84</v>
      </c>
      <c r="Q231" t="b">
        <f t="shared" si="19"/>
        <v>0</v>
      </c>
      <c r="S231" t="str">
        <f t="shared" si="20"/>
        <v>Match</v>
      </c>
      <c r="V231">
        <f t="shared" si="21"/>
        <v>21300</v>
      </c>
      <c r="W231">
        <f t="shared" si="22"/>
        <v>66300</v>
      </c>
      <c r="X231">
        <f t="shared" si="23"/>
        <v>21300</v>
      </c>
      <c r="Y231">
        <f t="shared" si="24"/>
        <v>21300</v>
      </c>
    </row>
    <row r="232" spans="1:25" x14ac:dyDescent="0.35">
      <c r="A232">
        <v>100231</v>
      </c>
      <c r="B232" s="1">
        <v>46109</v>
      </c>
      <c r="C232" t="s">
        <v>32</v>
      </c>
      <c r="D232" t="s">
        <v>17</v>
      </c>
      <c r="E232" t="s">
        <v>18</v>
      </c>
      <c r="F232" t="s">
        <v>27</v>
      </c>
      <c r="G232" t="s">
        <v>28</v>
      </c>
      <c r="H232" t="s">
        <v>196</v>
      </c>
      <c r="I232" t="s">
        <v>30</v>
      </c>
      <c r="J232">
        <v>1</v>
      </c>
      <c r="K232">
        <v>165000</v>
      </c>
      <c r="L232">
        <v>0.2</v>
      </c>
      <c r="M232">
        <v>132000</v>
      </c>
      <c r="N232">
        <v>112000</v>
      </c>
      <c r="O232" t="s">
        <v>23</v>
      </c>
      <c r="P232" t="s">
        <v>40</v>
      </c>
      <c r="Q232" t="b">
        <f t="shared" si="19"/>
        <v>0</v>
      </c>
      <c r="S232" t="str">
        <f t="shared" si="20"/>
        <v>Match</v>
      </c>
      <c r="V232">
        <f t="shared" si="21"/>
        <v>20000</v>
      </c>
      <c r="W232">
        <f t="shared" si="22"/>
        <v>132000</v>
      </c>
      <c r="X232">
        <f t="shared" si="23"/>
        <v>20000</v>
      </c>
      <c r="Y232">
        <f t="shared" si="24"/>
        <v>20000</v>
      </c>
    </row>
    <row r="233" spans="1:25" x14ac:dyDescent="0.35">
      <c r="A233">
        <v>100232</v>
      </c>
      <c r="B233" s="1">
        <v>46237</v>
      </c>
      <c r="C233" t="s">
        <v>25</v>
      </c>
      <c r="D233" t="s">
        <v>26</v>
      </c>
      <c r="E233" t="s">
        <v>43</v>
      </c>
      <c r="F233" t="s">
        <v>27</v>
      </c>
      <c r="G233" t="s">
        <v>28</v>
      </c>
      <c r="H233" t="s">
        <v>59</v>
      </c>
      <c r="I233" t="s">
        <v>22</v>
      </c>
      <c r="J233">
        <v>1</v>
      </c>
      <c r="K233">
        <v>165000</v>
      </c>
      <c r="L233">
        <v>0.1</v>
      </c>
      <c r="M233">
        <v>148500</v>
      </c>
      <c r="N233">
        <v>112000</v>
      </c>
      <c r="O233" t="s">
        <v>76</v>
      </c>
      <c r="P233" t="s">
        <v>58</v>
      </c>
      <c r="Q233" t="b">
        <f t="shared" si="19"/>
        <v>0</v>
      </c>
      <c r="S233" t="str">
        <f t="shared" si="20"/>
        <v>Match</v>
      </c>
      <c r="V233">
        <f t="shared" si="21"/>
        <v>36500</v>
      </c>
      <c r="W233">
        <f t="shared" si="22"/>
        <v>148500</v>
      </c>
      <c r="X233">
        <f t="shared" si="23"/>
        <v>36500</v>
      </c>
      <c r="Y233">
        <f t="shared" si="24"/>
        <v>36500</v>
      </c>
    </row>
    <row r="234" spans="1:25" x14ac:dyDescent="0.35">
      <c r="A234">
        <v>100233</v>
      </c>
      <c r="B234" s="1">
        <v>46030</v>
      </c>
      <c r="C234" t="s">
        <v>50</v>
      </c>
      <c r="D234" t="s">
        <v>51</v>
      </c>
      <c r="E234" t="s">
        <v>43</v>
      </c>
      <c r="F234" t="s">
        <v>44</v>
      </c>
      <c r="G234" t="s">
        <v>60</v>
      </c>
      <c r="H234" t="s">
        <v>130</v>
      </c>
      <c r="I234" t="s">
        <v>30</v>
      </c>
      <c r="J234">
        <v>3</v>
      </c>
      <c r="K234">
        <v>9000</v>
      </c>
      <c r="L234">
        <v>0.15</v>
      </c>
      <c r="M234">
        <v>27540</v>
      </c>
      <c r="N234">
        <v>3500</v>
      </c>
      <c r="O234" t="s">
        <v>23</v>
      </c>
      <c r="P234" t="s">
        <v>58</v>
      </c>
      <c r="Q234" t="b">
        <f t="shared" si="19"/>
        <v>0</v>
      </c>
      <c r="S234" t="str">
        <f t="shared" si="20"/>
        <v>Mismatch</v>
      </c>
      <c r="T234">
        <f>M234-(J234*K234*(1-L234))</f>
        <v>4590</v>
      </c>
      <c r="U234" t="str">
        <f>IF(AND(M234&lt;&gt;J234*K234*(1-L234),M234=J234*K234*(1-L234)*80%),"20% pattern","Other mismatch")</f>
        <v>Other mismatch</v>
      </c>
      <c r="V234">
        <f t="shared" si="21"/>
        <v>17040</v>
      </c>
      <c r="W234">
        <f t="shared" si="22"/>
        <v>22950</v>
      </c>
      <c r="X234">
        <f t="shared" si="23"/>
        <v>12450</v>
      </c>
      <c r="Y234">
        <f t="shared" si="24"/>
        <v>17040</v>
      </c>
    </row>
    <row r="235" spans="1:25" x14ac:dyDescent="0.35">
      <c r="A235">
        <v>100234</v>
      </c>
      <c r="B235" s="1">
        <v>46043</v>
      </c>
      <c r="C235" t="s">
        <v>35</v>
      </c>
      <c r="D235" t="s">
        <v>36</v>
      </c>
      <c r="E235" t="s">
        <v>37</v>
      </c>
      <c r="F235" t="s">
        <v>44</v>
      </c>
      <c r="G235" t="s">
        <v>60</v>
      </c>
      <c r="H235" t="s">
        <v>148</v>
      </c>
      <c r="I235" t="s">
        <v>22</v>
      </c>
      <c r="J235">
        <v>2</v>
      </c>
      <c r="K235">
        <v>9000</v>
      </c>
      <c r="L235">
        <v>0.1</v>
      </c>
      <c r="M235">
        <v>16200</v>
      </c>
      <c r="N235">
        <v>3500</v>
      </c>
      <c r="O235" t="s">
        <v>23</v>
      </c>
      <c r="P235" t="s">
        <v>47</v>
      </c>
      <c r="Q235" t="b">
        <f t="shared" si="19"/>
        <v>0</v>
      </c>
      <c r="S235" t="str">
        <f t="shared" si="20"/>
        <v>Match</v>
      </c>
      <c r="V235">
        <f t="shared" si="21"/>
        <v>9200</v>
      </c>
      <c r="W235">
        <f t="shared" si="22"/>
        <v>16200</v>
      </c>
      <c r="X235">
        <f t="shared" si="23"/>
        <v>9200</v>
      </c>
      <c r="Y235">
        <f t="shared" si="24"/>
        <v>9200</v>
      </c>
    </row>
    <row r="236" spans="1:25" x14ac:dyDescent="0.35">
      <c r="A236">
        <v>100235</v>
      </c>
      <c r="B236" s="1">
        <v>46164</v>
      </c>
      <c r="C236" t="s">
        <v>50</v>
      </c>
      <c r="D236" t="s">
        <v>51</v>
      </c>
      <c r="E236" t="s">
        <v>18</v>
      </c>
      <c r="F236" t="s">
        <v>19</v>
      </c>
      <c r="G236" t="s">
        <v>62</v>
      </c>
      <c r="H236" t="s">
        <v>197</v>
      </c>
      <c r="I236" t="s">
        <v>22</v>
      </c>
      <c r="J236">
        <v>2</v>
      </c>
      <c r="K236">
        <v>24000</v>
      </c>
      <c r="L236">
        <v>0.1</v>
      </c>
      <c r="M236">
        <v>38880</v>
      </c>
      <c r="N236">
        <v>15000</v>
      </c>
      <c r="O236" t="s">
        <v>23</v>
      </c>
      <c r="P236" t="s">
        <v>84</v>
      </c>
      <c r="Q236" t="b">
        <f t="shared" si="19"/>
        <v>0</v>
      </c>
      <c r="S236" t="str">
        <f t="shared" si="20"/>
        <v>Mismatch</v>
      </c>
      <c r="T236">
        <f>M236-(J236*K236*(1-L236))</f>
        <v>-4320</v>
      </c>
      <c r="U236" t="str">
        <f>IF(AND(M236&lt;&gt;J236*K236*(1-L236),M236=J236*K236*(1-L236)*80%),"20% pattern","Other mismatch")</f>
        <v>Other mismatch</v>
      </c>
      <c r="V236">
        <f t="shared" si="21"/>
        <v>8880</v>
      </c>
      <c r="W236">
        <f t="shared" si="22"/>
        <v>43200</v>
      </c>
      <c r="X236">
        <f t="shared" si="23"/>
        <v>13200</v>
      </c>
      <c r="Y236">
        <f t="shared" si="24"/>
        <v>8880</v>
      </c>
    </row>
    <row r="237" spans="1:25" x14ac:dyDescent="0.35">
      <c r="A237">
        <v>100236</v>
      </c>
      <c r="B237" s="1">
        <v>46091</v>
      </c>
      <c r="C237" t="s">
        <v>35</v>
      </c>
      <c r="D237" t="s">
        <v>36</v>
      </c>
      <c r="E237" t="s">
        <v>43</v>
      </c>
      <c r="F237" t="s">
        <v>44</v>
      </c>
      <c r="G237" t="s">
        <v>45</v>
      </c>
      <c r="H237" t="s">
        <v>145</v>
      </c>
      <c r="I237" t="s">
        <v>30</v>
      </c>
      <c r="J237">
        <v>3</v>
      </c>
      <c r="K237">
        <v>6500</v>
      </c>
      <c r="L237">
        <v>0.1</v>
      </c>
      <c r="M237">
        <v>17550</v>
      </c>
      <c r="N237">
        <v>2200</v>
      </c>
      <c r="O237" t="s">
        <v>23</v>
      </c>
      <c r="P237" t="s">
        <v>40</v>
      </c>
      <c r="Q237" t="b">
        <f t="shared" si="19"/>
        <v>0</v>
      </c>
      <c r="S237" t="str">
        <f t="shared" si="20"/>
        <v>Match</v>
      </c>
      <c r="V237">
        <f t="shared" si="21"/>
        <v>10950</v>
      </c>
      <c r="W237">
        <f t="shared" si="22"/>
        <v>17550</v>
      </c>
      <c r="X237">
        <f t="shared" si="23"/>
        <v>10950</v>
      </c>
      <c r="Y237">
        <f t="shared" si="24"/>
        <v>10950</v>
      </c>
    </row>
    <row r="238" spans="1:25" x14ac:dyDescent="0.35">
      <c r="A238">
        <v>100237</v>
      </c>
      <c r="B238" s="1">
        <v>46186</v>
      </c>
      <c r="C238" t="s">
        <v>25</v>
      </c>
      <c r="D238" t="s">
        <v>26</v>
      </c>
      <c r="E238" t="s">
        <v>43</v>
      </c>
      <c r="F238" t="s">
        <v>27</v>
      </c>
      <c r="G238" t="s">
        <v>38</v>
      </c>
      <c r="H238" t="s">
        <v>198</v>
      </c>
      <c r="I238" t="s">
        <v>22</v>
      </c>
      <c r="J238">
        <v>4</v>
      </c>
      <c r="K238">
        <v>26000</v>
      </c>
      <c r="L238">
        <v>0.1</v>
      </c>
      <c r="M238">
        <v>93600</v>
      </c>
      <c r="N238">
        <v>15000</v>
      </c>
      <c r="O238" t="s">
        <v>23</v>
      </c>
      <c r="P238" t="s">
        <v>64</v>
      </c>
      <c r="Q238" t="b">
        <f t="shared" si="19"/>
        <v>0</v>
      </c>
      <c r="S238" t="str">
        <f t="shared" si="20"/>
        <v>Match</v>
      </c>
      <c r="V238">
        <f t="shared" si="21"/>
        <v>33600</v>
      </c>
      <c r="W238">
        <f t="shared" si="22"/>
        <v>93600</v>
      </c>
      <c r="X238">
        <f t="shared" si="23"/>
        <v>33600</v>
      </c>
      <c r="Y238">
        <f t="shared" si="24"/>
        <v>33600</v>
      </c>
    </row>
    <row r="239" spans="1:25" x14ac:dyDescent="0.35">
      <c r="A239">
        <v>100238</v>
      </c>
      <c r="B239" s="1">
        <v>46033</v>
      </c>
      <c r="C239" t="s">
        <v>55</v>
      </c>
      <c r="D239" t="s">
        <v>56</v>
      </c>
      <c r="E239" t="s">
        <v>37</v>
      </c>
      <c r="F239" t="s">
        <v>19</v>
      </c>
      <c r="G239" t="s">
        <v>62</v>
      </c>
      <c r="H239" t="s">
        <v>199</v>
      </c>
      <c r="I239" t="s">
        <v>22</v>
      </c>
      <c r="J239">
        <v>2</v>
      </c>
      <c r="K239">
        <v>24000</v>
      </c>
      <c r="L239">
        <v>0</v>
      </c>
      <c r="M239">
        <v>48000</v>
      </c>
      <c r="N239">
        <v>15000</v>
      </c>
      <c r="O239" t="s">
        <v>23</v>
      </c>
      <c r="P239" t="s">
        <v>47</v>
      </c>
      <c r="Q239" t="b">
        <f t="shared" si="19"/>
        <v>0</v>
      </c>
      <c r="S239" t="str">
        <f t="shared" si="20"/>
        <v>Match</v>
      </c>
      <c r="V239">
        <f t="shared" si="21"/>
        <v>18000</v>
      </c>
      <c r="W239">
        <f t="shared" si="22"/>
        <v>48000</v>
      </c>
      <c r="X239">
        <f t="shared" si="23"/>
        <v>18000</v>
      </c>
      <c r="Y239">
        <f t="shared" si="24"/>
        <v>18000</v>
      </c>
    </row>
    <row r="240" spans="1:25" x14ac:dyDescent="0.35">
      <c r="A240">
        <v>100239</v>
      </c>
      <c r="B240" s="1">
        <v>46187</v>
      </c>
      <c r="C240" t="s">
        <v>55</v>
      </c>
      <c r="D240" t="s">
        <v>56</v>
      </c>
      <c r="E240" t="s">
        <v>18</v>
      </c>
      <c r="F240" t="s">
        <v>27</v>
      </c>
      <c r="G240" t="s">
        <v>28</v>
      </c>
      <c r="H240" t="s">
        <v>200</v>
      </c>
      <c r="I240" t="s">
        <v>30</v>
      </c>
      <c r="J240">
        <v>1</v>
      </c>
      <c r="K240">
        <v>165000</v>
      </c>
      <c r="L240">
        <v>0.15</v>
      </c>
      <c r="M240">
        <v>140250</v>
      </c>
      <c r="N240">
        <v>112000</v>
      </c>
      <c r="O240" t="s">
        <v>23</v>
      </c>
      <c r="P240" t="s">
        <v>24</v>
      </c>
      <c r="Q240" t="b">
        <f t="shared" si="19"/>
        <v>0</v>
      </c>
      <c r="S240" t="str">
        <f t="shared" si="20"/>
        <v>Match</v>
      </c>
      <c r="V240">
        <f t="shared" si="21"/>
        <v>28250</v>
      </c>
      <c r="W240">
        <f t="shared" si="22"/>
        <v>140250</v>
      </c>
      <c r="X240">
        <f t="shared" si="23"/>
        <v>28250</v>
      </c>
      <c r="Y240">
        <f t="shared" si="24"/>
        <v>28250</v>
      </c>
    </row>
    <row r="241" spans="1:25" x14ac:dyDescent="0.35">
      <c r="A241">
        <v>100240</v>
      </c>
      <c r="B241" s="1">
        <v>46038</v>
      </c>
      <c r="C241" t="s">
        <v>25</v>
      </c>
      <c r="D241" t="s">
        <v>26</v>
      </c>
      <c r="E241" t="s">
        <v>37</v>
      </c>
      <c r="F241" t="s">
        <v>27</v>
      </c>
      <c r="G241" t="s">
        <v>38</v>
      </c>
      <c r="H241" t="s">
        <v>80</v>
      </c>
      <c r="I241" t="s">
        <v>22</v>
      </c>
      <c r="J241">
        <v>3</v>
      </c>
      <c r="K241">
        <v>26000</v>
      </c>
      <c r="L241">
        <v>0.15</v>
      </c>
      <c r="M241">
        <v>66300</v>
      </c>
      <c r="N241">
        <v>15000</v>
      </c>
      <c r="O241" t="s">
        <v>23</v>
      </c>
      <c r="P241" t="s">
        <v>24</v>
      </c>
      <c r="Q241" t="b">
        <f t="shared" si="19"/>
        <v>0</v>
      </c>
      <c r="S241" t="str">
        <f t="shared" si="20"/>
        <v>Match</v>
      </c>
      <c r="V241">
        <f t="shared" si="21"/>
        <v>21300</v>
      </c>
      <c r="W241">
        <f t="shared" si="22"/>
        <v>66300</v>
      </c>
      <c r="X241">
        <f t="shared" si="23"/>
        <v>21300</v>
      </c>
      <c r="Y241">
        <f t="shared" si="24"/>
        <v>21300</v>
      </c>
    </row>
    <row r="242" spans="1:25" x14ac:dyDescent="0.35">
      <c r="A242">
        <v>100241</v>
      </c>
      <c r="B242" s="1">
        <v>46084</v>
      </c>
      <c r="C242" t="s">
        <v>42</v>
      </c>
      <c r="D242" t="s">
        <v>26</v>
      </c>
      <c r="E242" t="s">
        <v>37</v>
      </c>
      <c r="F242" t="s">
        <v>44</v>
      </c>
      <c r="G242" t="s">
        <v>45</v>
      </c>
      <c r="H242" t="s">
        <v>176</v>
      </c>
      <c r="I242" t="s">
        <v>30</v>
      </c>
      <c r="J242">
        <v>4</v>
      </c>
      <c r="K242">
        <v>6500</v>
      </c>
      <c r="L242">
        <v>0.1</v>
      </c>
      <c r="M242">
        <v>23400</v>
      </c>
      <c r="N242">
        <v>2200</v>
      </c>
      <c r="O242" t="s">
        <v>23</v>
      </c>
      <c r="P242" t="s">
        <v>40</v>
      </c>
      <c r="Q242" t="b">
        <f t="shared" si="19"/>
        <v>0</v>
      </c>
      <c r="S242" t="str">
        <f t="shared" si="20"/>
        <v>Match</v>
      </c>
      <c r="V242">
        <f t="shared" si="21"/>
        <v>14600</v>
      </c>
      <c r="W242">
        <f t="shared" si="22"/>
        <v>23400</v>
      </c>
      <c r="X242">
        <f t="shared" si="23"/>
        <v>14600</v>
      </c>
      <c r="Y242">
        <f t="shared" si="24"/>
        <v>14600</v>
      </c>
    </row>
    <row r="243" spans="1:25" x14ac:dyDescent="0.35">
      <c r="A243">
        <v>100242</v>
      </c>
      <c r="B243" s="1">
        <v>46090</v>
      </c>
      <c r="C243" t="s">
        <v>35</v>
      </c>
      <c r="D243" t="s">
        <v>36</v>
      </c>
      <c r="E243" t="s">
        <v>43</v>
      </c>
      <c r="F243" t="s">
        <v>19</v>
      </c>
      <c r="G243" t="s">
        <v>62</v>
      </c>
      <c r="H243" t="s">
        <v>201</v>
      </c>
      <c r="I243" t="s">
        <v>22</v>
      </c>
      <c r="J243">
        <v>2</v>
      </c>
      <c r="K243">
        <v>24000</v>
      </c>
      <c r="L243">
        <v>0.1</v>
      </c>
      <c r="M243">
        <v>43200</v>
      </c>
      <c r="N243">
        <v>15000</v>
      </c>
      <c r="O243" t="s">
        <v>76</v>
      </c>
      <c r="P243" t="s">
        <v>31</v>
      </c>
      <c r="Q243" t="b">
        <f t="shared" si="19"/>
        <v>0</v>
      </c>
      <c r="S243" t="str">
        <f t="shared" si="20"/>
        <v>Match</v>
      </c>
      <c r="V243">
        <f t="shared" si="21"/>
        <v>13200</v>
      </c>
      <c r="W243">
        <f t="shared" si="22"/>
        <v>43200</v>
      </c>
      <c r="X243">
        <f t="shared" si="23"/>
        <v>13200</v>
      </c>
      <c r="Y243">
        <f t="shared" si="24"/>
        <v>13200</v>
      </c>
    </row>
    <row r="244" spans="1:25" x14ac:dyDescent="0.35">
      <c r="A244">
        <v>100243</v>
      </c>
      <c r="B244" s="1">
        <v>46219</v>
      </c>
      <c r="C244" t="s">
        <v>25</v>
      </c>
      <c r="D244" t="s">
        <v>26</v>
      </c>
      <c r="E244" t="s">
        <v>37</v>
      </c>
      <c r="F244" t="s">
        <v>19</v>
      </c>
      <c r="G244" t="s">
        <v>62</v>
      </c>
      <c r="H244" t="s">
        <v>175</v>
      </c>
      <c r="I244" t="s">
        <v>22</v>
      </c>
      <c r="J244">
        <v>5</v>
      </c>
      <c r="K244">
        <v>24000</v>
      </c>
      <c r="L244">
        <v>0.1</v>
      </c>
      <c r="M244">
        <v>108000</v>
      </c>
      <c r="N244">
        <v>15000</v>
      </c>
      <c r="O244" t="s">
        <v>23</v>
      </c>
      <c r="P244" t="s">
        <v>54</v>
      </c>
      <c r="Q244" t="b">
        <f t="shared" si="19"/>
        <v>0</v>
      </c>
      <c r="S244" t="str">
        <f t="shared" si="20"/>
        <v>Match</v>
      </c>
      <c r="V244">
        <f t="shared" si="21"/>
        <v>33000</v>
      </c>
      <c r="W244">
        <f t="shared" si="22"/>
        <v>108000</v>
      </c>
      <c r="X244">
        <f t="shared" si="23"/>
        <v>33000</v>
      </c>
      <c r="Y244">
        <f t="shared" si="24"/>
        <v>33000</v>
      </c>
    </row>
    <row r="245" spans="1:25" x14ac:dyDescent="0.35">
      <c r="A245">
        <v>100244</v>
      </c>
      <c r="B245" s="1">
        <v>46051</v>
      </c>
      <c r="C245" t="s">
        <v>35</v>
      </c>
      <c r="D245" t="s">
        <v>36</v>
      </c>
      <c r="E245" t="s">
        <v>18</v>
      </c>
      <c r="F245" t="s">
        <v>27</v>
      </c>
      <c r="G245" t="s">
        <v>38</v>
      </c>
      <c r="H245" t="s">
        <v>202</v>
      </c>
      <c r="I245" t="s">
        <v>30</v>
      </c>
      <c r="J245">
        <v>3</v>
      </c>
      <c r="K245">
        <v>26000</v>
      </c>
      <c r="L245">
        <v>0.05</v>
      </c>
      <c r="M245">
        <v>74100</v>
      </c>
      <c r="N245">
        <v>15000</v>
      </c>
      <c r="O245" t="s">
        <v>23</v>
      </c>
      <c r="P245" t="s">
        <v>31</v>
      </c>
      <c r="Q245" t="b">
        <f t="shared" si="19"/>
        <v>0</v>
      </c>
      <c r="S245" t="str">
        <f t="shared" si="20"/>
        <v>Match</v>
      </c>
      <c r="V245">
        <f t="shared" si="21"/>
        <v>29100</v>
      </c>
      <c r="W245">
        <f t="shared" si="22"/>
        <v>74100</v>
      </c>
      <c r="X245">
        <f t="shared" si="23"/>
        <v>29100</v>
      </c>
      <c r="Y245">
        <f t="shared" si="24"/>
        <v>29100</v>
      </c>
    </row>
    <row r="246" spans="1:25" x14ac:dyDescent="0.35">
      <c r="A246">
        <v>100245</v>
      </c>
      <c r="B246" s="1">
        <v>46199</v>
      </c>
      <c r="C246" t="s">
        <v>42</v>
      </c>
      <c r="D246" t="s">
        <v>26</v>
      </c>
      <c r="E246" t="s">
        <v>37</v>
      </c>
      <c r="F246" t="s">
        <v>44</v>
      </c>
      <c r="G246" t="s">
        <v>65</v>
      </c>
      <c r="H246" t="s">
        <v>82</v>
      </c>
      <c r="I246" t="s">
        <v>22</v>
      </c>
      <c r="J246">
        <v>1</v>
      </c>
      <c r="K246">
        <v>28000</v>
      </c>
      <c r="L246">
        <v>0.15</v>
      </c>
      <c r="M246">
        <v>23800</v>
      </c>
      <c r="N246">
        <v>16000</v>
      </c>
      <c r="O246" t="s">
        <v>23</v>
      </c>
      <c r="P246" t="s">
        <v>47</v>
      </c>
      <c r="Q246" t="b">
        <f t="shared" si="19"/>
        <v>0</v>
      </c>
      <c r="S246" t="str">
        <f t="shared" si="20"/>
        <v>Match</v>
      </c>
      <c r="V246">
        <f t="shared" si="21"/>
        <v>7800</v>
      </c>
      <c r="W246">
        <f t="shared" si="22"/>
        <v>23800</v>
      </c>
      <c r="X246">
        <f t="shared" si="23"/>
        <v>7800</v>
      </c>
      <c r="Y246">
        <f t="shared" si="24"/>
        <v>7800</v>
      </c>
    </row>
    <row r="247" spans="1:25" x14ac:dyDescent="0.35">
      <c r="A247">
        <v>100246</v>
      </c>
      <c r="B247" s="1">
        <v>46231</v>
      </c>
      <c r="C247" t="s">
        <v>35</v>
      </c>
      <c r="D247" t="s">
        <v>36</v>
      </c>
      <c r="E247" t="s">
        <v>43</v>
      </c>
      <c r="F247" t="s">
        <v>27</v>
      </c>
      <c r="G247" t="s">
        <v>28</v>
      </c>
      <c r="H247" t="s">
        <v>112</v>
      </c>
      <c r="I247" t="s">
        <v>22</v>
      </c>
      <c r="J247">
        <v>1</v>
      </c>
      <c r="K247">
        <v>165000</v>
      </c>
      <c r="L247">
        <v>0.05</v>
      </c>
      <c r="M247">
        <v>156750</v>
      </c>
      <c r="N247">
        <v>112000</v>
      </c>
      <c r="O247" t="s">
        <v>23</v>
      </c>
      <c r="P247" t="s">
        <v>24</v>
      </c>
      <c r="Q247" t="b">
        <f t="shared" si="19"/>
        <v>0</v>
      </c>
      <c r="S247" t="str">
        <f t="shared" si="20"/>
        <v>Match</v>
      </c>
      <c r="V247">
        <f t="shared" si="21"/>
        <v>44750</v>
      </c>
      <c r="W247">
        <f t="shared" si="22"/>
        <v>156750</v>
      </c>
      <c r="X247">
        <f t="shared" si="23"/>
        <v>44750</v>
      </c>
      <c r="Y247">
        <f t="shared" si="24"/>
        <v>44750</v>
      </c>
    </row>
    <row r="248" spans="1:25" x14ac:dyDescent="0.35">
      <c r="A248">
        <v>100247</v>
      </c>
      <c r="B248" s="1">
        <v>46237</v>
      </c>
      <c r="C248" t="s">
        <v>32</v>
      </c>
      <c r="D248" t="s">
        <v>17</v>
      </c>
      <c r="E248" t="s">
        <v>43</v>
      </c>
      <c r="F248" t="s">
        <v>19</v>
      </c>
      <c r="G248" t="s">
        <v>62</v>
      </c>
      <c r="H248" t="s">
        <v>92</v>
      </c>
      <c r="I248" t="s">
        <v>30</v>
      </c>
      <c r="J248">
        <v>2</v>
      </c>
      <c r="K248">
        <v>24000</v>
      </c>
      <c r="L248">
        <v>0.2</v>
      </c>
      <c r="M248">
        <v>38400</v>
      </c>
      <c r="O248" t="s">
        <v>23</v>
      </c>
      <c r="P248" t="s">
        <v>40</v>
      </c>
      <c r="Q248" cm="1">
        <f t="array" ref="Q248">IF(N248="",_xlfn.XLOOKUP(1,($G$2:$G$433=G248)*($N$2:$N$433&lt;&gt;""),$N$2:$N$433),"")</f>
        <v>15000</v>
      </c>
      <c r="S248" t="str">
        <f t="shared" si="20"/>
        <v>Match</v>
      </c>
      <c r="V248">
        <f t="shared" si="21"/>
        <v>38400</v>
      </c>
      <c r="W248">
        <f t="shared" si="22"/>
        <v>38400</v>
      </c>
      <c r="X248">
        <f t="shared" si="23"/>
        <v>38400</v>
      </c>
      <c r="Y248">
        <f t="shared" si="24"/>
        <v>38400</v>
      </c>
    </row>
    <row r="249" spans="1:25" x14ac:dyDescent="0.35">
      <c r="A249">
        <v>100248</v>
      </c>
      <c r="B249" s="1">
        <v>46225</v>
      </c>
      <c r="C249" t="s">
        <v>25</v>
      </c>
      <c r="D249" t="s">
        <v>26</v>
      </c>
      <c r="E249" t="s">
        <v>43</v>
      </c>
      <c r="F249" t="s">
        <v>44</v>
      </c>
      <c r="G249" t="s">
        <v>45</v>
      </c>
      <c r="H249" t="s">
        <v>203</v>
      </c>
      <c r="I249" t="s">
        <v>30</v>
      </c>
      <c r="J249">
        <v>1</v>
      </c>
      <c r="K249">
        <v>6500</v>
      </c>
      <c r="L249">
        <v>0.05</v>
      </c>
      <c r="M249">
        <v>6175</v>
      </c>
      <c r="N249">
        <v>2200</v>
      </c>
      <c r="O249" t="s">
        <v>23</v>
      </c>
      <c r="P249" t="s">
        <v>64</v>
      </c>
      <c r="Q249" t="b">
        <f t="shared" si="19"/>
        <v>0</v>
      </c>
      <c r="S249" t="str">
        <f t="shared" si="20"/>
        <v>Match</v>
      </c>
      <c r="V249">
        <f t="shared" si="21"/>
        <v>3975</v>
      </c>
      <c r="W249">
        <f t="shared" si="22"/>
        <v>6175</v>
      </c>
      <c r="X249">
        <f t="shared" si="23"/>
        <v>3975</v>
      </c>
      <c r="Y249">
        <f t="shared" si="24"/>
        <v>3975</v>
      </c>
    </row>
    <row r="250" spans="1:25" x14ac:dyDescent="0.35">
      <c r="A250">
        <v>100249</v>
      </c>
      <c r="B250" s="1">
        <v>46116</v>
      </c>
      <c r="C250" t="s">
        <v>35</v>
      </c>
      <c r="D250" t="s">
        <v>36</v>
      </c>
      <c r="E250" t="s">
        <v>37</v>
      </c>
      <c r="F250" t="s">
        <v>19</v>
      </c>
      <c r="G250" t="s">
        <v>52</v>
      </c>
      <c r="H250" t="s">
        <v>204</v>
      </c>
      <c r="I250" t="s">
        <v>22</v>
      </c>
      <c r="J250">
        <v>2</v>
      </c>
      <c r="K250">
        <v>42000</v>
      </c>
      <c r="L250">
        <v>0.1</v>
      </c>
      <c r="M250">
        <v>75600</v>
      </c>
      <c r="N250">
        <v>28000</v>
      </c>
      <c r="O250" t="s">
        <v>23</v>
      </c>
      <c r="P250" t="s">
        <v>47</v>
      </c>
      <c r="Q250" t="b">
        <f t="shared" si="19"/>
        <v>0</v>
      </c>
      <c r="S250" t="str">
        <f t="shared" si="20"/>
        <v>Match</v>
      </c>
      <c r="V250">
        <f t="shared" si="21"/>
        <v>19600</v>
      </c>
      <c r="W250">
        <f t="shared" si="22"/>
        <v>75600</v>
      </c>
      <c r="X250">
        <f t="shared" si="23"/>
        <v>19600</v>
      </c>
      <c r="Y250">
        <f t="shared" si="24"/>
        <v>19600</v>
      </c>
    </row>
    <row r="251" spans="1:25" x14ac:dyDescent="0.35">
      <c r="A251">
        <v>100250</v>
      </c>
      <c r="B251" s="1">
        <v>46140</v>
      </c>
      <c r="C251" t="s">
        <v>50</v>
      </c>
      <c r="D251" t="s">
        <v>51</v>
      </c>
      <c r="E251" t="s">
        <v>43</v>
      </c>
      <c r="F251" t="s">
        <v>27</v>
      </c>
      <c r="G251" t="s">
        <v>28</v>
      </c>
      <c r="H251" t="s">
        <v>199</v>
      </c>
      <c r="I251" t="s">
        <v>22</v>
      </c>
      <c r="J251">
        <v>4</v>
      </c>
      <c r="K251">
        <v>165000</v>
      </c>
      <c r="L251">
        <v>0</v>
      </c>
      <c r="M251">
        <v>660000</v>
      </c>
      <c r="N251">
        <v>112000</v>
      </c>
      <c r="O251" t="s">
        <v>23</v>
      </c>
      <c r="P251" t="s">
        <v>47</v>
      </c>
      <c r="Q251" t="b">
        <f t="shared" si="19"/>
        <v>0</v>
      </c>
      <c r="S251" t="str">
        <f t="shared" si="20"/>
        <v>Match</v>
      </c>
      <c r="V251">
        <f t="shared" si="21"/>
        <v>212000</v>
      </c>
      <c r="W251">
        <f t="shared" si="22"/>
        <v>660000</v>
      </c>
      <c r="X251">
        <f t="shared" si="23"/>
        <v>212000</v>
      </c>
      <c r="Y251">
        <f t="shared" si="24"/>
        <v>212000</v>
      </c>
    </row>
    <row r="252" spans="1:25" x14ac:dyDescent="0.35">
      <c r="A252">
        <v>100251</v>
      </c>
      <c r="B252" s="1">
        <v>46226</v>
      </c>
      <c r="C252" t="s">
        <v>25</v>
      </c>
      <c r="D252" t="s">
        <v>26</v>
      </c>
      <c r="E252" t="s">
        <v>43</v>
      </c>
      <c r="F252" t="s">
        <v>19</v>
      </c>
      <c r="G252" t="s">
        <v>52</v>
      </c>
      <c r="H252" t="s">
        <v>186</v>
      </c>
      <c r="I252" t="s">
        <v>30</v>
      </c>
      <c r="J252">
        <v>2</v>
      </c>
      <c r="K252">
        <v>42000</v>
      </c>
      <c r="L252">
        <v>0</v>
      </c>
      <c r="M252">
        <v>84000</v>
      </c>
      <c r="N252">
        <v>28000</v>
      </c>
      <c r="O252" t="s">
        <v>23</v>
      </c>
      <c r="P252" t="s">
        <v>47</v>
      </c>
      <c r="Q252" t="b">
        <f t="shared" si="19"/>
        <v>0</v>
      </c>
      <c r="S252" t="str">
        <f t="shared" si="20"/>
        <v>Match</v>
      </c>
      <c r="V252">
        <f t="shared" si="21"/>
        <v>28000</v>
      </c>
      <c r="W252">
        <f t="shared" si="22"/>
        <v>84000</v>
      </c>
      <c r="X252">
        <f t="shared" si="23"/>
        <v>28000</v>
      </c>
      <c r="Y252">
        <f t="shared" si="24"/>
        <v>28000</v>
      </c>
    </row>
    <row r="253" spans="1:25" x14ac:dyDescent="0.35">
      <c r="A253">
        <v>100252</v>
      </c>
      <c r="B253" s="1">
        <v>46214</v>
      </c>
      <c r="C253" t="s">
        <v>35</v>
      </c>
      <c r="D253" t="s">
        <v>36</v>
      </c>
      <c r="E253" t="s">
        <v>43</v>
      </c>
      <c r="F253" t="s">
        <v>27</v>
      </c>
      <c r="G253" t="s">
        <v>38</v>
      </c>
      <c r="H253" t="s">
        <v>167</v>
      </c>
      <c r="I253" t="s">
        <v>30</v>
      </c>
      <c r="J253">
        <v>2</v>
      </c>
      <c r="K253">
        <v>26000</v>
      </c>
      <c r="L253">
        <v>0</v>
      </c>
      <c r="M253">
        <v>52000</v>
      </c>
      <c r="N253">
        <v>15000</v>
      </c>
      <c r="O253" t="s">
        <v>23</v>
      </c>
      <c r="P253" t="s">
        <v>58</v>
      </c>
      <c r="Q253" t="b">
        <f t="shared" si="19"/>
        <v>1</v>
      </c>
      <c r="S253" t="str">
        <f t="shared" si="20"/>
        <v>Match</v>
      </c>
      <c r="V253">
        <f t="shared" si="21"/>
        <v>22000</v>
      </c>
      <c r="W253">
        <f t="shared" si="22"/>
        <v>52000</v>
      </c>
      <c r="X253">
        <f t="shared" si="23"/>
        <v>22000</v>
      </c>
      <c r="Y253">
        <f t="shared" si="24"/>
        <v>22000</v>
      </c>
    </row>
    <row r="254" spans="1:25" x14ac:dyDescent="0.35">
      <c r="A254">
        <v>100253</v>
      </c>
      <c r="B254" s="1">
        <v>46024</v>
      </c>
      <c r="C254" t="s">
        <v>55</v>
      </c>
      <c r="D254" t="s">
        <v>56</v>
      </c>
      <c r="E254" t="s">
        <v>18</v>
      </c>
      <c r="F254" t="s">
        <v>19</v>
      </c>
      <c r="G254" t="s">
        <v>20</v>
      </c>
      <c r="H254" t="s">
        <v>145</v>
      </c>
      <c r="I254" t="s">
        <v>30</v>
      </c>
      <c r="J254">
        <v>2</v>
      </c>
      <c r="K254">
        <v>58000</v>
      </c>
      <c r="L254">
        <v>0.05</v>
      </c>
      <c r="M254">
        <v>110200</v>
      </c>
      <c r="N254">
        <v>39000</v>
      </c>
      <c r="O254" t="s">
        <v>23</v>
      </c>
      <c r="P254" t="s">
        <v>64</v>
      </c>
      <c r="Q254" t="b">
        <f t="shared" si="19"/>
        <v>0</v>
      </c>
      <c r="S254" t="str">
        <f t="shared" si="20"/>
        <v>Match</v>
      </c>
      <c r="V254">
        <f t="shared" si="21"/>
        <v>32200</v>
      </c>
      <c r="W254">
        <f t="shared" si="22"/>
        <v>110200</v>
      </c>
      <c r="X254">
        <f t="shared" si="23"/>
        <v>32200</v>
      </c>
      <c r="Y254">
        <f t="shared" si="24"/>
        <v>32200</v>
      </c>
    </row>
    <row r="255" spans="1:25" x14ac:dyDescent="0.35">
      <c r="A255">
        <v>100254</v>
      </c>
      <c r="B255" s="1">
        <v>46123</v>
      </c>
      <c r="C255" t="s">
        <v>35</v>
      </c>
      <c r="D255" t="s">
        <v>36</v>
      </c>
      <c r="E255" t="s">
        <v>37</v>
      </c>
      <c r="F255" t="s">
        <v>19</v>
      </c>
      <c r="G255" t="s">
        <v>20</v>
      </c>
      <c r="H255" t="s">
        <v>103</v>
      </c>
      <c r="I255" t="s">
        <v>30</v>
      </c>
      <c r="J255">
        <v>2</v>
      </c>
      <c r="K255">
        <v>58000</v>
      </c>
      <c r="L255">
        <v>0.1</v>
      </c>
      <c r="M255">
        <v>104400</v>
      </c>
      <c r="N255">
        <v>39000</v>
      </c>
      <c r="O255" t="s">
        <v>23</v>
      </c>
      <c r="P255" t="s">
        <v>40</v>
      </c>
      <c r="Q255" t="b">
        <f t="shared" si="19"/>
        <v>0</v>
      </c>
      <c r="S255" t="str">
        <f t="shared" si="20"/>
        <v>Match</v>
      </c>
      <c r="V255">
        <f t="shared" si="21"/>
        <v>26400</v>
      </c>
      <c r="W255">
        <f t="shared" si="22"/>
        <v>104400</v>
      </c>
      <c r="X255">
        <f t="shared" si="23"/>
        <v>26400</v>
      </c>
      <c r="Y255">
        <f t="shared" si="24"/>
        <v>26400</v>
      </c>
    </row>
    <row r="256" spans="1:25" x14ac:dyDescent="0.35">
      <c r="A256">
        <v>100255</v>
      </c>
      <c r="B256" s="1">
        <v>46147</v>
      </c>
      <c r="C256" t="s">
        <v>42</v>
      </c>
      <c r="D256" t="s">
        <v>26</v>
      </c>
      <c r="E256" t="s">
        <v>37</v>
      </c>
      <c r="F256" t="s">
        <v>19</v>
      </c>
      <c r="G256" t="s">
        <v>62</v>
      </c>
      <c r="H256" t="s">
        <v>205</v>
      </c>
      <c r="I256" t="s">
        <v>22</v>
      </c>
      <c r="J256">
        <v>5</v>
      </c>
      <c r="K256">
        <v>24000</v>
      </c>
      <c r="L256">
        <v>0.15</v>
      </c>
      <c r="M256">
        <v>102000</v>
      </c>
      <c r="N256">
        <v>15000</v>
      </c>
      <c r="O256" t="s">
        <v>76</v>
      </c>
      <c r="P256" t="s">
        <v>31</v>
      </c>
      <c r="Q256" t="b">
        <f t="shared" si="19"/>
        <v>0</v>
      </c>
      <c r="S256" t="str">
        <f t="shared" si="20"/>
        <v>Match</v>
      </c>
      <c r="V256">
        <f t="shared" si="21"/>
        <v>27000</v>
      </c>
      <c r="W256">
        <f t="shared" si="22"/>
        <v>102000</v>
      </c>
      <c r="X256">
        <f t="shared" si="23"/>
        <v>27000</v>
      </c>
      <c r="Y256">
        <f t="shared" si="24"/>
        <v>27000</v>
      </c>
    </row>
    <row r="257" spans="1:25" x14ac:dyDescent="0.35">
      <c r="A257">
        <v>100256</v>
      </c>
      <c r="B257" s="1">
        <v>46226</v>
      </c>
      <c r="C257" t="s">
        <v>35</v>
      </c>
      <c r="D257" t="s">
        <v>36</v>
      </c>
      <c r="E257" t="s">
        <v>43</v>
      </c>
      <c r="F257" t="s">
        <v>206</v>
      </c>
      <c r="G257" t="s">
        <v>45</v>
      </c>
      <c r="H257" t="s">
        <v>72</v>
      </c>
      <c r="I257" t="s">
        <v>22</v>
      </c>
      <c r="J257">
        <v>1</v>
      </c>
      <c r="K257">
        <v>6500</v>
      </c>
      <c r="L257">
        <v>0.05</v>
      </c>
      <c r="M257">
        <v>6175</v>
      </c>
      <c r="N257">
        <v>2200</v>
      </c>
      <c r="O257" t="s">
        <v>23</v>
      </c>
      <c r="P257" t="s">
        <v>84</v>
      </c>
      <c r="Q257" t="b">
        <f t="shared" si="19"/>
        <v>0</v>
      </c>
      <c r="S257" t="str">
        <f t="shared" si="20"/>
        <v>Match</v>
      </c>
      <c r="V257">
        <f t="shared" si="21"/>
        <v>3975</v>
      </c>
      <c r="W257">
        <f t="shared" si="22"/>
        <v>6175</v>
      </c>
      <c r="X257">
        <f t="shared" si="23"/>
        <v>3975</v>
      </c>
      <c r="Y257">
        <f t="shared" si="24"/>
        <v>3975</v>
      </c>
    </row>
    <row r="258" spans="1:25" x14ac:dyDescent="0.35">
      <c r="A258">
        <v>100257</v>
      </c>
      <c r="B258" s="1">
        <v>46085</v>
      </c>
      <c r="C258" t="s">
        <v>25</v>
      </c>
      <c r="D258" t="s">
        <v>26</v>
      </c>
      <c r="E258" t="s">
        <v>37</v>
      </c>
      <c r="F258" t="s">
        <v>19</v>
      </c>
      <c r="G258" t="s">
        <v>20</v>
      </c>
      <c r="H258" t="s">
        <v>160</v>
      </c>
      <c r="I258" t="s">
        <v>30</v>
      </c>
      <c r="J258">
        <v>1</v>
      </c>
      <c r="K258">
        <v>58000</v>
      </c>
      <c r="L258">
        <v>0.05</v>
      </c>
      <c r="M258">
        <v>55100</v>
      </c>
      <c r="N258">
        <v>39000</v>
      </c>
      <c r="O258" t="s">
        <v>23</v>
      </c>
      <c r="P258" t="s">
        <v>47</v>
      </c>
      <c r="Q258" t="b">
        <f t="shared" si="19"/>
        <v>0</v>
      </c>
      <c r="S258" t="str">
        <f t="shared" si="20"/>
        <v>Match</v>
      </c>
      <c r="V258">
        <f t="shared" si="21"/>
        <v>16100</v>
      </c>
      <c r="W258">
        <f t="shared" si="22"/>
        <v>55100</v>
      </c>
      <c r="X258">
        <f t="shared" si="23"/>
        <v>16100</v>
      </c>
      <c r="Y258">
        <f t="shared" si="24"/>
        <v>16100</v>
      </c>
    </row>
    <row r="259" spans="1:25" x14ac:dyDescent="0.35">
      <c r="A259">
        <v>100258</v>
      </c>
      <c r="B259" s="1">
        <v>46204</v>
      </c>
      <c r="C259" t="s">
        <v>55</v>
      </c>
      <c r="D259" t="s">
        <v>56</v>
      </c>
      <c r="E259" t="s">
        <v>18</v>
      </c>
      <c r="F259" t="s">
        <v>19</v>
      </c>
      <c r="G259" t="s">
        <v>52</v>
      </c>
      <c r="H259" t="s">
        <v>78</v>
      </c>
      <c r="I259" t="s">
        <v>22</v>
      </c>
      <c r="J259">
        <v>4</v>
      </c>
      <c r="K259">
        <v>42000</v>
      </c>
      <c r="L259">
        <v>0.15</v>
      </c>
      <c r="M259">
        <v>142800</v>
      </c>
      <c r="N259">
        <v>28000</v>
      </c>
      <c r="O259" t="s">
        <v>23</v>
      </c>
      <c r="P259" t="s">
        <v>84</v>
      </c>
      <c r="Q259" t="b">
        <f t="shared" ref="Q259:Q322" si="25">COUNTIF($A$2:$A$433,A259)&gt;1</f>
        <v>0</v>
      </c>
      <c r="S259" t="str">
        <f t="shared" ref="S259:S322" si="26">IF(M259&lt;&gt;J259*K259*(1-L259),"Mismatch","Match")</f>
        <v>Match</v>
      </c>
      <c r="V259">
        <f t="shared" ref="V259:V322" si="27">M259-(J259*N259)</f>
        <v>30800</v>
      </c>
      <c r="W259">
        <f t="shared" ref="W259:W322" si="28">J259*K259*(1-L259)</f>
        <v>142800</v>
      </c>
      <c r="X259">
        <f t="shared" ref="X259:X322" si="29">W259-(J259*N259)</f>
        <v>30800</v>
      </c>
      <c r="Y259">
        <f t="shared" ref="Y259:Y322" si="30">M259-(J259*N259)</f>
        <v>30800</v>
      </c>
    </row>
    <row r="260" spans="1:25" x14ac:dyDescent="0.35">
      <c r="A260">
        <v>100259</v>
      </c>
      <c r="B260" s="1">
        <v>46226</v>
      </c>
      <c r="C260" t="s">
        <v>32</v>
      </c>
      <c r="D260" t="s">
        <v>17</v>
      </c>
      <c r="E260" t="s">
        <v>43</v>
      </c>
      <c r="F260" t="s">
        <v>27</v>
      </c>
      <c r="G260" t="s">
        <v>28</v>
      </c>
      <c r="H260" t="s">
        <v>193</v>
      </c>
      <c r="I260" t="s">
        <v>30</v>
      </c>
      <c r="J260">
        <v>1</v>
      </c>
      <c r="K260">
        <v>165000</v>
      </c>
      <c r="L260">
        <v>0.25</v>
      </c>
      <c r="M260">
        <v>136125</v>
      </c>
      <c r="N260">
        <v>112000</v>
      </c>
      <c r="O260" t="s">
        <v>76</v>
      </c>
      <c r="P260" t="s">
        <v>40</v>
      </c>
      <c r="Q260" t="b">
        <f t="shared" si="25"/>
        <v>0</v>
      </c>
      <c r="S260" t="str">
        <f t="shared" si="26"/>
        <v>Mismatch</v>
      </c>
      <c r="T260">
        <f>M260-(J260*K260*(1-L260))</f>
        <v>12375</v>
      </c>
      <c r="U260" t="str">
        <f>IF(AND(M260&lt;&gt;J260*K260*(1-L260),M260=J260*K260*(1-L260)*80%),"20% pattern","Other mismatch")</f>
        <v>Other mismatch</v>
      </c>
      <c r="V260">
        <f t="shared" si="27"/>
        <v>24125</v>
      </c>
      <c r="W260">
        <f t="shared" si="28"/>
        <v>123750</v>
      </c>
      <c r="X260">
        <f t="shared" si="29"/>
        <v>11750</v>
      </c>
      <c r="Y260">
        <f t="shared" si="30"/>
        <v>24125</v>
      </c>
    </row>
    <row r="261" spans="1:25" x14ac:dyDescent="0.35">
      <c r="A261">
        <v>100260</v>
      </c>
      <c r="B261" s="1">
        <v>46126</v>
      </c>
      <c r="C261" t="s">
        <v>55</v>
      </c>
      <c r="D261" t="s">
        <v>56</v>
      </c>
      <c r="E261" t="s">
        <v>18</v>
      </c>
      <c r="F261" t="s">
        <v>27</v>
      </c>
      <c r="G261" t="s">
        <v>33</v>
      </c>
      <c r="H261" t="s">
        <v>107</v>
      </c>
      <c r="I261" t="s">
        <v>30</v>
      </c>
      <c r="J261">
        <v>2</v>
      </c>
      <c r="K261">
        <v>32000</v>
      </c>
      <c r="L261">
        <v>0.15</v>
      </c>
      <c r="M261">
        <v>54400</v>
      </c>
      <c r="N261">
        <v>19000</v>
      </c>
      <c r="O261" t="s">
        <v>23</v>
      </c>
      <c r="P261" t="s">
        <v>64</v>
      </c>
      <c r="Q261" t="b">
        <f t="shared" si="25"/>
        <v>0</v>
      </c>
      <c r="S261" t="str">
        <f t="shared" si="26"/>
        <v>Match</v>
      </c>
      <c r="V261">
        <f t="shared" si="27"/>
        <v>16400</v>
      </c>
      <c r="W261">
        <f t="shared" si="28"/>
        <v>54400</v>
      </c>
      <c r="X261">
        <f t="shared" si="29"/>
        <v>16400</v>
      </c>
      <c r="Y261">
        <f t="shared" si="30"/>
        <v>16400</v>
      </c>
    </row>
    <row r="262" spans="1:25" x14ac:dyDescent="0.35">
      <c r="A262">
        <v>100261</v>
      </c>
      <c r="B262" s="1">
        <v>46087</v>
      </c>
      <c r="C262" t="s">
        <v>16</v>
      </c>
      <c r="D262" t="s">
        <v>17</v>
      </c>
      <c r="E262" t="s">
        <v>43</v>
      </c>
      <c r="F262" t="s">
        <v>27</v>
      </c>
      <c r="G262" t="s">
        <v>38</v>
      </c>
      <c r="H262" t="s">
        <v>162</v>
      </c>
      <c r="I262" t="s">
        <v>22</v>
      </c>
      <c r="J262">
        <v>4</v>
      </c>
      <c r="K262">
        <v>26000</v>
      </c>
      <c r="L262">
        <v>0</v>
      </c>
      <c r="M262">
        <v>104000</v>
      </c>
      <c r="N262">
        <v>15000</v>
      </c>
      <c r="O262" t="s">
        <v>23</v>
      </c>
      <c r="P262" t="s">
        <v>24</v>
      </c>
      <c r="Q262" t="b">
        <f t="shared" si="25"/>
        <v>0</v>
      </c>
      <c r="S262" t="str">
        <f t="shared" si="26"/>
        <v>Match</v>
      </c>
      <c r="V262">
        <f t="shared" si="27"/>
        <v>44000</v>
      </c>
      <c r="W262">
        <f t="shared" si="28"/>
        <v>104000</v>
      </c>
      <c r="X262">
        <f t="shared" si="29"/>
        <v>44000</v>
      </c>
      <c r="Y262">
        <f t="shared" si="30"/>
        <v>44000</v>
      </c>
    </row>
    <row r="263" spans="1:25" x14ac:dyDescent="0.35">
      <c r="A263">
        <v>100262</v>
      </c>
      <c r="B263" s="1">
        <v>46063</v>
      </c>
      <c r="C263" t="s">
        <v>50</v>
      </c>
      <c r="D263" t="s">
        <v>51</v>
      </c>
      <c r="E263" t="s">
        <v>37</v>
      </c>
      <c r="F263" t="s">
        <v>19</v>
      </c>
      <c r="G263" t="s">
        <v>62</v>
      </c>
      <c r="H263" t="s">
        <v>91</v>
      </c>
      <c r="I263" t="s">
        <v>22</v>
      </c>
      <c r="J263">
        <v>4</v>
      </c>
      <c r="K263">
        <v>24000</v>
      </c>
      <c r="L263">
        <v>0.05</v>
      </c>
      <c r="M263">
        <v>91200</v>
      </c>
      <c r="N263">
        <v>15000</v>
      </c>
      <c r="O263" t="s">
        <v>23</v>
      </c>
      <c r="P263" t="s">
        <v>47</v>
      </c>
      <c r="Q263" t="b">
        <f t="shared" si="25"/>
        <v>0</v>
      </c>
      <c r="S263" t="str">
        <f t="shared" si="26"/>
        <v>Match</v>
      </c>
      <c r="V263">
        <f t="shared" si="27"/>
        <v>31200</v>
      </c>
      <c r="W263">
        <f t="shared" si="28"/>
        <v>91200</v>
      </c>
      <c r="X263">
        <f t="shared" si="29"/>
        <v>31200</v>
      </c>
      <c r="Y263">
        <f t="shared" si="30"/>
        <v>31200</v>
      </c>
    </row>
    <row r="264" spans="1:25" x14ac:dyDescent="0.35">
      <c r="A264">
        <v>100263</v>
      </c>
      <c r="B264" s="1">
        <v>46044</v>
      </c>
      <c r="C264" t="s">
        <v>16</v>
      </c>
      <c r="D264" t="s">
        <v>17</v>
      </c>
      <c r="E264" t="s">
        <v>43</v>
      </c>
      <c r="F264" t="s">
        <v>44</v>
      </c>
      <c r="G264" t="s">
        <v>60</v>
      </c>
      <c r="H264" t="s">
        <v>117</v>
      </c>
      <c r="I264" t="s">
        <v>22</v>
      </c>
      <c r="J264">
        <v>5</v>
      </c>
      <c r="K264">
        <v>9000</v>
      </c>
      <c r="L264">
        <v>0.25</v>
      </c>
      <c r="M264">
        <v>33750</v>
      </c>
      <c r="N264">
        <v>3500</v>
      </c>
      <c r="O264" t="s">
        <v>23</v>
      </c>
      <c r="P264" t="s">
        <v>58</v>
      </c>
      <c r="Q264" t="b">
        <f t="shared" si="25"/>
        <v>0</v>
      </c>
      <c r="S264" t="str">
        <f t="shared" si="26"/>
        <v>Match</v>
      </c>
      <c r="V264">
        <f t="shared" si="27"/>
        <v>16250</v>
      </c>
      <c r="W264">
        <f t="shared" si="28"/>
        <v>33750</v>
      </c>
      <c r="X264">
        <f t="shared" si="29"/>
        <v>16250</v>
      </c>
      <c r="Y264">
        <f t="shared" si="30"/>
        <v>16250</v>
      </c>
    </row>
    <row r="265" spans="1:25" x14ac:dyDescent="0.35">
      <c r="A265">
        <v>100264</v>
      </c>
      <c r="B265" s="1">
        <v>46117</v>
      </c>
      <c r="C265" t="s">
        <v>35</v>
      </c>
      <c r="D265" t="s">
        <v>36</v>
      </c>
      <c r="E265" t="s">
        <v>43</v>
      </c>
      <c r="F265" t="s">
        <v>19</v>
      </c>
      <c r="G265" t="s">
        <v>52</v>
      </c>
      <c r="H265" t="s">
        <v>120</v>
      </c>
      <c r="I265" t="s">
        <v>30</v>
      </c>
      <c r="J265">
        <v>1</v>
      </c>
      <c r="K265">
        <v>42000</v>
      </c>
      <c r="L265">
        <v>0.05</v>
      </c>
      <c r="M265">
        <v>39900</v>
      </c>
      <c r="N265">
        <v>28000</v>
      </c>
      <c r="O265" t="s">
        <v>23</v>
      </c>
      <c r="P265" t="s">
        <v>58</v>
      </c>
      <c r="Q265" t="b">
        <f t="shared" si="25"/>
        <v>0</v>
      </c>
      <c r="S265" t="str">
        <f t="shared" si="26"/>
        <v>Match</v>
      </c>
      <c r="V265">
        <f t="shared" si="27"/>
        <v>11900</v>
      </c>
      <c r="W265">
        <f t="shared" si="28"/>
        <v>39900</v>
      </c>
      <c r="X265">
        <f t="shared" si="29"/>
        <v>11900</v>
      </c>
      <c r="Y265">
        <f t="shared" si="30"/>
        <v>11900</v>
      </c>
    </row>
    <row r="266" spans="1:25" x14ac:dyDescent="0.35">
      <c r="A266">
        <v>100265</v>
      </c>
      <c r="B266" s="1">
        <v>46053</v>
      </c>
      <c r="C266" t="s">
        <v>55</v>
      </c>
      <c r="D266" t="s">
        <v>56</v>
      </c>
      <c r="E266" t="s">
        <v>43</v>
      </c>
      <c r="F266" t="s">
        <v>27</v>
      </c>
      <c r="G266" t="s">
        <v>33</v>
      </c>
      <c r="H266" t="s">
        <v>207</v>
      </c>
      <c r="I266" t="s">
        <v>30</v>
      </c>
      <c r="J266">
        <v>2</v>
      </c>
      <c r="K266">
        <v>32000</v>
      </c>
      <c r="L266">
        <v>0</v>
      </c>
      <c r="M266">
        <v>64000</v>
      </c>
      <c r="N266">
        <v>19000</v>
      </c>
      <c r="O266" t="s">
        <v>23</v>
      </c>
      <c r="P266" t="s">
        <v>24</v>
      </c>
      <c r="Q266" t="b">
        <f t="shared" si="25"/>
        <v>0</v>
      </c>
      <c r="S266" t="str">
        <f t="shared" si="26"/>
        <v>Match</v>
      </c>
      <c r="V266">
        <f t="shared" si="27"/>
        <v>26000</v>
      </c>
      <c r="W266">
        <f t="shared" si="28"/>
        <v>64000</v>
      </c>
      <c r="X266">
        <f t="shared" si="29"/>
        <v>26000</v>
      </c>
      <c r="Y266">
        <f t="shared" si="30"/>
        <v>26000</v>
      </c>
    </row>
    <row r="267" spans="1:25" x14ac:dyDescent="0.35">
      <c r="A267">
        <v>100266</v>
      </c>
      <c r="B267" s="1">
        <v>46188</v>
      </c>
      <c r="C267" t="s">
        <v>35</v>
      </c>
      <c r="D267" t="s">
        <v>36</v>
      </c>
      <c r="E267" t="s">
        <v>18</v>
      </c>
      <c r="F267" t="s">
        <v>19</v>
      </c>
      <c r="G267" t="s">
        <v>62</v>
      </c>
      <c r="H267" t="s">
        <v>113</v>
      </c>
      <c r="I267" t="s">
        <v>22</v>
      </c>
      <c r="J267">
        <v>4</v>
      </c>
      <c r="K267">
        <v>24000</v>
      </c>
      <c r="L267">
        <v>0</v>
      </c>
      <c r="M267">
        <v>96000</v>
      </c>
      <c r="N267">
        <v>15000</v>
      </c>
      <c r="O267" t="s">
        <v>23</v>
      </c>
      <c r="P267" t="s">
        <v>64</v>
      </c>
      <c r="Q267" t="b">
        <f t="shared" si="25"/>
        <v>0</v>
      </c>
      <c r="S267" t="str">
        <f t="shared" si="26"/>
        <v>Match</v>
      </c>
      <c r="V267">
        <f t="shared" si="27"/>
        <v>36000</v>
      </c>
      <c r="W267">
        <f t="shared" si="28"/>
        <v>96000</v>
      </c>
      <c r="X267">
        <f t="shared" si="29"/>
        <v>36000</v>
      </c>
      <c r="Y267">
        <f t="shared" si="30"/>
        <v>36000</v>
      </c>
    </row>
    <row r="268" spans="1:25" x14ac:dyDescent="0.35">
      <c r="A268">
        <v>100267</v>
      </c>
      <c r="B268" s="1">
        <v>46143</v>
      </c>
      <c r="C268" t="s">
        <v>55</v>
      </c>
      <c r="D268" t="s">
        <v>56</v>
      </c>
      <c r="E268" t="s">
        <v>43</v>
      </c>
      <c r="F268" t="s">
        <v>27</v>
      </c>
      <c r="G268" t="s">
        <v>38</v>
      </c>
      <c r="H268" t="s">
        <v>175</v>
      </c>
      <c r="I268" t="s">
        <v>30</v>
      </c>
      <c r="J268">
        <v>1</v>
      </c>
      <c r="K268">
        <v>26000</v>
      </c>
      <c r="L268">
        <v>0.05</v>
      </c>
      <c r="M268">
        <v>24700</v>
      </c>
      <c r="N268">
        <v>15000</v>
      </c>
      <c r="O268" t="s">
        <v>23</v>
      </c>
      <c r="P268" t="s">
        <v>54</v>
      </c>
      <c r="Q268" t="b">
        <f t="shared" si="25"/>
        <v>0</v>
      </c>
      <c r="S268" t="str">
        <f t="shared" si="26"/>
        <v>Match</v>
      </c>
      <c r="V268">
        <f t="shared" si="27"/>
        <v>9700</v>
      </c>
      <c r="W268">
        <f t="shared" si="28"/>
        <v>24700</v>
      </c>
      <c r="X268">
        <f t="shared" si="29"/>
        <v>9700</v>
      </c>
      <c r="Y268">
        <f t="shared" si="30"/>
        <v>9700</v>
      </c>
    </row>
    <row r="269" spans="1:25" x14ac:dyDescent="0.35">
      <c r="A269">
        <v>100268</v>
      </c>
      <c r="B269" s="1">
        <v>46082</v>
      </c>
      <c r="C269" t="s">
        <v>42</v>
      </c>
      <c r="D269" t="s">
        <v>26</v>
      </c>
      <c r="E269" t="s">
        <v>37</v>
      </c>
      <c r="F269" t="s">
        <v>19</v>
      </c>
      <c r="G269" t="s">
        <v>20</v>
      </c>
      <c r="H269" t="s">
        <v>146</v>
      </c>
      <c r="I269" t="s">
        <v>30</v>
      </c>
      <c r="J269">
        <v>2</v>
      </c>
      <c r="K269">
        <v>58000</v>
      </c>
      <c r="L269">
        <v>0</v>
      </c>
      <c r="M269">
        <v>116000</v>
      </c>
      <c r="N269">
        <v>39000</v>
      </c>
      <c r="O269" t="s">
        <v>23</v>
      </c>
      <c r="P269" t="s">
        <v>64</v>
      </c>
      <c r="Q269" t="b">
        <f t="shared" si="25"/>
        <v>0</v>
      </c>
      <c r="S269" t="str">
        <f t="shared" si="26"/>
        <v>Match</v>
      </c>
      <c r="V269">
        <f t="shared" si="27"/>
        <v>38000</v>
      </c>
      <c r="W269">
        <f t="shared" si="28"/>
        <v>116000</v>
      </c>
      <c r="X269">
        <f t="shared" si="29"/>
        <v>38000</v>
      </c>
      <c r="Y269">
        <f t="shared" si="30"/>
        <v>38000</v>
      </c>
    </row>
    <row r="270" spans="1:25" x14ac:dyDescent="0.35">
      <c r="A270">
        <v>100269</v>
      </c>
      <c r="B270" s="1">
        <v>46119</v>
      </c>
      <c r="C270" t="s">
        <v>32</v>
      </c>
      <c r="D270" t="s">
        <v>17</v>
      </c>
      <c r="E270" t="s">
        <v>18</v>
      </c>
      <c r="F270" t="s">
        <v>27</v>
      </c>
      <c r="G270" t="s">
        <v>38</v>
      </c>
      <c r="H270" t="s">
        <v>151</v>
      </c>
      <c r="I270" t="s">
        <v>30</v>
      </c>
      <c r="J270">
        <v>5</v>
      </c>
      <c r="K270">
        <v>26000</v>
      </c>
      <c r="L270">
        <v>0.15</v>
      </c>
      <c r="M270">
        <v>110500</v>
      </c>
      <c r="N270">
        <v>15000</v>
      </c>
      <c r="O270" t="s">
        <v>23</v>
      </c>
      <c r="P270" t="s">
        <v>31</v>
      </c>
      <c r="Q270" t="b">
        <f t="shared" si="25"/>
        <v>0</v>
      </c>
      <c r="S270" t="str">
        <f t="shared" si="26"/>
        <v>Match</v>
      </c>
      <c r="V270">
        <f t="shared" si="27"/>
        <v>35500</v>
      </c>
      <c r="W270">
        <f t="shared" si="28"/>
        <v>110500</v>
      </c>
      <c r="X270">
        <f t="shared" si="29"/>
        <v>35500</v>
      </c>
      <c r="Y270">
        <f t="shared" si="30"/>
        <v>35500</v>
      </c>
    </row>
    <row r="271" spans="1:25" x14ac:dyDescent="0.35">
      <c r="A271">
        <v>100270</v>
      </c>
      <c r="B271" s="1">
        <v>46189</v>
      </c>
      <c r="C271" t="s">
        <v>55</v>
      </c>
      <c r="D271" t="s">
        <v>56</v>
      </c>
      <c r="E271" t="s">
        <v>37</v>
      </c>
      <c r="F271" t="s">
        <v>44</v>
      </c>
      <c r="G271" t="s">
        <v>65</v>
      </c>
      <c r="H271" t="s">
        <v>208</v>
      </c>
      <c r="I271" t="s">
        <v>30</v>
      </c>
      <c r="J271">
        <v>4</v>
      </c>
      <c r="K271">
        <v>28000</v>
      </c>
      <c r="L271">
        <v>0</v>
      </c>
      <c r="M271">
        <v>112000</v>
      </c>
      <c r="N271">
        <v>16000</v>
      </c>
      <c r="O271" t="s">
        <v>23</v>
      </c>
      <c r="P271" t="s">
        <v>40</v>
      </c>
      <c r="Q271" t="b">
        <f t="shared" si="25"/>
        <v>0</v>
      </c>
      <c r="S271" t="str">
        <f t="shared" si="26"/>
        <v>Match</v>
      </c>
      <c r="V271">
        <f t="shared" si="27"/>
        <v>48000</v>
      </c>
      <c r="W271">
        <f t="shared" si="28"/>
        <v>112000</v>
      </c>
      <c r="X271">
        <f t="shared" si="29"/>
        <v>48000</v>
      </c>
      <c r="Y271">
        <f t="shared" si="30"/>
        <v>48000</v>
      </c>
    </row>
    <row r="272" spans="1:25" x14ac:dyDescent="0.35">
      <c r="A272">
        <v>100271</v>
      </c>
      <c r="B272" s="1">
        <v>46137</v>
      </c>
      <c r="C272" t="s">
        <v>50</v>
      </c>
      <c r="D272" t="s">
        <v>51</v>
      </c>
      <c r="E272" t="s">
        <v>37</v>
      </c>
      <c r="F272" t="s">
        <v>27</v>
      </c>
      <c r="G272" t="s">
        <v>28</v>
      </c>
      <c r="H272" t="s">
        <v>160</v>
      </c>
      <c r="I272" t="s">
        <v>22</v>
      </c>
      <c r="J272">
        <v>1</v>
      </c>
      <c r="K272">
        <v>165000</v>
      </c>
      <c r="L272">
        <v>0</v>
      </c>
      <c r="M272">
        <v>165000</v>
      </c>
      <c r="N272">
        <v>112000</v>
      </c>
      <c r="O272" t="s">
        <v>23</v>
      </c>
      <c r="P272" t="s">
        <v>24</v>
      </c>
      <c r="Q272" t="b">
        <f t="shared" si="25"/>
        <v>0</v>
      </c>
      <c r="S272" t="str">
        <f t="shared" si="26"/>
        <v>Match</v>
      </c>
      <c r="V272">
        <f t="shared" si="27"/>
        <v>53000</v>
      </c>
      <c r="W272">
        <f t="shared" si="28"/>
        <v>165000</v>
      </c>
      <c r="X272">
        <f t="shared" si="29"/>
        <v>53000</v>
      </c>
      <c r="Y272">
        <f t="shared" si="30"/>
        <v>53000</v>
      </c>
    </row>
    <row r="273" spans="1:25" x14ac:dyDescent="0.35">
      <c r="A273">
        <v>100272</v>
      </c>
      <c r="B273" s="1">
        <v>46100</v>
      </c>
      <c r="C273" t="s">
        <v>42</v>
      </c>
      <c r="D273" t="s">
        <v>26</v>
      </c>
      <c r="E273" t="s">
        <v>43</v>
      </c>
      <c r="F273" t="s">
        <v>19</v>
      </c>
      <c r="G273" t="s">
        <v>52</v>
      </c>
      <c r="H273" t="s">
        <v>146</v>
      </c>
      <c r="I273" t="s">
        <v>30</v>
      </c>
      <c r="J273">
        <v>1</v>
      </c>
      <c r="K273">
        <v>42000</v>
      </c>
      <c r="L273">
        <v>0</v>
      </c>
      <c r="M273">
        <v>42000</v>
      </c>
      <c r="N273">
        <v>28000</v>
      </c>
      <c r="O273" t="s">
        <v>23</v>
      </c>
      <c r="P273" t="s">
        <v>54</v>
      </c>
      <c r="Q273" t="b">
        <f t="shared" si="25"/>
        <v>0</v>
      </c>
      <c r="S273" t="str">
        <f t="shared" si="26"/>
        <v>Match</v>
      </c>
      <c r="V273">
        <f t="shared" si="27"/>
        <v>14000</v>
      </c>
      <c r="W273">
        <f t="shared" si="28"/>
        <v>42000</v>
      </c>
      <c r="X273">
        <f t="shared" si="29"/>
        <v>14000</v>
      </c>
      <c r="Y273">
        <f t="shared" si="30"/>
        <v>14000</v>
      </c>
    </row>
    <row r="274" spans="1:25" x14ac:dyDescent="0.35">
      <c r="A274">
        <v>100273</v>
      </c>
      <c r="B274" s="1">
        <v>46037</v>
      </c>
      <c r="C274" t="s">
        <v>50</v>
      </c>
      <c r="D274" t="s">
        <v>51</v>
      </c>
      <c r="E274" t="s">
        <v>37</v>
      </c>
      <c r="F274" t="s">
        <v>27</v>
      </c>
      <c r="G274" t="s">
        <v>28</v>
      </c>
      <c r="H274" t="s">
        <v>209</v>
      </c>
      <c r="I274" t="s">
        <v>22</v>
      </c>
      <c r="J274">
        <v>2</v>
      </c>
      <c r="K274">
        <v>165000</v>
      </c>
      <c r="L274">
        <v>0.05</v>
      </c>
      <c r="M274">
        <v>313500</v>
      </c>
      <c r="N274">
        <v>112000</v>
      </c>
      <c r="O274" t="s">
        <v>23</v>
      </c>
      <c r="P274" t="s">
        <v>47</v>
      </c>
      <c r="Q274" t="b">
        <f t="shared" si="25"/>
        <v>0</v>
      </c>
      <c r="S274" t="str">
        <f t="shared" si="26"/>
        <v>Match</v>
      </c>
      <c r="V274">
        <f t="shared" si="27"/>
        <v>89500</v>
      </c>
      <c r="W274">
        <f t="shared" si="28"/>
        <v>313500</v>
      </c>
      <c r="X274">
        <f t="shared" si="29"/>
        <v>89500</v>
      </c>
      <c r="Y274">
        <f t="shared" si="30"/>
        <v>89500</v>
      </c>
    </row>
    <row r="275" spans="1:25" x14ac:dyDescent="0.35">
      <c r="A275">
        <v>100274</v>
      </c>
      <c r="B275" s="1">
        <v>46260</v>
      </c>
      <c r="C275" t="s">
        <v>55</v>
      </c>
      <c r="D275" t="s">
        <v>56</v>
      </c>
      <c r="E275" t="s">
        <v>37</v>
      </c>
      <c r="F275" t="s">
        <v>44</v>
      </c>
      <c r="G275" t="s">
        <v>65</v>
      </c>
      <c r="H275" t="s">
        <v>148</v>
      </c>
      <c r="I275" t="s">
        <v>30</v>
      </c>
      <c r="J275">
        <v>3</v>
      </c>
      <c r="K275">
        <v>28000</v>
      </c>
      <c r="L275">
        <v>0</v>
      </c>
      <c r="M275">
        <v>84000</v>
      </c>
      <c r="N275">
        <v>16000</v>
      </c>
      <c r="O275" t="s">
        <v>23</v>
      </c>
      <c r="P275" t="s">
        <v>54</v>
      </c>
      <c r="Q275" t="b">
        <f t="shared" si="25"/>
        <v>0</v>
      </c>
      <c r="S275" t="str">
        <f t="shared" si="26"/>
        <v>Match</v>
      </c>
      <c r="V275">
        <f t="shared" si="27"/>
        <v>36000</v>
      </c>
      <c r="W275">
        <f t="shared" si="28"/>
        <v>84000</v>
      </c>
      <c r="X275">
        <f t="shared" si="29"/>
        <v>36000</v>
      </c>
      <c r="Y275">
        <f t="shared" si="30"/>
        <v>36000</v>
      </c>
    </row>
    <row r="276" spans="1:25" x14ac:dyDescent="0.35">
      <c r="A276">
        <v>100275</v>
      </c>
      <c r="B276" s="1">
        <v>46156</v>
      </c>
      <c r="C276" t="s">
        <v>25</v>
      </c>
      <c r="D276" t="s">
        <v>26</v>
      </c>
      <c r="E276" t="s">
        <v>37</v>
      </c>
      <c r="F276" t="s">
        <v>27</v>
      </c>
      <c r="G276" t="s">
        <v>38</v>
      </c>
      <c r="H276" t="s">
        <v>100</v>
      </c>
      <c r="I276" t="s">
        <v>22</v>
      </c>
      <c r="J276">
        <v>22</v>
      </c>
      <c r="K276">
        <v>26000</v>
      </c>
      <c r="L276">
        <v>0.05</v>
      </c>
      <c r="M276">
        <v>543400</v>
      </c>
      <c r="N276">
        <v>15000</v>
      </c>
      <c r="O276" t="s">
        <v>23</v>
      </c>
      <c r="P276" t="s">
        <v>58</v>
      </c>
      <c r="Q276" t="b">
        <f t="shared" si="25"/>
        <v>0</v>
      </c>
      <c r="S276" t="str">
        <f t="shared" si="26"/>
        <v>Match</v>
      </c>
      <c r="V276">
        <f t="shared" si="27"/>
        <v>213400</v>
      </c>
      <c r="W276">
        <f t="shared" si="28"/>
        <v>543400</v>
      </c>
      <c r="X276">
        <f t="shared" si="29"/>
        <v>213400</v>
      </c>
      <c r="Y276">
        <f t="shared" si="30"/>
        <v>213400</v>
      </c>
    </row>
    <row r="277" spans="1:25" x14ac:dyDescent="0.35">
      <c r="A277">
        <v>100276</v>
      </c>
      <c r="B277" s="1">
        <v>46195</v>
      </c>
      <c r="C277" t="s">
        <v>42</v>
      </c>
      <c r="D277" t="s">
        <v>26</v>
      </c>
      <c r="E277" t="s">
        <v>37</v>
      </c>
      <c r="F277" t="s">
        <v>19</v>
      </c>
      <c r="G277" t="s">
        <v>62</v>
      </c>
      <c r="H277" t="s">
        <v>158</v>
      </c>
      <c r="I277" t="s">
        <v>22</v>
      </c>
      <c r="J277">
        <v>2</v>
      </c>
      <c r="K277">
        <v>24000</v>
      </c>
      <c r="L277">
        <v>0.1</v>
      </c>
      <c r="M277">
        <v>43200</v>
      </c>
      <c r="N277">
        <v>15000</v>
      </c>
      <c r="O277" t="s">
        <v>23</v>
      </c>
      <c r="P277" t="s">
        <v>58</v>
      </c>
      <c r="Q277" t="b">
        <f t="shared" si="25"/>
        <v>1</v>
      </c>
      <c r="S277" t="str">
        <f t="shared" si="26"/>
        <v>Match</v>
      </c>
      <c r="V277">
        <f t="shared" si="27"/>
        <v>13200</v>
      </c>
      <c r="W277">
        <f t="shared" si="28"/>
        <v>43200</v>
      </c>
      <c r="X277">
        <f t="shared" si="29"/>
        <v>13200</v>
      </c>
      <c r="Y277">
        <f t="shared" si="30"/>
        <v>13200</v>
      </c>
    </row>
    <row r="278" spans="1:25" x14ac:dyDescent="0.35">
      <c r="A278">
        <v>100277</v>
      </c>
      <c r="B278" s="1">
        <v>46231</v>
      </c>
      <c r="C278" t="s">
        <v>25</v>
      </c>
      <c r="D278" t="s">
        <v>26</v>
      </c>
      <c r="E278" t="s">
        <v>43</v>
      </c>
      <c r="F278" t="s">
        <v>27</v>
      </c>
      <c r="G278" t="s">
        <v>38</v>
      </c>
      <c r="H278" t="s">
        <v>138</v>
      </c>
      <c r="I278" t="s">
        <v>22</v>
      </c>
      <c r="J278">
        <v>22</v>
      </c>
      <c r="K278">
        <v>26000</v>
      </c>
      <c r="L278">
        <v>0</v>
      </c>
      <c r="M278">
        <v>572000</v>
      </c>
      <c r="N278">
        <v>15000</v>
      </c>
      <c r="O278" t="s">
        <v>23</v>
      </c>
      <c r="P278" t="s">
        <v>40</v>
      </c>
      <c r="Q278" t="b">
        <f t="shared" si="25"/>
        <v>0</v>
      </c>
      <c r="S278" t="str">
        <f t="shared" si="26"/>
        <v>Match</v>
      </c>
      <c r="V278">
        <f t="shared" si="27"/>
        <v>242000</v>
      </c>
      <c r="W278">
        <f t="shared" si="28"/>
        <v>572000</v>
      </c>
      <c r="X278">
        <f t="shared" si="29"/>
        <v>242000</v>
      </c>
      <c r="Y278">
        <f t="shared" si="30"/>
        <v>242000</v>
      </c>
    </row>
    <row r="279" spans="1:25" x14ac:dyDescent="0.35">
      <c r="A279">
        <v>100278</v>
      </c>
      <c r="B279" s="1">
        <v>46200</v>
      </c>
      <c r="C279" t="s">
        <v>25</v>
      </c>
      <c r="D279" t="s">
        <v>26</v>
      </c>
      <c r="E279" t="s">
        <v>43</v>
      </c>
      <c r="F279" t="s">
        <v>27</v>
      </c>
      <c r="G279" t="s">
        <v>38</v>
      </c>
      <c r="H279" t="s">
        <v>190</v>
      </c>
      <c r="I279" t="s">
        <v>22</v>
      </c>
      <c r="J279">
        <v>3</v>
      </c>
      <c r="K279">
        <v>26000</v>
      </c>
      <c r="L279">
        <v>0.1</v>
      </c>
      <c r="M279">
        <v>56160</v>
      </c>
      <c r="N279">
        <v>15000</v>
      </c>
      <c r="O279" t="s">
        <v>23</v>
      </c>
      <c r="P279" t="s">
        <v>54</v>
      </c>
      <c r="Q279" t="b">
        <f t="shared" si="25"/>
        <v>0</v>
      </c>
      <c r="S279" t="str">
        <f t="shared" si="26"/>
        <v>Mismatch</v>
      </c>
      <c r="T279">
        <f>M279-(J279*K279*(1-L279))</f>
        <v>-14040</v>
      </c>
      <c r="U279" t="str">
        <f>IF(AND(M279&lt;&gt;J279*K279*(1-L279),M279=J279*K279*(1-L279)*80%),"20% pattern","Other mismatch")</f>
        <v>20% pattern</v>
      </c>
      <c r="V279">
        <f t="shared" si="27"/>
        <v>11160</v>
      </c>
      <c r="W279">
        <f t="shared" si="28"/>
        <v>70200</v>
      </c>
      <c r="X279">
        <f t="shared" si="29"/>
        <v>25200</v>
      </c>
      <c r="Y279">
        <f t="shared" si="30"/>
        <v>11160</v>
      </c>
    </row>
    <row r="280" spans="1:25" x14ac:dyDescent="0.35">
      <c r="A280">
        <v>100279</v>
      </c>
      <c r="B280" s="1">
        <v>46074</v>
      </c>
      <c r="C280" t="s">
        <v>16</v>
      </c>
      <c r="D280" t="s">
        <v>17</v>
      </c>
      <c r="E280" t="s">
        <v>37</v>
      </c>
      <c r="F280" t="s">
        <v>44</v>
      </c>
      <c r="G280" t="s">
        <v>45</v>
      </c>
      <c r="H280" t="s">
        <v>39</v>
      </c>
      <c r="I280" t="s">
        <v>30</v>
      </c>
      <c r="J280">
        <v>4</v>
      </c>
      <c r="K280">
        <v>6500</v>
      </c>
      <c r="L280">
        <v>0.15</v>
      </c>
      <c r="M280">
        <v>22100</v>
      </c>
      <c r="N280">
        <v>2200</v>
      </c>
      <c r="O280" t="s">
        <v>23</v>
      </c>
      <c r="P280" t="s">
        <v>64</v>
      </c>
      <c r="Q280" t="b">
        <f t="shared" si="25"/>
        <v>0</v>
      </c>
      <c r="S280" t="str">
        <f t="shared" si="26"/>
        <v>Match</v>
      </c>
      <c r="V280">
        <f t="shared" si="27"/>
        <v>13300</v>
      </c>
      <c r="W280">
        <f t="shared" si="28"/>
        <v>22100</v>
      </c>
      <c r="X280">
        <f t="shared" si="29"/>
        <v>13300</v>
      </c>
      <c r="Y280">
        <f t="shared" si="30"/>
        <v>13300</v>
      </c>
    </row>
    <row r="281" spans="1:25" x14ac:dyDescent="0.35">
      <c r="A281">
        <v>100280</v>
      </c>
      <c r="B281" s="1">
        <v>46189</v>
      </c>
      <c r="C281" t="s">
        <v>25</v>
      </c>
      <c r="D281" t="s">
        <v>26</v>
      </c>
      <c r="E281" t="s">
        <v>18</v>
      </c>
      <c r="F281" t="s">
        <v>27</v>
      </c>
      <c r="G281" t="s">
        <v>33</v>
      </c>
      <c r="H281" t="s">
        <v>210</v>
      </c>
      <c r="I281" t="s">
        <v>30</v>
      </c>
      <c r="J281">
        <v>1</v>
      </c>
      <c r="K281">
        <v>32000</v>
      </c>
      <c r="L281">
        <v>0.05</v>
      </c>
      <c r="M281">
        <v>30400</v>
      </c>
      <c r="N281">
        <v>19000</v>
      </c>
      <c r="O281" t="s">
        <v>23</v>
      </c>
      <c r="P281" t="s">
        <v>40</v>
      </c>
      <c r="Q281" t="b">
        <f t="shared" si="25"/>
        <v>0</v>
      </c>
      <c r="S281" t="str">
        <f t="shared" si="26"/>
        <v>Match</v>
      </c>
      <c r="V281">
        <f t="shared" si="27"/>
        <v>11400</v>
      </c>
      <c r="W281">
        <f t="shared" si="28"/>
        <v>30400</v>
      </c>
      <c r="X281">
        <f t="shared" si="29"/>
        <v>11400</v>
      </c>
      <c r="Y281">
        <f t="shared" si="30"/>
        <v>11400</v>
      </c>
    </row>
    <row r="282" spans="1:25" x14ac:dyDescent="0.35">
      <c r="A282">
        <v>100281</v>
      </c>
      <c r="B282" s="1">
        <v>46157</v>
      </c>
      <c r="C282" t="s">
        <v>25</v>
      </c>
      <c r="D282" t="s">
        <v>26</v>
      </c>
      <c r="E282" t="s">
        <v>18</v>
      </c>
      <c r="F282" t="s">
        <v>27</v>
      </c>
      <c r="G282" t="s">
        <v>38</v>
      </c>
      <c r="H282" t="s">
        <v>211</v>
      </c>
      <c r="I282" t="s">
        <v>22</v>
      </c>
      <c r="J282">
        <v>1</v>
      </c>
      <c r="K282">
        <v>26000</v>
      </c>
      <c r="L282">
        <v>0.15</v>
      </c>
      <c r="M282">
        <v>22100</v>
      </c>
      <c r="N282">
        <v>15000</v>
      </c>
      <c r="O282" t="s">
        <v>23</v>
      </c>
      <c r="P282" t="s">
        <v>47</v>
      </c>
      <c r="Q282" t="b">
        <f t="shared" si="25"/>
        <v>0</v>
      </c>
      <c r="S282" t="str">
        <f t="shared" si="26"/>
        <v>Match</v>
      </c>
      <c r="V282">
        <f t="shared" si="27"/>
        <v>7100</v>
      </c>
      <c r="W282">
        <f t="shared" si="28"/>
        <v>22100</v>
      </c>
      <c r="X282">
        <f t="shared" si="29"/>
        <v>7100</v>
      </c>
      <c r="Y282">
        <f t="shared" si="30"/>
        <v>7100</v>
      </c>
    </row>
    <row r="283" spans="1:25" x14ac:dyDescent="0.35">
      <c r="A283">
        <v>100282</v>
      </c>
      <c r="B283" s="1">
        <v>46149</v>
      </c>
      <c r="C283" t="s">
        <v>25</v>
      </c>
      <c r="D283" t="s">
        <v>26</v>
      </c>
      <c r="E283" t="s">
        <v>43</v>
      </c>
      <c r="F283" t="s">
        <v>27</v>
      </c>
      <c r="G283" t="s">
        <v>38</v>
      </c>
      <c r="H283" t="s">
        <v>126</v>
      </c>
      <c r="I283" t="s">
        <v>30</v>
      </c>
      <c r="J283">
        <v>2</v>
      </c>
      <c r="K283">
        <v>26000</v>
      </c>
      <c r="L283">
        <v>0.05</v>
      </c>
      <c r="M283">
        <v>49400</v>
      </c>
      <c r="N283">
        <v>15000</v>
      </c>
      <c r="O283" t="s">
        <v>23</v>
      </c>
      <c r="P283" t="s">
        <v>31</v>
      </c>
      <c r="Q283" t="b">
        <f t="shared" si="25"/>
        <v>0</v>
      </c>
      <c r="S283" t="str">
        <f t="shared" si="26"/>
        <v>Match</v>
      </c>
      <c r="V283">
        <f t="shared" si="27"/>
        <v>19400</v>
      </c>
      <c r="W283">
        <f t="shared" si="28"/>
        <v>49400</v>
      </c>
      <c r="X283">
        <f t="shared" si="29"/>
        <v>19400</v>
      </c>
      <c r="Y283">
        <f t="shared" si="30"/>
        <v>19400</v>
      </c>
    </row>
    <row r="284" spans="1:25" x14ac:dyDescent="0.35">
      <c r="A284">
        <v>100283</v>
      </c>
      <c r="B284" s="1">
        <v>46260</v>
      </c>
      <c r="C284" t="s">
        <v>25</v>
      </c>
      <c r="D284" t="s">
        <v>26</v>
      </c>
      <c r="E284" t="s">
        <v>43</v>
      </c>
      <c r="F284" t="s">
        <v>19</v>
      </c>
      <c r="G284" t="s">
        <v>20</v>
      </c>
      <c r="H284" t="s">
        <v>125</v>
      </c>
      <c r="I284" t="s">
        <v>30</v>
      </c>
      <c r="J284">
        <v>1</v>
      </c>
      <c r="K284">
        <v>58000</v>
      </c>
      <c r="L284">
        <v>0.05</v>
      </c>
      <c r="M284">
        <v>55100</v>
      </c>
      <c r="N284">
        <v>39000</v>
      </c>
      <c r="O284" t="s">
        <v>23</v>
      </c>
      <c r="P284" t="s">
        <v>47</v>
      </c>
      <c r="Q284" t="b">
        <f t="shared" si="25"/>
        <v>0</v>
      </c>
      <c r="S284" t="str">
        <f t="shared" si="26"/>
        <v>Match</v>
      </c>
      <c r="V284">
        <f t="shared" si="27"/>
        <v>16100</v>
      </c>
      <c r="W284">
        <f t="shared" si="28"/>
        <v>55100</v>
      </c>
      <c r="X284">
        <f t="shared" si="29"/>
        <v>16100</v>
      </c>
      <c r="Y284">
        <f t="shared" si="30"/>
        <v>16100</v>
      </c>
    </row>
    <row r="285" spans="1:25" x14ac:dyDescent="0.35">
      <c r="A285">
        <v>100284</v>
      </c>
      <c r="B285" s="1">
        <v>46245</v>
      </c>
      <c r="C285" t="s">
        <v>16</v>
      </c>
      <c r="D285" t="s">
        <v>17</v>
      </c>
      <c r="E285" t="s">
        <v>43</v>
      </c>
      <c r="F285" t="s">
        <v>19</v>
      </c>
      <c r="G285" t="s">
        <v>62</v>
      </c>
      <c r="H285" t="s">
        <v>212</v>
      </c>
      <c r="I285" t="s">
        <v>22</v>
      </c>
      <c r="J285">
        <v>4</v>
      </c>
      <c r="K285">
        <v>24000</v>
      </c>
      <c r="L285">
        <v>0.1</v>
      </c>
      <c r="M285">
        <v>95040</v>
      </c>
      <c r="N285">
        <v>15000</v>
      </c>
      <c r="O285" t="s">
        <v>23</v>
      </c>
      <c r="P285" t="s">
        <v>54</v>
      </c>
      <c r="Q285" t="b">
        <f t="shared" si="25"/>
        <v>0</v>
      </c>
      <c r="S285" t="str">
        <f t="shared" si="26"/>
        <v>Mismatch</v>
      </c>
      <c r="T285">
        <f>M285-(J285*K285*(1-L285))</f>
        <v>8640</v>
      </c>
      <c r="U285" t="str">
        <f>IF(AND(M285&lt;&gt;J285*K285*(1-L285),M285=J285*K285*(1-L285)*80%),"20% pattern","Other mismatch")</f>
        <v>Other mismatch</v>
      </c>
      <c r="V285">
        <f t="shared" si="27"/>
        <v>35040</v>
      </c>
      <c r="W285">
        <f t="shared" si="28"/>
        <v>86400</v>
      </c>
      <c r="X285">
        <f t="shared" si="29"/>
        <v>26400</v>
      </c>
      <c r="Y285">
        <f t="shared" si="30"/>
        <v>35040</v>
      </c>
    </row>
    <row r="286" spans="1:25" x14ac:dyDescent="0.35">
      <c r="A286">
        <v>100285</v>
      </c>
      <c r="B286" s="1">
        <v>46221</v>
      </c>
      <c r="C286" t="s">
        <v>35</v>
      </c>
      <c r="D286" t="s">
        <v>36</v>
      </c>
      <c r="E286" t="s">
        <v>37</v>
      </c>
      <c r="F286" t="s">
        <v>19</v>
      </c>
      <c r="G286" t="s">
        <v>62</v>
      </c>
      <c r="H286" t="s">
        <v>165</v>
      </c>
      <c r="I286" t="s">
        <v>30</v>
      </c>
      <c r="J286">
        <v>1</v>
      </c>
      <c r="K286">
        <v>24000</v>
      </c>
      <c r="L286">
        <v>0.05</v>
      </c>
      <c r="M286">
        <v>22800</v>
      </c>
      <c r="N286">
        <v>15000</v>
      </c>
      <c r="O286" t="s">
        <v>23</v>
      </c>
      <c r="P286" t="s">
        <v>58</v>
      </c>
      <c r="Q286" t="b">
        <f t="shared" si="25"/>
        <v>0</v>
      </c>
      <c r="S286" t="str">
        <f t="shared" si="26"/>
        <v>Match</v>
      </c>
      <c r="V286">
        <f t="shared" si="27"/>
        <v>7800</v>
      </c>
      <c r="W286">
        <f t="shared" si="28"/>
        <v>22800</v>
      </c>
      <c r="X286">
        <f t="shared" si="29"/>
        <v>7800</v>
      </c>
      <c r="Y286">
        <f t="shared" si="30"/>
        <v>7800</v>
      </c>
    </row>
    <row r="287" spans="1:25" x14ac:dyDescent="0.35">
      <c r="A287">
        <v>100286</v>
      </c>
      <c r="B287" s="1">
        <v>46097</v>
      </c>
      <c r="C287" t="s">
        <v>35</v>
      </c>
      <c r="D287" t="s">
        <v>36</v>
      </c>
      <c r="E287" t="s">
        <v>37</v>
      </c>
      <c r="F287" t="s">
        <v>44</v>
      </c>
      <c r="G287" t="s">
        <v>60</v>
      </c>
      <c r="H287" t="s">
        <v>213</v>
      </c>
      <c r="I287" t="s">
        <v>30</v>
      </c>
      <c r="J287">
        <v>1</v>
      </c>
      <c r="K287">
        <v>9000</v>
      </c>
      <c r="L287">
        <v>0.1</v>
      </c>
      <c r="M287">
        <v>8100</v>
      </c>
      <c r="N287">
        <v>3500</v>
      </c>
      <c r="O287" t="s">
        <v>23</v>
      </c>
      <c r="P287" t="s">
        <v>84</v>
      </c>
      <c r="Q287" t="b">
        <f t="shared" si="25"/>
        <v>0</v>
      </c>
      <c r="S287" t="str">
        <f t="shared" si="26"/>
        <v>Match</v>
      </c>
      <c r="V287">
        <f t="shared" si="27"/>
        <v>4600</v>
      </c>
      <c r="W287">
        <f t="shared" si="28"/>
        <v>8100</v>
      </c>
      <c r="X287">
        <f t="shared" si="29"/>
        <v>4600</v>
      </c>
      <c r="Y287">
        <f t="shared" si="30"/>
        <v>4600</v>
      </c>
    </row>
    <row r="288" spans="1:25" x14ac:dyDescent="0.35">
      <c r="A288">
        <v>100287</v>
      </c>
      <c r="B288" s="1">
        <v>46078</v>
      </c>
      <c r="C288" t="s">
        <v>55</v>
      </c>
      <c r="D288" t="s">
        <v>56</v>
      </c>
      <c r="E288" t="s">
        <v>37</v>
      </c>
      <c r="F288" t="s">
        <v>27</v>
      </c>
      <c r="G288" t="s">
        <v>33</v>
      </c>
      <c r="H288" t="s">
        <v>214</v>
      </c>
      <c r="I288" t="s">
        <v>22</v>
      </c>
      <c r="J288">
        <v>3</v>
      </c>
      <c r="K288">
        <v>32000</v>
      </c>
      <c r="L288">
        <v>0.05</v>
      </c>
      <c r="M288">
        <v>91200</v>
      </c>
      <c r="N288">
        <v>19000</v>
      </c>
      <c r="O288" t="s">
        <v>23</v>
      </c>
      <c r="P288" t="s">
        <v>40</v>
      </c>
      <c r="Q288" t="b">
        <f t="shared" si="25"/>
        <v>0</v>
      </c>
      <c r="S288" t="str">
        <f t="shared" si="26"/>
        <v>Match</v>
      </c>
      <c r="V288">
        <f t="shared" si="27"/>
        <v>34200</v>
      </c>
      <c r="W288">
        <f t="shared" si="28"/>
        <v>91200</v>
      </c>
      <c r="X288">
        <f t="shared" si="29"/>
        <v>34200</v>
      </c>
      <c r="Y288">
        <f t="shared" si="30"/>
        <v>34200</v>
      </c>
    </row>
    <row r="289" spans="1:25" x14ac:dyDescent="0.35">
      <c r="A289">
        <v>100288</v>
      </c>
      <c r="B289" s="1">
        <v>46177</v>
      </c>
      <c r="C289" t="s">
        <v>50</v>
      </c>
      <c r="D289" t="s">
        <v>51</v>
      </c>
      <c r="E289" t="s">
        <v>43</v>
      </c>
      <c r="F289" t="s">
        <v>27</v>
      </c>
      <c r="G289" t="s">
        <v>38</v>
      </c>
      <c r="H289" t="s">
        <v>154</v>
      </c>
      <c r="I289" t="s">
        <v>30</v>
      </c>
      <c r="J289">
        <v>1</v>
      </c>
      <c r="K289">
        <v>26000</v>
      </c>
      <c r="L289">
        <v>0.05</v>
      </c>
      <c r="M289">
        <v>24700</v>
      </c>
      <c r="N289">
        <v>15000</v>
      </c>
      <c r="O289" t="s">
        <v>23</v>
      </c>
      <c r="P289" t="s">
        <v>24</v>
      </c>
      <c r="Q289" t="b">
        <f t="shared" si="25"/>
        <v>0</v>
      </c>
      <c r="S289" t="str">
        <f t="shared" si="26"/>
        <v>Match</v>
      </c>
      <c r="V289">
        <f t="shared" si="27"/>
        <v>9700</v>
      </c>
      <c r="W289">
        <f t="shared" si="28"/>
        <v>24700</v>
      </c>
      <c r="X289">
        <f t="shared" si="29"/>
        <v>9700</v>
      </c>
      <c r="Y289">
        <f t="shared" si="30"/>
        <v>9700</v>
      </c>
    </row>
    <row r="290" spans="1:25" x14ac:dyDescent="0.35">
      <c r="A290">
        <v>100289</v>
      </c>
      <c r="B290" s="1">
        <v>46224</v>
      </c>
      <c r="C290" t="s">
        <v>25</v>
      </c>
      <c r="D290" t="s">
        <v>26</v>
      </c>
      <c r="E290" t="s">
        <v>43</v>
      </c>
      <c r="F290" t="s">
        <v>27</v>
      </c>
      <c r="G290" t="s">
        <v>33</v>
      </c>
      <c r="H290" t="s">
        <v>215</v>
      </c>
      <c r="I290" t="s">
        <v>22</v>
      </c>
      <c r="J290">
        <v>3</v>
      </c>
      <c r="K290">
        <v>32000</v>
      </c>
      <c r="L290">
        <v>0.1</v>
      </c>
      <c r="M290">
        <v>86400</v>
      </c>
      <c r="N290">
        <v>19000</v>
      </c>
      <c r="O290" t="s">
        <v>23</v>
      </c>
      <c r="P290" t="s">
        <v>58</v>
      </c>
      <c r="Q290" t="b">
        <f t="shared" si="25"/>
        <v>0</v>
      </c>
      <c r="S290" t="str">
        <f t="shared" si="26"/>
        <v>Match</v>
      </c>
      <c r="V290">
        <f t="shared" si="27"/>
        <v>29400</v>
      </c>
      <c r="W290">
        <f t="shared" si="28"/>
        <v>86400</v>
      </c>
      <c r="X290">
        <f t="shared" si="29"/>
        <v>29400</v>
      </c>
      <c r="Y290">
        <f t="shared" si="30"/>
        <v>29400</v>
      </c>
    </row>
    <row r="291" spans="1:25" x14ac:dyDescent="0.35">
      <c r="A291">
        <v>100290</v>
      </c>
      <c r="B291" s="1">
        <v>46116</v>
      </c>
      <c r="C291" t="s">
        <v>25</v>
      </c>
      <c r="D291" t="s">
        <v>26</v>
      </c>
      <c r="E291" t="s">
        <v>43</v>
      </c>
      <c r="F291" t="s">
        <v>27</v>
      </c>
      <c r="G291" t="s">
        <v>33</v>
      </c>
      <c r="H291" t="s">
        <v>29</v>
      </c>
      <c r="I291" t="s">
        <v>30</v>
      </c>
      <c r="J291">
        <v>5</v>
      </c>
      <c r="K291">
        <v>32000</v>
      </c>
      <c r="L291">
        <v>0.15</v>
      </c>
      <c r="M291">
        <v>136000</v>
      </c>
      <c r="N291">
        <v>19000</v>
      </c>
      <c r="O291" t="s">
        <v>23</v>
      </c>
      <c r="P291" t="s">
        <v>64</v>
      </c>
      <c r="Q291" t="b">
        <f t="shared" si="25"/>
        <v>0</v>
      </c>
      <c r="S291" t="str">
        <f t="shared" si="26"/>
        <v>Match</v>
      </c>
      <c r="V291">
        <f t="shared" si="27"/>
        <v>41000</v>
      </c>
      <c r="W291">
        <f t="shared" si="28"/>
        <v>136000</v>
      </c>
      <c r="X291">
        <f t="shared" si="29"/>
        <v>41000</v>
      </c>
      <c r="Y291">
        <f t="shared" si="30"/>
        <v>41000</v>
      </c>
    </row>
    <row r="292" spans="1:25" x14ac:dyDescent="0.35">
      <c r="A292">
        <v>100291</v>
      </c>
      <c r="B292" s="1">
        <v>46110</v>
      </c>
      <c r="C292" t="s">
        <v>50</v>
      </c>
      <c r="D292" t="s">
        <v>51</v>
      </c>
      <c r="E292" t="s">
        <v>43</v>
      </c>
      <c r="F292" t="s">
        <v>27</v>
      </c>
      <c r="G292" t="s">
        <v>33</v>
      </c>
      <c r="H292" t="s">
        <v>79</v>
      </c>
      <c r="I292" t="s">
        <v>30</v>
      </c>
      <c r="J292">
        <v>1</v>
      </c>
      <c r="K292">
        <v>32000</v>
      </c>
      <c r="L292">
        <v>0.1</v>
      </c>
      <c r="M292">
        <v>28800</v>
      </c>
      <c r="N292">
        <v>19000</v>
      </c>
      <c r="O292" t="s">
        <v>23</v>
      </c>
      <c r="P292" t="s">
        <v>54</v>
      </c>
      <c r="Q292" t="b">
        <f t="shared" si="25"/>
        <v>0</v>
      </c>
      <c r="S292" t="str">
        <f t="shared" si="26"/>
        <v>Match</v>
      </c>
      <c r="V292">
        <f t="shared" si="27"/>
        <v>9800</v>
      </c>
      <c r="W292">
        <f t="shared" si="28"/>
        <v>28800</v>
      </c>
      <c r="X292">
        <f t="shared" si="29"/>
        <v>9800</v>
      </c>
      <c r="Y292">
        <f t="shared" si="30"/>
        <v>9800</v>
      </c>
    </row>
    <row r="293" spans="1:25" x14ac:dyDescent="0.35">
      <c r="A293">
        <v>100292</v>
      </c>
      <c r="B293" s="1">
        <v>46130</v>
      </c>
      <c r="C293" t="s">
        <v>42</v>
      </c>
      <c r="D293" t="s">
        <v>26</v>
      </c>
      <c r="E293" t="s">
        <v>18</v>
      </c>
      <c r="F293" t="s">
        <v>27</v>
      </c>
      <c r="G293" t="s">
        <v>28</v>
      </c>
      <c r="H293" t="s">
        <v>90</v>
      </c>
      <c r="I293" t="s">
        <v>30</v>
      </c>
      <c r="J293">
        <v>1</v>
      </c>
      <c r="K293">
        <v>165000</v>
      </c>
      <c r="L293">
        <v>0.15</v>
      </c>
      <c r="M293">
        <v>140250</v>
      </c>
      <c r="N293">
        <v>112000</v>
      </c>
      <c r="O293" t="s">
        <v>23</v>
      </c>
      <c r="P293" t="s">
        <v>64</v>
      </c>
      <c r="Q293" t="b">
        <f t="shared" si="25"/>
        <v>0</v>
      </c>
      <c r="S293" t="str">
        <f t="shared" si="26"/>
        <v>Match</v>
      </c>
      <c r="V293">
        <f t="shared" si="27"/>
        <v>28250</v>
      </c>
      <c r="W293">
        <f t="shared" si="28"/>
        <v>140250</v>
      </c>
      <c r="X293">
        <f t="shared" si="29"/>
        <v>28250</v>
      </c>
      <c r="Y293">
        <f t="shared" si="30"/>
        <v>28250</v>
      </c>
    </row>
    <row r="294" spans="1:25" x14ac:dyDescent="0.35">
      <c r="A294">
        <v>100293</v>
      </c>
      <c r="B294" s="1">
        <v>46122</v>
      </c>
      <c r="C294" t="s">
        <v>55</v>
      </c>
      <c r="D294" t="s">
        <v>56</v>
      </c>
      <c r="E294" t="s">
        <v>18</v>
      </c>
      <c r="F294" t="s">
        <v>44</v>
      </c>
      <c r="G294" t="s">
        <v>65</v>
      </c>
      <c r="H294" t="s">
        <v>133</v>
      </c>
      <c r="I294" t="s">
        <v>22</v>
      </c>
      <c r="J294">
        <v>2</v>
      </c>
      <c r="K294">
        <v>28000</v>
      </c>
      <c r="L294">
        <v>0</v>
      </c>
      <c r="M294">
        <v>56000</v>
      </c>
      <c r="N294">
        <v>16000</v>
      </c>
      <c r="O294" t="s">
        <v>23</v>
      </c>
      <c r="P294" t="s">
        <v>47</v>
      </c>
      <c r="Q294" t="b">
        <f t="shared" si="25"/>
        <v>0</v>
      </c>
      <c r="S294" t="str">
        <f t="shared" si="26"/>
        <v>Match</v>
      </c>
      <c r="V294">
        <f t="shared" si="27"/>
        <v>24000</v>
      </c>
      <c r="W294">
        <f t="shared" si="28"/>
        <v>56000</v>
      </c>
      <c r="X294">
        <f t="shared" si="29"/>
        <v>24000</v>
      </c>
      <c r="Y294">
        <f t="shared" si="30"/>
        <v>24000</v>
      </c>
    </row>
    <row r="295" spans="1:25" x14ac:dyDescent="0.35">
      <c r="A295">
        <v>100294</v>
      </c>
      <c r="B295" s="1">
        <v>46223</v>
      </c>
      <c r="C295" t="s">
        <v>50</v>
      </c>
      <c r="D295" t="s">
        <v>51</v>
      </c>
      <c r="E295" t="s">
        <v>43</v>
      </c>
      <c r="F295" t="s">
        <v>27</v>
      </c>
      <c r="G295" t="s">
        <v>38</v>
      </c>
      <c r="H295" t="s">
        <v>210</v>
      </c>
      <c r="I295" t="s">
        <v>22</v>
      </c>
      <c r="J295">
        <v>3</v>
      </c>
      <c r="K295">
        <v>26000</v>
      </c>
      <c r="L295">
        <v>0.1</v>
      </c>
      <c r="M295">
        <v>63180</v>
      </c>
      <c r="N295">
        <v>15000</v>
      </c>
      <c r="O295" t="s">
        <v>23</v>
      </c>
      <c r="P295" t="s">
        <v>54</v>
      </c>
      <c r="Q295" t="b">
        <f t="shared" si="25"/>
        <v>0</v>
      </c>
      <c r="S295" t="str">
        <f t="shared" si="26"/>
        <v>Mismatch</v>
      </c>
      <c r="T295">
        <f>M295-(J295*K295*(1-L295))</f>
        <v>-7020</v>
      </c>
      <c r="U295" t="str">
        <f>IF(AND(M295&lt;&gt;J295*K295*(1-L295),M295=J295*K295*(1-L295)*80%),"20% pattern","Other mismatch")</f>
        <v>Other mismatch</v>
      </c>
      <c r="V295">
        <f t="shared" si="27"/>
        <v>18180</v>
      </c>
      <c r="W295">
        <f t="shared" si="28"/>
        <v>70200</v>
      </c>
      <c r="X295">
        <f t="shared" si="29"/>
        <v>25200</v>
      </c>
      <c r="Y295">
        <f t="shared" si="30"/>
        <v>18180</v>
      </c>
    </row>
    <row r="296" spans="1:25" x14ac:dyDescent="0.35">
      <c r="A296">
        <v>100295</v>
      </c>
      <c r="B296" s="1">
        <v>46066</v>
      </c>
      <c r="C296" t="s">
        <v>50</v>
      </c>
      <c r="D296" t="s">
        <v>51</v>
      </c>
      <c r="E296" t="s">
        <v>18</v>
      </c>
      <c r="F296" t="s">
        <v>27</v>
      </c>
      <c r="G296" t="s">
        <v>33</v>
      </c>
      <c r="H296" t="s">
        <v>216</v>
      </c>
      <c r="I296" t="s">
        <v>22</v>
      </c>
      <c r="J296">
        <v>1</v>
      </c>
      <c r="K296">
        <v>32000</v>
      </c>
      <c r="L296">
        <v>0.15</v>
      </c>
      <c r="M296">
        <v>27200</v>
      </c>
      <c r="N296">
        <v>19000</v>
      </c>
      <c r="O296" t="s">
        <v>76</v>
      </c>
      <c r="P296" t="s">
        <v>31</v>
      </c>
      <c r="Q296" t="b">
        <f t="shared" si="25"/>
        <v>0</v>
      </c>
      <c r="S296" t="str">
        <f t="shared" si="26"/>
        <v>Match</v>
      </c>
      <c r="V296">
        <f t="shared" si="27"/>
        <v>8200</v>
      </c>
      <c r="W296">
        <f t="shared" si="28"/>
        <v>27200</v>
      </c>
      <c r="X296">
        <f t="shared" si="29"/>
        <v>8200</v>
      </c>
      <c r="Y296">
        <f t="shared" si="30"/>
        <v>8200</v>
      </c>
    </row>
    <row r="297" spans="1:25" x14ac:dyDescent="0.35">
      <c r="A297">
        <v>100296</v>
      </c>
      <c r="B297" s="1">
        <v>46138</v>
      </c>
      <c r="C297" t="s">
        <v>50</v>
      </c>
      <c r="D297" t="s">
        <v>51</v>
      </c>
      <c r="E297" t="s">
        <v>18</v>
      </c>
      <c r="F297" t="s">
        <v>27</v>
      </c>
      <c r="G297" t="s">
        <v>33</v>
      </c>
      <c r="H297" t="s">
        <v>144</v>
      </c>
      <c r="I297" t="s">
        <v>22</v>
      </c>
      <c r="J297">
        <v>2</v>
      </c>
      <c r="K297">
        <v>32000</v>
      </c>
      <c r="L297">
        <v>0.05</v>
      </c>
      <c r="M297">
        <v>72960</v>
      </c>
      <c r="O297" t="s">
        <v>76</v>
      </c>
      <c r="P297" t="s">
        <v>47</v>
      </c>
      <c r="Q297" cm="1">
        <f t="array" ref="Q297">IF(N297="",_xlfn.XLOOKUP(1,($G$2:$G$433=G297)*($N$2:$N$433&lt;&gt;""),$N$2:$N$433),"")</f>
        <v>19000</v>
      </c>
      <c r="S297" t="str">
        <f t="shared" si="26"/>
        <v>Mismatch</v>
      </c>
      <c r="T297">
        <f>M297-(J297*K297*(1-L297))</f>
        <v>12160</v>
      </c>
      <c r="U297" t="str">
        <f>IF(AND(M297&lt;&gt;J297*K297*(1-L297),M297=J297*K297*(1-L297)*80%),"20% pattern","Other mismatch")</f>
        <v>Other mismatch</v>
      </c>
      <c r="V297">
        <f t="shared" si="27"/>
        <v>72960</v>
      </c>
      <c r="W297">
        <f t="shared" si="28"/>
        <v>60800</v>
      </c>
      <c r="X297">
        <f t="shared" si="29"/>
        <v>60800</v>
      </c>
      <c r="Y297">
        <f t="shared" si="30"/>
        <v>72960</v>
      </c>
    </row>
    <row r="298" spans="1:25" x14ac:dyDescent="0.35">
      <c r="A298">
        <v>100297</v>
      </c>
      <c r="B298" s="1">
        <v>46038</v>
      </c>
      <c r="C298" t="s">
        <v>50</v>
      </c>
      <c r="D298" t="s">
        <v>51</v>
      </c>
      <c r="E298" t="s">
        <v>37</v>
      </c>
      <c r="F298" t="s">
        <v>19</v>
      </c>
      <c r="G298" t="s">
        <v>20</v>
      </c>
      <c r="H298" t="s">
        <v>39</v>
      </c>
      <c r="I298" t="s">
        <v>22</v>
      </c>
      <c r="J298">
        <v>1</v>
      </c>
      <c r="K298">
        <v>58000</v>
      </c>
      <c r="L298">
        <v>0</v>
      </c>
      <c r="M298">
        <v>58000</v>
      </c>
      <c r="N298">
        <v>39000</v>
      </c>
      <c r="O298" t="s">
        <v>23</v>
      </c>
      <c r="P298" t="s">
        <v>24</v>
      </c>
      <c r="Q298" t="b">
        <f t="shared" si="25"/>
        <v>0</v>
      </c>
      <c r="S298" t="str">
        <f t="shared" si="26"/>
        <v>Match</v>
      </c>
      <c r="V298">
        <f t="shared" si="27"/>
        <v>19000</v>
      </c>
      <c r="W298">
        <f t="shared" si="28"/>
        <v>58000</v>
      </c>
      <c r="X298">
        <f t="shared" si="29"/>
        <v>19000</v>
      </c>
      <c r="Y298">
        <f t="shared" si="30"/>
        <v>19000</v>
      </c>
    </row>
    <row r="299" spans="1:25" x14ac:dyDescent="0.35">
      <c r="A299">
        <v>100298</v>
      </c>
      <c r="B299" s="1">
        <v>46054</v>
      </c>
      <c r="C299" t="s">
        <v>42</v>
      </c>
      <c r="D299" t="s">
        <v>26</v>
      </c>
      <c r="E299" t="s">
        <v>37</v>
      </c>
      <c r="F299" t="s">
        <v>27</v>
      </c>
      <c r="G299" t="s">
        <v>38</v>
      </c>
      <c r="H299" t="s">
        <v>217</v>
      </c>
      <c r="I299" t="s">
        <v>30</v>
      </c>
      <c r="J299">
        <v>4</v>
      </c>
      <c r="K299">
        <v>26000</v>
      </c>
      <c r="L299">
        <v>0.1</v>
      </c>
      <c r="M299">
        <v>93600</v>
      </c>
      <c r="N299">
        <v>15000</v>
      </c>
      <c r="O299" t="s">
        <v>23</v>
      </c>
      <c r="P299" t="s">
        <v>54</v>
      </c>
      <c r="Q299" t="b">
        <f t="shared" si="25"/>
        <v>0</v>
      </c>
      <c r="S299" t="str">
        <f t="shared" si="26"/>
        <v>Match</v>
      </c>
      <c r="V299">
        <f t="shared" si="27"/>
        <v>33600</v>
      </c>
      <c r="W299">
        <f t="shared" si="28"/>
        <v>93600</v>
      </c>
      <c r="X299">
        <f t="shared" si="29"/>
        <v>33600</v>
      </c>
      <c r="Y299">
        <f t="shared" si="30"/>
        <v>33600</v>
      </c>
    </row>
    <row r="300" spans="1:25" x14ac:dyDescent="0.35">
      <c r="A300">
        <v>100299</v>
      </c>
      <c r="B300" s="1">
        <v>46209</v>
      </c>
      <c r="C300" t="s">
        <v>25</v>
      </c>
      <c r="D300" t="s">
        <v>26</v>
      </c>
      <c r="E300" t="s">
        <v>43</v>
      </c>
      <c r="F300" t="s">
        <v>44</v>
      </c>
      <c r="G300" t="s">
        <v>65</v>
      </c>
      <c r="H300" t="s">
        <v>141</v>
      </c>
      <c r="I300" t="s">
        <v>30</v>
      </c>
      <c r="J300">
        <v>2</v>
      </c>
      <c r="K300">
        <v>28000</v>
      </c>
      <c r="L300">
        <v>0.1</v>
      </c>
      <c r="M300">
        <v>50400</v>
      </c>
      <c r="N300">
        <v>16000</v>
      </c>
      <c r="O300" t="s">
        <v>23</v>
      </c>
      <c r="P300" t="s">
        <v>31</v>
      </c>
      <c r="Q300" t="b">
        <f t="shared" si="25"/>
        <v>0</v>
      </c>
      <c r="S300" t="str">
        <f t="shared" si="26"/>
        <v>Match</v>
      </c>
      <c r="V300">
        <f t="shared" si="27"/>
        <v>18400</v>
      </c>
      <c r="W300">
        <f t="shared" si="28"/>
        <v>50400</v>
      </c>
      <c r="X300">
        <f t="shared" si="29"/>
        <v>18400</v>
      </c>
      <c r="Y300">
        <f t="shared" si="30"/>
        <v>18400</v>
      </c>
    </row>
    <row r="301" spans="1:25" x14ac:dyDescent="0.35">
      <c r="A301">
        <v>100300</v>
      </c>
      <c r="B301" s="1">
        <v>46028</v>
      </c>
      <c r="C301" t="s">
        <v>55</v>
      </c>
      <c r="D301" t="s">
        <v>56</v>
      </c>
      <c r="E301" t="s">
        <v>18</v>
      </c>
      <c r="F301" t="s">
        <v>44</v>
      </c>
      <c r="G301" t="s">
        <v>45</v>
      </c>
      <c r="H301" t="s">
        <v>193</v>
      </c>
      <c r="I301" t="s">
        <v>22</v>
      </c>
      <c r="J301">
        <v>4</v>
      </c>
      <c r="K301">
        <v>6500</v>
      </c>
      <c r="L301">
        <v>0.1</v>
      </c>
      <c r="M301">
        <v>23400</v>
      </c>
      <c r="N301">
        <v>2200</v>
      </c>
      <c r="O301" t="s">
        <v>23</v>
      </c>
      <c r="P301" t="s">
        <v>31</v>
      </c>
      <c r="Q301" t="b">
        <f t="shared" si="25"/>
        <v>0</v>
      </c>
      <c r="S301" t="str">
        <f t="shared" si="26"/>
        <v>Match</v>
      </c>
      <c r="V301">
        <f t="shared" si="27"/>
        <v>14600</v>
      </c>
      <c r="W301">
        <f t="shared" si="28"/>
        <v>23400</v>
      </c>
      <c r="X301">
        <f t="shared" si="29"/>
        <v>14600</v>
      </c>
      <c r="Y301">
        <f t="shared" si="30"/>
        <v>14600</v>
      </c>
    </row>
    <row r="302" spans="1:25" x14ac:dyDescent="0.35">
      <c r="A302">
        <v>100301</v>
      </c>
      <c r="B302" s="1">
        <v>46087</v>
      </c>
      <c r="C302" t="s">
        <v>42</v>
      </c>
      <c r="D302" t="s">
        <v>26</v>
      </c>
      <c r="E302" t="s">
        <v>43</v>
      </c>
      <c r="F302" t="s">
        <v>27</v>
      </c>
      <c r="G302" t="s">
        <v>38</v>
      </c>
      <c r="H302" t="s">
        <v>95</v>
      </c>
      <c r="I302" t="s">
        <v>30</v>
      </c>
      <c r="J302">
        <v>5</v>
      </c>
      <c r="K302">
        <v>26000</v>
      </c>
      <c r="L302">
        <v>0.05</v>
      </c>
      <c r="M302">
        <v>98800</v>
      </c>
      <c r="N302">
        <v>15000</v>
      </c>
      <c r="O302" t="s">
        <v>76</v>
      </c>
      <c r="P302" t="s">
        <v>84</v>
      </c>
      <c r="Q302" t="b">
        <f t="shared" si="25"/>
        <v>0</v>
      </c>
      <c r="S302" t="str">
        <f t="shared" si="26"/>
        <v>Mismatch</v>
      </c>
      <c r="T302">
        <f>M302-(J302*K302*(1-L302))</f>
        <v>-24700</v>
      </c>
      <c r="U302" t="str">
        <f>IF(AND(M302&lt;&gt;J302*K302*(1-L302),M302=J302*K302*(1-L302)*80%),"20% pattern","Other mismatch")</f>
        <v>20% pattern</v>
      </c>
      <c r="V302">
        <f t="shared" si="27"/>
        <v>23800</v>
      </c>
      <c r="W302">
        <f t="shared" si="28"/>
        <v>123500</v>
      </c>
      <c r="X302">
        <f t="shared" si="29"/>
        <v>48500</v>
      </c>
      <c r="Y302">
        <f t="shared" si="30"/>
        <v>23800</v>
      </c>
    </row>
    <row r="303" spans="1:25" x14ac:dyDescent="0.35">
      <c r="A303">
        <v>100302</v>
      </c>
      <c r="B303" s="1">
        <v>46081</v>
      </c>
      <c r="C303" t="s">
        <v>42</v>
      </c>
      <c r="D303" t="s">
        <v>26</v>
      </c>
      <c r="E303" t="s">
        <v>43</v>
      </c>
      <c r="F303" t="s">
        <v>44</v>
      </c>
      <c r="G303" t="s">
        <v>65</v>
      </c>
      <c r="H303" t="s">
        <v>99</v>
      </c>
      <c r="I303" t="s">
        <v>30</v>
      </c>
      <c r="J303">
        <v>4</v>
      </c>
      <c r="K303">
        <v>28000</v>
      </c>
      <c r="L303">
        <v>0</v>
      </c>
      <c r="M303">
        <v>112000</v>
      </c>
      <c r="N303">
        <v>16000</v>
      </c>
      <c r="O303" t="s">
        <v>23</v>
      </c>
      <c r="P303" t="s">
        <v>47</v>
      </c>
      <c r="Q303" t="b">
        <f t="shared" si="25"/>
        <v>0</v>
      </c>
      <c r="S303" t="str">
        <f t="shared" si="26"/>
        <v>Match</v>
      </c>
      <c r="V303">
        <f t="shared" si="27"/>
        <v>48000</v>
      </c>
      <c r="W303">
        <f t="shared" si="28"/>
        <v>112000</v>
      </c>
      <c r="X303">
        <f t="shared" si="29"/>
        <v>48000</v>
      </c>
      <c r="Y303">
        <f t="shared" si="30"/>
        <v>48000</v>
      </c>
    </row>
    <row r="304" spans="1:25" x14ac:dyDescent="0.35">
      <c r="A304">
        <v>100303</v>
      </c>
      <c r="B304" s="1">
        <v>46069</v>
      </c>
      <c r="C304" t="s">
        <v>50</v>
      </c>
      <c r="D304" t="s">
        <v>51</v>
      </c>
      <c r="E304" t="s">
        <v>43</v>
      </c>
      <c r="F304" t="s">
        <v>44</v>
      </c>
      <c r="G304" t="s">
        <v>60</v>
      </c>
      <c r="H304" t="s">
        <v>117</v>
      </c>
      <c r="I304" t="s">
        <v>30</v>
      </c>
      <c r="J304">
        <v>2</v>
      </c>
      <c r="K304">
        <v>9000</v>
      </c>
      <c r="L304">
        <v>0.1</v>
      </c>
      <c r="M304">
        <v>16200</v>
      </c>
      <c r="N304">
        <v>3500</v>
      </c>
      <c r="O304" t="s">
        <v>23</v>
      </c>
      <c r="P304" t="s">
        <v>64</v>
      </c>
      <c r="Q304" t="b">
        <f t="shared" si="25"/>
        <v>0</v>
      </c>
      <c r="S304" t="str">
        <f t="shared" si="26"/>
        <v>Match</v>
      </c>
      <c r="V304">
        <f t="shared" si="27"/>
        <v>9200</v>
      </c>
      <c r="W304">
        <f t="shared" si="28"/>
        <v>16200</v>
      </c>
      <c r="X304">
        <f t="shared" si="29"/>
        <v>9200</v>
      </c>
      <c r="Y304">
        <f t="shared" si="30"/>
        <v>9200</v>
      </c>
    </row>
    <row r="305" spans="1:25" x14ac:dyDescent="0.35">
      <c r="A305">
        <v>100304</v>
      </c>
      <c r="B305" s="1">
        <v>46204</v>
      </c>
      <c r="C305" t="s">
        <v>35</v>
      </c>
      <c r="D305" t="s">
        <v>36</v>
      </c>
      <c r="E305" t="s">
        <v>18</v>
      </c>
      <c r="F305" t="s">
        <v>19</v>
      </c>
      <c r="G305" t="s">
        <v>20</v>
      </c>
      <c r="H305" t="s">
        <v>218</v>
      </c>
      <c r="I305" t="s">
        <v>22</v>
      </c>
      <c r="J305">
        <v>5</v>
      </c>
      <c r="K305">
        <v>58000</v>
      </c>
      <c r="L305">
        <v>0.1</v>
      </c>
      <c r="M305">
        <v>261000</v>
      </c>
      <c r="N305">
        <v>39000</v>
      </c>
      <c r="O305" t="s">
        <v>23</v>
      </c>
      <c r="P305" t="s">
        <v>47</v>
      </c>
      <c r="Q305" t="b">
        <f t="shared" si="25"/>
        <v>1</v>
      </c>
      <c r="S305" t="str">
        <f t="shared" si="26"/>
        <v>Match</v>
      </c>
      <c r="V305">
        <f t="shared" si="27"/>
        <v>66000</v>
      </c>
      <c r="W305">
        <f t="shared" si="28"/>
        <v>261000</v>
      </c>
      <c r="X305">
        <f t="shared" si="29"/>
        <v>66000</v>
      </c>
      <c r="Y305">
        <f t="shared" si="30"/>
        <v>66000</v>
      </c>
    </row>
    <row r="306" spans="1:25" x14ac:dyDescent="0.35">
      <c r="A306">
        <v>100305</v>
      </c>
      <c r="B306" s="1">
        <v>46032</v>
      </c>
      <c r="C306" t="s">
        <v>25</v>
      </c>
      <c r="D306" t="s">
        <v>26</v>
      </c>
      <c r="E306" t="s">
        <v>37</v>
      </c>
      <c r="F306" t="s">
        <v>27</v>
      </c>
      <c r="G306" t="s">
        <v>33</v>
      </c>
      <c r="H306" t="s">
        <v>168</v>
      </c>
      <c r="I306" t="s">
        <v>30</v>
      </c>
      <c r="J306">
        <v>2</v>
      </c>
      <c r="K306">
        <v>32000</v>
      </c>
      <c r="L306">
        <v>0.05</v>
      </c>
      <c r="M306">
        <v>60800</v>
      </c>
      <c r="N306">
        <v>19000</v>
      </c>
      <c r="O306" t="s">
        <v>23</v>
      </c>
      <c r="P306" t="s">
        <v>40</v>
      </c>
      <c r="Q306" t="b">
        <f t="shared" si="25"/>
        <v>0</v>
      </c>
      <c r="S306" t="str">
        <f t="shared" si="26"/>
        <v>Match</v>
      </c>
      <c r="V306">
        <f t="shared" si="27"/>
        <v>22800</v>
      </c>
      <c r="W306">
        <f t="shared" si="28"/>
        <v>60800</v>
      </c>
      <c r="X306">
        <f t="shared" si="29"/>
        <v>22800</v>
      </c>
      <c r="Y306">
        <f t="shared" si="30"/>
        <v>22800</v>
      </c>
    </row>
    <row r="307" spans="1:25" x14ac:dyDescent="0.35">
      <c r="A307">
        <v>100306</v>
      </c>
      <c r="B307" s="1">
        <v>46095</v>
      </c>
      <c r="C307" t="s">
        <v>55</v>
      </c>
      <c r="D307" t="s">
        <v>56</v>
      </c>
      <c r="E307" t="s">
        <v>43</v>
      </c>
      <c r="F307" t="s">
        <v>44</v>
      </c>
      <c r="G307" t="s">
        <v>60</v>
      </c>
      <c r="H307" t="s">
        <v>217</v>
      </c>
      <c r="I307" t="s">
        <v>22</v>
      </c>
      <c r="J307">
        <v>1</v>
      </c>
      <c r="K307">
        <v>9000</v>
      </c>
      <c r="L307">
        <v>0.15</v>
      </c>
      <c r="M307">
        <v>7650</v>
      </c>
      <c r="N307">
        <v>3500</v>
      </c>
      <c r="O307" t="s">
        <v>23</v>
      </c>
      <c r="P307" t="s">
        <v>84</v>
      </c>
      <c r="Q307" t="b">
        <f t="shared" si="25"/>
        <v>1</v>
      </c>
      <c r="S307" t="str">
        <f t="shared" si="26"/>
        <v>Match</v>
      </c>
      <c r="V307">
        <f t="shared" si="27"/>
        <v>4150</v>
      </c>
      <c r="W307">
        <f t="shared" si="28"/>
        <v>7650</v>
      </c>
      <c r="X307">
        <f t="shared" si="29"/>
        <v>4150</v>
      </c>
      <c r="Y307">
        <f t="shared" si="30"/>
        <v>4150</v>
      </c>
    </row>
    <row r="308" spans="1:25" x14ac:dyDescent="0.35">
      <c r="A308">
        <v>100307</v>
      </c>
      <c r="B308" s="1">
        <v>46201</v>
      </c>
      <c r="C308" t="s">
        <v>50</v>
      </c>
      <c r="D308" t="s">
        <v>51</v>
      </c>
      <c r="E308" t="s">
        <v>37</v>
      </c>
      <c r="F308" t="s">
        <v>27</v>
      </c>
      <c r="G308" t="s">
        <v>38</v>
      </c>
      <c r="H308" t="s">
        <v>219</v>
      </c>
      <c r="I308" t="s">
        <v>22</v>
      </c>
      <c r="J308">
        <v>3</v>
      </c>
      <c r="K308">
        <v>26000</v>
      </c>
      <c r="L308">
        <v>0</v>
      </c>
      <c r="M308">
        <v>78000</v>
      </c>
      <c r="N308">
        <v>15000</v>
      </c>
      <c r="O308" t="s">
        <v>23</v>
      </c>
      <c r="P308" t="s">
        <v>64</v>
      </c>
      <c r="Q308" t="b">
        <f t="shared" si="25"/>
        <v>0</v>
      </c>
      <c r="S308" t="str">
        <f t="shared" si="26"/>
        <v>Match</v>
      </c>
      <c r="V308">
        <f t="shared" si="27"/>
        <v>33000</v>
      </c>
      <c r="W308">
        <f t="shared" si="28"/>
        <v>78000</v>
      </c>
      <c r="X308">
        <f t="shared" si="29"/>
        <v>33000</v>
      </c>
      <c r="Y308">
        <f t="shared" si="30"/>
        <v>33000</v>
      </c>
    </row>
    <row r="309" spans="1:25" x14ac:dyDescent="0.35">
      <c r="A309">
        <v>100308</v>
      </c>
      <c r="B309" s="1">
        <v>46238</v>
      </c>
      <c r="C309" t="s">
        <v>42</v>
      </c>
      <c r="D309" t="s">
        <v>26</v>
      </c>
      <c r="E309" t="s">
        <v>37</v>
      </c>
      <c r="F309" t="s">
        <v>19</v>
      </c>
      <c r="G309" t="s">
        <v>52</v>
      </c>
      <c r="H309" t="s">
        <v>163</v>
      </c>
      <c r="I309" t="s">
        <v>30</v>
      </c>
      <c r="J309">
        <v>1</v>
      </c>
      <c r="K309">
        <v>42000</v>
      </c>
      <c r="L309">
        <v>0.05</v>
      </c>
      <c r="M309">
        <v>39900</v>
      </c>
      <c r="N309">
        <v>28000</v>
      </c>
      <c r="O309" t="s">
        <v>23</v>
      </c>
      <c r="P309" t="s">
        <v>84</v>
      </c>
      <c r="Q309" t="b">
        <f t="shared" si="25"/>
        <v>0</v>
      </c>
      <c r="S309" t="str">
        <f t="shared" si="26"/>
        <v>Match</v>
      </c>
      <c r="V309">
        <f t="shared" si="27"/>
        <v>11900</v>
      </c>
      <c r="W309">
        <f t="shared" si="28"/>
        <v>39900</v>
      </c>
      <c r="X309">
        <f t="shared" si="29"/>
        <v>11900</v>
      </c>
      <c r="Y309">
        <f t="shared" si="30"/>
        <v>11900</v>
      </c>
    </row>
    <row r="310" spans="1:25" x14ac:dyDescent="0.35">
      <c r="A310">
        <v>100309</v>
      </c>
      <c r="B310" s="1">
        <v>46154</v>
      </c>
      <c r="C310" t="s">
        <v>42</v>
      </c>
      <c r="D310" t="s">
        <v>26</v>
      </c>
      <c r="E310" t="s">
        <v>43</v>
      </c>
      <c r="F310" t="s">
        <v>44</v>
      </c>
      <c r="G310" t="s">
        <v>45</v>
      </c>
      <c r="H310" t="s">
        <v>220</v>
      </c>
      <c r="I310" t="s">
        <v>22</v>
      </c>
      <c r="J310">
        <v>3</v>
      </c>
      <c r="K310">
        <v>6500</v>
      </c>
      <c r="L310">
        <v>0.15</v>
      </c>
      <c r="M310">
        <v>16575</v>
      </c>
      <c r="N310">
        <v>2200</v>
      </c>
      <c r="O310" t="s">
        <v>23</v>
      </c>
      <c r="P310" t="s">
        <v>64</v>
      </c>
      <c r="Q310" t="b">
        <f t="shared" si="25"/>
        <v>0</v>
      </c>
      <c r="S310" t="str">
        <f t="shared" si="26"/>
        <v>Match</v>
      </c>
      <c r="V310">
        <f t="shared" si="27"/>
        <v>9975</v>
      </c>
      <c r="W310">
        <f t="shared" si="28"/>
        <v>16575</v>
      </c>
      <c r="X310">
        <f t="shared" si="29"/>
        <v>9975</v>
      </c>
      <c r="Y310">
        <f t="shared" si="30"/>
        <v>9975</v>
      </c>
    </row>
    <row r="311" spans="1:25" x14ac:dyDescent="0.35">
      <c r="A311">
        <v>100310</v>
      </c>
      <c r="B311" s="1">
        <v>46085</v>
      </c>
      <c r="C311" t="s">
        <v>25</v>
      </c>
      <c r="D311" t="s">
        <v>26</v>
      </c>
      <c r="E311" t="s">
        <v>37</v>
      </c>
      <c r="F311" t="s">
        <v>27</v>
      </c>
      <c r="G311" t="s">
        <v>33</v>
      </c>
      <c r="H311" t="s">
        <v>66</v>
      </c>
      <c r="I311" t="s">
        <v>22</v>
      </c>
      <c r="J311">
        <v>4</v>
      </c>
      <c r="K311">
        <v>32000</v>
      </c>
      <c r="L311">
        <v>0.1</v>
      </c>
      <c r="M311">
        <v>115200</v>
      </c>
      <c r="N311">
        <v>19000</v>
      </c>
      <c r="O311" t="s">
        <v>23</v>
      </c>
      <c r="P311" t="s">
        <v>64</v>
      </c>
      <c r="Q311" t="b">
        <f t="shared" si="25"/>
        <v>0</v>
      </c>
      <c r="S311" t="str">
        <f t="shared" si="26"/>
        <v>Match</v>
      </c>
      <c r="V311">
        <f t="shared" si="27"/>
        <v>39200</v>
      </c>
      <c r="W311">
        <f t="shared" si="28"/>
        <v>115200</v>
      </c>
      <c r="X311">
        <f t="shared" si="29"/>
        <v>39200</v>
      </c>
      <c r="Y311">
        <f t="shared" si="30"/>
        <v>39200</v>
      </c>
    </row>
    <row r="312" spans="1:25" x14ac:dyDescent="0.35">
      <c r="A312">
        <v>100311</v>
      </c>
      <c r="B312" s="1">
        <v>46175</v>
      </c>
      <c r="C312" t="s">
        <v>32</v>
      </c>
      <c r="D312" t="s">
        <v>17</v>
      </c>
      <c r="E312" t="s">
        <v>37</v>
      </c>
      <c r="F312" t="s">
        <v>221</v>
      </c>
      <c r="G312" t="s">
        <v>45</v>
      </c>
      <c r="H312" t="s">
        <v>128</v>
      </c>
      <c r="I312" t="s">
        <v>30</v>
      </c>
      <c r="J312">
        <v>1</v>
      </c>
      <c r="K312">
        <v>6500</v>
      </c>
      <c r="L312">
        <v>0.05</v>
      </c>
      <c r="M312">
        <v>6175</v>
      </c>
      <c r="O312" t="s">
        <v>23</v>
      </c>
      <c r="P312" t="s">
        <v>84</v>
      </c>
      <c r="Q312" cm="1">
        <f t="array" ref="Q312">IF(N312="",_xlfn.XLOOKUP(1,($G$2:$G$433=G312)*($N$2:$N$433&lt;&gt;""),$N$2:$N$433),"")</f>
        <v>2200</v>
      </c>
      <c r="S312" t="str">
        <f t="shared" si="26"/>
        <v>Match</v>
      </c>
      <c r="V312">
        <f t="shared" si="27"/>
        <v>6175</v>
      </c>
      <c r="W312">
        <f t="shared" si="28"/>
        <v>6175</v>
      </c>
      <c r="X312">
        <f t="shared" si="29"/>
        <v>6175</v>
      </c>
      <c r="Y312">
        <f t="shared" si="30"/>
        <v>6175</v>
      </c>
    </row>
    <row r="313" spans="1:25" x14ac:dyDescent="0.35">
      <c r="A313">
        <v>100312</v>
      </c>
      <c r="B313" s="1">
        <v>46080</v>
      </c>
      <c r="C313" t="s">
        <v>42</v>
      </c>
      <c r="D313" t="s">
        <v>26</v>
      </c>
      <c r="E313" t="s">
        <v>43</v>
      </c>
      <c r="F313" t="s">
        <v>27</v>
      </c>
      <c r="G313" t="s">
        <v>33</v>
      </c>
      <c r="H313" t="s">
        <v>48</v>
      </c>
      <c r="I313" t="s">
        <v>22</v>
      </c>
      <c r="J313">
        <v>3</v>
      </c>
      <c r="K313">
        <v>32000</v>
      </c>
      <c r="L313">
        <v>0.15</v>
      </c>
      <c r="M313">
        <v>81600</v>
      </c>
      <c r="N313">
        <v>19000</v>
      </c>
      <c r="O313" t="s">
        <v>23</v>
      </c>
      <c r="P313" t="s">
        <v>31</v>
      </c>
      <c r="Q313" t="b">
        <f t="shared" si="25"/>
        <v>0</v>
      </c>
      <c r="S313" t="str">
        <f t="shared" si="26"/>
        <v>Match</v>
      </c>
      <c r="V313">
        <f t="shared" si="27"/>
        <v>24600</v>
      </c>
      <c r="W313">
        <f t="shared" si="28"/>
        <v>81600</v>
      </c>
      <c r="X313">
        <f t="shared" si="29"/>
        <v>24600</v>
      </c>
      <c r="Y313">
        <f t="shared" si="30"/>
        <v>24600</v>
      </c>
    </row>
    <row r="314" spans="1:25" x14ac:dyDescent="0.35">
      <c r="A314">
        <v>100313</v>
      </c>
      <c r="B314" s="1">
        <v>46241</v>
      </c>
      <c r="C314" t="s">
        <v>25</v>
      </c>
      <c r="D314" t="s">
        <v>222</v>
      </c>
      <c r="E314" t="s">
        <v>43</v>
      </c>
      <c r="F314" t="s">
        <v>44</v>
      </c>
      <c r="G314" t="s">
        <v>45</v>
      </c>
      <c r="H314" t="s">
        <v>146</v>
      </c>
      <c r="I314" t="s">
        <v>30</v>
      </c>
      <c r="J314">
        <v>1</v>
      </c>
      <c r="K314">
        <v>6500</v>
      </c>
      <c r="L314">
        <v>0.05</v>
      </c>
      <c r="M314">
        <v>6175</v>
      </c>
      <c r="N314">
        <v>2200</v>
      </c>
      <c r="O314" t="s">
        <v>23</v>
      </c>
      <c r="P314" t="s">
        <v>58</v>
      </c>
      <c r="Q314" t="b">
        <f t="shared" si="25"/>
        <v>0</v>
      </c>
      <c r="S314" t="str">
        <f t="shared" si="26"/>
        <v>Match</v>
      </c>
      <c r="V314">
        <f t="shared" si="27"/>
        <v>3975</v>
      </c>
      <c r="W314">
        <f t="shared" si="28"/>
        <v>6175</v>
      </c>
      <c r="X314">
        <f t="shared" si="29"/>
        <v>3975</v>
      </c>
      <c r="Y314">
        <f t="shared" si="30"/>
        <v>3975</v>
      </c>
    </row>
    <row r="315" spans="1:25" x14ac:dyDescent="0.35">
      <c r="A315">
        <v>100314</v>
      </c>
      <c r="B315" s="1">
        <v>46106</v>
      </c>
      <c r="C315" t="s">
        <v>42</v>
      </c>
      <c r="D315" t="s">
        <v>185</v>
      </c>
      <c r="E315" t="s">
        <v>43</v>
      </c>
      <c r="F315" t="s">
        <v>27</v>
      </c>
      <c r="G315" t="s">
        <v>28</v>
      </c>
      <c r="H315" t="s">
        <v>142</v>
      </c>
      <c r="I315" t="s">
        <v>30</v>
      </c>
      <c r="J315">
        <v>1</v>
      </c>
      <c r="K315">
        <v>165000</v>
      </c>
      <c r="L315">
        <v>0.1</v>
      </c>
      <c r="M315">
        <v>148500</v>
      </c>
      <c r="N315">
        <v>112000</v>
      </c>
      <c r="O315" t="s">
        <v>23</v>
      </c>
      <c r="P315" t="s">
        <v>40</v>
      </c>
      <c r="Q315" t="b">
        <f t="shared" si="25"/>
        <v>0</v>
      </c>
      <c r="S315" t="str">
        <f t="shared" si="26"/>
        <v>Match</v>
      </c>
      <c r="V315">
        <f t="shared" si="27"/>
        <v>36500</v>
      </c>
      <c r="W315">
        <f t="shared" si="28"/>
        <v>148500</v>
      </c>
      <c r="X315">
        <f t="shared" si="29"/>
        <v>36500</v>
      </c>
      <c r="Y315">
        <f t="shared" si="30"/>
        <v>36500</v>
      </c>
    </row>
    <row r="316" spans="1:25" x14ac:dyDescent="0.35">
      <c r="A316">
        <v>100315</v>
      </c>
      <c r="B316" s="1">
        <v>46118</v>
      </c>
      <c r="C316" t="s">
        <v>42</v>
      </c>
      <c r="D316" t="s">
        <v>26</v>
      </c>
      <c r="E316" t="s">
        <v>18</v>
      </c>
      <c r="F316" t="s">
        <v>27</v>
      </c>
      <c r="G316" t="s">
        <v>38</v>
      </c>
      <c r="H316" t="s">
        <v>192</v>
      </c>
      <c r="I316" t="s">
        <v>30</v>
      </c>
      <c r="J316">
        <v>1</v>
      </c>
      <c r="K316">
        <v>26000</v>
      </c>
      <c r="L316">
        <v>0</v>
      </c>
      <c r="M316">
        <v>26000</v>
      </c>
      <c r="N316">
        <v>15000</v>
      </c>
      <c r="O316" t="s">
        <v>23</v>
      </c>
      <c r="P316" t="s">
        <v>24</v>
      </c>
      <c r="Q316" t="b">
        <f t="shared" si="25"/>
        <v>0</v>
      </c>
      <c r="S316" t="str">
        <f t="shared" si="26"/>
        <v>Match</v>
      </c>
      <c r="V316">
        <f t="shared" si="27"/>
        <v>11000</v>
      </c>
      <c r="W316">
        <f t="shared" si="28"/>
        <v>26000</v>
      </c>
      <c r="X316">
        <f t="shared" si="29"/>
        <v>11000</v>
      </c>
      <c r="Y316">
        <f t="shared" si="30"/>
        <v>11000</v>
      </c>
    </row>
    <row r="317" spans="1:25" x14ac:dyDescent="0.35">
      <c r="A317">
        <v>100316</v>
      </c>
      <c r="B317" s="1">
        <v>46154</v>
      </c>
      <c r="C317" t="s">
        <v>35</v>
      </c>
      <c r="D317" t="s">
        <v>36</v>
      </c>
      <c r="E317" t="s">
        <v>37</v>
      </c>
      <c r="F317" t="s">
        <v>27</v>
      </c>
      <c r="G317" t="s">
        <v>33</v>
      </c>
      <c r="H317" t="s">
        <v>70</v>
      </c>
      <c r="I317" t="s">
        <v>22</v>
      </c>
      <c r="J317">
        <v>5</v>
      </c>
      <c r="K317">
        <v>32000</v>
      </c>
      <c r="L317">
        <v>0</v>
      </c>
      <c r="M317">
        <v>160000</v>
      </c>
      <c r="N317">
        <v>19000</v>
      </c>
      <c r="O317" t="s">
        <v>23</v>
      </c>
      <c r="P317" t="s">
        <v>24</v>
      </c>
      <c r="Q317" t="b">
        <f t="shared" si="25"/>
        <v>0</v>
      </c>
      <c r="S317" t="str">
        <f t="shared" si="26"/>
        <v>Match</v>
      </c>
      <c r="V317">
        <f t="shared" si="27"/>
        <v>65000</v>
      </c>
      <c r="W317">
        <f t="shared" si="28"/>
        <v>160000</v>
      </c>
      <c r="X317">
        <f t="shared" si="29"/>
        <v>65000</v>
      </c>
      <c r="Y317">
        <f t="shared" si="30"/>
        <v>65000</v>
      </c>
    </row>
    <row r="318" spans="1:25" x14ac:dyDescent="0.35">
      <c r="A318">
        <v>100317</v>
      </c>
      <c r="B318" s="1">
        <v>46212</v>
      </c>
      <c r="C318" t="s">
        <v>50</v>
      </c>
      <c r="D318" t="s">
        <v>51</v>
      </c>
      <c r="E318" t="s">
        <v>43</v>
      </c>
      <c r="F318" t="s">
        <v>19</v>
      </c>
      <c r="G318" t="s">
        <v>62</v>
      </c>
      <c r="H318" t="s">
        <v>219</v>
      </c>
      <c r="I318" t="s">
        <v>30</v>
      </c>
      <c r="J318">
        <v>1</v>
      </c>
      <c r="K318">
        <v>24000</v>
      </c>
      <c r="L318">
        <v>0.05</v>
      </c>
      <c r="M318">
        <v>22800</v>
      </c>
      <c r="N318">
        <v>15000</v>
      </c>
      <c r="O318" t="s">
        <v>23</v>
      </c>
      <c r="P318" t="s">
        <v>31</v>
      </c>
      <c r="Q318" t="b">
        <f t="shared" si="25"/>
        <v>0</v>
      </c>
      <c r="S318" t="str">
        <f t="shared" si="26"/>
        <v>Match</v>
      </c>
      <c r="V318">
        <f t="shared" si="27"/>
        <v>7800</v>
      </c>
      <c r="W318">
        <f t="shared" si="28"/>
        <v>22800</v>
      </c>
      <c r="X318">
        <f t="shared" si="29"/>
        <v>7800</v>
      </c>
      <c r="Y318">
        <f t="shared" si="30"/>
        <v>7800</v>
      </c>
    </row>
    <row r="319" spans="1:25" x14ac:dyDescent="0.35">
      <c r="A319">
        <v>100318</v>
      </c>
      <c r="B319" s="1">
        <v>46179</v>
      </c>
      <c r="C319" t="s">
        <v>35</v>
      </c>
      <c r="D319" t="s">
        <v>36</v>
      </c>
      <c r="E319" t="s">
        <v>43</v>
      </c>
      <c r="F319" t="s">
        <v>19</v>
      </c>
      <c r="G319" t="s">
        <v>20</v>
      </c>
      <c r="H319" t="s">
        <v>223</v>
      </c>
      <c r="I319" t="s">
        <v>30</v>
      </c>
      <c r="J319">
        <v>2</v>
      </c>
      <c r="K319">
        <v>58000</v>
      </c>
      <c r="L319">
        <v>0.05</v>
      </c>
      <c r="M319">
        <v>110200</v>
      </c>
      <c r="N319">
        <v>39000</v>
      </c>
      <c r="O319" t="s">
        <v>23</v>
      </c>
      <c r="P319" t="s">
        <v>40</v>
      </c>
      <c r="Q319" t="b">
        <f t="shared" si="25"/>
        <v>0</v>
      </c>
      <c r="S319" t="str">
        <f t="shared" si="26"/>
        <v>Match</v>
      </c>
      <c r="V319">
        <f t="shared" si="27"/>
        <v>32200</v>
      </c>
      <c r="W319">
        <f t="shared" si="28"/>
        <v>110200</v>
      </c>
      <c r="X319">
        <f t="shared" si="29"/>
        <v>32200</v>
      </c>
      <c r="Y319">
        <f t="shared" si="30"/>
        <v>32200</v>
      </c>
    </row>
    <row r="320" spans="1:25" x14ac:dyDescent="0.35">
      <c r="A320">
        <v>100319</v>
      </c>
      <c r="B320" s="1">
        <v>46040</v>
      </c>
      <c r="C320" t="s">
        <v>16</v>
      </c>
      <c r="D320" t="s">
        <v>17</v>
      </c>
      <c r="E320" t="s">
        <v>43</v>
      </c>
      <c r="F320" t="s">
        <v>44</v>
      </c>
      <c r="G320" t="s">
        <v>65</v>
      </c>
      <c r="H320" t="s">
        <v>125</v>
      </c>
      <c r="I320" t="s">
        <v>22</v>
      </c>
      <c r="J320">
        <v>4</v>
      </c>
      <c r="K320">
        <v>28000</v>
      </c>
      <c r="L320">
        <v>0.15</v>
      </c>
      <c r="M320">
        <v>95200</v>
      </c>
      <c r="N320">
        <v>16000</v>
      </c>
      <c r="O320" t="s">
        <v>23</v>
      </c>
      <c r="P320" t="s">
        <v>58</v>
      </c>
      <c r="Q320" t="b">
        <f t="shared" si="25"/>
        <v>0</v>
      </c>
      <c r="S320" t="str">
        <f t="shared" si="26"/>
        <v>Match</v>
      </c>
      <c r="V320">
        <f t="shared" si="27"/>
        <v>31200</v>
      </c>
      <c r="W320">
        <f t="shared" si="28"/>
        <v>95200</v>
      </c>
      <c r="X320">
        <f t="shared" si="29"/>
        <v>31200</v>
      </c>
      <c r="Y320">
        <f t="shared" si="30"/>
        <v>31200</v>
      </c>
    </row>
    <row r="321" spans="1:25" x14ac:dyDescent="0.35">
      <c r="A321">
        <v>100320</v>
      </c>
      <c r="B321" s="1">
        <v>46093</v>
      </c>
      <c r="C321" t="s">
        <v>32</v>
      </c>
      <c r="D321" t="s">
        <v>17</v>
      </c>
      <c r="E321" t="s">
        <v>43</v>
      </c>
      <c r="F321" t="s">
        <v>27</v>
      </c>
      <c r="G321" t="s">
        <v>33</v>
      </c>
      <c r="H321" t="s">
        <v>68</v>
      </c>
      <c r="I321" t="s">
        <v>30</v>
      </c>
      <c r="J321">
        <v>2</v>
      </c>
      <c r="K321">
        <v>32000</v>
      </c>
      <c r="L321">
        <v>0.2</v>
      </c>
      <c r="M321">
        <v>51200</v>
      </c>
      <c r="N321">
        <v>19000</v>
      </c>
      <c r="O321" t="s">
        <v>23</v>
      </c>
      <c r="P321" t="s">
        <v>54</v>
      </c>
      <c r="Q321" t="b">
        <f t="shared" si="25"/>
        <v>0</v>
      </c>
      <c r="S321" t="str">
        <f t="shared" si="26"/>
        <v>Match</v>
      </c>
      <c r="V321">
        <f t="shared" si="27"/>
        <v>13200</v>
      </c>
      <c r="W321">
        <f t="shared" si="28"/>
        <v>51200</v>
      </c>
      <c r="X321">
        <f t="shared" si="29"/>
        <v>13200</v>
      </c>
      <c r="Y321">
        <f t="shared" si="30"/>
        <v>13200</v>
      </c>
    </row>
    <row r="322" spans="1:25" x14ac:dyDescent="0.35">
      <c r="A322">
        <v>100321</v>
      </c>
      <c r="B322" s="1">
        <v>46084</v>
      </c>
      <c r="C322" t="s">
        <v>25</v>
      </c>
      <c r="D322" t="s">
        <v>26</v>
      </c>
      <c r="E322" t="s">
        <v>43</v>
      </c>
      <c r="F322" t="s">
        <v>27</v>
      </c>
      <c r="G322" t="s">
        <v>28</v>
      </c>
      <c r="H322" t="s">
        <v>114</v>
      </c>
      <c r="I322" t="s">
        <v>30</v>
      </c>
      <c r="J322">
        <v>2</v>
      </c>
      <c r="K322">
        <v>165000</v>
      </c>
      <c r="L322">
        <v>0</v>
      </c>
      <c r="M322">
        <v>330000</v>
      </c>
      <c r="N322">
        <v>112000</v>
      </c>
      <c r="O322" t="s">
        <v>23</v>
      </c>
      <c r="P322" t="s">
        <v>31</v>
      </c>
      <c r="Q322" t="b">
        <f t="shared" si="25"/>
        <v>0</v>
      </c>
      <c r="S322" t="str">
        <f t="shared" si="26"/>
        <v>Match</v>
      </c>
      <c r="V322">
        <f t="shared" si="27"/>
        <v>106000</v>
      </c>
      <c r="W322">
        <f t="shared" si="28"/>
        <v>330000</v>
      </c>
      <c r="X322">
        <f t="shared" si="29"/>
        <v>106000</v>
      </c>
      <c r="Y322">
        <f t="shared" si="30"/>
        <v>106000</v>
      </c>
    </row>
    <row r="323" spans="1:25" x14ac:dyDescent="0.35">
      <c r="A323">
        <v>100322</v>
      </c>
      <c r="B323" s="1">
        <v>46187</v>
      </c>
      <c r="C323" t="s">
        <v>42</v>
      </c>
      <c r="D323" t="s">
        <v>26</v>
      </c>
      <c r="E323" t="s">
        <v>37</v>
      </c>
      <c r="F323" t="s">
        <v>19</v>
      </c>
      <c r="G323" t="s">
        <v>62</v>
      </c>
      <c r="H323" t="s">
        <v>177</v>
      </c>
      <c r="I323" t="s">
        <v>22</v>
      </c>
      <c r="J323">
        <v>1</v>
      </c>
      <c r="K323">
        <v>24000</v>
      </c>
      <c r="L323">
        <v>0.1</v>
      </c>
      <c r="M323">
        <v>21600</v>
      </c>
      <c r="N323">
        <v>15000</v>
      </c>
      <c r="O323" t="s">
        <v>23</v>
      </c>
      <c r="P323" t="s">
        <v>40</v>
      </c>
      <c r="Q323" t="b">
        <f t="shared" ref="Q323:Q386" si="31">COUNTIF($A$2:$A$433,A323)&gt;1</f>
        <v>0</v>
      </c>
      <c r="S323" t="str">
        <f t="shared" ref="S323:S386" si="32">IF(M323&lt;&gt;J323*K323*(1-L323),"Mismatch","Match")</f>
        <v>Match</v>
      </c>
      <c r="V323">
        <f t="shared" ref="V323:V386" si="33">M323-(J323*N323)</f>
        <v>6600</v>
      </c>
      <c r="W323">
        <f t="shared" ref="W323:W386" si="34">J323*K323*(1-L323)</f>
        <v>21600</v>
      </c>
      <c r="X323">
        <f t="shared" ref="X323:X386" si="35">W323-(J323*N323)</f>
        <v>6600</v>
      </c>
      <c r="Y323">
        <f t="shared" ref="Y323:Y386" si="36">M323-(J323*N323)</f>
        <v>6600</v>
      </c>
    </row>
    <row r="324" spans="1:25" x14ac:dyDescent="0.35">
      <c r="A324">
        <v>100323</v>
      </c>
      <c r="B324" s="1">
        <v>46079</v>
      </c>
      <c r="C324" t="s">
        <v>50</v>
      </c>
      <c r="D324" t="s">
        <v>51</v>
      </c>
      <c r="E324" t="s">
        <v>18</v>
      </c>
      <c r="F324" t="s">
        <v>27</v>
      </c>
      <c r="G324" t="s">
        <v>28</v>
      </c>
      <c r="H324" t="s">
        <v>135</v>
      </c>
      <c r="I324" t="s">
        <v>30</v>
      </c>
      <c r="J324">
        <v>2</v>
      </c>
      <c r="K324">
        <v>165000</v>
      </c>
      <c r="L324">
        <v>0</v>
      </c>
      <c r="M324">
        <v>330000</v>
      </c>
      <c r="N324">
        <v>112000</v>
      </c>
      <c r="O324" t="s">
        <v>23</v>
      </c>
      <c r="P324" t="s">
        <v>24</v>
      </c>
      <c r="Q324" t="b">
        <f t="shared" si="31"/>
        <v>0</v>
      </c>
      <c r="S324" t="str">
        <f t="shared" si="32"/>
        <v>Match</v>
      </c>
      <c r="V324">
        <f t="shared" si="33"/>
        <v>106000</v>
      </c>
      <c r="W324">
        <f t="shared" si="34"/>
        <v>330000</v>
      </c>
      <c r="X324">
        <f t="shared" si="35"/>
        <v>106000</v>
      </c>
      <c r="Y324">
        <f t="shared" si="36"/>
        <v>106000</v>
      </c>
    </row>
    <row r="325" spans="1:25" x14ac:dyDescent="0.35">
      <c r="A325">
        <v>100324</v>
      </c>
      <c r="B325" s="1">
        <v>46038</v>
      </c>
      <c r="C325" t="s">
        <v>50</v>
      </c>
      <c r="D325" t="s">
        <v>51</v>
      </c>
      <c r="E325" t="s">
        <v>43</v>
      </c>
      <c r="F325" t="s">
        <v>27</v>
      </c>
      <c r="G325" t="s">
        <v>28</v>
      </c>
      <c r="H325" t="s">
        <v>204</v>
      </c>
      <c r="I325" t="s">
        <v>22</v>
      </c>
      <c r="J325">
        <v>3</v>
      </c>
      <c r="K325">
        <v>165000</v>
      </c>
      <c r="L325">
        <v>0.1</v>
      </c>
      <c r="M325">
        <v>445500</v>
      </c>
      <c r="N325">
        <v>112000</v>
      </c>
      <c r="O325" t="s">
        <v>23</v>
      </c>
      <c r="P325" t="s">
        <v>58</v>
      </c>
      <c r="Q325" t="b">
        <f t="shared" si="31"/>
        <v>0</v>
      </c>
      <c r="S325" t="str">
        <f t="shared" si="32"/>
        <v>Match</v>
      </c>
      <c r="V325">
        <f t="shared" si="33"/>
        <v>109500</v>
      </c>
      <c r="W325">
        <f t="shared" si="34"/>
        <v>445500</v>
      </c>
      <c r="X325">
        <f t="shared" si="35"/>
        <v>109500</v>
      </c>
      <c r="Y325">
        <f t="shared" si="36"/>
        <v>109500</v>
      </c>
    </row>
    <row r="326" spans="1:25" x14ac:dyDescent="0.35">
      <c r="A326">
        <v>100325</v>
      </c>
      <c r="B326" s="1">
        <v>46251</v>
      </c>
      <c r="C326" t="s">
        <v>35</v>
      </c>
      <c r="D326" t="s">
        <v>36</v>
      </c>
      <c r="E326" t="s">
        <v>18</v>
      </c>
      <c r="F326" t="s">
        <v>19</v>
      </c>
      <c r="G326" t="s">
        <v>52</v>
      </c>
      <c r="H326" t="s">
        <v>180</v>
      </c>
      <c r="I326" t="s">
        <v>30</v>
      </c>
      <c r="J326">
        <v>3</v>
      </c>
      <c r="K326">
        <v>42000</v>
      </c>
      <c r="L326">
        <v>0.05</v>
      </c>
      <c r="M326">
        <v>119700</v>
      </c>
      <c r="N326">
        <v>28000</v>
      </c>
      <c r="O326" t="s">
        <v>23</v>
      </c>
      <c r="P326" t="s">
        <v>24</v>
      </c>
      <c r="Q326" t="b">
        <f t="shared" si="31"/>
        <v>0</v>
      </c>
      <c r="S326" t="str">
        <f t="shared" si="32"/>
        <v>Match</v>
      </c>
      <c r="V326">
        <f t="shared" si="33"/>
        <v>35700</v>
      </c>
      <c r="W326">
        <f t="shared" si="34"/>
        <v>119700</v>
      </c>
      <c r="X326">
        <f t="shared" si="35"/>
        <v>35700</v>
      </c>
      <c r="Y326">
        <f t="shared" si="36"/>
        <v>35700</v>
      </c>
    </row>
    <row r="327" spans="1:25" x14ac:dyDescent="0.35">
      <c r="A327">
        <v>100326</v>
      </c>
      <c r="B327" s="1">
        <v>46165</v>
      </c>
      <c r="C327" t="s">
        <v>50</v>
      </c>
      <c r="D327" t="s">
        <v>51</v>
      </c>
      <c r="E327" t="s">
        <v>37</v>
      </c>
      <c r="F327" t="s">
        <v>27</v>
      </c>
      <c r="G327" t="s">
        <v>33</v>
      </c>
      <c r="H327" t="s">
        <v>197</v>
      </c>
      <c r="I327" t="s">
        <v>30</v>
      </c>
      <c r="J327">
        <v>5</v>
      </c>
      <c r="K327">
        <v>32000</v>
      </c>
      <c r="L327">
        <v>0.05</v>
      </c>
      <c r="M327">
        <v>152000</v>
      </c>
      <c r="N327">
        <v>19000</v>
      </c>
      <c r="O327" t="s">
        <v>23</v>
      </c>
      <c r="P327" t="s">
        <v>40</v>
      </c>
      <c r="Q327" t="b">
        <f t="shared" si="31"/>
        <v>0</v>
      </c>
      <c r="S327" t="str">
        <f t="shared" si="32"/>
        <v>Match</v>
      </c>
      <c r="V327">
        <f t="shared" si="33"/>
        <v>57000</v>
      </c>
      <c r="W327">
        <f t="shared" si="34"/>
        <v>152000</v>
      </c>
      <c r="X327">
        <f t="shared" si="35"/>
        <v>57000</v>
      </c>
      <c r="Y327">
        <f t="shared" si="36"/>
        <v>57000</v>
      </c>
    </row>
    <row r="328" spans="1:25" x14ac:dyDescent="0.35">
      <c r="A328">
        <v>100327</v>
      </c>
      <c r="B328" s="1">
        <v>46141</v>
      </c>
      <c r="C328" t="s">
        <v>42</v>
      </c>
      <c r="D328" t="s">
        <v>26</v>
      </c>
      <c r="E328" t="s">
        <v>43</v>
      </c>
      <c r="F328" t="s">
        <v>27</v>
      </c>
      <c r="G328" t="s">
        <v>38</v>
      </c>
      <c r="H328" t="s">
        <v>68</v>
      </c>
      <c r="I328" t="s">
        <v>22</v>
      </c>
      <c r="J328">
        <v>1</v>
      </c>
      <c r="K328">
        <v>26000</v>
      </c>
      <c r="L328">
        <v>0.1</v>
      </c>
      <c r="M328">
        <v>23400</v>
      </c>
      <c r="N328">
        <v>15000</v>
      </c>
      <c r="O328" t="s">
        <v>23</v>
      </c>
      <c r="P328" t="s">
        <v>31</v>
      </c>
      <c r="Q328" t="b">
        <f t="shared" si="31"/>
        <v>0</v>
      </c>
      <c r="S328" t="str">
        <f t="shared" si="32"/>
        <v>Match</v>
      </c>
      <c r="V328">
        <f t="shared" si="33"/>
        <v>8400</v>
      </c>
      <c r="W328">
        <f t="shared" si="34"/>
        <v>23400</v>
      </c>
      <c r="X328">
        <f t="shared" si="35"/>
        <v>8400</v>
      </c>
      <c r="Y328">
        <f t="shared" si="36"/>
        <v>8400</v>
      </c>
    </row>
    <row r="329" spans="1:25" x14ac:dyDescent="0.35">
      <c r="A329">
        <v>100328</v>
      </c>
      <c r="B329" s="1">
        <v>46144</v>
      </c>
      <c r="C329" t="s">
        <v>35</v>
      </c>
      <c r="D329" t="s">
        <v>36</v>
      </c>
      <c r="E329" t="s">
        <v>18</v>
      </c>
      <c r="F329" t="s">
        <v>19</v>
      </c>
      <c r="G329" t="s">
        <v>52</v>
      </c>
      <c r="H329" t="s">
        <v>224</v>
      </c>
      <c r="I329" t="s">
        <v>30</v>
      </c>
      <c r="J329">
        <v>1</v>
      </c>
      <c r="K329">
        <v>42000</v>
      </c>
      <c r="L329">
        <v>0.05</v>
      </c>
      <c r="M329">
        <v>39900</v>
      </c>
      <c r="N329">
        <v>28000</v>
      </c>
      <c r="O329" t="s">
        <v>23</v>
      </c>
      <c r="P329" t="s">
        <v>40</v>
      </c>
      <c r="Q329" t="b">
        <f t="shared" si="31"/>
        <v>0</v>
      </c>
      <c r="S329" t="str">
        <f t="shared" si="32"/>
        <v>Match</v>
      </c>
      <c r="V329">
        <f t="shared" si="33"/>
        <v>11900</v>
      </c>
      <c r="W329">
        <f t="shared" si="34"/>
        <v>39900</v>
      </c>
      <c r="X329">
        <f t="shared" si="35"/>
        <v>11900</v>
      </c>
      <c r="Y329">
        <f t="shared" si="36"/>
        <v>11900</v>
      </c>
    </row>
    <row r="330" spans="1:25" x14ac:dyDescent="0.35">
      <c r="A330">
        <v>100329</v>
      </c>
      <c r="B330" s="1">
        <v>46023</v>
      </c>
      <c r="C330" t="s">
        <v>50</v>
      </c>
      <c r="D330" t="s">
        <v>51</v>
      </c>
      <c r="E330" t="s">
        <v>18</v>
      </c>
      <c r="F330" t="s">
        <v>27</v>
      </c>
      <c r="G330" t="s">
        <v>33</v>
      </c>
      <c r="H330" t="s">
        <v>128</v>
      </c>
      <c r="I330" t="s">
        <v>30</v>
      </c>
      <c r="J330">
        <v>2</v>
      </c>
      <c r="K330">
        <v>32000</v>
      </c>
      <c r="L330">
        <v>0</v>
      </c>
      <c r="M330">
        <v>64000</v>
      </c>
      <c r="N330">
        <v>19000</v>
      </c>
      <c r="O330" t="s">
        <v>76</v>
      </c>
      <c r="P330" t="s">
        <v>54</v>
      </c>
      <c r="Q330" t="b">
        <f t="shared" si="31"/>
        <v>0</v>
      </c>
      <c r="S330" t="str">
        <f t="shared" si="32"/>
        <v>Match</v>
      </c>
      <c r="V330">
        <f t="shared" si="33"/>
        <v>26000</v>
      </c>
      <c r="W330">
        <f t="shared" si="34"/>
        <v>64000</v>
      </c>
      <c r="X330">
        <f t="shared" si="35"/>
        <v>26000</v>
      </c>
      <c r="Y330">
        <f t="shared" si="36"/>
        <v>26000</v>
      </c>
    </row>
    <row r="331" spans="1:25" x14ac:dyDescent="0.35">
      <c r="A331">
        <v>100330</v>
      </c>
      <c r="B331" s="1">
        <v>46153</v>
      </c>
      <c r="C331" t="s">
        <v>42</v>
      </c>
      <c r="D331" t="s">
        <v>26</v>
      </c>
      <c r="E331" t="s">
        <v>43</v>
      </c>
      <c r="F331" t="s">
        <v>19</v>
      </c>
      <c r="G331" t="s">
        <v>20</v>
      </c>
      <c r="H331" t="s">
        <v>75</v>
      </c>
      <c r="I331" t="s">
        <v>22</v>
      </c>
      <c r="J331">
        <v>2</v>
      </c>
      <c r="K331">
        <v>58000</v>
      </c>
      <c r="L331">
        <v>0.1</v>
      </c>
      <c r="M331">
        <v>104400</v>
      </c>
      <c r="N331">
        <v>39000</v>
      </c>
      <c r="O331" t="s">
        <v>23</v>
      </c>
      <c r="P331" t="s">
        <v>58</v>
      </c>
      <c r="Q331" t="b">
        <f t="shared" si="31"/>
        <v>0</v>
      </c>
      <c r="S331" t="str">
        <f t="shared" si="32"/>
        <v>Match</v>
      </c>
      <c r="V331">
        <f t="shared" si="33"/>
        <v>26400</v>
      </c>
      <c r="W331">
        <f t="shared" si="34"/>
        <v>104400</v>
      </c>
      <c r="X331">
        <f t="shared" si="35"/>
        <v>26400</v>
      </c>
      <c r="Y331">
        <f t="shared" si="36"/>
        <v>26400</v>
      </c>
    </row>
    <row r="332" spans="1:25" x14ac:dyDescent="0.35">
      <c r="A332">
        <v>100331</v>
      </c>
      <c r="B332" s="1">
        <v>46070</v>
      </c>
      <c r="C332" t="s">
        <v>35</v>
      </c>
      <c r="D332" t="s">
        <v>36</v>
      </c>
      <c r="E332" t="s">
        <v>37</v>
      </c>
      <c r="F332" t="s">
        <v>44</v>
      </c>
      <c r="G332" t="s">
        <v>60</v>
      </c>
      <c r="H332" t="s">
        <v>93</v>
      </c>
      <c r="I332" t="s">
        <v>30</v>
      </c>
      <c r="J332">
        <v>1</v>
      </c>
      <c r="K332">
        <v>9000</v>
      </c>
      <c r="L332">
        <v>0.05</v>
      </c>
      <c r="M332">
        <v>8550</v>
      </c>
      <c r="O332" t="s">
        <v>23</v>
      </c>
      <c r="P332" t="s">
        <v>24</v>
      </c>
      <c r="Q332" cm="1">
        <f t="array" ref="Q332">IF(N332="",_xlfn.XLOOKUP(1,($G$2:$G$433=G332)*($N$2:$N$433&lt;&gt;""),$N$2:$N$433),"")</f>
        <v>3500</v>
      </c>
      <c r="S332" t="str">
        <f t="shared" si="32"/>
        <v>Match</v>
      </c>
      <c r="V332">
        <f t="shared" si="33"/>
        <v>8550</v>
      </c>
      <c r="W332">
        <f t="shared" si="34"/>
        <v>8550</v>
      </c>
      <c r="X332">
        <f t="shared" si="35"/>
        <v>8550</v>
      </c>
      <c r="Y332">
        <f t="shared" si="36"/>
        <v>8550</v>
      </c>
    </row>
    <row r="333" spans="1:25" x14ac:dyDescent="0.35">
      <c r="A333">
        <v>100332</v>
      </c>
      <c r="B333" s="1">
        <v>46100</v>
      </c>
      <c r="C333" t="s">
        <v>32</v>
      </c>
      <c r="D333" t="s">
        <v>17</v>
      </c>
      <c r="E333" t="s">
        <v>43</v>
      </c>
      <c r="F333" t="s">
        <v>27</v>
      </c>
      <c r="G333" t="s">
        <v>33</v>
      </c>
      <c r="H333" t="s">
        <v>118</v>
      </c>
      <c r="I333" t="s">
        <v>22</v>
      </c>
      <c r="J333">
        <v>1</v>
      </c>
      <c r="K333">
        <v>32000</v>
      </c>
      <c r="L333">
        <v>0.05</v>
      </c>
      <c r="M333">
        <v>30400</v>
      </c>
      <c r="N333">
        <v>19000</v>
      </c>
      <c r="O333" t="s">
        <v>23</v>
      </c>
      <c r="P333" t="s">
        <v>58</v>
      </c>
      <c r="Q333" t="b">
        <f t="shared" si="31"/>
        <v>0</v>
      </c>
      <c r="S333" t="str">
        <f t="shared" si="32"/>
        <v>Match</v>
      </c>
      <c r="V333">
        <f t="shared" si="33"/>
        <v>11400</v>
      </c>
      <c r="W333">
        <f t="shared" si="34"/>
        <v>30400</v>
      </c>
      <c r="X333">
        <f t="shared" si="35"/>
        <v>11400</v>
      </c>
      <c r="Y333">
        <f t="shared" si="36"/>
        <v>11400</v>
      </c>
    </row>
    <row r="334" spans="1:25" x14ac:dyDescent="0.35">
      <c r="A334">
        <v>100333</v>
      </c>
      <c r="B334" s="1">
        <v>46027</v>
      </c>
      <c r="C334" t="s">
        <v>32</v>
      </c>
      <c r="D334" t="s">
        <v>17</v>
      </c>
      <c r="E334" t="s">
        <v>37</v>
      </c>
      <c r="F334" t="s">
        <v>27</v>
      </c>
      <c r="G334" t="s">
        <v>33</v>
      </c>
      <c r="H334" t="s">
        <v>94</v>
      </c>
      <c r="I334" t="s">
        <v>22</v>
      </c>
      <c r="J334">
        <v>5</v>
      </c>
      <c r="K334">
        <v>32000</v>
      </c>
      <c r="L334">
        <v>0.1</v>
      </c>
      <c r="M334">
        <v>144000</v>
      </c>
      <c r="N334">
        <v>19000</v>
      </c>
      <c r="O334" t="s">
        <v>23</v>
      </c>
      <c r="P334" t="s">
        <v>40</v>
      </c>
      <c r="Q334" t="b">
        <f t="shared" si="31"/>
        <v>0</v>
      </c>
      <c r="S334" t="str">
        <f t="shared" si="32"/>
        <v>Match</v>
      </c>
      <c r="V334">
        <f t="shared" si="33"/>
        <v>49000</v>
      </c>
      <c r="W334">
        <f t="shared" si="34"/>
        <v>144000</v>
      </c>
      <c r="X334">
        <f t="shared" si="35"/>
        <v>49000</v>
      </c>
      <c r="Y334">
        <f t="shared" si="36"/>
        <v>49000</v>
      </c>
    </row>
    <row r="335" spans="1:25" x14ac:dyDescent="0.35">
      <c r="A335">
        <v>100334</v>
      </c>
      <c r="B335" s="1">
        <v>46219</v>
      </c>
      <c r="C335" t="s">
        <v>25</v>
      </c>
      <c r="D335" t="s">
        <v>26</v>
      </c>
      <c r="E335" t="s">
        <v>43</v>
      </c>
      <c r="F335" t="s">
        <v>44</v>
      </c>
      <c r="G335" t="s">
        <v>60</v>
      </c>
      <c r="H335" t="s">
        <v>224</v>
      </c>
      <c r="I335" t="s">
        <v>30</v>
      </c>
      <c r="J335">
        <v>1</v>
      </c>
      <c r="K335">
        <v>9000</v>
      </c>
      <c r="L335">
        <v>0</v>
      </c>
      <c r="M335">
        <v>9000</v>
      </c>
      <c r="N335">
        <v>3500</v>
      </c>
      <c r="O335" t="s">
        <v>23</v>
      </c>
      <c r="P335" t="s">
        <v>40</v>
      </c>
      <c r="Q335" t="b">
        <f t="shared" si="31"/>
        <v>0</v>
      </c>
      <c r="S335" t="str">
        <f t="shared" si="32"/>
        <v>Match</v>
      </c>
      <c r="V335">
        <f t="shared" si="33"/>
        <v>5500</v>
      </c>
      <c r="W335">
        <f t="shared" si="34"/>
        <v>9000</v>
      </c>
      <c r="X335">
        <f t="shared" si="35"/>
        <v>5500</v>
      </c>
      <c r="Y335">
        <f t="shared" si="36"/>
        <v>5500</v>
      </c>
    </row>
    <row r="336" spans="1:25" x14ac:dyDescent="0.35">
      <c r="A336">
        <v>100335</v>
      </c>
      <c r="B336" s="1">
        <v>46026</v>
      </c>
      <c r="C336" t="s">
        <v>50</v>
      </c>
      <c r="D336" t="s">
        <v>51</v>
      </c>
      <c r="E336" t="s">
        <v>37</v>
      </c>
      <c r="F336" t="s">
        <v>27</v>
      </c>
      <c r="G336" t="s">
        <v>33</v>
      </c>
      <c r="H336" t="s">
        <v>168</v>
      </c>
      <c r="I336" t="s">
        <v>22</v>
      </c>
      <c r="J336">
        <v>1</v>
      </c>
      <c r="K336">
        <v>32000</v>
      </c>
      <c r="L336">
        <v>0.1</v>
      </c>
      <c r="M336">
        <v>28800</v>
      </c>
      <c r="N336">
        <v>19000</v>
      </c>
      <c r="O336" t="s">
        <v>23</v>
      </c>
      <c r="P336" t="s">
        <v>84</v>
      </c>
      <c r="Q336" t="b">
        <f t="shared" si="31"/>
        <v>0</v>
      </c>
      <c r="S336" t="str">
        <f t="shared" si="32"/>
        <v>Match</v>
      </c>
      <c r="V336">
        <f t="shared" si="33"/>
        <v>9800</v>
      </c>
      <c r="W336">
        <f t="shared" si="34"/>
        <v>28800</v>
      </c>
      <c r="X336">
        <f t="shared" si="35"/>
        <v>9800</v>
      </c>
      <c r="Y336">
        <f t="shared" si="36"/>
        <v>9800</v>
      </c>
    </row>
    <row r="337" spans="1:25" x14ac:dyDescent="0.35">
      <c r="A337">
        <v>100336</v>
      </c>
      <c r="B337" s="1">
        <v>46085</v>
      </c>
      <c r="C337" t="s">
        <v>50</v>
      </c>
      <c r="D337" t="s">
        <v>51</v>
      </c>
      <c r="E337" t="s">
        <v>18</v>
      </c>
      <c r="F337" t="s">
        <v>27</v>
      </c>
      <c r="G337" t="s">
        <v>28</v>
      </c>
      <c r="H337" t="s">
        <v>225</v>
      </c>
      <c r="I337" t="s">
        <v>30</v>
      </c>
      <c r="J337">
        <v>2</v>
      </c>
      <c r="K337">
        <v>165000</v>
      </c>
      <c r="L337">
        <v>0.15</v>
      </c>
      <c r="M337">
        <v>280500</v>
      </c>
      <c r="N337">
        <v>112000</v>
      </c>
      <c r="O337" t="s">
        <v>23</v>
      </c>
      <c r="P337" t="s">
        <v>54</v>
      </c>
      <c r="Q337" t="b">
        <f t="shared" si="31"/>
        <v>0</v>
      </c>
      <c r="S337" t="str">
        <f t="shared" si="32"/>
        <v>Match</v>
      </c>
      <c r="V337">
        <f t="shared" si="33"/>
        <v>56500</v>
      </c>
      <c r="W337">
        <f t="shared" si="34"/>
        <v>280500</v>
      </c>
      <c r="X337">
        <f t="shared" si="35"/>
        <v>56500</v>
      </c>
      <c r="Y337">
        <f t="shared" si="36"/>
        <v>56500</v>
      </c>
    </row>
    <row r="338" spans="1:25" x14ac:dyDescent="0.35">
      <c r="A338">
        <v>100337</v>
      </c>
      <c r="B338" s="1">
        <v>46085</v>
      </c>
      <c r="C338" t="s">
        <v>35</v>
      </c>
      <c r="D338" t="s">
        <v>36</v>
      </c>
      <c r="E338" t="s">
        <v>43</v>
      </c>
      <c r="F338" t="s">
        <v>44</v>
      </c>
      <c r="G338" t="s">
        <v>45</v>
      </c>
      <c r="H338" t="s">
        <v>121</v>
      </c>
      <c r="I338" t="s">
        <v>22</v>
      </c>
      <c r="J338">
        <v>3</v>
      </c>
      <c r="K338">
        <v>6500</v>
      </c>
      <c r="L338">
        <v>0.15</v>
      </c>
      <c r="M338">
        <v>16575</v>
      </c>
      <c r="N338">
        <v>2200</v>
      </c>
      <c r="O338" t="s">
        <v>23</v>
      </c>
      <c r="P338" t="s">
        <v>24</v>
      </c>
      <c r="Q338" t="b">
        <f t="shared" si="31"/>
        <v>0</v>
      </c>
      <c r="S338" t="str">
        <f t="shared" si="32"/>
        <v>Match</v>
      </c>
      <c r="V338">
        <f t="shared" si="33"/>
        <v>9975</v>
      </c>
      <c r="W338">
        <f t="shared" si="34"/>
        <v>16575</v>
      </c>
      <c r="X338">
        <f t="shared" si="35"/>
        <v>9975</v>
      </c>
      <c r="Y338">
        <f t="shared" si="36"/>
        <v>9975</v>
      </c>
    </row>
    <row r="339" spans="1:25" x14ac:dyDescent="0.35">
      <c r="A339">
        <v>100338</v>
      </c>
      <c r="B339" s="1">
        <v>46112</v>
      </c>
      <c r="C339" t="s">
        <v>25</v>
      </c>
      <c r="D339" t="s">
        <v>26</v>
      </c>
      <c r="E339" t="s">
        <v>43</v>
      </c>
      <c r="F339" t="s">
        <v>19</v>
      </c>
      <c r="G339" t="s">
        <v>62</v>
      </c>
      <c r="H339" t="s">
        <v>108</v>
      </c>
      <c r="I339" t="s">
        <v>22</v>
      </c>
      <c r="J339">
        <v>2</v>
      </c>
      <c r="K339">
        <v>24000</v>
      </c>
      <c r="L339">
        <v>0.15</v>
      </c>
      <c r="M339">
        <v>40800</v>
      </c>
      <c r="N339">
        <v>15000</v>
      </c>
      <c r="O339" t="s">
        <v>23</v>
      </c>
      <c r="P339" t="s">
        <v>84</v>
      </c>
      <c r="Q339" t="b">
        <f t="shared" si="31"/>
        <v>0</v>
      </c>
      <c r="S339" t="str">
        <f t="shared" si="32"/>
        <v>Match</v>
      </c>
      <c r="V339">
        <f t="shared" si="33"/>
        <v>10800</v>
      </c>
      <c r="W339">
        <f t="shared" si="34"/>
        <v>40800</v>
      </c>
      <c r="X339">
        <f t="shared" si="35"/>
        <v>10800</v>
      </c>
      <c r="Y339">
        <f t="shared" si="36"/>
        <v>10800</v>
      </c>
    </row>
    <row r="340" spans="1:25" x14ac:dyDescent="0.35">
      <c r="A340">
        <v>100339</v>
      </c>
      <c r="B340" s="1">
        <v>46057</v>
      </c>
      <c r="C340" t="s">
        <v>25</v>
      </c>
      <c r="D340" t="s">
        <v>26</v>
      </c>
      <c r="E340" t="s">
        <v>43</v>
      </c>
      <c r="F340" t="s">
        <v>27</v>
      </c>
      <c r="G340" t="s">
        <v>38</v>
      </c>
      <c r="H340" t="s">
        <v>199</v>
      </c>
      <c r="I340" t="s">
        <v>22</v>
      </c>
      <c r="J340">
        <v>2</v>
      </c>
      <c r="K340">
        <v>26000</v>
      </c>
      <c r="L340">
        <v>0.05</v>
      </c>
      <c r="M340">
        <v>49400</v>
      </c>
      <c r="N340">
        <v>15000</v>
      </c>
      <c r="O340" t="s">
        <v>23</v>
      </c>
      <c r="P340" t="s">
        <v>40</v>
      </c>
      <c r="Q340" t="b">
        <f t="shared" si="31"/>
        <v>0</v>
      </c>
      <c r="S340" t="str">
        <f t="shared" si="32"/>
        <v>Match</v>
      </c>
      <c r="V340">
        <f t="shared" si="33"/>
        <v>19400</v>
      </c>
      <c r="W340">
        <f t="shared" si="34"/>
        <v>49400</v>
      </c>
      <c r="X340">
        <f t="shared" si="35"/>
        <v>19400</v>
      </c>
      <c r="Y340">
        <f t="shared" si="36"/>
        <v>19400</v>
      </c>
    </row>
    <row r="341" spans="1:25" x14ac:dyDescent="0.35">
      <c r="A341">
        <v>100340</v>
      </c>
      <c r="B341" s="1">
        <v>46106</v>
      </c>
      <c r="C341" t="s">
        <v>32</v>
      </c>
      <c r="D341" t="s">
        <v>17</v>
      </c>
      <c r="E341" t="s">
        <v>37</v>
      </c>
      <c r="F341" t="s">
        <v>27</v>
      </c>
      <c r="G341" t="s">
        <v>28</v>
      </c>
      <c r="H341" t="s">
        <v>61</v>
      </c>
      <c r="I341" t="s">
        <v>30</v>
      </c>
      <c r="J341">
        <v>1</v>
      </c>
      <c r="K341">
        <v>165000</v>
      </c>
      <c r="L341">
        <v>0.15</v>
      </c>
      <c r="M341">
        <v>140250</v>
      </c>
      <c r="N341">
        <v>112000</v>
      </c>
      <c r="O341" t="s">
        <v>23</v>
      </c>
      <c r="P341" t="s">
        <v>64</v>
      </c>
      <c r="Q341" t="b">
        <f t="shared" si="31"/>
        <v>0</v>
      </c>
      <c r="S341" t="str">
        <f t="shared" si="32"/>
        <v>Match</v>
      </c>
      <c r="V341">
        <f t="shared" si="33"/>
        <v>28250</v>
      </c>
      <c r="W341">
        <f t="shared" si="34"/>
        <v>140250</v>
      </c>
      <c r="X341">
        <f t="shared" si="35"/>
        <v>28250</v>
      </c>
      <c r="Y341">
        <f t="shared" si="36"/>
        <v>28250</v>
      </c>
    </row>
    <row r="342" spans="1:25" x14ac:dyDescent="0.35">
      <c r="A342">
        <v>100341</v>
      </c>
      <c r="B342" s="1">
        <v>46181</v>
      </c>
      <c r="C342" t="s">
        <v>25</v>
      </c>
      <c r="D342" t="s">
        <v>185</v>
      </c>
      <c r="E342" t="s">
        <v>43</v>
      </c>
      <c r="F342" t="s">
        <v>27</v>
      </c>
      <c r="G342" t="s">
        <v>28</v>
      </c>
      <c r="H342" t="s">
        <v>226</v>
      </c>
      <c r="I342" t="s">
        <v>30</v>
      </c>
      <c r="J342">
        <v>3</v>
      </c>
      <c r="K342">
        <v>165000</v>
      </c>
      <c r="L342">
        <v>0</v>
      </c>
      <c r="M342">
        <v>495000</v>
      </c>
      <c r="N342">
        <v>112000</v>
      </c>
      <c r="O342" t="s">
        <v>23</v>
      </c>
      <c r="P342" t="s">
        <v>24</v>
      </c>
      <c r="Q342" t="b">
        <f t="shared" si="31"/>
        <v>0</v>
      </c>
      <c r="S342" t="str">
        <f t="shared" si="32"/>
        <v>Match</v>
      </c>
      <c r="V342">
        <f t="shared" si="33"/>
        <v>159000</v>
      </c>
      <c r="W342">
        <f t="shared" si="34"/>
        <v>495000</v>
      </c>
      <c r="X342">
        <f t="shared" si="35"/>
        <v>159000</v>
      </c>
      <c r="Y342">
        <f t="shared" si="36"/>
        <v>159000</v>
      </c>
    </row>
    <row r="343" spans="1:25" x14ac:dyDescent="0.35">
      <c r="A343">
        <v>100342</v>
      </c>
      <c r="B343" s="1">
        <v>46053</v>
      </c>
      <c r="C343" t="s">
        <v>32</v>
      </c>
      <c r="D343" t="s">
        <v>17</v>
      </c>
      <c r="E343" t="s">
        <v>43</v>
      </c>
      <c r="F343" t="s">
        <v>27</v>
      </c>
      <c r="G343" t="s">
        <v>33</v>
      </c>
      <c r="H343" t="s">
        <v>205</v>
      </c>
      <c r="I343" t="s">
        <v>30</v>
      </c>
      <c r="J343">
        <v>4</v>
      </c>
      <c r="K343">
        <v>32000</v>
      </c>
      <c r="L343">
        <v>0</v>
      </c>
      <c r="M343">
        <v>128000</v>
      </c>
      <c r="O343" t="s">
        <v>23</v>
      </c>
      <c r="P343" t="s">
        <v>64</v>
      </c>
      <c r="Q343" cm="1">
        <f t="array" ref="Q343">IF(N343="",_xlfn.XLOOKUP(1,($G$2:$G$433=G343)*($N$2:$N$433&lt;&gt;""),$N$2:$N$433),"")</f>
        <v>19000</v>
      </c>
      <c r="S343" t="str">
        <f t="shared" si="32"/>
        <v>Match</v>
      </c>
      <c r="V343">
        <f t="shared" si="33"/>
        <v>128000</v>
      </c>
      <c r="W343">
        <f t="shared" si="34"/>
        <v>128000</v>
      </c>
      <c r="X343">
        <f t="shared" si="35"/>
        <v>128000</v>
      </c>
      <c r="Y343">
        <f t="shared" si="36"/>
        <v>128000</v>
      </c>
    </row>
    <row r="344" spans="1:25" x14ac:dyDescent="0.35">
      <c r="A344">
        <v>100343</v>
      </c>
      <c r="B344" s="1">
        <v>46217</v>
      </c>
      <c r="C344" t="s">
        <v>35</v>
      </c>
      <c r="D344" t="s">
        <v>36</v>
      </c>
      <c r="E344" t="s">
        <v>43</v>
      </c>
      <c r="F344" t="s">
        <v>27</v>
      </c>
      <c r="G344" t="s">
        <v>28</v>
      </c>
      <c r="H344" t="s">
        <v>182</v>
      </c>
      <c r="I344" t="s">
        <v>30</v>
      </c>
      <c r="J344">
        <v>4</v>
      </c>
      <c r="K344">
        <v>165000</v>
      </c>
      <c r="L344">
        <v>0</v>
      </c>
      <c r="M344">
        <v>660000</v>
      </c>
      <c r="N344">
        <v>112000</v>
      </c>
      <c r="O344" t="s">
        <v>76</v>
      </c>
      <c r="P344" t="s">
        <v>54</v>
      </c>
      <c r="Q344" t="b">
        <f t="shared" si="31"/>
        <v>0</v>
      </c>
      <c r="S344" t="str">
        <f t="shared" si="32"/>
        <v>Match</v>
      </c>
      <c r="V344">
        <f t="shared" si="33"/>
        <v>212000</v>
      </c>
      <c r="W344">
        <f t="shared" si="34"/>
        <v>660000</v>
      </c>
      <c r="X344">
        <f t="shared" si="35"/>
        <v>212000</v>
      </c>
      <c r="Y344">
        <f t="shared" si="36"/>
        <v>212000</v>
      </c>
    </row>
    <row r="345" spans="1:25" x14ac:dyDescent="0.35">
      <c r="A345">
        <v>100344</v>
      </c>
      <c r="B345" s="1">
        <v>46253</v>
      </c>
      <c r="C345" t="s">
        <v>50</v>
      </c>
      <c r="D345" t="s">
        <v>51</v>
      </c>
      <c r="E345" t="s">
        <v>37</v>
      </c>
      <c r="F345" t="s">
        <v>19</v>
      </c>
      <c r="G345" t="s">
        <v>62</v>
      </c>
      <c r="H345" t="s">
        <v>126</v>
      </c>
      <c r="I345" t="s">
        <v>22</v>
      </c>
      <c r="J345">
        <v>2</v>
      </c>
      <c r="K345">
        <v>24000</v>
      </c>
      <c r="L345">
        <v>0.1</v>
      </c>
      <c r="M345">
        <v>43200</v>
      </c>
      <c r="N345">
        <v>15000</v>
      </c>
      <c r="O345" t="s">
        <v>23</v>
      </c>
      <c r="P345" t="s">
        <v>47</v>
      </c>
      <c r="Q345" t="b">
        <f t="shared" si="31"/>
        <v>0</v>
      </c>
      <c r="S345" t="str">
        <f t="shared" si="32"/>
        <v>Match</v>
      </c>
      <c r="V345">
        <f t="shared" si="33"/>
        <v>13200</v>
      </c>
      <c r="W345">
        <f t="shared" si="34"/>
        <v>43200</v>
      </c>
      <c r="X345">
        <f t="shared" si="35"/>
        <v>13200</v>
      </c>
      <c r="Y345">
        <f t="shared" si="36"/>
        <v>13200</v>
      </c>
    </row>
    <row r="346" spans="1:25" x14ac:dyDescent="0.35">
      <c r="A346">
        <v>100345</v>
      </c>
      <c r="B346" s="1">
        <v>46038</v>
      </c>
      <c r="C346" t="s">
        <v>25</v>
      </c>
      <c r="D346" t="s">
        <v>26</v>
      </c>
      <c r="E346" t="s">
        <v>43</v>
      </c>
      <c r="F346" t="s">
        <v>19</v>
      </c>
      <c r="G346" t="s">
        <v>20</v>
      </c>
      <c r="H346" t="s">
        <v>69</v>
      </c>
      <c r="I346" t="s">
        <v>30</v>
      </c>
      <c r="J346">
        <v>2</v>
      </c>
      <c r="K346">
        <v>58000</v>
      </c>
      <c r="L346">
        <v>0.15</v>
      </c>
      <c r="M346">
        <v>98600</v>
      </c>
      <c r="N346">
        <v>39000</v>
      </c>
      <c r="O346" t="s">
        <v>23</v>
      </c>
      <c r="P346" t="s">
        <v>24</v>
      </c>
      <c r="Q346" t="b">
        <f t="shared" si="31"/>
        <v>0</v>
      </c>
      <c r="S346" t="str">
        <f t="shared" si="32"/>
        <v>Match</v>
      </c>
      <c r="V346">
        <f t="shared" si="33"/>
        <v>20600</v>
      </c>
      <c r="W346">
        <f t="shared" si="34"/>
        <v>98600</v>
      </c>
      <c r="X346">
        <f t="shared" si="35"/>
        <v>20600</v>
      </c>
      <c r="Y346">
        <f t="shared" si="36"/>
        <v>20600</v>
      </c>
    </row>
    <row r="347" spans="1:25" x14ac:dyDescent="0.35">
      <c r="A347">
        <v>100346</v>
      </c>
      <c r="B347" s="1">
        <v>46065</v>
      </c>
      <c r="C347" t="s">
        <v>32</v>
      </c>
      <c r="D347" t="s">
        <v>17</v>
      </c>
      <c r="E347" t="s">
        <v>43</v>
      </c>
      <c r="F347" t="s">
        <v>44</v>
      </c>
      <c r="G347" t="s">
        <v>60</v>
      </c>
      <c r="H347" t="s">
        <v>203</v>
      </c>
      <c r="I347" t="s">
        <v>30</v>
      </c>
      <c r="J347">
        <v>2</v>
      </c>
      <c r="K347">
        <v>9000</v>
      </c>
      <c r="L347">
        <v>0.15</v>
      </c>
      <c r="M347">
        <v>15300</v>
      </c>
      <c r="N347">
        <v>3500</v>
      </c>
      <c r="O347" t="s">
        <v>23</v>
      </c>
      <c r="P347" t="s">
        <v>64</v>
      </c>
      <c r="Q347" t="b">
        <f t="shared" si="31"/>
        <v>0</v>
      </c>
      <c r="S347" t="str">
        <f t="shared" si="32"/>
        <v>Match</v>
      </c>
      <c r="V347">
        <f t="shared" si="33"/>
        <v>8300</v>
      </c>
      <c r="W347">
        <f t="shared" si="34"/>
        <v>15300</v>
      </c>
      <c r="X347">
        <f t="shared" si="35"/>
        <v>8300</v>
      </c>
      <c r="Y347">
        <f t="shared" si="36"/>
        <v>8300</v>
      </c>
    </row>
    <row r="348" spans="1:25" x14ac:dyDescent="0.35">
      <c r="A348">
        <v>100347</v>
      </c>
      <c r="B348" s="1">
        <v>46074</v>
      </c>
      <c r="C348" t="s">
        <v>35</v>
      </c>
      <c r="D348" t="s">
        <v>36</v>
      </c>
      <c r="E348" t="s">
        <v>43</v>
      </c>
      <c r="F348" t="s">
        <v>27</v>
      </c>
      <c r="G348" t="s">
        <v>33</v>
      </c>
      <c r="H348" t="s">
        <v>227</v>
      </c>
      <c r="I348" t="s">
        <v>30</v>
      </c>
      <c r="J348">
        <v>3</v>
      </c>
      <c r="K348">
        <v>32000</v>
      </c>
      <c r="L348">
        <v>0</v>
      </c>
      <c r="M348">
        <v>96000</v>
      </c>
      <c r="N348">
        <v>19000</v>
      </c>
      <c r="O348" t="s">
        <v>23</v>
      </c>
      <c r="P348" t="s">
        <v>24</v>
      </c>
      <c r="Q348" t="b">
        <f t="shared" si="31"/>
        <v>0</v>
      </c>
      <c r="S348" t="str">
        <f t="shared" si="32"/>
        <v>Match</v>
      </c>
      <c r="V348">
        <f t="shared" si="33"/>
        <v>39000</v>
      </c>
      <c r="W348">
        <f t="shared" si="34"/>
        <v>96000</v>
      </c>
      <c r="X348">
        <f t="shared" si="35"/>
        <v>39000</v>
      </c>
      <c r="Y348">
        <f t="shared" si="36"/>
        <v>39000</v>
      </c>
    </row>
    <row r="349" spans="1:25" x14ac:dyDescent="0.35">
      <c r="A349">
        <v>100348</v>
      </c>
      <c r="B349" s="1">
        <v>46225</v>
      </c>
      <c r="C349" t="s">
        <v>35</v>
      </c>
      <c r="D349" t="s">
        <v>36</v>
      </c>
      <c r="E349" t="s">
        <v>43</v>
      </c>
      <c r="F349" t="s">
        <v>19</v>
      </c>
      <c r="G349" t="s">
        <v>62</v>
      </c>
      <c r="H349" t="s">
        <v>171</v>
      </c>
      <c r="I349" t="s">
        <v>30</v>
      </c>
      <c r="J349">
        <v>5</v>
      </c>
      <c r="K349">
        <v>24000</v>
      </c>
      <c r="L349">
        <v>0.05</v>
      </c>
      <c r="M349">
        <v>114000</v>
      </c>
      <c r="N349">
        <v>15000</v>
      </c>
      <c r="O349" t="s">
        <v>23</v>
      </c>
      <c r="P349" t="s">
        <v>24</v>
      </c>
      <c r="Q349" t="b">
        <f t="shared" si="31"/>
        <v>0</v>
      </c>
      <c r="S349" t="str">
        <f t="shared" si="32"/>
        <v>Match</v>
      </c>
      <c r="V349">
        <f t="shared" si="33"/>
        <v>39000</v>
      </c>
      <c r="W349">
        <f t="shared" si="34"/>
        <v>114000</v>
      </c>
      <c r="X349">
        <f t="shared" si="35"/>
        <v>39000</v>
      </c>
      <c r="Y349">
        <f t="shared" si="36"/>
        <v>39000</v>
      </c>
    </row>
    <row r="350" spans="1:25" x14ac:dyDescent="0.35">
      <c r="A350">
        <v>100349</v>
      </c>
      <c r="B350" s="1">
        <v>46141</v>
      </c>
      <c r="C350" t="s">
        <v>50</v>
      </c>
      <c r="D350" t="s">
        <v>51</v>
      </c>
      <c r="E350" t="s">
        <v>43</v>
      </c>
      <c r="F350" t="s">
        <v>27</v>
      </c>
      <c r="G350" t="s">
        <v>33</v>
      </c>
      <c r="H350" t="s">
        <v>130</v>
      </c>
      <c r="I350" t="s">
        <v>30</v>
      </c>
      <c r="J350">
        <v>2</v>
      </c>
      <c r="K350">
        <v>32000</v>
      </c>
      <c r="L350">
        <v>0.15</v>
      </c>
      <c r="M350">
        <v>54400</v>
      </c>
      <c r="N350">
        <v>19000</v>
      </c>
      <c r="O350" t="s">
        <v>23</v>
      </c>
      <c r="P350" t="s">
        <v>84</v>
      </c>
      <c r="Q350" t="b">
        <f t="shared" si="31"/>
        <v>0</v>
      </c>
      <c r="S350" t="str">
        <f t="shared" si="32"/>
        <v>Match</v>
      </c>
      <c r="V350">
        <f t="shared" si="33"/>
        <v>16400</v>
      </c>
      <c r="W350">
        <f t="shared" si="34"/>
        <v>54400</v>
      </c>
      <c r="X350">
        <f t="shared" si="35"/>
        <v>16400</v>
      </c>
      <c r="Y350">
        <f t="shared" si="36"/>
        <v>16400</v>
      </c>
    </row>
    <row r="351" spans="1:25" x14ac:dyDescent="0.35">
      <c r="A351">
        <v>100350</v>
      </c>
      <c r="B351" s="1">
        <v>46170</v>
      </c>
      <c r="C351" t="s">
        <v>25</v>
      </c>
      <c r="D351" t="s">
        <v>26</v>
      </c>
      <c r="E351" t="s">
        <v>43</v>
      </c>
      <c r="F351" t="s">
        <v>19</v>
      </c>
      <c r="G351" t="s">
        <v>52</v>
      </c>
      <c r="H351" t="s">
        <v>141</v>
      </c>
      <c r="I351" t="s">
        <v>22</v>
      </c>
      <c r="J351">
        <v>3</v>
      </c>
      <c r="K351">
        <v>42000</v>
      </c>
      <c r="L351">
        <v>0.15</v>
      </c>
      <c r="M351">
        <v>96390</v>
      </c>
      <c r="N351">
        <v>28000</v>
      </c>
      <c r="O351" t="s">
        <v>23</v>
      </c>
      <c r="P351" t="s">
        <v>54</v>
      </c>
      <c r="Q351" t="b">
        <f t="shared" si="31"/>
        <v>0</v>
      </c>
      <c r="S351" t="str">
        <f t="shared" si="32"/>
        <v>Mismatch</v>
      </c>
      <c r="T351">
        <f>M351-(J351*K351*(1-L351))</f>
        <v>-10710</v>
      </c>
      <c r="U351" t="str">
        <f>IF(AND(M351&lt;&gt;J351*K351*(1-L351),M351=J351*K351*(1-L351)*80%),"20% pattern","Other mismatch")</f>
        <v>Other mismatch</v>
      </c>
      <c r="V351">
        <f t="shared" si="33"/>
        <v>12390</v>
      </c>
      <c r="W351">
        <f t="shared" si="34"/>
        <v>107100</v>
      </c>
      <c r="X351">
        <f t="shared" si="35"/>
        <v>23100</v>
      </c>
      <c r="Y351">
        <f t="shared" si="36"/>
        <v>12390</v>
      </c>
    </row>
    <row r="352" spans="1:25" x14ac:dyDescent="0.35">
      <c r="A352">
        <v>100351</v>
      </c>
      <c r="B352" s="1">
        <v>46040</v>
      </c>
      <c r="C352" t="s">
        <v>35</v>
      </c>
      <c r="D352" t="s">
        <v>36</v>
      </c>
      <c r="E352" t="s">
        <v>43</v>
      </c>
      <c r="F352" t="s">
        <v>27</v>
      </c>
      <c r="G352" t="s">
        <v>33</v>
      </c>
      <c r="H352" t="s">
        <v>34</v>
      </c>
      <c r="I352" t="s">
        <v>22</v>
      </c>
      <c r="J352">
        <v>2</v>
      </c>
      <c r="K352">
        <v>32000</v>
      </c>
      <c r="L352">
        <v>0.1</v>
      </c>
      <c r="M352">
        <v>57600</v>
      </c>
      <c r="N352">
        <v>19000</v>
      </c>
      <c r="O352" t="s">
        <v>23</v>
      </c>
      <c r="P352" t="s">
        <v>47</v>
      </c>
      <c r="Q352" t="b">
        <f t="shared" si="31"/>
        <v>0</v>
      </c>
      <c r="S352" t="str">
        <f t="shared" si="32"/>
        <v>Match</v>
      </c>
      <c r="V352">
        <f t="shared" si="33"/>
        <v>19600</v>
      </c>
      <c r="W352">
        <f t="shared" si="34"/>
        <v>57600</v>
      </c>
      <c r="X352">
        <f t="shared" si="35"/>
        <v>19600</v>
      </c>
      <c r="Y352">
        <f t="shared" si="36"/>
        <v>19600</v>
      </c>
    </row>
    <row r="353" spans="1:25" x14ac:dyDescent="0.35">
      <c r="A353">
        <v>100352</v>
      </c>
      <c r="B353" s="1">
        <v>46134</v>
      </c>
      <c r="C353" t="s">
        <v>25</v>
      </c>
      <c r="D353" t="s">
        <v>26</v>
      </c>
      <c r="E353" t="s">
        <v>37</v>
      </c>
      <c r="F353" t="s">
        <v>27</v>
      </c>
      <c r="G353" t="s">
        <v>33</v>
      </c>
      <c r="H353" t="s">
        <v>82</v>
      </c>
      <c r="I353" t="s">
        <v>22</v>
      </c>
      <c r="J353">
        <v>2</v>
      </c>
      <c r="K353">
        <v>32000</v>
      </c>
      <c r="L353">
        <v>0.15</v>
      </c>
      <c r="M353">
        <v>54400</v>
      </c>
      <c r="N353">
        <v>19000</v>
      </c>
      <c r="O353" t="s">
        <v>23</v>
      </c>
      <c r="P353" t="s">
        <v>47</v>
      </c>
      <c r="Q353" t="b">
        <f t="shared" si="31"/>
        <v>0</v>
      </c>
      <c r="S353" t="str">
        <f t="shared" si="32"/>
        <v>Match</v>
      </c>
      <c r="V353">
        <f t="shared" si="33"/>
        <v>16400</v>
      </c>
      <c r="W353">
        <f t="shared" si="34"/>
        <v>54400</v>
      </c>
      <c r="X353">
        <f t="shared" si="35"/>
        <v>16400</v>
      </c>
      <c r="Y353">
        <f t="shared" si="36"/>
        <v>16400</v>
      </c>
    </row>
    <row r="354" spans="1:25" x14ac:dyDescent="0.35">
      <c r="A354">
        <v>100353</v>
      </c>
      <c r="B354" s="1">
        <v>46203</v>
      </c>
      <c r="C354" t="s">
        <v>32</v>
      </c>
      <c r="D354" t="s">
        <v>17</v>
      </c>
      <c r="E354" t="s">
        <v>37</v>
      </c>
      <c r="F354" t="s">
        <v>44</v>
      </c>
      <c r="G354" t="s">
        <v>65</v>
      </c>
      <c r="H354" t="s">
        <v>145</v>
      </c>
      <c r="I354" t="s">
        <v>22</v>
      </c>
      <c r="J354">
        <v>1</v>
      </c>
      <c r="K354">
        <v>28000</v>
      </c>
      <c r="L354">
        <v>0.15</v>
      </c>
      <c r="M354">
        <v>23800</v>
      </c>
      <c r="O354" t="s">
        <v>23</v>
      </c>
      <c r="P354" t="s">
        <v>47</v>
      </c>
      <c r="Q354" cm="1">
        <f t="array" ref="Q354">IF(N354="",_xlfn.XLOOKUP(1,($G$2:$G$433=G354)*($N$2:$N$433&lt;&gt;""),$N$2:$N$433),"")</f>
        <v>16000</v>
      </c>
      <c r="S354" t="str">
        <f t="shared" si="32"/>
        <v>Match</v>
      </c>
      <c r="V354">
        <f t="shared" si="33"/>
        <v>23800</v>
      </c>
      <c r="W354">
        <f t="shared" si="34"/>
        <v>23800</v>
      </c>
      <c r="X354">
        <f t="shared" si="35"/>
        <v>23800</v>
      </c>
      <c r="Y354">
        <f t="shared" si="36"/>
        <v>23800</v>
      </c>
    </row>
    <row r="355" spans="1:25" x14ac:dyDescent="0.35">
      <c r="A355">
        <v>100354</v>
      </c>
      <c r="B355" s="1">
        <v>46037</v>
      </c>
      <c r="C355" t="s">
        <v>50</v>
      </c>
      <c r="D355" t="s">
        <v>51</v>
      </c>
      <c r="E355" t="s">
        <v>37</v>
      </c>
      <c r="F355" t="s">
        <v>44</v>
      </c>
      <c r="G355" t="s">
        <v>60</v>
      </c>
      <c r="H355" t="s">
        <v>148</v>
      </c>
      <c r="I355" t="s">
        <v>30</v>
      </c>
      <c r="J355">
        <v>1</v>
      </c>
      <c r="K355">
        <v>9000</v>
      </c>
      <c r="L355">
        <v>0.15</v>
      </c>
      <c r="M355">
        <v>7650</v>
      </c>
      <c r="N355">
        <v>3500</v>
      </c>
      <c r="O355" t="s">
        <v>23</v>
      </c>
      <c r="P355" t="s">
        <v>54</v>
      </c>
      <c r="Q355" t="b">
        <f t="shared" si="31"/>
        <v>0</v>
      </c>
      <c r="S355" t="str">
        <f t="shared" si="32"/>
        <v>Match</v>
      </c>
      <c r="V355">
        <f t="shared" si="33"/>
        <v>4150</v>
      </c>
      <c r="W355">
        <f t="shared" si="34"/>
        <v>7650</v>
      </c>
      <c r="X355">
        <f t="shared" si="35"/>
        <v>4150</v>
      </c>
      <c r="Y355">
        <f t="shared" si="36"/>
        <v>4150</v>
      </c>
    </row>
    <row r="356" spans="1:25" x14ac:dyDescent="0.35">
      <c r="A356">
        <v>100355</v>
      </c>
      <c r="B356" s="1">
        <v>46099</v>
      </c>
      <c r="C356" t="s">
        <v>42</v>
      </c>
      <c r="D356" t="s">
        <v>26</v>
      </c>
      <c r="E356" t="s">
        <v>37</v>
      </c>
      <c r="F356" t="s">
        <v>19</v>
      </c>
      <c r="G356" t="s">
        <v>52</v>
      </c>
      <c r="H356" t="s">
        <v>228</v>
      </c>
      <c r="I356" t="s">
        <v>30</v>
      </c>
      <c r="J356">
        <v>18</v>
      </c>
      <c r="K356">
        <v>42000</v>
      </c>
      <c r="L356">
        <v>0.1</v>
      </c>
      <c r="M356">
        <v>680400</v>
      </c>
      <c r="N356">
        <v>28000</v>
      </c>
      <c r="O356" t="s">
        <v>23</v>
      </c>
      <c r="P356" t="s">
        <v>31</v>
      </c>
      <c r="Q356" t="b">
        <f t="shared" si="31"/>
        <v>0</v>
      </c>
      <c r="S356" t="str">
        <f t="shared" si="32"/>
        <v>Match</v>
      </c>
      <c r="V356">
        <f t="shared" si="33"/>
        <v>176400</v>
      </c>
      <c r="W356">
        <f t="shared" si="34"/>
        <v>680400</v>
      </c>
      <c r="X356">
        <f t="shared" si="35"/>
        <v>176400</v>
      </c>
      <c r="Y356">
        <f t="shared" si="36"/>
        <v>176400</v>
      </c>
    </row>
    <row r="357" spans="1:25" x14ac:dyDescent="0.35">
      <c r="A357">
        <v>100356</v>
      </c>
      <c r="B357" s="1">
        <v>46116</v>
      </c>
      <c r="C357" t="s">
        <v>50</v>
      </c>
      <c r="D357" t="s">
        <v>51</v>
      </c>
      <c r="E357" t="s">
        <v>37</v>
      </c>
      <c r="F357" t="s">
        <v>19</v>
      </c>
      <c r="G357" t="s">
        <v>20</v>
      </c>
      <c r="H357" t="s">
        <v>192</v>
      </c>
      <c r="I357" t="s">
        <v>30</v>
      </c>
      <c r="J357">
        <v>4</v>
      </c>
      <c r="K357">
        <v>58000</v>
      </c>
      <c r="L357">
        <v>0</v>
      </c>
      <c r="M357">
        <v>232000</v>
      </c>
      <c r="N357">
        <v>39000</v>
      </c>
      <c r="O357" t="s">
        <v>23</v>
      </c>
      <c r="P357" t="s">
        <v>47</v>
      </c>
      <c r="Q357" t="b">
        <f t="shared" si="31"/>
        <v>0</v>
      </c>
      <c r="S357" t="str">
        <f t="shared" si="32"/>
        <v>Match</v>
      </c>
      <c r="V357">
        <f t="shared" si="33"/>
        <v>76000</v>
      </c>
      <c r="W357">
        <f t="shared" si="34"/>
        <v>232000</v>
      </c>
      <c r="X357">
        <f t="shared" si="35"/>
        <v>76000</v>
      </c>
      <c r="Y357">
        <f t="shared" si="36"/>
        <v>76000</v>
      </c>
    </row>
    <row r="358" spans="1:25" x14ac:dyDescent="0.35">
      <c r="A358">
        <v>100357</v>
      </c>
      <c r="B358" s="1">
        <v>46226</v>
      </c>
      <c r="C358" t="s">
        <v>16</v>
      </c>
      <c r="D358" t="s">
        <v>17</v>
      </c>
      <c r="E358" t="s">
        <v>43</v>
      </c>
      <c r="F358" t="s">
        <v>27</v>
      </c>
      <c r="G358" t="s">
        <v>38</v>
      </c>
      <c r="H358" t="s">
        <v>203</v>
      </c>
      <c r="I358" t="s">
        <v>30</v>
      </c>
      <c r="J358">
        <v>1</v>
      </c>
      <c r="K358">
        <v>26000</v>
      </c>
      <c r="L358">
        <v>0.2</v>
      </c>
      <c r="M358">
        <v>20800</v>
      </c>
      <c r="O358" t="s">
        <v>23</v>
      </c>
      <c r="P358" t="s">
        <v>58</v>
      </c>
      <c r="Q358" cm="1">
        <f t="array" ref="Q358">IF(N358="",_xlfn.XLOOKUP(1,($G$2:$G$433=G358)*($N$2:$N$433&lt;&gt;""),$N$2:$N$433),"")</f>
        <v>15000</v>
      </c>
      <c r="S358" t="str">
        <f t="shared" si="32"/>
        <v>Match</v>
      </c>
      <c r="V358">
        <f t="shared" si="33"/>
        <v>20800</v>
      </c>
      <c r="W358">
        <f t="shared" si="34"/>
        <v>20800</v>
      </c>
      <c r="X358">
        <f t="shared" si="35"/>
        <v>20800</v>
      </c>
      <c r="Y358">
        <f t="shared" si="36"/>
        <v>20800</v>
      </c>
    </row>
    <row r="359" spans="1:25" x14ac:dyDescent="0.35">
      <c r="A359">
        <v>100358</v>
      </c>
      <c r="B359" s="1">
        <v>46151</v>
      </c>
      <c r="C359" t="s">
        <v>16</v>
      </c>
      <c r="D359" t="s">
        <v>17</v>
      </c>
      <c r="E359" t="s">
        <v>37</v>
      </c>
      <c r="F359" t="s">
        <v>27</v>
      </c>
      <c r="G359" t="s">
        <v>38</v>
      </c>
      <c r="H359" t="s">
        <v>116</v>
      </c>
      <c r="I359" t="s">
        <v>30</v>
      </c>
      <c r="J359">
        <v>2</v>
      </c>
      <c r="K359">
        <v>26000</v>
      </c>
      <c r="L359">
        <v>0.1</v>
      </c>
      <c r="M359">
        <v>46800</v>
      </c>
      <c r="N359">
        <v>15000</v>
      </c>
      <c r="O359" t="s">
        <v>76</v>
      </c>
      <c r="P359" t="s">
        <v>47</v>
      </c>
      <c r="Q359" t="b">
        <f t="shared" si="31"/>
        <v>0</v>
      </c>
      <c r="S359" t="str">
        <f t="shared" si="32"/>
        <v>Match</v>
      </c>
      <c r="V359">
        <f t="shared" si="33"/>
        <v>16800</v>
      </c>
      <c r="W359">
        <f t="shared" si="34"/>
        <v>46800</v>
      </c>
      <c r="X359">
        <f t="shared" si="35"/>
        <v>16800</v>
      </c>
      <c r="Y359">
        <f t="shared" si="36"/>
        <v>16800</v>
      </c>
    </row>
    <row r="360" spans="1:25" x14ac:dyDescent="0.35">
      <c r="A360">
        <v>100359</v>
      </c>
      <c r="B360" s="1">
        <v>46246</v>
      </c>
      <c r="C360" t="s">
        <v>16</v>
      </c>
      <c r="D360" t="s">
        <v>17</v>
      </c>
      <c r="E360" t="s">
        <v>37</v>
      </c>
      <c r="F360" t="s">
        <v>44</v>
      </c>
      <c r="G360" t="s">
        <v>65</v>
      </c>
      <c r="H360" t="s">
        <v>229</v>
      </c>
      <c r="I360" t="s">
        <v>22</v>
      </c>
      <c r="J360">
        <v>1</v>
      </c>
      <c r="K360">
        <v>28000</v>
      </c>
      <c r="L360">
        <v>0</v>
      </c>
      <c r="M360">
        <v>28000</v>
      </c>
      <c r="O360" t="s">
        <v>23</v>
      </c>
      <c r="P360" t="s">
        <v>54</v>
      </c>
      <c r="Q360" cm="1">
        <f t="array" ref="Q360">IF(N360="",_xlfn.XLOOKUP(1,($G$2:$G$433=G360)*($N$2:$N$433&lt;&gt;""),$N$2:$N$433),"")</f>
        <v>16000</v>
      </c>
      <c r="S360" t="str">
        <f t="shared" si="32"/>
        <v>Match</v>
      </c>
      <c r="V360">
        <f t="shared" si="33"/>
        <v>28000</v>
      </c>
      <c r="W360">
        <f t="shared" si="34"/>
        <v>28000</v>
      </c>
      <c r="X360">
        <f t="shared" si="35"/>
        <v>28000</v>
      </c>
      <c r="Y360">
        <f t="shared" si="36"/>
        <v>28000</v>
      </c>
    </row>
    <row r="361" spans="1:25" x14ac:dyDescent="0.35">
      <c r="A361">
        <v>100360</v>
      </c>
      <c r="B361" s="1">
        <v>46204</v>
      </c>
      <c r="C361" t="s">
        <v>35</v>
      </c>
      <c r="D361" t="s">
        <v>36</v>
      </c>
      <c r="E361" t="s">
        <v>37</v>
      </c>
      <c r="F361" t="s">
        <v>19</v>
      </c>
      <c r="G361" t="s">
        <v>52</v>
      </c>
      <c r="H361" t="s">
        <v>170</v>
      </c>
      <c r="I361" t="s">
        <v>30</v>
      </c>
      <c r="J361">
        <v>1</v>
      </c>
      <c r="K361">
        <v>42000</v>
      </c>
      <c r="L361">
        <v>0.15</v>
      </c>
      <c r="M361">
        <v>35700</v>
      </c>
      <c r="N361">
        <v>28000</v>
      </c>
      <c r="O361" t="s">
        <v>23</v>
      </c>
      <c r="P361" t="s">
        <v>31</v>
      </c>
      <c r="Q361" t="b">
        <f t="shared" si="31"/>
        <v>0</v>
      </c>
      <c r="S361" t="str">
        <f t="shared" si="32"/>
        <v>Match</v>
      </c>
      <c r="V361">
        <f t="shared" si="33"/>
        <v>7700</v>
      </c>
      <c r="W361">
        <f t="shared" si="34"/>
        <v>35700</v>
      </c>
      <c r="X361">
        <f t="shared" si="35"/>
        <v>7700</v>
      </c>
      <c r="Y361">
        <f t="shared" si="36"/>
        <v>7700</v>
      </c>
    </row>
    <row r="362" spans="1:25" x14ac:dyDescent="0.35">
      <c r="A362">
        <v>100361</v>
      </c>
      <c r="B362" s="1">
        <v>46028</v>
      </c>
      <c r="C362" t="s">
        <v>50</v>
      </c>
      <c r="D362" t="s">
        <v>51</v>
      </c>
      <c r="E362" t="s">
        <v>37</v>
      </c>
      <c r="F362" t="s">
        <v>44</v>
      </c>
      <c r="G362" t="s">
        <v>45</v>
      </c>
      <c r="H362" t="s">
        <v>230</v>
      </c>
      <c r="I362" t="s">
        <v>22</v>
      </c>
      <c r="J362">
        <v>2</v>
      </c>
      <c r="K362">
        <v>6500</v>
      </c>
      <c r="L362">
        <v>0.05</v>
      </c>
      <c r="M362">
        <v>12350</v>
      </c>
      <c r="N362">
        <v>2200</v>
      </c>
      <c r="O362" t="s">
        <v>23</v>
      </c>
      <c r="P362" t="s">
        <v>84</v>
      </c>
      <c r="Q362" t="b">
        <f t="shared" si="31"/>
        <v>0</v>
      </c>
      <c r="S362" t="str">
        <f t="shared" si="32"/>
        <v>Match</v>
      </c>
      <c r="V362">
        <f t="shared" si="33"/>
        <v>7950</v>
      </c>
      <c r="W362">
        <f t="shared" si="34"/>
        <v>12350</v>
      </c>
      <c r="X362">
        <f t="shared" si="35"/>
        <v>7950</v>
      </c>
      <c r="Y362">
        <f t="shared" si="36"/>
        <v>7950</v>
      </c>
    </row>
    <row r="363" spans="1:25" x14ac:dyDescent="0.35">
      <c r="A363">
        <v>100362</v>
      </c>
      <c r="B363" s="1">
        <v>46105</v>
      </c>
      <c r="C363" t="s">
        <v>42</v>
      </c>
      <c r="D363" t="s">
        <v>26</v>
      </c>
      <c r="E363" t="s">
        <v>37</v>
      </c>
      <c r="F363" t="s">
        <v>44</v>
      </c>
      <c r="G363" t="s">
        <v>60</v>
      </c>
      <c r="H363" t="s">
        <v>231</v>
      </c>
      <c r="I363" t="s">
        <v>22</v>
      </c>
      <c r="J363">
        <v>4</v>
      </c>
      <c r="K363">
        <v>9000</v>
      </c>
      <c r="L363">
        <v>0.15</v>
      </c>
      <c r="M363">
        <v>30600</v>
      </c>
      <c r="N363">
        <v>3500</v>
      </c>
      <c r="O363" t="s">
        <v>23</v>
      </c>
      <c r="P363" t="s">
        <v>64</v>
      </c>
      <c r="Q363" t="b">
        <f t="shared" si="31"/>
        <v>0</v>
      </c>
      <c r="S363" t="str">
        <f t="shared" si="32"/>
        <v>Match</v>
      </c>
      <c r="V363">
        <f t="shared" si="33"/>
        <v>16600</v>
      </c>
      <c r="W363">
        <f t="shared" si="34"/>
        <v>30600</v>
      </c>
      <c r="X363">
        <f t="shared" si="35"/>
        <v>16600</v>
      </c>
      <c r="Y363">
        <f t="shared" si="36"/>
        <v>16600</v>
      </c>
    </row>
    <row r="364" spans="1:25" x14ac:dyDescent="0.35">
      <c r="A364">
        <v>100363</v>
      </c>
      <c r="B364" s="1">
        <v>46193</v>
      </c>
      <c r="C364" t="s">
        <v>50</v>
      </c>
      <c r="D364" t="s">
        <v>51</v>
      </c>
      <c r="E364" t="s">
        <v>43</v>
      </c>
      <c r="F364" t="s">
        <v>19</v>
      </c>
      <c r="G364" t="s">
        <v>62</v>
      </c>
      <c r="H364" t="s">
        <v>107</v>
      </c>
      <c r="I364" t="s">
        <v>30</v>
      </c>
      <c r="J364">
        <v>2</v>
      </c>
      <c r="K364">
        <v>24000</v>
      </c>
      <c r="L364">
        <v>0.1</v>
      </c>
      <c r="M364">
        <v>43200</v>
      </c>
      <c r="N364">
        <v>15000</v>
      </c>
      <c r="O364" t="s">
        <v>23</v>
      </c>
      <c r="P364" t="s">
        <v>64</v>
      </c>
      <c r="Q364" t="b">
        <f t="shared" si="31"/>
        <v>0</v>
      </c>
      <c r="S364" t="str">
        <f t="shared" si="32"/>
        <v>Match</v>
      </c>
      <c r="V364">
        <f t="shared" si="33"/>
        <v>13200</v>
      </c>
      <c r="W364">
        <f t="shared" si="34"/>
        <v>43200</v>
      </c>
      <c r="X364">
        <f t="shared" si="35"/>
        <v>13200</v>
      </c>
      <c r="Y364">
        <f t="shared" si="36"/>
        <v>13200</v>
      </c>
    </row>
    <row r="365" spans="1:25" x14ac:dyDescent="0.35">
      <c r="A365">
        <v>100364</v>
      </c>
      <c r="B365" s="1">
        <v>46226</v>
      </c>
      <c r="C365" t="s">
        <v>32</v>
      </c>
      <c r="D365" t="s">
        <v>17</v>
      </c>
      <c r="E365" t="s">
        <v>43</v>
      </c>
      <c r="F365" t="s">
        <v>19</v>
      </c>
      <c r="G365" t="s">
        <v>62</v>
      </c>
      <c r="H365" t="s">
        <v>232</v>
      </c>
      <c r="I365" t="s">
        <v>30</v>
      </c>
      <c r="J365">
        <v>2</v>
      </c>
      <c r="K365">
        <v>24000</v>
      </c>
      <c r="L365">
        <v>0.25</v>
      </c>
      <c r="M365">
        <v>36000</v>
      </c>
      <c r="N365">
        <v>15000</v>
      </c>
      <c r="O365" t="s">
        <v>76</v>
      </c>
      <c r="P365" t="s">
        <v>54</v>
      </c>
      <c r="Q365" t="b">
        <f t="shared" si="31"/>
        <v>0</v>
      </c>
      <c r="S365" t="str">
        <f t="shared" si="32"/>
        <v>Match</v>
      </c>
      <c r="V365">
        <f t="shared" si="33"/>
        <v>6000</v>
      </c>
      <c r="W365">
        <f t="shared" si="34"/>
        <v>36000</v>
      </c>
      <c r="X365">
        <f t="shared" si="35"/>
        <v>6000</v>
      </c>
      <c r="Y365">
        <f t="shared" si="36"/>
        <v>6000</v>
      </c>
    </row>
    <row r="366" spans="1:25" x14ac:dyDescent="0.35">
      <c r="A366">
        <v>100365</v>
      </c>
      <c r="B366" s="1">
        <v>46195</v>
      </c>
      <c r="C366" t="s">
        <v>50</v>
      </c>
      <c r="D366" t="s">
        <v>51</v>
      </c>
      <c r="E366" t="s">
        <v>18</v>
      </c>
      <c r="F366" t="s">
        <v>27</v>
      </c>
      <c r="G366" t="s">
        <v>28</v>
      </c>
      <c r="H366" t="s">
        <v>95</v>
      </c>
      <c r="I366" t="s">
        <v>30</v>
      </c>
      <c r="J366">
        <v>4</v>
      </c>
      <c r="K366">
        <v>165000</v>
      </c>
      <c r="L366">
        <v>0.05</v>
      </c>
      <c r="M366">
        <v>627000</v>
      </c>
      <c r="N366">
        <v>112000</v>
      </c>
      <c r="O366" t="s">
        <v>23</v>
      </c>
      <c r="P366" t="s">
        <v>24</v>
      </c>
      <c r="Q366" t="b">
        <f t="shared" si="31"/>
        <v>0</v>
      </c>
      <c r="S366" t="str">
        <f t="shared" si="32"/>
        <v>Match</v>
      </c>
      <c r="V366">
        <f t="shared" si="33"/>
        <v>179000</v>
      </c>
      <c r="W366">
        <f t="shared" si="34"/>
        <v>627000</v>
      </c>
      <c r="X366">
        <f t="shared" si="35"/>
        <v>179000</v>
      </c>
      <c r="Y366">
        <f t="shared" si="36"/>
        <v>179000</v>
      </c>
    </row>
    <row r="367" spans="1:25" x14ac:dyDescent="0.35">
      <c r="A367">
        <v>100366</v>
      </c>
      <c r="B367" s="1">
        <v>46222</v>
      </c>
      <c r="C367" t="s">
        <v>32</v>
      </c>
      <c r="D367" t="s">
        <v>17</v>
      </c>
      <c r="E367" t="s">
        <v>18</v>
      </c>
      <c r="F367" t="s">
        <v>19</v>
      </c>
      <c r="G367" t="s">
        <v>62</v>
      </c>
      <c r="H367" t="s">
        <v>204</v>
      </c>
      <c r="I367" t="s">
        <v>30</v>
      </c>
      <c r="J367">
        <v>1</v>
      </c>
      <c r="K367">
        <v>24000</v>
      </c>
      <c r="L367">
        <v>0.25</v>
      </c>
      <c r="M367">
        <v>18000</v>
      </c>
      <c r="N367">
        <v>15000</v>
      </c>
      <c r="O367" t="s">
        <v>76</v>
      </c>
      <c r="P367" t="s">
        <v>47</v>
      </c>
      <c r="Q367" t="b">
        <f t="shared" si="31"/>
        <v>0</v>
      </c>
      <c r="S367" t="str">
        <f t="shared" si="32"/>
        <v>Match</v>
      </c>
      <c r="V367">
        <f t="shared" si="33"/>
        <v>3000</v>
      </c>
      <c r="W367">
        <f t="shared" si="34"/>
        <v>18000</v>
      </c>
      <c r="X367">
        <f t="shared" si="35"/>
        <v>3000</v>
      </c>
      <c r="Y367">
        <f t="shared" si="36"/>
        <v>3000</v>
      </c>
    </row>
    <row r="368" spans="1:25" x14ac:dyDescent="0.35">
      <c r="A368">
        <v>100367</v>
      </c>
      <c r="B368" s="1">
        <v>46225</v>
      </c>
      <c r="C368" t="s">
        <v>35</v>
      </c>
      <c r="D368" t="s">
        <v>36</v>
      </c>
      <c r="E368" t="s">
        <v>43</v>
      </c>
      <c r="F368" t="s">
        <v>44</v>
      </c>
      <c r="G368" t="s">
        <v>60</v>
      </c>
      <c r="H368" t="s">
        <v>106</v>
      </c>
      <c r="I368" t="s">
        <v>30</v>
      </c>
      <c r="J368">
        <v>2</v>
      </c>
      <c r="K368">
        <v>9000</v>
      </c>
      <c r="L368">
        <v>0</v>
      </c>
      <c r="M368">
        <v>18000</v>
      </c>
      <c r="N368">
        <v>3500</v>
      </c>
      <c r="O368" t="s">
        <v>23</v>
      </c>
      <c r="P368" t="s">
        <v>31</v>
      </c>
      <c r="Q368" t="b">
        <f t="shared" si="31"/>
        <v>1</v>
      </c>
      <c r="S368" t="str">
        <f t="shared" si="32"/>
        <v>Match</v>
      </c>
      <c r="V368">
        <f t="shared" si="33"/>
        <v>11000</v>
      </c>
      <c r="W368">
        <f t="shared" si="34"/>
        <v>18000</v>
      </c>
      <c r="X368">
        <f t="shared" si="35"/>
        <v>11000</v>
      </c>
      <c r="Y368">
        <f t="shared" si="36"/>
        <v>11000</v>
      </c>
    </row>
    <row r="369" spans="1:25" x14ac:dyDescent="0.35">
      <c r="A369">
        <v>100368</v>
      </c>
      <c r="B369" s="1">
        <v>46216</v>
      </c>
      <c r="C369" t="s">
        <v>42</v>
      </c>
      <c r="D369" t="s">
        <v>26</v>
      </c>
      <c r="E369" t="s">
        <v>43</v>
      </c>
      <c r="F369" t="s">
        <v>44</v>
      </c>
      <c r="G369" t="s">
        <v>45</v>
      </c>
      <c r="H369" t="s">
        <v>179</v>
      </c>
      <c r="I369" t="s">
        <v>30</v>
      </c>
      <c r="J369">
        <v>4</v>
      </c>
      <c r="K369">
        <v>6500</v>
      </c>
      <c r="L369">
        <v>0.05</v>
      </c>
      <c r="M369">
        <v>24700</v>
      </c>
      <c r="N369">
        <v>2200</v>
      </c>
      <c r="O369" t="s">
        <v>23</v>
      </c>
      <c r="P369" t="s">
        <v>47</v>
      </c>
      <c r="Q369" t="b">
        <f t="shared" si="31"/>
        <v>0</v>
      </c>
      <c r="S369" t="str">
        <f t="shared" si="32"/>
        <v>Match</v>
      </c>
      <c r="V369">
        <f t="shared" si="33"/>
        <v>15900</v>
      </c>
      <c r="W369">
        <f t="shared" si="34"/>
        <v>24700</v>
      </c>
      <c r="X369">
        <f t="shared" si="35"/>
        <v>15900</v>
      </c>
      <c r="Y369">
        <f t="shared" si="36"/>
        <v>15900</v>
      </c>
    </row>
    <row r="370" spans="1:25" x14ac:dyDescent="0.35">
      <c r="A370">
        <v>100369</v>
      </c>
      <c r="B370" s="1">
        <v>46193</v>
      </c>
      <c r="C370" t="s">
        <v>35</v>
      </c>
      <c r="D370" t="s">
        <v>36</v>
      </c>
      <c r="E370" t="s">
        <v>18</v>
      </c>
      <c r="F370" t="s">
        <v>27</v>
      </c>
      <c r="G370" t="s">
        <v>38</v>
      </c>
      <c r="H370" t="s">
        <v>179</v>
      </c>
      <c r="I370" t="s">
        <v>30</v>
      </c>
      <c r="J370">
        <v>2</v>
      </c>
      <c r="K370">
        <v>26000</v>
      </c>
      <c r="L370">
        <v>0.05</v>
      </c>
      <c r="M370">
        <v>59280</v>
      </c>
      <c r="N370">
        <v>15000</v>
      </c>
      <c r="O370" t="s">
        <v>23</v>
      </c>
      <c r="P370" t="s">
        <v>47</v>
      </c>
      <c r="Q370" t="b">
        <f t="shared" si="31"/>
        <v>0</v>
      </c>
      <c r="S370" t="str">
        <f t="shared" si="32"/>
        <v>Mismatch</v>
      </c>
      <c r="T370">
        <f>M370-(J370*K370*(1-L370))</f>
        <v>9880</v>
      </c>
      <c r="U370" t="str">
        <f>IF(AND(M370&lt;&gt;J370*K370*(1-L370),M370=J370*K370*(1-L370)*80%),"20% pattern","Other mismatch")</f>
        <v>Other mismatch</v>
      </c>
      <c r="V370">
        <f t="shared" si="33"/>
        <v>29280</v>
      </c>
      <c r="W370">
        <f t="shared" si="34"/>
        <v>49400</v>
      </c>
      <c r="X370">
        <f t="shared" si="35"/>
        <v>19400</v>
      </c>
      <c r="Y370">
        <f t="shared" si="36"/>
        <v>29280</v>
      </c>
    </row>
    <row r="371" spans="1:25" x14ac:dyDescent="0.35">
      <c r="A371">
        <v>100370</v>
      </c>
      <c r="B371" s="1">
        <v>46185</v>
      </c>
      <c r="C371" t="s">
        <v>25</v>
      </c>
      <c r="D371" t="s">
        <v>26</v>
      </c>
      <c r="E371" t="s">
        <v>18</v>
      </c>
      <c r="F371" t="s">
        <v>19</v>
      </c>
      <c r="G371" t="s">
        <v>20</v>
      </c>
      <c r="H371" t="s">
        <v>143</v>
      </c>
      <c r="I371" t="s">
        <v>30</v>
      </c>
      <c r="J371">
        <v>1</v>
      </c>
      <c r="K371">
        <v>58000</v>
      </c>
      <c r="L371">
        <v>0.1</v>
      </c>
      <c r="M371">
        <v>52200</v>
      </c>
      <c r="N371">
        <v>39000</v>
      </c>
      <c r="O371" t="s">
        <v>23</v>
      </c>
      <c r="P371" t="s">
        <v>40</v>
      </c>
      <c r="Q371" t="b">
        <f t="shared" si="31"/>
        <v>0</v>
      </c>
      <c r="S371" t="str">
        <f t="shared" si="32"/>
        <v>Match</v>
      </c>
      <c r="V371">
        <f t="shared" si="33"/>
        <v>13200</v>
      </c>
      <c r="W371">
        <f t="shared" si="34"/>
        <v>52200</v>
      </c>
      <c r="X371">
        <f t="shared" si="35"/>
        <v>13200</v>
      </c>
      <c r="Y371">
        <f t="shared" si="36"/>
        <v>13200</v>
      </c>
    </row>
    <row r="372" spans="1:25" x14ac:dyDescent="0.35">
      <c r="A372">
        <v>100371</v>
      </c>
      <c r="B372" s="1">
        <v>46131</v>
      </c>
      <c r="C372" t="s">
        <v>50</v>
      </c>
      <c r="D372" t="s">
        <v>51</v>
      </c>
      <c r="E372" t="s">
        <v>43</v>
      </c>
      <c r="F372" t="s">
        <v>19</v>
      </c>
      <c r="G372" t="s">
        <v>20</v>
      </c>
      <c r="H372" t="s">
        <v>144</v>
      </c>
      <c r="I372" t="s">
        <v>22</v>
      </c>
      <c r="J372">
        <v>3</v>
      </c>
      <c r="K372">
        <v>58000</v>
      </c>
      <c r="L372">
        <v>0.1</v>
      </c>
      <c r="M372">
        <v>156600</v>
      </c>
      <c r="N372">
        <v>39000</v>
      </c>
      <c r="O372" t="s">
        <v>23</v>
      </c>
      <c r="P372" t="s">
        <v>40</v>
      </c>
      <c r="Q372" t="b">
        <f t="shared" si="31"/>
        <v>0</v>
      </c>
      <c r="S372" t="str">
        <f t="shared" si="32"/>
        <v>Match</v>
      </c>
      <c r="V372">
        <f t="shared" si="33"/>
        <v>39600</v>
      </c>
      <c r="W372">
        <f t="shared" si="34"/>
        <v>156600</v>
      </c>
      <c r="X372">
        <f t="shared" si="35"/>
        <v>39600</v>
      </c>
      <c r="Y372">
        <f t="shared" si="36"/>
        <v>39600</v>
      </c>
    </row>
    <row r="373" spans="1:25" x14ac:dyDescent="0.35">
      <c r="A373">
        <v>100372</v>
      </c>
      <c r="B373" s="1">
        <v>46234</v>
      </c>
      <c r="C373" t="s">
        <v>32</v>
      </c>
      <c r="D373" t="s">
        <v>17</v>
      </c>
      <c r="E373" t="s">
        <v>43</v>
      </c>
      <c r="F373" t="s">
        <v>19</v>
      </c>
      <c r="G373" t="s">
        <v>62</v>
      </c>
      <c r="H373" t="s">
        <v>152</v>
      </c>
      <c r="I373" t="s">
        <v>30</v>
      </c>
      <c r="J373">
        <v>1</v>
      </c>
      <c r="K373">
        <v>24000</v>
      </c>
      <c r="L373">
        <v>0</v>
      </c>
      <c r="M373">
        <v>24000</v>
      </c>
      <c r="N373">
        <v>15000</v>
      </c>
      <c r="O373" t="s">
        <v>23</v>
      </c>
      <c r="P373" t="s">
        <v>40</v>
      </c>
      <c r="Q373" t="b">
        <f t="shared" si="31"/>
        <v>0</v>
      </c>
      <c r="S373" t="str">
        <f t="shared" si="32"/>
        <v>Match</v>
      </c>
      <c r="V373">
        <f t="shared" si="33"/>
        <v>9000</v>
      </c>
      <c r="W373">
        <f t="shared" si="34"/>
        <v>24000</v>
      </c>
      <c r="X373">
        <f t="shared" si="35"/>
        <v>9000</v>
      </c>
      <c r="Y373">
        <f t="shared" si="36"/>
        <v>9000</v>
      </c>
    </row>
    <row r="374" spans="1:25" x14ac:dyDescent="0.35">
      <c r="A374">
        <v>100373</v>
      </c>
      <c r="B374" s="1">
        <v>46075</v>
      </c>
      <c r="C374" t="s">
        <v>32</v>
      </c>
      <c r="D374" t="s">
        <v>17</v>
      </c>
      <c r="E374" t="s">
        <v>43</v>
      </c>
      <c r="F374" t="s">
        <v>19</v>
      </c>
      <c r="G374" t="s">
        <v>20</v>
      </c>
      <c r="H374" t="s">
        <v>199</v>
      </c>
      <c r="I374" t="s">
        <v>22</v>
      </c>
      <c r="J374">
        <v>2</v>
      </c>
      <c r="K374">
        <v>58000</v>
      </c>
      <c r="L374">
        <v>0.2</v>
      </c>
      <c r="M374">
        <v>92800</v>
      </c>
      <c r="N374">
        <v>39000</v>
      </c>
      <c r="O374" t="s">
        <v>76</v>
      </c>
      <c r="P374" t="s">
        <v>24</v>
      </c>
      <c r="Q374" t="b">
        <f t="shared" si="31"/>
        <v>0</v>
      </c>
      <c r="S374" t="str">
        <f t="shared" si="32"/>
        <v>Match</v>
      </c>
      <c r="V374">
        <f t="shared" si="33"/>
        <v>14800</v>
      </c>
      <c r="W374">
        <f t="shared" si="34"/>
        <v>92800</v>
      </c>
      <c r="X374">
        <f t="shared" si="35"/>
        <v>14800</v>
      </c>
      <c r="Y374">
        <f t="shared" si="36"/>
        <v>14800</v>
      </c>
    </row>
    <row r="375" spans="1:25" x14ac:dyDescent="0.35">
      <c r="A375">
        <v>100374</v>
      </c>
      <c r="B375" s="1">
        <v>46112</v>
      </c>
      <c r="C375" t="s">
        <v>35</v>
      </c>
      <c r="D375" t="s">
        <v>36</v>
      </c>
      <c r="E375" t="s">
        <v>37</v>
      </c>
      <c r="F375" t="s">
        <v>19</v>
      </c>
      <c r="G375" t="s">
        <v>62</v>
      </c>
      <c r="H375" t="s">
        <v>92</v>
      </c>
      <c r="I375" t="s">
        <v>22</v>
      </c>
      <c r="J375">
        <v>1</v>
      </c>
      <c r="K375">
        <v>24000</v>
      </c>
      <c r="L375">
        <v>0.05</v>
      </c>
      <c r="M375">
        <v>22800</v>
      </c>
      <c r="N375">
        <v>15000</v>
      </c>
      <c r="O375" t="s">
        <v>23</v>
      </c>
      <c r="P375" t="s">
        <v>54</v>
      </c>
      <c r="Q375" t="b">
        <f t="shared" si="31"/>
        <v>0</v>
      </c>
      <c r="S375" t="str">
        <f t="shared" si="32"/>
        <v>Match</v>
      </c>
      <c r="V375">
        <f t="shared" si="33"/>
        <v>7800</v>
      </c>
      <c r="W375">
        <f t="shared" si="34"/>
        <v>22800</v>
      </c>
      <c r="X375">
        <f t="shared" si="35"/>
        <v>7800</v>
      </c>
      <c r="Y375">
        <f t="shared" si="36"/>
        <v>7800</v>
      </c>
    </row>
    <row r="376" spans="1:25" x14ac:dyDescent="0.35">
      <c r="A376">
        <v>100375</v>
      </c>
      <c r="B376" s="1">
        <v>46026</v>
      </c>
      <c r="C376" t="s">
        <v>32</v>
      </c>
      <c r="D376" t="s">
        <v>17</v>
      </c>
      <c r="E376" t="s">
        <v>43</v>
      </c>
      <c r="F376" t="s">
        <v>19</v>
      </c>
      <c r="G376" t="s">
        <v>52</v>
      </c>
      <c r="H376" t="s">
        <v>189</v>
      </c>
      <c r="I376" t="s">
        <v>22</v>
      </c>
      <c r="J376">
        <v>2</v>
      </c>
      <c r="K376">
        <v>42000</v>
      </c>
      <c r="L376">
        <v>0.25</v>
      </c>
      <c r="M376">
        <v>63000</v>
      </c>
      <c r="N376">
        <v>28000</v>
      </c>
      <c r="O376" t="s">
        <v>23</v>
      </c>
      <c r="P376" t="s">
        <v>24</v>
      </c>
      <c r="Q376" t="b">
        <f t="shared" si="31"/>
        <v>0</v>
      </c>
      <c r="S376" t="str">
        <f t="shared" si="32"/>
        <v>Match</v>
      </c>
      <c r="V376">
        <f t="shared" si="33"/>
        <v>7000</v>
      </c>
      <c r="W376">
        <f t="shared" si="34"/>
        <v>63000</v>
      </c>
      <c r="X376">
        <f t="shared" si="35"/>
        <v>7000</v>
      </c>
      <c r="Y376">
        <f t="shared" si="36"/>
        <v>7000</v>
      </c>
    </row>
    <row r="377" spans="1:25" x14ac:dyDescent="0.35">
      <c r="A377">
        <v>100376</v>
      </c>
      <c r="B377" s="1">
        <v>46050</v>
      </c>
      <c r="C377" t="s">
        <v>35</v>
      </c>
      <c r="D377" t="s">
        <v>36</v>
      </c>
      <c r="E377" t="s">
        <v>43</v>
      </c>
      <c r="F377" t="s">
        <v>27</v>
      </c>
      <c r="G377" t="s">
        <v>28</v>
      </c>
      <c r="H377" t="s">
        <v>233</v>
      </c>
      <c r="I377" t="s">
        <v>22</v>
      </c>
      <c r="J377">
        <v>1</v>
      </c>
      <c r="K377">
        <v>165000</v>
      </c>
      <c r="L377">
        <v>0.1</v>
      </c>
      <c r="M377">
        <v>148500</v>
      </c>
      <c r="N377">
        <v>112000</v>
      </c>
      <c r="O377" t="s">
        <v>23</v>
      </c>
      <c r="P377" t="s">
        <v>31</v>
      </c>
      <c r="Q377" t="b">
        <f t="shared" si="31"/>
        <v>0</v>
      </c>
      <c r="S377" t="str">
        <f t="shared" si="32"/>
        <v>Match</v>
      </c>
      <c r="V377">
        <f t="shared" si="33"/>
        <v>36500</v>
      </c>
      <c r="W377">
        <f t="shared" si="34"/>
        <v>148500</v>
      </c>
      <c r="X377">
        <f t="shared" si="35"/>
        <v>36500</v>
      </c>
      <c r="Y377">
        <f t="shared" si="36"/>
        <v>36500</v>
      </c>
    </row>
    <row r="378" spans="1:25" x14ac:dyDescent="0.35">
      <c r="A378">
        <v>100377</v>
      </c>
      <c r="B378" s="1">
        <v>46139</v>
      </c>
      <c r="C378" t="s">
        <v>42</v>
      </c>
      <c r="D378" t="s">
        <v>26</v>
      </c>
      <c r="E378" t="s">
        <v>43</v>
      </c>
      <c r="F378" t="s">
        <v>44</v>
      </c>
      <c r="G378" t="s">
        <v>45</v>
      </c>
      <c r="H378" t="s">
        <v>87</v>
      </c>
      <c r="I378" t="s">
        <v>22</v>
      </c>
      <c r="J378">
        <v>3</v>
      </c>
      <c r="K378">
        <v>6500</v>
      </c>
      <c r="L378">
        <v>0.05</v>
      </c>
      <c r="M378">
        <v>18525</v>
      </c>
      <c r="N378">
        <v>2200</v>
      </c>
      <c r="O378" t="s">
        <v>76</v>
      </c>
      <c r="P378" t="s">
        <v>31</v>
      </c>
      <c r="Q378" t="b">
        <f t="shared" si="31"/>
        <v>0</v>
      </c>
      <c r="S378" t="str">
        <f t="shared" si="32"/>
        <v>Match</v>
      </c>
      <c r="V378">
        <f t="shared" si="33"/>
        <v>11925</v>
      </c>
      <c r="W378">
        <f t="shared" si="34"/>
        <v>18525</v>
      </c>
      <c r="X378">
        <f t="shared" si="35"/>
        <v>11925</v>
      </c>
      <c r="Y378">
        <f t="shared" si="36"/>
        <v>11925</v>
      </c>
    </row>
    <row r="379" spans="1:25" x14ac:dyDescent="0.35">
      <c r="A379">
        <v>100378</v>
      </c>
      <c r="B379" s="1">
        <v>46121</v>
      </c>
      <c r="C379" t="s">
        <v>50</v>
      </c>
      <c r="D379" t="s">
        <v>51</v>
      </c>
      <c r="E379" t="s">
        <v>37</v>
      </c>
      <c r="F379" t="s">
        <v>27</v>
      </c>
      <c r="G379" t="s">
        <v>28</v>
      </c>
      <c r="H379" t="s">
        <v>48</v>
      </c>
      <c r="I379" t="s">
        <v>22</v>
      </c>
      <c r="J379">
        <v>3</v>
      </c>
      <c r="K379">
        <v>165000</v>
      </c>
      <c r="L379">
        <v>0.05</v>
      </c>
      <c r="M379">
        <v>470250</v>
      </c>
      <c r="N379">
        <v>112000</v>
      </c>
      <c r="O379" t="s">
        <v>23</v>
      </c>
      <c r="P379" t="s">
        <v>84</v>
      </c>
      <c r="Q379" t="b">
        <f t="shared" si="31"/>
        <v>0</v>
      </c>
      <c r="S379" t="str">
        <f t="shared" si="32"/>
        <v>Match</v>
      </c>
      <c r="V379">
        <f t="shared" si="33"/>
        <v>134250</v>
      </c>
      <c r="W379">
        <f t="shared" si="34"/>
        <v>470250</v>
      </c>
      <c r="X379">
        <f t="shared" si="35"/>
        <v>134250</v>
      </c>
      <c r="Y379">
        <f t="shared" si="36"/>
        <v>134250</v>
      </c>
    </row>
    <row r="380" spans="1:25" x14ac:dyDescent="0.35">
      <c r="A380">
        <v>100379</v>
      </c>
      <c r="B380" s="1">
        <v>46095</v>
      </c>
      <c r="C380" t="s">
        <v>32</v>
      </c>
      <c r="D380" t="s">
        <v>17</v>
      </c>
      <c r="E380" t="s">
        <v>43</v>
      </c>
      <c r="F380" t="s">
        <v>19</v>
      </c>
      <c r="G380" t="s">
        <v>20</v>
      </c>
      <c r="H380" t="s">
        <v>66</v>
      </c>
      <c r="I380" t="s">
        <v>30</v>
      </c>
      <c r="J380">
        <v>3</v>
      </c>
      <c r="K380">
        <v>58000</v>
      </c>
      <c r="L380">
        <v>0.25</v>
      </c>
      <c r="M380">
        <v>130500</v>
      </c>
      <c r="N380">
        <v>39000</v>
      </c>
      <c r="O380" t="s">
        <v>23</v>
      </c>
      <c r="P380" t="s">
        <v>64</v>
      </c>
      <c r="Q380" t="b">
        <f t="shared" si="31"/>
        <v>0</v>
      </c>
      <c r="S380" t="str">
        <f t="shared" si="32"/>
        <v>Match</v>
      </c>
      <c r="V380">
        <f t="shared" si="33"/>
        <v>13500</v>
      </c>
      <c r="W380">
        <f t="shared" si="34"/>
        <v>130500</v>
      </c>
      <c r="X380">
        <f t="shared" si="35"/>
        <v>13500</v>
      </c>
      <c r="Y380">
        <f t="shared" si="36"/>
        <v>13500</v>
      </c>
    </row>
    <row r="381" spans="1:25" x14ac:dyDescent="0.35">
      <c r="A381">
        <v>100380</v>
      </c>
      <c r="B381" s="1">
        <v>46051</v>
      </c>
      <c r="C381" t="s">
        <v>35</v>
      </c>
      <c r="D381" t="s">
        <v>36</v>
      </c>
      <c r="E381" t="s">
        <v>18</v>
      </c>
      <c r="F381" t="s">
        <v>27</v>
      </c>
      <c r="G381" t="s">
        <v>33</v>
      </c>
      <c r="H381" t="s">
        <v>172</v>
      </c>
      <c r="I381" t="s">
        <v>30</v>
      </c>
      <c r="J381">
        <v>2</v>
      </c>
      <c r="K381">
        <v>32000</v>
      </c>
      <c r="L381">
        <v>0.15</v>
      </c>
      <c r="M381">
        <v>54400</v>
      </c>
      <c r="N381">
        <v>19000</v>
      </c>
      <c r="O381" t="s">
        <v>23</v>
      </c>
      <c r="P381" t="s">
        <v>31</v>
      </c>
      <c r="Q381" t="b">
        <f t="shared" si="31"/>
        <v>0</v>
      </c>
      <c r="S381" t="str">
        <f t="shared" si="32"/>
        <v>Match</v>
      </c>
      <c r="V381">
        <f t="shared" si="33"/>
        <v>16400</v>
      </c>
      <c r="W381">
        <f t="shared" si="34"/>
        <v>54400</v>
      </c>
      <c r="X381">
        <f t="shared" si="35"/>
        <v>16400</v>
      </c>
      <c r="Y381">
        <f t="shared" si="36"/>
        <v>16400</v>
      </c>
    </row>
    <row r="382" spans="1:25" x14ac:dyDescent="0.35">
      <c r="A382">
        <v>100381</v>
      </c>
      <c r="B382" s="1">
        <v>46115</v>
      </c>
      <c r="C382" t="s">
        <v>55</v>
      </c>
      <c r="D382" t="s">
        <v>56</v>
      </c>
      <c r="E382" t="s">
        <v>43</v>
      </c>
      <c r="F382" t="s">
        <v>44</v>
      </c>
      <c r="G382" t="s">
        <v>60</v>
      </c>
      <c r="H382" t="s">
        <v>107</v>
      </c>
      <c r="I382" t="s">
        <v>30</v>
      </c>
      <c r="J382">
        <v>2</v>
      </c>
      <c r="K382">
        <v>9000</v>
      </c>
      <c r="L382">
        <v>0.05</v>
      </c>
      <c r="M382">
        <v>17100</v>
      </c>
      <c r="N382">
        <v>3500</v>
      </c>
      <c r="O382" t="s">
        <v>23</v>
      </c>
      <c r="P382" t="s">
        <v>31</v>
      </c>
      <c r="Q382" t="b">
        <f t="shared" si="31"/>
        <v>0</v>
      </c>
      <c r="S382" t="str">
        <f t="shared" si="32"/>
        <v>Match</v>
      </c>
      <c r="V382">
        <f t="shared" si="33"/>
        <v>10100</v>
      </c>
      <c r="W382">
        <f t="shared" si="34"/>
        <v>17100</v>
      </c>
      <c r="X382">
        <f t="shared" si="35"/>
        <v>10100</v>
      </c>
      <c r="Y382">
        <f t="shared" si="36"/>
        <v>10100</v>
      </c>
    </row>
    <row r="383" spans="1:25" x14ac:dyDescent="0.35">
      <c r="A383">
        <v>100382</v>
      </c>
      <c r="B383" s="1">
        <v>46249</v>
      </c>
      <c r="C383" t="s">
        <v>55</v>
      </c>
      <c r="D383" t="s">
        <v>56</v>
      </c>
      <c r="E383" t="s">
        <v>37</v>
      </c>
      <c r="F383" t="s">
        <v>19</v>
      </c>
      <c r="G383" t="s">
        <v>52</v>
      </c>
      <c r="H383" t="s">
        <v>165</v>
      </c>
      <c r="I383" t="s">
        <v>22</v>
      </c>
      <c r="J383">
        <v>4</v>
      </c>
      <c r="K383">
        <v>42000</v>
      </c>
      <c r="L383">
        <v>0.15</v>
      </c>
      <c r="M383">
        <v>142800</v>
      </c>
      <c r="N383">
        <v>28000</v>
      </c>
      <c r="O383" t="s">
        <v>23</v>
      </c>
      <c r="P383" t="s">
        <v>84</v>
      </c>
      <c r="Q383" t="b">
        <f t="shared" si="31"/>
        <v>0</v>
      </c>
      <c r="S383" t="str">
        <f t="shared" si="32"/>
        <v>Match</v>
      </c>
      <c r="V383">
        <f t="shared" si="33"/>
        <v>30800</v>
      </c>
      <c r="W383">
        <f t="shared" si="34"/>
        <v>142800</v>
      </c>
      <c r="X383">
        <f t="shared" si="35"/>
        <v>30800</v>
      </c>
      <c r="Y383">
        <f t="shared" si="36"/>
        <v>30800</v>
      </c>
    </row>
    <row r="384" spans="1:25" x14ac:dyDescent="0.35">
      <c r="A384">
        <v>100383</v>
      </c>
      <c r="B384" s="1">
        <v>46073</v>
      </c>
      <c r="C384" t="s">
        <v>25</v>
      </c>
      <c r="D384" t="s">
        <v>26</v>
      </c>
      <c r="E384" t="s">
        <v>43</v>
      </c>
      <c r="F384" t="s">
        <v>44</v>
      </c>
      <c r="G384" t="s">
        <v>45</v>
      </c>
      <c r="H384" t="s">
        <v>234</v>
      </c>
      <c r="I384" t="s">
        <v>30</v>
      </c>
      <c r="J384">
        <v>22</v>
      </c>
      <c r="K384">
        <v>6500</v>
      </c>
      <c r="L384">
        <v>0</v>
      </c>
      <c r="M384">
        <v>143000</v>
      </c>
      <c r="N384">
        <v>2200</v>
      </c>
      <c r="O384" t="s">
        <v>23</v>
      </c>
      <c r="P384" t="s">
        <v>58</v>
      </c>
      <c r="Q384" t="b">
        <f t="shared" si="31"/>
        <v>0</v>
      </c>
      <c r="S384" t="str">
        <f t="shared" si="32"/>
        <v>Match</v>
      </c>
      <c r="V384">
        <f t="shared" si="33"/>
        <v>94600</v>
      </c>
      <c r="W384">
        <f t="shared" si="34"/>
        <v>143000</v>
      </c>
      <c r="X384">
        <f t="shared" si="35"/>
        <v>94600</v>
      </c>
      <c r="Y384">
        <f t="shared" si="36"/>
        <v>94600</v>
      </c>
    </row>
    <row r="385" spans="1:25" x14ac:dyDescent="0.35">
      <c r="A385">
        <v>100384</v>
      </c>
      <c r="B385" s="1">
        <v>46227</v>
      </c>
      <c r="C385" t="s">
        <v>50</v>
      </c>
      <c r="D385" t="s">
        <v>51</v>
      </c>
      <c r="E385" t="s">
        <v>37</v>
      </c>
      <c r="F385" t="s">
        <v>19</v>
      </c>
      <c r="G385" t="s">
        <v>62</v>
      </c>
      <c r="H385" t="s">
        <v>178</v>
      </c>
      <c r="I385" t="s">
        <v>30</v>
      </c>
      <c r="J385">
        <v>3</v>
      </c>
      <c r="K385">
        <v>24000</v>
      </c>
      <c r="L385">
        <v>0.05</v>
      </c>
      <c r="M385">
        <v>68400</v>
      </c>
      <c r="N385">
        <v>15000</v>
      </c>
      <c r="O385" t="s">
        <v>23</v>
      </c>
      <c r="P385" t="s">
        <v>64</v>
      </c>
      <c r="Q385" t="b">
        <f t="shared" si="31"/>
        <v>0</v>
      </c>
      <c r="S385" t="str">
        <f t="shared" si="32"/>
        <v>Match</v>
      </c>
      <c r="V385">
        <f t="shared" si="33"/>
        <v>23400</v>
      </c>
      <c r="W385">
        <f t="shared" si="34"/>
        <v>68400</v>
      </c>
      <c r="X385">
        <f t="shared" si="35"/>
        <v>23400</v>
      </c>
      <c r="Y385">
        <f t="shared" si="36"/>
        <v>23400</v>
      </c>
    </row>
    <row r="386" spans="1:25" x14ac:dyDescent="0.35">
      <c r="A386">
        <v>100385</v>
      </c>
      <c r="B386" s="1">
        <v>46205</v>
      </c>
      <c r="C386" t="s">
        <v>42</v>
      </c>
      <c r="D386" t="s">
        <v>26</v>
      </c>
      <c r="E386" t="s">
        <v>43</v>
      </c>
      <c r="F386" t="s">
        <v>27</v>
      </c>
      <c r="G386" t="s">
        <v>28</v>
      </c>
      <c r="H386" t="s">
        <v>53</v>
      </c>
      <c r="I386" t="s">
        <v>30</v>
      </c>
      <c r="J386">
        <v>3</v>
      </c>
      <c r="K386">
        <v>165000</v>
      </c>
      <c r="L386">
        <v>0</v>
      </c>
      <c r="M386">
        <v>495000</v>
      </c>
      <c r="N386">
        <v>112000</v>
      </c>
      <c r="O386" t="s">
        <v>23</v>
      </c>
      <c r="P386" t="s">
        <v>31</v>
      </c>
      <c r="Q386" t="b">
        <f t="shared" si="31"/>
        <v>0</v>
      </c>
      <c r="S386" t="str">
        <f t="shared" si="32"/>
        <v>Match</v>
      </c>
      <c r="V386">
        <f t="shared" si="33"/>
        <v>159000</v>
      </c>
      <c r="W386">
        <f t="shared" si="34"/>
        <v>495000</v>
      </c>
      <c r="X386">
        <f t="shared" si="35"/>
        <v>159000</v>
      </c>
      <c r="Y386">
        <f t="shared" si="36"/>
        <v>159000</v>
      </c>
    </row>
    <row r="387" spans="1:25" x14ac:dyDescent="0.35">
      <c r="A387">
        <v>100386</v>
      </c>
      <c r="B387" s="1">
        <v>46049</v>
      </c>
      <c r="C387" t="s">
        <v>25</v>
      </c>
      <c r="D387" t="s">
        <v>26</v>
      </c>
      <c r="E387" t="s">
        <v>18</v>
      </c>
      <c r="F387" t="s">
        <v>44</v>
      </c>
      <c r="G387" t="s">
        <v>60</v>
      </c>
      <c r="H387" t="s">
        <v>98</v>
      </c>
      <c r="I387" t="s">
        <v>22</v>
      </c>
      <c r="J387">
        <v>3</v>
      </c>
      <c r="K387">
        <v>9000</v>
      </c>
      <c r="L387">
        <v>0</v>
      </c>
      <c r="M387">
        <v>27000</v>
      </c>
      <c r="N387">
        <v>3500</v>
      </c>
      <c r="O387" t="s">
        <v>23</v>
      </c>
      <c r="P387" t="s">
        <v>64</v>
      </c>
      <c r="Q387" t="b">
        <f t="shared" ref="Q387:Q433" si="37">COUNTIF($A$2:$A$433,A387)&gt;1</f>
        <v>1</v>
      </c>
      <c r="S387" t="str">
        <f t="shared" ref="S387:S433" si="38">IF(M387&lt;&gt;J387*K387*(1-L387),"Mismatch","Match")</f>
        <v>Match</v>
      </c>
      <c r="V387">
        <f t="shared" ref="V387:V433" si="39">M387-(J387*N387)</f>
        <v>16500</v>
      </c>
      <c r="W387">
        <f t="shared" ref="W387:W433" si="40">J387*K387*(1-L387)</f>
        <v>27000</v>
      </c>
      <c r="X387">
        <f t="shared" ref="X387:X433" si="41">W387-(J387*N387)</f>
        <v>16500</v>
      </c>
      <c r="Y387">
        <f t="shared" ref="Y387:Y433" si="42">M387-(J387*N387)</f>
        <v>16500</v>
      </c>
    </row>
    <row r="388" spans="1:25" x14ac:dyDescent="0.35">
      <c r="A388">
        <v>100387</v>
      </c>
      <c r="B388" s="1">
        <v>46231</v>
      </c>
      <c r="C388" t="s">
        <v>50</v>
      </c>
      <c r="D388" t="s">
        <v>51</v>
      </c>
      <c r="E388" t="s">
        <v>43</v>
      </c>
      <c r="F388" t="s">
        <v>27</v>
      </c>
      <c r="G388" t="s">
        <v>33</v>
      </c>
      <c r="H388" t="s">
        <v>235</v>
      </c>
      <c r="I388" t="s">
        <v>30</v>
      </c>
      <c r="J388">
        <v>4</v>
      </c>
      <c r="K388">
        <v>32000</v>
      </c>
      <c r="L388">
        <v>0.1</v>
      </c>
      <c r="M388">
        <v>115200</v>
      </c>
      <c r="N388">
        <v>19000</v>
      </c>
      <c r="O388" t="s">
        <v>23</v>
      </c>
      <c r="P388" t="s">
        <v>31</v>
      </c>
      <c r="Q388" t="b">
        <f t="shared" si="37"/>
        <v>0</v>
      </c>
      <c r="S388" t="str">
        <f t="shared" si="38"/>
        <v>Match</v>
      </c>
      <c r="V388">
        <f t="shared" si="39"/>
        <v>39200</v>
      </c>
      <c r="W388">
        <f t="shared" si="40"/>
        <v>115200</v>
      </c>
      <c r="X388">
        <f t="shared" si="41"/>
        <v>39200</v>
      </c>
      <c r="Y388">
        <f t="shared" si="42"/>
        <v>39200</v>
      </c>
    </row>
    <row r="389" spans="1:25" x14ac:dyDescent="0.35">
      <c r="A389">
        <v>100388</v>
      </c>
      <c r="B389" s="1">
        <v>46259</v>
      </c>
      <c r="C389" t="s">
        <v>55</v>
      </c>
      <c r="D389" t="s">
        <v>56</v>
      </c>
      <c r="E389" t="s">
        <v>43</v>
      </c>
      <c r="F389" t="s">
        <v>27</v>
      </c>
      <c r="G389" t="s">
        <v>33</v>
      </c>
      <c r="H389" t="s">
        <v>229</v>
      </c>
      <c r="I389" t="s">
        <v>30</v>
      </c>
      <c r="J389">
        <v>1</v>
      </c>
      <c r="K389">
        <v>32000</v>
      </c>
      <c r="L389">
        <v>0</v>
      </c>
      <c r="M389">
        <v>32000</v>
      </c>
      <c r="N389">
        <v>19000</v>
      </c>
      <c r="O389" t="s">
        <v>23</v>
      </c>
      <c r="P389" t="s">
        <v>47</v>
      </c>
      <c r="Q389" t="b">
        <f t="shared" si="37"/>
        <v>0</v>
      </c>
      <c r="S389" t="str">
        <f t="shared" si="38"/>
        <v>Match</v>
      </c>
      <c r="V389">
        <f t="shared" si="39"/>
        <v>13000</v>
      </c>
      <c r="W389">
        <f t="shared" si="40"/>
        <v>32000</v>
      </c>
      <c r="X389">
        <f t="shared" si="41"/>
        <v>13000</v>
      </c>
      <c r="Y389">
        <f t="shared" si="42"/>
        <v>13000</v>
      </c>
    </row>
    <row r="390" spans="1:25" x14ac:dyDescent="0.35">
      <c r="A390">
        <v>100389</v>
      </c>
      <c r="B390" s="1">
        <v>46190</v>
      </c>
      <c r="C390" t="s">
        <v>50</v>
      </c>
      <c r="D390" t="s">
        <v>51</v>
      </c>
      <c r="E390" t="s">
        <v>43</v>
      </c>
      <c r="F390" t="s">
        <v>19</v>
      </c>
      <c r="G390" t="s">
        <v>62</v>
      </c>
      <c r="H390" t="s">
        <v>34</v>
      </c>
      <c r="I390" t="s">
        <v>22</v>
      </c>
      <c r="J390">
        <v>1</v>
      </c>
      <c r="K390">
        <v>24000</v>
      </c>
      <c r="L390">
        <v>0.05</v>
      </c>
      <c r="M390">
        <v>22800</v>
      </c>
      <c r="N390">
        <v>15000</v>
      </c>
      <c r="O390" t="s">
        <v>23</v>
      </c>
      <c r="P390" t="s">
        <v>84</v>
      </c>
      <c r="Q390" t="b">
        <f t="shared" si="37"/>
        <v>0</v>
      </c>
      <c r="S390" t="str">
        <f t="shared" si="38"/>
        <v>Match</v>
      </c>
      <c r="V390">
        <f t="shared" si="39"/>
        <v>7800</v>
      </c>
      <c r="W390">
        <f t="shared" si="40"/>
        <v>22800</v>
      </c>
      <c r="X390">
        <f t="shared" si="41"/>
        <v>7800</v>
      </c>
      <c r="Y390">
        <f t="shared" si="42"/>
        <v>7800</v>
      </c>
    </row>
    <row r="391" spans="1:25" x14ac:dyDescent="0.35">
      <c r="A391">
        <v>100390</v>
      </c>
      <c r="B391" s="1">
        <v>46240</v>
      </c>
      <c r="C391" t="s">
        <v>35</v>
      </c>
      <c r="D391" t="s">
        <v>36</v>
      </c>
      <c r="E391" t="s">
        <v>18</v>
      </c>
      <c r="F391" t="s">
        <v>19</v>
      </c>
      <c r="G391" t="s">
        <v>20</v>
      </c>
      <c r="H391" t="s">
        <v>227</v>
      </c>
      <c r="I391" t="s">
        <v>30</v>
      </c>
      <c r="J391">
        <v>2</v>
      </c>
      <c r="K391">
        <v>58000</v>
      </c>
      <c r="L391">
        <v>0.1</v>
      </c>
      <c r="M391">
        <v>104400</v>
      </c>
      <c r="N391">
        <v>39000</v>
      </c>
      <c r="O391" t="s">
        <v>23</v>
      </c>
      <c r="P391" t="s">
        <v>64</v>
      </c>
      <c r="Q391" t="b">
        <f t="shared" si="37"/>
        <v>0</v>
      </c>
      <c r="S391" t="str">
        <f t="shared" si="38"/>
        <v>Match</v>
      </c>
      <c r="V391">
        <f t="shared" si="39"/>
        <v>26400</v>
      </c>
      <c r="W391">
        <f t="shared" si="40"/>
        <v>104400</v>
      </c>
      <c r="X391">
        <f t="shared" si="41"/>
        <v>26400</v>
      </c>
      <c r="Y391">
        <f t="shared" si="42"/>
        <v>26400</v>
      </c>
    </row>
    <row r="392" spans="1:25" x14ac:dyDescent="0.35">
      <c r="A392">
        <v>100391</v>
      </c>
      <c r="B392" s="1">
        <v>46125</v>
      </c>
      <c r="C392" t="s">
        <v>35</v>
      </c>
      <c r="D392" t="s">
        <v>36</v>
      </c>
      <c r="E392" t="s">
        <v>37</v>
      </c>
      <c r="F392" t="s">
        <v>44</v>
      </c>
      <c r="G392" t="s">
        <v>60</v>
      </c>
      <c r="H392" t="s">
        <v>133</v>
      </c>
      <c r="I392" t="s">
        <v>22</v>
      </c>
      <c r="J392">
        <v>1</v>
      </c>
      <c r="K392">
        <v>9000</v>
      </c>
      <c r="L392">
        <v>0.05</v>
      </c>
      <c r="M392">
        <v>8550</v>
      </c>
      <c r="N392">
        <v>3500</v>
      </c>
      <c r="O392" t="s">
        <v>23</v>
      </c>
      <c r="P392" t="s">
        <v>58</v>
      </c>
      <c r="Q392" t="b">
        <f t="shared" si="37"/>
        <v>0</v>
      </c>
      <c r="S392" t="str">
        <f t="shared" si="38"/>
        <v>Match</v>
      </c>
      <c r="V392">
        <f t="shared" si="39"/>
        <v>5050</v>
      </c>
      <c r="W392">
        <f t="shared" si="40"/>
        <v>8550</v>
      </c>
      <c r="X392">
        <f t="shared" si="41"/>
        <v>5050</v>
      </c>
      <c r="Y392">
        <f t="shared" si="42"/>
        <v>5050</v>
      </c>
    </row>
    <row r="393" spans="1:25" x14ac:dyDescent="0.35">
      <c r="A393">
        <v>100392</v>
      </c>
      <c r="B393" s="1">
        <v>46178</v>
      </c>
      <c r="C393" t="s">
        <v>42</v>
      </c>
      <c r="D393" t="s">
        <v>26</v>
      </c>
      <c r="E393" t="s">
        <v>43</v>
      </c>
      <c r="F393" t="s">
        <v>44</v>
      </c>
      <c r="G393" t="s">
        <v>45</v>
      </c>
      <c r="H393" t="s">
        <v>161</v>
      </c>
      <c r="I393" t="s">
        <v>22</v>
      </c>
      <c r="J393">
        <v>2</v>
      </c>
      <c r="K393">
        <v>6500</v>
      </c>
      <c r="L393">
        <v>0.15</v>
      </c>
      <c r="M393">
        <v>11050</v>
      </c>
      <c r="N393">
        <v>2200</v>
      </c>
      <c r="O393" t="s">
        <v>23</v>
      </c>
      <c r="P393" t="s">
        <v>58</v>
      </c>
      <c r="Q393" t="b">
        <f t="shared" si="37"/>
        <v>0</v>
      </c>
      <c r="S393" t="str">
        <f t="shared" si="38"/>
        <v>Match</v>
      </c>
      <c r="V393">
        <f t="shared" si="39"/>
        <v>6650</v>
      </c>
      <c r="W393">
        <f t="shared" si="40"/>
        <v>11050</v>
      </c>
      <c r="X393">
        <f t="shared" si="41"/>
        <v>6650</v>
      </c>
      <c r="Y393">
        <f t="shared" si="42"/>
        <v>6650</v>
      </c>
    </row>
    <row r="394" spans="1:25" x14ac:dyDescent="0.35">
      <c r="A394">
        <v>100393</v>
      </c>
      <c r="B394" s="1">
        <v>46039</v>
      </c>
      <c r="C394" t="s">
        <v>35</v>
      </c>
      <c r="D394" t="s">
        <v>36</v>
      </c>
      <c r="E394" t="s">
        <v>37</v>
      </c>
      <c r="F394" t="s">
        <v>44</v>
      </c>
      <c r="G394" t="s">
        <v>45</v>
      </c>
      <c r="H394" t="s">
        <v>93</v>
      </c>
      <c r="I394" t="s">
        <v>30</v>
      </c>
      <c r="J394">
        <v>2</v>
      </c>
      <c r="K394">
        <v>6500</v>
      </c>
      <c r="L394">
        <v>0.1</v>
      </c>
      <c r="M394">
        <v>11700</v>
      </c>
      <c r="N394">
        <v>2200</v>
      </c>
      <c r="O394" t="s">
        <v>23</v>
      </c>
      <c r="P394" t="s">
        <v>24</v>
      </c>
      <c r="Q394" t="b">
        <f t="shared" si="37"/>
        <v>0</v>
      </c>
      <c r="S394" t="str">
        <f t="shared" si="38"/>
        <v>Match</v>
      </c>
      <c r="V394">
        <f t="shared" si="39"/>
        <v>7300</v>
      </c>
      <c r="W394">
        <f t="shared" si="40"/>
        <v>11700</v>
      </c>
      <c r="X394">
        <f t="shared" si="41"/>
        <v>7300</v>
      </c>
      <c r="Y394">
        <f t="shared" si="42"/>
        <v>7300</v>
      </c>
    </row>
    <row r="395" spans="1:25" x14ac:dyDescent="0.35">
      <c r="A395">
        <v>100394</v>
      </c>
      <c r="B395" s="1">
        <v>46255</v>
      </c>
      <c r="C395" t="s">
        <v>25</v>
      </c>
      <c r="D395" t="s">
        <v>26</v>
      </c>
      <c r="E395" t="s">
        <v>37</v>
      </c>
      <c r="F395" t="s">
        <v>44</v>
      </c>
      <c r="G395" t="s">
        <v>60</v>
      </c>
      <c r="H395" t="s">
        <v>236</v>
      </c>
      <c r="I395" t="s">
        <v>30</v>
      </c>
      <c r="J395">
        <v>3</v>
      </c>
      <c r="K395">
        <v>9000</v>
      </c>
      <c r="L395">
        <v>0.05</v>
      </c>
      <c r="M395">
        <v>25650</v>
      </c>
      <c r="N395">
        <v>3500</v>
      </c>
      <c r="O395" t="s">
        <v>23</v>
      </c>
      <c r="P395" t="s">
        <v>84</v>
      </c>
      <c r="Q395" t="b">
        <f t="shared" si="37"/>
        <v>0</v>
      </c>
      <c r="S395" t="str">
        <f t="shared" si="38"/>
        <v>Match</v>
      </c>
      <c r="V395">
        <f t="shared" si="39"/>
        <v>15150</v>
      </c>
      <c r="W395">
        <f t="shared" si="40"/>
        <v>25650</v>
      </c>
      <c r="X395">
        <f t="shared" si="41"/>
        <v>15150</v>
      </c>
      <c r="Y395">
        <f t="shared" si="42"/>
        <v>15150</v>
      </c>
    </row>
    <row r="396" spans="1:25" x14ac:dyDescent="0.35">
      <c r="A396">
        <v>100395</v>
      </c>
      <c r="B396" s="1">
        <v>46151</v>
      </c>
      <c r="C396" t="s">
        <v>35</v>
      </c>
      <c r="D396" t="s">
        <v>36</v>
      </c>
      <c r="E396" t="s">
        <v>18</v>
      </c>
      <c r="F396" t="s">
        <v>44</v>
      </c>
      <c r="G396" t="s">
        <v>65</v>
      </c>
      <c r="H396" t="s">
        <v>86</v>
      </c>
      <c r="I396" t="s">
        <v>30</v>
      </c>
      <c r="J396">
        <v>2</v>
      </c>
      <c r="K396">
        <v>28000</v>
      </c>
      <c r="L396">
        <v>0.05</v>
      </c>
      <c r="M396">
        <v>53200</v>
      </c>
      <c r="N396">
        <v>16000</v>
      </c>
      <c r="O396" t="s">
        <v>23</v>
      </c>
      <c r="P396" t="s">
        <v>84</v>
      </c>
      <c r="Q396" t="b">
        <f t="shared" si="37"/>
        <v>1</v>
      </c>
      <c r="S396" t="str">
        <f t="shared" si="38"/>
        <v>Match</v>
      </c>
      <c r="V396">
        <f t="shared" si="39"/>
        <v>21200</v>
      </c>
      <c r="W396">
        <f t="shared" si="40"/>
        <v>53200</v>
      </c>
      <c r="X396">
        <f t="shared" si="41"/>
        <v>21200</v>
      </c>
      <c r="Y396">
        <f t="shared" si="42"/>
        <v>21200</v>
      </c>
    </row>
    <row r="397" spans="1:25" x14ac:dyDescent="0.35">
      <c r="A397">
        <v>100396</v>
      </c>
      <c r="B397" s="1">
        <v>46048</v>
      </c>
      <c r="C397" t="s">
        <v>32</v>
      </c>
      <c r="D397" t="s">
        <v>17</v>
      </c>
      <c r="E397" t="s">
        <v>43</v>
      </c>
      <c r="F397" t="s">
        <v>19</v>
      </c>
      <c r="G397" t="s">
        <v>62</v>
      </c>
      <c r="H397" t="s">
        <v>90</v>
      </c>
      <c r="I397" t="s">
        <v>30</v>
      </c>
      <c r="J397">
        <v>1</v>
      </c>
      <c r="K397">
        <v>24000</v>
      </c>
      <c r="L397">
        <v>0.2</v>
      </c>
      <c r="M397">
        <v>19200</v>
      </c>
      <c r="N397">
        <v>15000</v>
      </c>
      <c r="O397" t="s">
        <v>23</v>
      </c>
      <c r="P397" t="s">
        <v>47</v>
      </c>
      <c r="Q397" t="b">
        <f t="shared" si="37"/>
        <v>0</v>
      </c>
      <c r="S397" t="str">
        <f t="shared" si="38"/>
        <v>Match</v>
      </c>
      <c r="V397">
        <f t="shared" si="39"/>
        <v>4200</v>
      </c>
      <c r="W397">
        <f t="shared" si="40"/>
        <v>19200</v>
      </c>
      <c r="X397">
        <f t="shared" si="41"/>
        <v>4200</v>
      </c>
      <c r="Y397">
        <f t="shared" si="42"/>
        <v>4200</v>
      </c>
    </row>
    <row r="398" spans="1:25" x14ac:dyDescent="0.35">
      <c r="A398">
        <v>100397</v>
      </c>
      <c r="B398" s="1">
        <v>46190</v>
      </c>
      <c r="C398" t="s">
        <v>42</v>
      </c>
      <c r="D398" t="s">
        <v>26</v>
      </c>
      <c r="E398" t="s">
        <v>18</v>
      </c>
      <c r="F398" t="s">
        <v>27</v>
      </c>
      <c r="G398" t="s">
        <v>28</v>
      </c>
      <c r="H398" t="s">
        <v>111</v>
      </c>
      <c r="I398" t="s">
        <v>22</v>
      </c>
      <c r="J398">
        <v>3</v>
      </c>
      <c r="K398">
        <v>165000</v>
      </c>
      <c r="L398">
        <v>0</v>
      </c>
      <c r="M398">
        <v>495000</v>
      </c>
      <c r="N398">
        <v>112000</v>
      </c>
      <c r="O398" t="s">
        <v>23</v>
      </c>
      <c r="P398" t="s">
        <v>40</v>
      </c>
      <c r="Q398" t="b">
        <f t="shared" si="37"/>
        <v>0</v>
      </c>
      <c r="S398" t="str">
        <f t="shared" si="38"/>
        <v>Match</v>
      </c>
      <c r="V398">
        <f t="shared" si="39"/>
        <v>159000</v>
      </c>
      <c r="W398">
        <f t="shared" si="40"/>
        <v>495000</v>
      </c>
      <c r="X398">
        <f t="shared" si="41"/>
        <v>159000</v>
      </c>
      <c r="Y398">
        <f t="shared" si="42"/>
        <v>159000</v>
      </c>
    </row>
    <row r="399" spans="1:25" x14ac:dyDescent="0.35">
      <c r="A399">
        <v>100398</v>
      </c>
      <c r="B399" s="1">
        <v>46218</v>
      </c>
      <c r="C399" t="s">
        <v>25</v>
      </c>
      <c r="D399" t="s">
        <v>26</v>
      </c>
      <c r="E399" t="s">
        <v>43</v>
      </c>
      <c r="F399" t="s">
        <v>19</v>
      </c>
      <c r="G399" t="s">
        <v>20</v>
      </c>
      <c r="H399" t="s">
        <v>69</v>
      </c>
      <c r="I399" t="s">
        <v>30</v>
      </c>
      <c r="J399">
        <v>4</v>
      </c>
      <c r="K399">
        <v>58000</v>
      </c>
      <c r="L399">
        <v>0</v>
      </c>
      <c r="M399">
        <v>232000</v>
      </c>
      <c r="N399">
        <v>39000</v>
      </c>
      <c r="O399" t="s">
        <v>23</v>
      </c>
      <c r="P399" t="s">
        <v>40</v>
      </c>
      <c r="Q399" t="b">
        <f t="shared" si="37"/>
        <v>0</v>
      </c>
      <c r="S399" t="str">
        <f t="shared" si="38"/>
        <v>Match</v>
      </c>
      <c r="V399">
        <f t="shared" si="39"/>
        <v>76000</v>
      </c>
      <c r="W399">
        <f t="shared" si="40"/>
        <v>232000</v>
      </c>
      <c r="X399">
        <f t="shared" si="41"/>
        <v>76000</v>
      </c>
      <c r="Y399">
        <f t="shared" si="42"/>
        <v>76000</v>
      </c>
    </row>
    <row r="400" spans="1:25" x14ac:dyDescent="0.35">
      <c r="A400">
        <v>100399</v>
      </c>
      <c r="B400" s="1">
        <v>46173</v>
      </c>
      <c r="C400" t="s">
        <v>35</v>
      </c>
      <c r="D400" t="s">
        <v>36</v>
      </c>
      <c r="E400" t="s">
        <v>37</v>
      </c>
      <c r="F400" t="s">
        <v>27</v>
      </c>
      <c r="G400" t="s">
        <v>38</v>
      </c>
      <c r="H400" t="s">
        <v>129</v>
      </c>
      <c r="I400" t="s">
        <v>30</v>
      </c>
      <c r="J400">
        <v>2</v>
      </c>
      <c r="K400">
        <v>26000</v>
      </c>
      <c r="L400">
        <v>0.1</v>
      </c>
      <c r="M400">
        <v>46800</v>
      </c>
      <c r="N400">
        <v>15000</v>
      </c>
      <c r="O400" t="s">
        <v>23</v>
      </c>
      <c r="P400" t="s">
        <v>24</v>
      </c>
      <c r="Q400" t="b">
        <f t="shared" si="37"/>
        <v>0</v>
      </c>
      <c r="S400" t="str">
        <f t="shared" si="38"/>
        <v>Match</v>
      </c>
      <c r="V400">
        <f t="shared" si="39"/>
        <v>16800</v>
      </c>
      <c r="W400">
        <f t="shared" si="40"/>
        <v>46800</v>
      </c>
      <c r="X400">
        <f t="shared" si="41"/>
        <v>16800</v>
      </c>
      <c r="Y400">
        <f t="shared" si="42"/>
        <v>16800</v>
      </c>
    </row>
    <row r="401" spans="1:25" x14ac:dyDescent="0.35">
      <c r="A401">
        <v>100400</v>
      </c>
      <c r="B401" s="1">
        <v>46141</v>
      </c>
      <c r="C401" t="s">
        <v>50</v>
      </c>
      <c r="D401" t="s">
        <v>51</v>
      </c>
      <c r="E401" t="s">
        <v>18</v>
      </c>
      <c r="F401" t="s">
        <v>19</v>
      </c>
      <c r="G401" t="s">
        <v>20</v>
      </c>
      <c r="H401" t="s">
        <v>111</v>
      </c>
      <c r="I401" t="s">
        <v>22</v>
      </c>
      <c r="J401">
        <v>1</v>
      </c>
      <c r="K401">
        <v>58000</v>
      </c>
      <c r="L401">
        <v>0</v>
      </c>
      <c r="M401">
        <v>58000</v>
      </c>
      <c r="N401">
        <v>39000</v>
      </c>
      <c r="O401" t="s">
        <v>23</v>
      </c>
      <c r="P401" t="s">
        <v>84</v>
      </c>
      <c r="Q401" t="b">
        <f t="shared" si="37"/>
        <v>0</v>
      </c>
      <c r="S401" t="str">
        <f t="shared" si="38"/>
        <v>Match</v>
      </c>
      <c r="V401">
        <f t="shared" si="39"/>
        <v>19000</v>
      </c>
      <c r="W401">
        <f t="shared" si="40"/>
        <v>58000</v>
      </c>
      <c r="X401">
        <f t="shared" si="41"/>
        <v>19000</v>
      </c>
      <c r="Y401">
        <f t="shared" si="42"/>
        <v>19000</v>
      </c>
    </row>
    <row r="402" spans="1:25" x14ac:dyDescent="0.35">
      <c r="A402">
        <v>100401</v>
      </c>
      <c r="B402" s="1">
        <v>46168</v>
      </c>
      <c r="C402" t="s">
        <v>50</v>
      </c>
      <c r="D402" t="s">
        <v>51</v>
      </c>
      <c r="E402" t="s">
        <v>37</v>
      </c>
      <c r="F402" t="s">
        <v>27</v>
      </c>
      <c r="G402" t="s">
        <v>28</v>
      </c>
      <c r="H402" t="s">
        <v>173</v>
      </c>
      <c r="I402" t="s">
        <v>30</v>
      </c>
      <c r="J402">
        <v>3</v>
      </c>
      <c r="K402">
        <v>165000</v>
      </c>
      <c r="L402">
        <v>0</v>
      </c>
      <c r="M402">
        <v>495000</v>
      </c>
      <c r="N402">
        <v>112000</v>
      </c>
      <c r="O402" t="s">
        <v>76</v>
      </c>
      <c r="P402" t="s">
        <v>54</v>
      </c>
      <c r="Q402" t="b">
        <f t="shared" si="37"/>
        <v>1</v>
      </c>
      <c r="S402" t="str">
        <f t="shared" si="38"/>
        <v>Match</v>
      </c>
      <c r="V402">
        <f t="shared" si="39"/>
        <v>159000</v>
      </c>
      <c r="W402">
        <f t="shared" si="40"/>
        <v>495000</v>
      </c>
      <c r="X402">
        <f t="shared" si="41"/>
        <v>159000</v>
      </c>
      <c r="Y402">
        <f t="shared" si="42"/>
        <v>159000</v>
      </c>
    </row>
    <row r="403" spans="1:25" x14ac:dyDescent="0.35">
      <c r="A403">
        <v>100402</v>
      </c>
      <c r="B403" s="1">
        <v>46043</v>
      </c>
      <c r="C403" t="s">
        <v>50</v>
      </c>
      <c r="D403" t="s">
        <v>51</v>
      </c>
      <c r="E403" t="s">
        <v>18</v>
      </c>
      <c r="F403" t="s">
        <v>27</v>
      </c>
      <c r="G403" t="s">
        <v>28</v>
      </c>
      <c r="H403" t="s">
        <v>154</v>
      </c>
      <c r="I403" t="s">
        <v>30</v>
      </c>
      <c r="J403">
        <v>1</v>
      </c>
      <c r="K403">
        <v>165000</v>
      </c>
      <c r="L403">
        <v>0.1</v>
      </c>
      <c r="M403">
        <v>148500</v>
      </c>
      <c r="N403">
        <v>112000</v>
      </c>
      <c r="O403" t="s">
        <v>23</v>
      </c>
      <c r="P403" t="s">
        <v>84</v>
      </c>
      <c r="Q403" t="b">
        <f t="shared" si="37"/>
        <v>0</v>
      </c>
      <c r="S403" t="str">
        <f t="shared" si="38"/>
        <v>Match</v>
      </c>
      <c r="V403">
        <f t="shared" si="39"/>
        <v>36500</v>
      </c>
      <c r="W403">
        <f t="shared" si="40"/>
        <v>148500</v>
      </c>
      <c r="X403">
        <f t="shared" si="41"/>
        <v>36500</v>
      </c>
      <c r="Y403">
        <f t="shared" si="42"/>
        <v>36500</v>
      </c>
    </row>
    <row r="404" spans="1:25" x14ac:dyDescent="0.35">
      <c r="A404">
        <v>100403</v>
      </c>
      <c r="B404" s="1">
        <v>46136</v>
      </c>
      <c r="C404" t="s">
        <v>55</v>
      </c>
      <c r="D404" t="s">
        <v>56</v>
      </c>
      <c r="E404" t="s">
        <v>43</v>
      </c>
      <c r="F404" t="s">
        <v>19</v>
      </c>
      <c r="G404" t="s">
        <v>52</v>
      </c>
      <c r="H404" t="s">
        <v>160</v>
      </c>
      <c r="I404" t="s">
        <v>22</v>
      </c>
      <c r="J404">
        <v>3</v>
      </c>
      <c r="K404">
        <v>42000</v>
      </c>
      <c r="L404">
        <v>0.05</v>
      </c>
      <c r="M404">
        <v>95760</v>
      </c>
      <c r="N404">
        <v>28000</v>
      </c>
      <c r="O404" t="s">
        <v>23</v>
      </c>
      <c r="P404" t="s">
        <v>54</v>
      </c>
      <c r="Q404" t="b">
        <f t="shared" si="37"/>
        <v>0</v>
      </c>
      <c r="S404" t="str">
        <f t="shared" si="38"/>
        <v>Mismatch</v>
      </c>
      <c r="T404">
        <f>M404-(J404*K404*(1-L404))</f>
        <v>-23940</v>
      </c>
      <c r="U404" t="str">
        <f>IF(AND(M404&lt;&gt;J404*K404*(1-L404),M404=J404*K404*(1-L404)*80%),"20% pattern","Other mismatch")</f>
        <v>20% pattern</v>
      </c>
      <c r="V404">
        <f t="shared" si="39"/>
        <v>11760</v>
      </c>
      <c r="W404">
        <f t="shared" si="40"/>
        <v>119700</v>
      </c>
      <c r="X404">
        <f t="shared" si="41"/>
        <v>35700</v>
      </c>
      <c r="Y404">
        <f t="shared" si="42"/>
        <v>11760</v>
      </c>
    </row>
    <row r="405" spans="1:25" x14ac:dyDescent="0.35">
      <c r="A405">
        <v>100404</v>
      </c>
      <c r="B405" s="1">
        <v>46164</v>
      </c>
      <c r="C405" t="s">
        <v>35</v>
      </c>
      <c r="D405" t="s">
        <v>36</v>
      </c>
      <c r="E405" t="s">
        <v>37</v>
      </c>
      <c r="F405" t="s">
        <v>19</v>
      </c>
      <c r="G405" t="s">
        <v>52</v>
      </c>
      <c r="H405" t="s">
        <v>68</v>
      </c>
      <c r="I405" t="s">
        <v>30</v>
      </c>
      <c r="J405">
        <v>1</v>
      </c>
      <c r="K405">
        <v>42000</v>
      </c>
      <c r="L405">
        <v>0</v>
      </c>
      <c r="M405">
        <v>42000</v>
      </c>
      <c r="N405">
        <v>28000</v>
      </c>
      <c r="O405" t="s">
        <v>23</v>
      </c>
      <c r="P405" t="s">
        <v>54</v>
      </c>
      <c r="Q405" t="b">
        <f t="shared" si="37"/>
        <v>0</v>
      </c>
      <c r="S405" t="str">
        <f t="shared" si="38"/>
        <v>Match</v>
      </c>
      <c r="V405">
        <f t="shared" si="39"/>
        <v>14000</v>
      </c>
      <c r="W405">
        <f t="shared" si="40"/>
        <v>42000</v>
      </c>
      <c r="X405">
        <f t="shared" si="41"/>
        <v>14000</v>
      </c>
      <c r="Y405">
        <f t="shared" si="42"/>
        <v>14000</v>
      </c>
    </row>
    <row r="406" spans="1:25" x14ac:dyDescent="0.35">
      <c r="A406">
        <v>100405</v>
      </c>
      <c r="B406" s="1">
        <v>46152</v>
      </c>
      <c r="C406" t="s">
        <v>55</v>
      </c>
      <c r="D406" t="s">
        <v>56</v>
      </c>
      <c r="E406" t="s">
        <v>37</v>
      </c>
      <c r="F406" t="s">
        <v>19</v>
      </c>
      <c r="G406" t="s">
        <v>52</v>
      </c>
      <c r="H406" t="s">
        <v>208</v>
      </c>
      <c r="I406" t="s">
        <v>22</v>
      </c>
      <c r="J406">
        <v>3</v>
      </c>
      <c r="K406">
        <v>42000</v>
      </c>
      <c r="L406">
        <v>0</v>
      </c>
      <c r="M406">
        <v>126000</v>
      </c>
      <c r="N406">
        <v>28000</v>
      </c>
      <c r="O406" t="s">
        <v>76</v>
      </c>
      <c r="P406" t="s">
        <v>40</v>
      </c>
      <c r="Q406" t="b">
        <f t="shared" si="37"/>
        <v>0</v>
      </c>
      <c r="S406" t="str">
        <f t="shared" si="38"/>
        <v>Match</v>
      </c>
      <c r="V406">
        <f t="shared" si="39"/>
        <v>42000</v>
      </c>
      <c r="W406">
        <f t="shared" si="40"/>
        <v>126000</v>
      </c>
      <c r="X406">
        <f t="shared" si="41"/>
        <v>42000</v>
      </c>
      <c r="Y406">
        <f t="shared" si="42"/>
        <v>42000</v>
      </c>
    </row>
    <row r="407" spans="1:25" x14ac:dyDescent="0.35">
      <c r="A407">
        <v>100406</v>
      </c>
      <c r="B407" s="1">
        <v>46214</v>
      </c>
      <c r="C407" t="s">
        <v>16</v>
      </c>
      <c r="D407" t="s">
        <v>17</v>
      </c>
      <c r="E407" t="s">
        <v>37</v>
      </c>
      <c r="F407" t="s">
        <v>27</v>
      </c>
      <c r="G407" t="s">
        <v>38</v>
      </c>
      <c r="H407" t="s">
        <v>217</v>
      </c>
      <c r="I407" t="s">
        <v>22</v>
      </c>
      <c r="J407">
        <v>1</v>
      </c>
      <c r="K407">
        <v>26000</v>
      </c>
      <c r="L407">
        <v>0</v>
      </c>
      <c r="M407">
        <v>26000</v>
      </c>
      <c r="N407">
        <v>15000</v>
      </c>
      <c r="O407" t="s">
        <v>23</v>
      </c>
      <c r="P407" t="s">
        <v>64</v>
      </c>
      <c r="Q407" t="b">
        <f t="shared" si="37"/>
        <v>0</v>
      </c>
      <c r="S407" t="str">
        <f t="shared" si="38"/>
        <v>Match</v>
      </c>
      <c r="V407">
        <f t="shared" si="39"/>
        <v>11000</v>
      </c>
      <c r="W407">
        <f t="shared" si="40"/>
        <v>26000</v>
      </c>
      <c r="X407">
        <f t="shared" si="41"/>
        <v>11000</v>
      </c>
      <c r="Y407">
        <f t="shared" si="42"/>
        <v>11000</v>
      </c>
    </row>
    <row r="408" spans="1:25" x14ac:dyDescent="0.35">
      <c r="A408">
        <v>100407</v>
      </c>
      <c r="B408" s="1">
        <v>46222</v>
      </c>
      <c r="C408" t="s">
        <v>42</v>
      </c>
      <c r="D408" t="s">
        <v>26</v>
      </c>
      <c r="E408" t="s">
        <v>43</v>
      </c>
      <c r="F408" t="s">
        <v>27</v>
      </c>
      <c r="G408" t="s">
        <v>33</v>
      </c>
      <c r="H408" t="s">
        <v>201</v>
      </c>
      <c r="I408" t="s">
        <v>30</v>
      </c>
      <c r="J408">
        <v>2</v>
      </c>
      <c r="K408">
        <v>32000</v>
      </c>
      <c r="L408">
        <v>0.1</v>
      </c>
      <c r="M408">
        <v>57600</v>
      </c>
      <c r="N408">
        <v>19000</v>
      </c>
      <c r="O408" t="s">
        <v>23</v>
      </c>
      <c r="P408" t="s">
        <v>31</v>
      </c>
      <c r="Q408" t="b">
        <f t="shared" si="37"/>
        <v>0</v>
      </c>
      <c r="S408" t="str">
        <f t="shared" si="38"/>
        <v>Match</v>
      </c>
      <c r="V408">
        <f t="shared" si="39"/>
        <v>19600</v>
      </c>
      <c r="W408">
        <f t="shared" si="40"/>
        <v>57600</v>
      </c>
      <c r="X408">
        <f t="shared" si="41"/>
        <v>19600</v>
      </c>
      <c r="Y408">
        <f t="shared" si="42"/>
        <v>19600</v>
      </c>
    </row>
    <row r="409" spans="1:25" x14ac:dyDescent="0.35">
      <c r="A409">
        <v>100408</v>
      </c>
      <c r="B409" s="1">
        <v>46139</v>
      </c>
      <c r="C409" t="s">
        <v>35</v>
      </c>
      <c r="D409" t="s">
        <v>36</v>
      </c>
      <c r="E409" t="s">
        <v>37</v>
      </c>
      <c r="F409" t="s">
        <v>27</v>
      </c>
      <c r="G409" t="s">
        <v>28</v>
      </c>
      <c r="H409" t="s">
        <v>93</v>
      </c>
      <c r="I409" t="s">
        <v>30</v>
      </c>
      <c r="J409">
        <v>1</v>
      </c>
      <c r="K409">
        <v>165000</v>
      </c>
      <c r="L409">
        <v>0.15</v>
      </c>
      <c r="M409">
        <v>140250</v>
      </c>
      <c r="N409">
        <v>112000</v>
      </c>
      <c r="O409" t="s">
        <v>23</v>
      </c>
      <c r="P409" t="s">
        <v>31</v>
      </c>
      <c r="Q409" t="b">
        <f t="shared" si="37"/>
        <v>0</v>
      </c>
      <c r="S409" t="str">
        <f t="shared" si="38"/>
        <v>Match</v>
      </c>
      <c r="V409">
        <f t="shared" si="39"/>
        <v>28250</v>
      </c>
      <c r="W409">
        <f t="shared" si="40"/>
        <v>140250</v>
      </c>
      <c r="X409">
        <f t="shared" si="41"/>
        <v>28250</v>
      </c>
      <c r="Y409">
        <f t="shared" si="42"/>
        <v>28250</v>
      </c>
    </row>
    <row r="410" spans="1:25" x14ac:dyDescent="0.35">
      <c r="A410">
        <v>100409</v>
      </c>
      <c r="B410" s="1">
        <v>46180</v>
      </c>
      <c r="C410" t="s">
        <v>35</v>
      </c>
      <c r="D410" t="s">
        <v>36</v>
      </c>
      <c r="E410" t="s">
        <v>37</v>
      </c>
      <c r="F410" t="s">
        <v>44</v>
      </c>
      <c r="G410" t="s">
        <v>45</v>
      </c>
      <c r="H410" t="s">
        <v>96</v>
      </c>
      <c r="I410" t="s">
        <v>30</v>
      </c>
      <c r="J410">
        <v>2</v>
      </c>
      <c r="K410">
        <v>6500</v>
      </c>
      <c r="L410">
        <v>0.1</v>
      </c>
      <c r="M410">
        <v>11700</v>
      </c>
      <c r="O410" t="s">
        <v>23</v>
      </c>
      <c r="P410" t="s">
        <v>47</v>
      </c>
      <c r="Q410" cm="1">
        <f t="array" ref="Q410">IF(N410="",_xlfn.XLOOKUP(1,($G$2:$G$433=G410)*($N$2:$N$433&lt;&gt;""),$N$2:$N$433),"")</f>
        <v>2200</v>
      </c>
      <c r="S410" t="str">
        <f t="shared" si="38"/>
        <v>Match</v>
      </c>
      <c r="V410">
        <f t="shared" si="39"/>
        <v>11700</v>
      </c>
      <c r="W410">
        <f t="shared" si="40"/>
        <v>11700</v>
      </c>
      <c r="X410">
        <f t="shared" si="41"/>
        <v>11700</v>
      </c>
      <c r="Y410">
        <f t="shared" si="42"/>
        <v>11700</v>
      </c>
    </row>
    <row r="411" spans="1:25" x14ac:dyDescent="0.35">
      <c r="A411">
        <v>100410</v>
      </c>
      <c r="B411" s="1">
        <v>46137</v>
      </c>
      <c r="C411" t="s">
        <v>55</v>
      </c>
      <c r="D411" t="s">
        <v>56</v>
      </c>
      <c r="E411" t="s">
        <v>18</v>
      </c>
      <c r="F411" t="s">
        <v>27</v>
      </c>
      <c r="G411" t="s">
        <v>33</v>
      </c>
      <c r="H411" t="s">
        <v>124</v>
      </c>
      <c r="I411" t="s">
        <v>30</v>
      </c>
      <c r="J411">
        <v>1</v>
      </c>
      <c r="K411">
        <v>32000</v>
      </c>
      <c r="L411">
        <v>0.15</v>
      </c>
      <c r="M411">
        <v>27200</v>
      </c>
      <c r="N411">
        <v>19000</v>
      </c>
      <c r="O411" t="s">
        <v>23</v>
      </c>
      <c r="P411" t="s">
        <v>40</v>
      </c>
      <c r="Q411" t="b">
        <f t="shared" si="37"/>
        <v>0</v>
      </c>
      <c r="S411" t="str">
        <f t="shared" si="38"/>
        <v>Match</v>
      </c>
      <c r="V411">
        <f t="shared" si="39"/>
        <v>8200</v>
      </c>
      <c r="W411">
        <f t="shared" si="40"/>
        <v>27200</v>
      </c>
      <c r="X411">
        <f t="shared" si="41"/>
        <v>8200</v>
      </c>
      <c r="Y411">
        <f t="shared" si="42"/>
        <v>8200</v>
      </c>
    </row>
    <row r="412" spans="1:25" x14ac:dyDescent="0.35">
      <c r="A412">
        <v>100411</v>
      </c>
      <c r="B412" s="1">
        <v>46080</v>
      </c>
      <c r="C412" t="s">
        <v>32</v>
      </c>
      <c r="D412" t="s">
        <v>17</v>
      </c>
      <c r="E412" t="s">
        <v>37</v>
      </c>
      <c r="F412" t="s">
        <v>19</v>
      </c>
      <c r="G412" t="s">
        <v>20</v>
      </c>
      <c r="H412" t="s">
        <v>225</v>
      </c>
      <c r="I412" t="s">
        <v>30</v>
      </c>
      <c r="J412">
        <v>2</v>
      </c>
      <c r="K412">
        <v>58000</v>
      </c>
      <c r="L412">
        <v>0.2</v>
      </c>
      <c r="M412">
        <v>92800</v>
      </c>
      <c r="N412">
        <v>39000</v>
      </c>
      <c r="O412" t="s">
        <v>76</v>
      </c>
      <c r="P412" t="s">
        <v>31</v>
      </c>
      <c r="Q412" t="b">
        <f t="shared" si="37"/>
        <v>0</v>
      </c>
      <c r="S412" t="str">
        <f t="shared" si="38"/>
        <v>Match</v>
      </c>
      <c r="V412">
        <f t="shared" si="39"/>
        <v>14800</v>
      </c>
      <c r="W412">
        <f t="shared" si="40"/>
        <v>92800</v>
      </c>
      <c r="X412">
        <f t="shared" si="41"/>
        <v>14800</v>
      </c>
      <c r="Y412">
        <f t="shared" si="42"/>
        <v>14800</v>
      </c>
    </row>
    <row r="413" spans="1:25" x14ac:dyDescent="0.35">
      <c r="A413">
        <v>100412</v>
      </c>
      <c r="B413" s="1">
        <v>46194</v>
      </c>
      <c r="C413" t="s">
        <v>50</v>
      </c>
      <c r="D413" t="s">
        <v>51</v>
      </c>
      <c r="E413" t="s">
        <v>37</v>
      </c>
      <c r="F413" t="s">
        <v>27</v>
      </c>
      <c r="G413" t="s">
        <v>28</v>
      </c>
      <c r="H413" t="s">
        <v>77</v>
      </c>
      <c r="I413" t="s">
        <v>30</v>
      </c>
      <c r="J413">
        <v>5</v>
      </c>
      <c r="K413">
        <v>165000</v>
      </c>
      <c r="L413">
        <v>0.1</v>
      </c>
      <c r="M413">
        <v>742500</v>
      </c>
      <c r="N413">
        <v>112000</v>
      </c>
      <c r="O413" t="s">
        <v>23</v>
      </c>
      <c r="P413" t="s">
        <v>84</v>
      </c>
      <c r="Q413" t="b">
        <f t="shared" si="37"/>
        <v>0</v>
      </c>
      <c r="S413" t="str">
        <f t="shared" si="38"/>
        <v>Match</v>
      </c>
      <c r="V413">
        <f t="shared" si="39"/>
        <v>182500</v>
      </c>
      <c r="W413">
        <f t="shared" si="40"/>
        <v>742500</v>
      </c>
      <c r="X413">
        <f t="shared" si="41"/>
        <v>182500</v>
      </c>
      <c r="Y413">
        <f t="shared" si="42"/>
        <v>182500</v>
      </c>
    </row>
    <row r="414" spans="1:25" x14ac:dyDescent="0.35">
      <c r="A414">
        <v>100413</v>
      </c>
      <c r="B414" s="1">
        <v>46177</v>
      </c>
      <c r="C414" t="s">
        <v>55</v>
      </c>
      <c r="D414" t="s">
        <v>56</v>
      </c>
      <c r="E414" t="s">
        <v>43</v>
      </c>
      <c r="F414" t="s">
        <v>19</v>
      </c>
      <c r="G414" t="s">
        <v>20</v>
      </c>
      <c r="H414" t="s">
        <v>97</v>
      </c>
      <c r="I414" t="s">
        <v>22</v>
      </c>
      <c r="J414">
        <v>2</v>
      </c>
      <c r="K414">
        <v>58000</v>
      </c>
      <c r="L414">
        <v>0</v>
      </c>
      <c r="M414">
        <v>116000</v>
      </c>
      <c r="N414">
        <v>39000</v>
      </c>
      <c r="O414" t="s">
        <v>23</v>
      </c>
      <c r="P414" t="s">
        <v>24</v>
      </c>
      <c r="Q414" t="b">
        <f t="shared" si="37"/>
        <v>0</v>
      </c>
      <c r="S414" t="str">
        <f t="shared" si="38"/>
        <v>Match</v>
      </c>
      <c r="V414">
        <f t="shared" si="39"/>
        <v>38000</v>
      </c>
      <c r="W414">
        <f t="shared" si="40"/>
        <v>116000</v>
      </c>
      <c r="X414">
        <f t="shared" si="41"/>
        <v>38000</v>
      </c>
      <c r="Y414">
        <f t="shared" si="42"/>
        <v>38000</v>
      </c>
    </row>
    <row r="415" spans="1:25" x14ac:dyDescent="0.35">
      <c r="A415">
        <v>100414</v>
      </c>
      <c r="B415" s="1">
        <v>46096</v>
      </c>
      <c r="C415" t="s">
        <v>50</v>
      </c>
      <c r="D415" t="s">
        <v>51</v>
      </c>
      <c r="E415" t="s">
        <v>43</v>
      </c>
      <c r="F415" t="s">
        <v>19</v>
      </c>
      <c r="G415" t="s">
        <v>52</v>
      </c>
      <c r="H415" t="s">
        <v>182</v>
      </c>
      <c r="I415" t="s">
        <v>30</v>
      </c>
      <c r="J415">
        <v>1</v>
      </c>
      <c r="K415">
        <v>42000</v>
      </c>
      <c r="L415">
        <v>0.1</v>
      </c>
      <c r="M415">
        <v>37800</v>
      </c>
      <c r="N415">
        <v>28000</v>
      </c>
      <c r="O415" t="s">
        <v>23</v>
      </c>
      <c r="P415" t="s">
        <v>84</v>
      </c>
      <c r="Q415" t="b">
        <f t="shared" si="37"/>
        <v>0</v>
      </c>
      <c r="S415" t="str">
        <f t="shared" si="38"/>
        <v>Match</v>
      </c>
      <c r="V415">
        <f t="shared" si="39"/>
        <v>9800</v>
      </c>
      <c r="W415">
        <f t="shared" si="40"/>
        <v>37800</v>
      </c>
      <c r="X415">
        <f t="shared" si="41"/>
        <v>9800</v>
      </c>
      <c r="Y415">
        <f t="shared" si="42"/>
        <v>9800</v>
      </c>
    </row>
    <row r="416" spans="1:25" x14ac:dyDescent="0.35">
      <c r="A416">
        <v>100415</v>
      </c>
      <c r="B416" s="1">
        <v>46119</v>
      </c>
      <c r="C416" t="s">
        <v>25</v>
      </c>
      <c r="D416" t="s">
        <v>26</v>
      </c>
      <c r="E416" t="s">
        <v>43</v>
      </c>
      <c r="F416" t="s">
        <v>44</v>
      </c>
      <c r="G416" t="s">
        <v>45</v>
      </c>
      <c r="H416" t="s">
        <v>119</v>
      </c>
      <c r="I416" t="s">
        <v>30</v>
      </c>
      <c r="J416">
        <v>2</v>
      </c>
      <c r="K416">
        <v>6500</v>
      </c>
      <c r="L416">
        <v>0.05</v>
      </c>
      <c r="M416">
        <v>12350</v>
      </c>
      <c r="N416">
        <v>2200</v>
      </c>
      <c r="O416" t="s">
        <v>23</v>
      </c>
      <c r="P416" t="s">
        <v>47</v>
      </c>
      <c r="Q416" t="b">
        <f t="shared" si="37"/>
        <v>0</v>
      </c>
      <c r="S416" t="str">
        <f t="shared" si="38"/>
        <v>Match</v>
      </c>
      <c r="V416">
        <f t="shared" si="39"/>
        <v>7950</v>
      </c>
      <c r="W416">
        <f t="shared" si="40"/>
        <v>12350</v>
      </c>
      <c r="X416">
        <f t="shared" si="41"/>
        <v>7950</v>
      </c>
      <c r="Y416">
        <f t="shared" si="42"/>
        <v>7950</v>
      </c>
    </row>
    <row r="417" spans="1:25" x14ac:dyDescent="0.35">
      <c r="A417">
        <v>100416</v>
      </c>
      <c r="B417" s="1">
        <v>46028</v>
      </c>
      <c r="C417" t="s">
        <v>55</v>
      </c>
      <c r="D417" t="s">
        <v>56</v>
      </c>
      <c r="E417" t="s">
        <v>18</v>
      </c>
      <c r="F417" t="s">
        <v>27</v>
      </c>
      <c r="G417" t="s">
        <v>38</v>
      </c>
      <c r="H417" t="s">
        <v>237</v>
      </c>
      <c r="I417" t="s">
        <v>22</v>
      </c>
      <c r="J417">
        <v>4</v>
      </c>
      <c r="K417">
        <v>26000</v>
      </c>
      <c r="L417">
        <v>0</v>
      </c>
      <c r="M417">
        <v>104000</v>
      </c>
      <c r="N417">
        <v>15000</v>
      </c>
      <c r="O417" t="s">
        <v>76</v>
      </c>
      <c r="P417" t="s">
        <v>58</v>
      </c>
      <c r="Q417" t="b">
        <f t="shared" si="37"/>
        <v>0</v>
      </c>
      <c r="S417" t="str">
        <f t="shared" si="38"/>
        <v>Match</v>
      </c>
      <c r="V417">
        <f t="shared" si="39"/>
        <v>44000</v>
      </c>
      <c r="W417">
        <f t="shared" si="40"/>
        <v>104000</v>
      </c>
      <c r="X417">
        <f t="shared" si="41"/>
        <v>44000</v>
      </c>
      <c r="Y417">
        <f t="shared" si="42"/>
        <v>44000</v>
      </c>
    </row>
    <row r="418" spans="1:25" x14ac:dyDescent="0.35">
      <c r="A418">
        <v>100417</v>
      </c>
      <c r="B418" s="1">
        <v>46066</v>
      </c>
      <c r="C418" t="s">
        <v>55</v>
      </c>
      <c r="D418" t="s">
        <v>56</v>
      </c>
      <c r="E418" t="s">
        <v>37</v>
      </c>
      <c r="F418" t="s">
        <v>27</v>
      </c>
      <c r="G418" t="s">
        <v>28</v>
      </c>
      <c r="H418" t="s">
        <v>204</v>
      </c>
      <c r="I418" t="s">
        <v>30</v>
      </c>
      <c r="J418">
        <v>4</v>
      </c>
      <c r="K418">
        <v>165000</v>
      </c>
      <c r="L418">
        <v>0.1</v>
      </c>
      <c r="M418">
        <v>594000</v>
      </c>
      <c r="N418">
        <v>112000</v>
      </c>
      <c r="O418" t="s">
        <v>23</v>
      </c>
      <c r="P418" t="s">
        <v>47</v>
      </c>
      <c r="Q418" t="b">
        <f t="shared" si="37"/>
        <v>0</v>
      </c>
      <c r="S418" t="str">
        <f t="shared" si="38"/>
        <v>Match</v>
      </c>
      <c r="V418">
        <f t="shared" si="39"/>
        <v>146000</v>
      </c>
      <c r="W418">
        <f t="shared" si="40"/>
        <v>594000</v>
      </c>
      <c r="X418">
        <f t="shared" si="41"/>
        <v>146000</v>
      </c>
      <c r="Y418">
        <f t="shared" si="42"/>
        <v>146000</v>
      </c>
    </row>
    <row r="419" spans="1:25" x14ac:dyDescent="0.35">
      <c r="A419">
        <v>100418</v>
      </c>
      <c r="B419" s="1">
        <v>46214</v>
      </c>
      <c r="C419" t="s">
        <v>55</v>
      </c>
      <c r="D419" t="s">
        <v>56</v>
      </c>
      <c r="E419" t="s">
        <v>43</v>
      </c>
      <c r="F419" t="s">
        <v>27</v>
      </c>
      <c r="G419" t="s">
        <v>38</v>
      </c>
      <c r="H419" t="s">
        <v>163</v>
      </c>
      <c r="I419" t="s">
        <v>30</v>
      </c>
      <c r="J419">
        <v>3</v>
      </c>
      <c r="K419">
        <v>26000</v>
      </c>
      <c r="L419">
        <v>0</v>
      </c>
      <c r="M419">
        <v>78000</v>
      </c>
      <c r="N419">
        <v>15000</v>
      </c>
      <c r="O419" t="s">
        <v>23</v>
      </c>
      <c r="P419" t="s">
        <v>24</v>
      </c>
      <c r="Q419" t="b">
        <f t="shared" si="37"/>
        <v>0</v>
      </c>
      <c r="S419" t="str">
        <f t="shared" si="38"/>
        <v>Match</v>
      </c>
      <c r="V419">
        <f t="shared" si="39"/>
        <v>33000</v>
      </c>
      <c r="W419">
        <f t="shared" si="40"/>
        <v>78000</v>
      </c>
      <c r="X419">
        <f t="shared" si="41"/>
        <v>33000</v>
      </c>
      <c r="Y419">
        <f t="shared" si="42"/>
        <v>33000</v>
      </c>
    </row>
    <row r="420" spans="1:25" x14ac:dyDescent="0.35">
      <c r="A420">
        <v>100419</v>
      </c>
      <c r="B420" s="1">
        <v>46256</v>
      </c>
      <c r="C420" t="s">
        <v>55</v>
      </c>
      <c r="D420" t="s">
        <v>56</v>
      </c>
      <c r="E420" t="s">
        <v>43</v>
      </c>
      <c r="F420" t="s">
        <v>19</v>
      </c>
      <c r="G420" t="s">
        <v>20</v>
      </c>
      <c r="H420" t="s">
        <v>238</v>
      </c>
      <c r="I420" t="s">
        <v>30</v>
      </c>
      <c r="J420">
        <v>4</v>
      </c>
      <c r="K420">
        <v>58000</v>
      </c>
      <c r="L420">
        <v>0.05</v>
      </c>
      <c r="M420">
        <v>220400</v>
      </c>
      <c r="N420">
        <v>39000</v>
      </c>
      <c r="O420" t="s">
        <v>23</v>
      </c>
      <c r="P420" t="s">
        <v>64</v>
      </c>
      <c r="Q420" t="b">
        <f t="shared" si="37"/>
        <v>0</v>
      </c>
      <c r="S420" t="str">
        <f t="shared" si="38"/>
        <v>Match</v>
      </c>
      <c r="V420">
        <f t="shared" si="39"/>
        <v>64400</v>
      </c>
      <c r="W420">
        <f t="shared" si="40"/>
        <v>220400</v>
      </c>
      <c r="X420">
        <f t="shared" si="41"/>
        <v>64400</v>
      </c>
      <c r="Y420">
        <f t="shared" si="42"/>
        <v>64400</v>
      </c>
    </row>
    <row r="421" spans="1:25" x14ac:dyDescent="0.35">
      <c r="A421">
        <v>100420</v>
      </c>
      <c r="B421" s="1">
        <v>46079</v>
      </c>
      <c r="C421" t="s">
        <v>35</v>
      </c>
      <c r="D421" t="s">
        <v>36</v>
      </c>
      <c r="E421" t="s">
        <v>18</v>
      </c>
      <c r="F421" t="s">
        <v>27</v>
      </c>
      <c r="G421" t="s">
        <v>28</v>
      </c>
      <c r="H421" t="s">
        <v>86</v>
      </c>
      <c r="I421" t="s">
        <v>30</v>
      </c>
      <c r="J421">
        <v>2</v>
      </c>
      <c r="K421">
        <v>165000</v>
      </c>
      <c r="L421">
        <v>0.05</v>
      </c>
      <c r="M421">
        <v>313500</v>
      </c>
      <c r="O421" t="s">
        <v>23</v>
      </c>
      <c r="P421" t="s">
        <v>64</v>
      </c>
      <c r="Q421" cm="1">
        <f t="array" ref="Q421">IF(N421="",_xlfn.XLOOKUP(1,($G$2:$G$433=G421)*($N$2:$N$433&lt;&gt;""),$N$2:$N$433),"")</f>
        <v>112000</v>
      </c>
      <c r="S421" t="str">
        <f t="shared" si="38"/>
        <v>Match</v>
      </c>
      <c r="V421">
        <f t="shared" si="39"/>
        <v>313500</v>
      </c>
      <c r="W421">
        <f t="shared" si="40"/>
        <v>313500</v>
      </c>
      <c r="X421">
        <f t="shared" si="41"/>
        <v>313500</v>
      </c>
      <c r="Y421">
        <f t="shared" si="42"/>
        <v>313500</v>
      </c>
    </row>
    <row r="422" spans="1:25" x14ac:dyDescent="0.35">
      <c r="A422">
        <v>100197</v>
      </c>
      <c r="B422" s="1">
        <v>46235</v>
      </c>
      <c r="C422" t="s">
        <v>32</v>
      </c>
      <c r="D422" t="s">
        <v>17</v>
      </c>
      <c r="E422" t="s">
        <v>37</v>
      </c>
      <c r="F422" t="s">
        <v>44</v>
      </c>
      <c r="G422" t="s">
        <v>60</v>
      </c>
      <c r="H422" t="s">
        <v>187</v>
      </c>
      <c r="I422" t="s">
        <v>30</v>
      </c>
      <c r="J422">
        <v>1</v>
      </c>
      <c r="K422">
        <v>9000</v>
      </c>
      <c r="L422">
        <v>0.25</v>
      </c>
      <c r="M422">
        <v>6750</v>
      </c>
      <c r="N422">
        <v>3500</v>
      </c>
      <c r="O422" t="s">
        <v>76</v>
      </c>
      <c r="P422" t="s">
        <v>31</v>
      </c>
      <c r="Q422" t="b">
        <f t="shared" si="37"/>
        <v>1</v>
      </c>
      <c r="S422" t="str">
        <f t="shared" si="38"/>
        <v>Match</v>
      </c>
      <c r="V422">
        <f t="shared" si="39"/>
        <v>3250</v>
      </c>
      <c r="W422">
        <f t="shared" si="40"/>
        <v>6750</v>
      </c>
      <c r="X422">
        <f t="shared" si="41"/>
        <v>3250</v>
      </c>
      <c r="Y422">
        <f t="shared" si="42"/>
        <v>3250</v>
      </c>
    </row>
    <row r="423" spans="1:25" x14ac:dyDescent="0.35">
      <c r="A423">
        <v>100196</v>
      </c>
      <c r="B423" s="1">
        <v>46078</v>
      </c>
      <c r="C423" t="s">
        <v>42</v>
      </c>
      <c r="D423" t="s">
        <v>185</v>
      </c>
      <c r="E423" t="s">
        <v>43</v>
      </c>
      <c r="F423" t="s">
        <v>27</v>
      </c>
      <c r="G423" t="s">
        <v>33</v>
      </c>
      <c r="H423" t="s">
        <v>186</v>
      </c>
      <c r="I423" t="s">
        <v>30</v>
      </c>
      <c r="J423">
        <v>4</v>
      </c>
      <c r="K423">
        <v>32000</v>
      </c>
      <c r="L423">
        <v>0.1</v>
      </c>
      <c r="M423">
        <v>115200</v>
      </c>
      <c r="N423">
        <v>19000</v>
      </c>
      <c r="O423" t="s">
        <v>23</v>
      </c>
      <c r="P423" t="s">
        <v>40</v>
      </c>
      <c r="Q423" t="b">
        <f t="shared" si="37"/>
        <v>1</v>
      </c>
      <c r="S423" t="str">
        <f t="shared" si="38"/>
        <v>Match</v>
      </c>
      <c r="V423">
        <f t="shared" si="39"/>
        <v>39200</v>
      </c>
      <c r="W423">
        <f t="shared" si="40"/>
        <v>115200</v>
      </c>
      <c r="X423">
        <f t="shared" si="41"/>
        <v>39200</v>
      </c>
      <c r="Y423">
        <f t="shared" si="42"/>
        <v>39200</v>
      </c>
    </row>
    <row r="424" spans="1:25" x14ac:dyDescent="0.35">
      <c r="A424">
        <v>100304</v>
      </c>
      <c r="B424" s="1">
        <v>46204</v>
      </c>
      <c r="C424" t="s">
        <v>35</v>
      </c>
      <c r="D424" t="s">
        <v>36</v>
      </c>
      <c r="E424" t="s">
        <v>18</v>
      </c>
      <c r="F424" t="s">
        <v>19</v>
      </c>
      <c r="G424" t="s">
        <v>20</v>
      </c>
      <c r="H424" t="s">
        <v>218</v>
      </c>
      <c r="I424" t="s">
        <v>22</v>
      </c>
      <c r="J424">
        <v>5</v>
      </c>
      <c r="K424">
        <v>58000</v>
      </c>
      <c r="L424">
        <v>0.1</v>
      </c>
      <c r="M424">
        <v>261000</v>
      </c>
      <c r="N424">
        <v>39000</v>
      </c>
      <c r="O424" t="s">
        <v>23</v>
      </c>
      <c r="P424" t="s">
        <v>47</v>
      </c>
      <c r="Q424" t="b">
        <f t="shared" si="37"/>
        <v>1</v>
      </c>
      <c r="S424" t="str">
        <f t="shared" si="38"/>
        <v>Match</v>
      </c>
      <c r="V424">
        <f t="shared" si="39"/>
        <v>66000</v>
      </c>
      <c r="W424">
        <f t="shared" si="40"/>
        <v>261000</v>
      </c>
      <c r="X424">
        <f t="shared" si="41"/>
        <v>66000</v>
      </c>
      <c r="Y424">
        <f t="shared" si="42"/>
        <v>66000</v>
      </c>
    </row>
    <row r="425" spans="1:25" x14ac:dyDescent="0.35">
      <c r="A425">
        <v>100306</v>
      </c>
      <c r="B425" s="1">
        <v>46095</v>
      </c>
      <c r="C425" t="s">
        <v>55</v>
      </c>
      <c r="D425" t="s">
        <v>56</v>
      </c>
      <c r="E425" t="s">
        <v>43</v>
      </c>
      <c r="F425" t="s">
        <v>44</v>
      </c>
      <c r="G425" t="s">
        <v>60</v>
      </c>
      <c r="H425" t="s">
        <v>217</v>
      </c>
      <c r="I425" t="s">
        <v>22</v>
      </c>
      <c r="J425">
        <v>1</v>
      </c>
      <c r="K425">
        <v>9000</v>
      </c>
      <c r="L425">
        <v>0.15</v>
      </c>
      <c r="M425">
        <v>7650</v>
      </c>
      <c r="N425">
        <v>3500</v>
      </c>
      <c r="O425" t="s">
        <v>23</v>
      </c>
      <c r="P425" t="s">
        <v>84</v>
      </c>
      <c r="Q425" t="b">
        <f t="shared" si="37"/>
        <v>1</v>
      </c>
      <c r="S425" t="str">
        <f t="shared" si="38"/>
        <v>Match</v>
      </c>
      <c r="V425">
        <f t="shared" si="39"/>
        <v>4150</v>
      </c>
      <c r="W425">
        <f t="shared" si="40"/>
        <v>7650</v>
      </c>
      <c r="X425">
        <f t="shared" si="41"/>
        <v>4150</v>
      </c>
      <c r="Y425">
        <f t="shared" si="42"/>
        <v>4150</v>
      </c>
    </row>
    <row r="426" spans="1:25" x14ac:dyDescent="0.35">
      <c r="A426">
        <v>100367</v>
      </c>
      <c r="B426" s="1">
        <v>46225</v>
      </c>
      <c r="C426" t="s">
        <v>35</v>
      </c>
      <c r="D426" t="s">
        <v>36</v>
      </c>
      <c r="E426" t="s">
        <v>43</v>
      </c>
      <c r="F426" t="s">
        <v>44</v>
      </c>
      <c r="G426" t="s">
        <v>60</v>
      </c>
      <c r="H426" t="s">
        <v>106</v>
      </c>
      <c r="I426" t="s">
        <v>30</v>
      </c>
      <c r="J426">
        <v>2</v>
      </c>
      <c r="K426">
        <v>9000</v>
      </c>
      <c r="L426">
        <v>0</v>
      </c>
      <c r="M426">
        <v>18000</v>
      </c>
      <c r="N426">
        <v>3500</v>
      </c>
      <c r="O426" t="s">
        <v>23</v>
      </c>
      <c r="P426" t="s">
        <v>31</v>
      </c>
      <c r="Q426" t="b">
        <f t="shared" si="37"/>
        <v>1</v>
      </c>
      <c r="S426" t="str">
        <f t="shared" si="38"/>
        <v>Match</v>
      </c>
      <c r="V426">
        <f t="shared" si="39"/>
        <v>11000</v>
      </c>
      <c r="W426">
        <f t="shared" si="40"/>
        <v>18000</v>
      </c>
      <c r="X426">
        <f t="shared" si="41"/>
        <v>11000</v>
      </c>
      <c r="Y426">
        <f t="shared" si="42"/>
        <v>11000</v>
      </c>
    </row>
    <row r="427" spans="1:25" x14ac:dyDescent="0.35">
      <c r="A427">
        <v>100252</v>
      </c>
      <c r="B427" s="1">
        <v>46214</v>
      </c>
      <c r="C427" t="s">
        <v>35</v>
      </c>
      <c r="D427" t="s">
        <v>36</v>
      </c>
      <c r="E427" t="s">
        <v>43</v>
      </c>
      <c r="F427" t="s">
        <v>27</v>
      </c>
      <c r="G427" t="s">
        <v>38</v>
      </c>
      <c r="H427" t="s">
        <v>167</v>
      </c>
      <c r="I427" t="s">
        <v>30</v>
      </c>
      <c r="J427">
        <v>2</v>
      </c>
      <c r="K427">
        <v>26000</v>
      </c>
      <c r="L427">
        <v>0</v>
      </c>
      <c r="M427">
        <v>52000</v>
      </c>
      <c r="N427">
        <v>15000</v>
      </c>
      <c r="O427" t="s">
        <v>23</v>
      </c>
      <c r="P427" t="s">
        <v>58</v>
      </c>
      <c r="Q427" t="b">
        <f t="shared" si="37"/>
        <v>1</v>
      </c>
      <c r="S427" t="str">
        <f t="shared" si="38"/>
        <v>Match</v>
      </c>
      <c r="V427">
        <f t="shared" si="39"/>
        <v>22000</v>
      </c>
      <c r="W427">
        <f t="shared" si="40"/>
        <v>52000</v>
      </c>
      <c r="X427">
        <f t="shared" si="41"/>
        <v>22000</v>
      </c>
      <c r="Y427">
        <f t="shared" si="42"/>
        <v>22000</v>
      </c>
    </row>
    <row r="428" spans="1:25" x14ac:dyDescent="0.35">
      <c r="A428">
        <v>100276</v>
      </c>
      <c r="B428" s="1">
        <v>46195</v>
      </c>
      <c r="C428" t="s">
        <v>42</v>
      </c>
      <c r="D428" t="s">
        <v>26</v>
      </c>
      <c r="E428" t="s">
        <v>37</v>
      </c>
      <c r="F428" t="s">
        <v>19</v>
      </c>
      <c r="G428" t="s">
        <v>62</v>
      </c>
      <c r="H428" t="s">
        <v>158</v>
      </c>
      <c r="I428" t="s">
        <v>22</v>
      </c>
      <c r="J428">
        <v>2</v>
      </c>
      <c r="K428">
        <v>24000</v>
      </c>
      <c r="L428">
        <v>0.1</v>
      </c>
      <c r="M428">
        <v>43200</v>
      </c>
      <c r="N428">
        <v>15000</v>
      </c>
      <c r="O428" t="s">
        <v>23</v>
      </c>
      <c r="P428" t="s">
        <v>58</v>
      </c>
      <c r="Q428" t="b">
        <f t="shared" si="37"/>
        <v>1</v>
      </c>
      <c r="S428" t="str">
        <f t="shared" si="38"/>
        <v>Match</v>
      </c>
      <c r="V428">
        <f t="shared" si="39"/>
        <v>13200</v>
      </c>
      <c r="W428">
        <f t="shared" si="40"/>
        <v>43200</v>
      </c>
      <c r="X428">
        <f t="shared" si="41"/>
        <v>13200</v>
      </c>
      <c r="Y428">
        <f t="shared" si="42"/>
        <v>13200</v>
      </c>
    </row>
    <row r="429" spans="1:25" x14ac:dyDescent="0.35">
      <c r="A429">
        <v>100395</v>
      </c>
      <c r="B429" s="1">
        <v>46151</v>
      </c>
      <c r="C429" t="s">
        <v>35</v>
      </c>
      <c r="D429" t="s">
        <v>36</v>
      </c>
      <c r="E429" t="s">
        <v>18</v>
      </c>
      <c r="F429" t="s">
        <v>44</v>
      </c>
      <c r="G429" t="s">
        <v>65</v>
      </c>
      <c r="H429" t="s">
        <v>86</v>
      </c>
      <c r="I429" t="s">
        <v>30</v>
      </c>
      <c r="J429">
        <v>2</v>
      </c>
      <c r="K429">
        <v>28000</v>
      </c>
      <c r="L429">
        <v>0.05</v>
      </c>
      <c r="M429">
        <v>53200</v>
      </c>
      <c r="N429">
        <v>16000</v>
      </c>
      <c r="O429" t="s">
        <v>23</v>
      </c>
      <c r="P429" t="s">
        <v>84</v>
      </c>
      <c r="Q429" t="b">
        <f t="shared" si="37"/>
        <v>1</v>
      </c>
      <c r="S429" t="str">
        <f t="shared" si="38"/>
        <v>Match</v>
      </c>
      <c r="V429">
        <f t="shared" si="39"/>
        <v>21200</v>
      </c>
      <c r="W429">
        <f t="shared" si="40"/>
        <v>53200</v>
      </c>
      <c r="X429">
        <f t="shared" si="41"/>
        <v>21200</v>
      </c>
      <c r="Y429">
        <f t="shared" si="42"/>
        <v>21200</v>
      </c>
    </row>
    <row r="430" spans="1:25" x14ac:dyDescent="0.35">
      <c r="A430">
        <v>100074</v>
      </c>
      <c r="B430" s="1">
        <v>46132</v>
      </c>
      <c r="C430" t="s">
        <v>50</v>
      </c>
      <c r="D430" t="s">
        <v>51</v>
      </c>
      <c r="E430" t="s">
        <v>43</v>
      </c>
      <c r="F430" t="s">
        <v>44</v>
      </c>
      <c r="G430" t="s">
        <v>45</v>
      </c>
      <c r="H430" t="s">
        <v>122</v>
      </c>
      <c r="I430" t="s">
        <v>22</v>
      </c>
      <c r="J430">
        <v>4</v>
      </c>
      <c r="K430">
        <v>6500</v>
      </c>
      <c r="L430">
        <v>0.05</v>
      </c>
      <c r="M430">
        <v>24700</v>
      </c>
      <c r="N430">
        <v>2200</v>
      </c>
      <c r="O430" t="s">
        <v>23</v>
      </c>
      <c r="P430" t="s">
        <v>24</v>
      </c>
      <c r="Q430" t="b">
        <f t="shared" si="37"/>
        <v>1</v>
      </c>
      <c r="S430" t="str">
        <f t="shared" si="38"/>
        <v>Match</v>
      </c>
      <c r="V430">
        <f t="shared" si="39"/>
        <v>15900</v>
      </c>
      <c r="W430">
        <f t="shared" si="40"/>
        <v>24700</v>
      </c>
      <c r="X430">
        <f t="shared" si="41"/>
        <v>15900</v>
      </c>
      <c r="Y430">
        <f t="shared" si="42"/>
        <v>15900</v>
      </c>
    </row>
    <row r="431" spans="1:25" x14ac:dyDescent="0.35">
      <c r="A431">
        <v>100386</v>
      </c>
      <c r="B431" s="1">
        <v>46049</v>
      </c>
      <c r="C431" t="s">
        <v>25</v>
      </c>
      <c r="D431" t="s">
        <v>26</v>
      </c>
      <c r="E431" t="s">
        <v>18</v>
      </c>
      <c r="F431" t="s">
        <v>44</v>
      </c>
      <c r="G431" t="s">
        <v>60</v>
      </c>
      <c r="H431" t="s">
        <v>98</v>
      </c>
      <c r="I431" t="s">
        <v>22</v>
      </c>
      <c r="J431">
        <v>3</v>
      </c>
      <c r="K431">
        <v>9000</v>
      </c>
      <c r="L431">
        <v>0</v>
      </c>
      <c r="M431">
        <v>27000</v>
      </c>
      <c r="N431">
        <v>3500</v>
      </c>
      <c r="O431" t="s">
        <v>23</v>
      </c>
      <c r="P431" t="s">
        <v>64</v>
      </c>
      <c r="Q431" t="b">
        <f t="shared" si="37"/>
        <v>1</v>
      </c>
      <c r="S431" t="str">
        <f t="shared" si="38"/>
        <v>Match</v>
      </c>
      <c r="V431">
        <f t="shared" si="39"/>
        <v>16500</v>
      </c>
      <c r="W431">
        <f t="shared" si="40"/>
        <v>27000</v>
      </c>
      <c r="X431">
        <f t="shared" si="41"/>
        <v>16500</v>
      </c>
      <c r="Y431">
        <f t="shared" si="42"/>
        <v>16500</v>
      </c>
    </row>
    <row r="432" spans="1:25" x14ac:dyDescent="0.35">
      <c r="A432">
        <v>100061</v>
      </c>
      <c r="B432" s="1">
        <v>46251</v>
      </c>
      <c r="C432" t="s">
        <v>42</v>
      </c>
      <c r="D432" t="s">
        <v>26</v>
      </c>
      <c r="E432" t="s">
        <v>43</v>
      </c>
      <c r="F432" t="s">
        <v>27</v>
      </c>
      <c r="G432" t="s">
        <v>33</v>
      </c>
      <c r="H432" t="s">
        <v>111</v>
      </c>
      <c r="I432" t="s">
        <v>30</v>
      </c>
      <c r="J432">
        <v>1</v>
      </c>
      <c r="K432">
        <v>32000</v>
      </c>
      <c r="L432">
        <v>0.15</v>
      </c>
      <c r="M432">
        <v>27200</v>
      </c>
      <c r="N432">
        <v>19000</v>
      </c>
      <c r="O432" t="s">
        <v>23</v>
      </c>
      <c r="P432" t="s">
        <v>84</v>
      </c>
      <c r="Q432" t="b">
        <f t="shared" si="37"/>
        <v>1</v>
      </c>
      <c r="S432" t="str">
        <f t="shared" si="38"/>
        <v>Match</v>
      </c>
      <c r="V432">
        <f t="shared" si="39"/>
        <v>8200</v>
      </c>
      <c r="W432">
        <f t="shared" si="40"/>
        <v>27200</v>
      </c>
      <c r="X432">
        <f t="shared" si="41"/>
        <v>8200</v>
      </c>
      <c r="Y432">
        <f t="shared" si="42"/>
        <v>8200</v>
      </c>
    </row>
    <row r="433" spans="1:25" x14ac:dyDescent="0.35">
      <c r="A433">
        <v>100401</v>
      </c>
      <c r="B433" s="1">
        <v>46168</v>
      </c>
      <c r="C433" t="s">
        <v>50</v>
      </c>
      <c r="D433" t="s">
        <v>51</v>
      </c>
      <c r="E433" t="s">
        <v>37</v>
      </c>
      <c r="F433" t="s">
        <v>27</v>
      </c>
      <c r="G433" t="s">
        <v>28</v>
      </c>
      <c r="H433" t="s">
        <v>173</v>
      </c>
      <c r="I433" t="s">
        <v>30</v>
      </c>
      <c r="J433">
        <v>3</v>
      </c>
      <c r="K433">
        <v>165000</v>
      </c>
      <c r="L433">
        <v>0</v>
      </c>
      <c r="M433">
        <v>495000</v>
      </c>
      <c r="N433">
        <v>112000</v>
      </c>
      <c r="O433" t="s">
        <v>76</v>
      </c>
      <c r="P433" t="s">
        <v>54</v>
      </c>
      <c r="Q433" t="b">
        <f t="shared" si="37"/>
        <v>1</v>
      </c>
      <c r="S433" t="str">
        <f t="shared" si="38"/>
        <v>Match</v>
      </c>
      <c r="V433">
        <f t="shared" si="39"/>
        <v>159000</v>
      </c>
      <c r="W433">
        <f t="shared" si="40"/>
        <v>495000</v>
      </c>
      <c r="X433">
        <f t="shared" si="41"/>
        <v>159000</v>
      </c>
      <c r="Y433">
        <f t="shared" si="42"/>
        <v>159000</v>
      </c>
    </row>
  </sheetData>
  <conditionalFormatting sqref="A1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0086fd-9697-4d8b-885c-80d62294bd9a">
      <Terms xmlns="http://schemas.microsoft.com/office/infopath/2007/PartnerControls"/>
    </lcf76f155ced4ddcb4097134ff3c332f>
    <TaxCatchAll xmlns="7a02f105-c32a-4639-a5ba-c1a8d082ecb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CB92A15BD33845908FA881E4B8B35F" ma:contentTypeVersion="19" ma:contentTypeDescription="Create a new document." ma:contentTypeScope="" ma:versionID="5f4c3de6110b8020a2cdcf4e062ecf55">
  <xsd:schema xmlns:xsd="http://www.w3.org/2001/XMLSchema" xmlns:xs="http://www.w3.org/2001/XMLSchema" xmlns:p="http://schemas.microsoft.com/office/2006/metadata/properties" xmlns:ns2="040086fd-9697-4d8b-885c-80d62294bd9a" xmlns:ns3="7a02f105-c32a-4639-a5ba-c1a8d082ecb6" targetNamespace="http://schemas.microsoft.com/office/2006/metadata/properties" ma:root="true" ma:fieldsID="4a5c2cddd3854a8eb0d7154e086e26e1" ns2:_="" ns3:_="">
    <xsd:import namespace="040086fd-9697-4d8b-885c-80d62294bd9a"/>
    <xsd:import namespace="7a02f105-c32a-4639-a5ba-c1a8d082ec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0086fd-9697-4d8b-885c-80d62294bd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06d58ad-f71d-4181-a183-e1ce6e028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2f105-c32a-4639-a5ba-c1a8d082ecb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23fad05-285d-4899-ba49-b97787b09cf5}" ma:internalName="TaxCatchAll" ma:showField="CatchAllData" ma:web="7a02f105-c32a-4639-a5ba-c1a8d082ec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4D6F77-C084-4194-A014-BAFAA628CA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004535-073B-486A-83B4-6B7015171E15}">
  <ds:schemaRefs>
    <ds:schemaRef ds:uri="http://schemas.microsoft.com/office/2006/metadata/properties"/>
    <ds:schemaRef ds:uri="http://schemas.microsoft.com/office/infopath/2007/PartnerControls"/>
    <ds:schemaRef ds:uri="040086fd-9697-4d8b-885c-80d62294bd9a"/>
    <ds:schemaRef ds:uri="7a02f105-c32a-4639-a5ba-c1a8d082ecb6"/>
  </ds:schemaRefs>
</ds:datastoreItem>
</file>

<file path=customXml/itemProps3.xml><?xml version="1.0" encoding="utf-8"?>
<ds:datastoreItem xmlns:ds="http://schemas.openxmlformats.org/officeDocument/2006/customXml" ds:itemID="{E7E956BD-70A5-45C5-A6F9-F800251970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0086fd-9697-4d8b-885c-80d62294bd9a"/>
    <ds:schemaRef ds:uri="7a02f105-c32a-4639-a5ba-c1a8d082ec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Detail1</vt:lpstr>
      <vt:lpstr>Sheet3</vt:lpstr>
      <vt:lpstr>Dashboard</vt:lpstr>
      <vt:lpstr>Sheet1</vt:lpstr>
      <vt:lpstr>Cleaned_data</vt:lpstr>
      <vt:lpstr>Duplicate Check</vt:lpstr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ijegbaiisaac@gmail.com</cp:lastModifiedBy>
  <cp:revision/>
  <dcterms:created xsi:type="dcterms:W3CDTF">2026-09-01T12:33:26Z</dcterms:created>
  <dcterms:modified xsi:type="dcterms:W3CDTF">2026-09-28T10:44:30Z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0x01010051CB92A15BD33845908FA881E4B8B35F</vt:lpwstr>
  </property>
</Properties>
</file>