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6" i="1" l="1"/>
  <c r="F27" i="1"/>
  <c r="F25" i="1"/>
  <c r="H4" i="1" l="1"/>
  <c r="H5" i="1"/>
  <c r="H6" i="1"/>
  <c r="H7" i="1"/>
  <c r="H8" i="1"/>
  <c r="H10" i="1"/>
  <c r="H11" i="1"/>
  <c r="H12" i="1"/>
  <c r="H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9" i="1"/>
  <c r="B40" i="1"/>
  <c r="B41" i="1"/>
  <c r="B42" i="1"/>
  <c r="B43" i="1"/>
  <c r="B44" i="1"/>
  <c r="B45" i="1"/>
  <c r="B46" i="1"/>
  <c r="B47" i="1"/>
  <c r="B48" i="1"/>
  <c r="B50" i="1"/>
  <c r="B53" i="1"/>
  <c r="B54" i="1"/>
  <c r="B55" i="1"/>
  <c r="B56" i="1"/>
  <c r="B57" i="1"/>
  <c r="B59" i="1"/>
  <c r="B60" i="1"/>
  <c r="B62" i="1"/>
  <c r="B63" i="1"/>
  <c r="B64" i="1"/>
  <c r="B65" i="1"/>
  <c r="B66" i="1"/>
  <c r="B67" i="1"/>
  <c r="B38" i="1"/>
  <c r="B49" i="1"/>
  <c r="B51" i="1"/>
  <c r="B52" i="1"/>
  <c r="B58" i="1"/>
  <c r="B61" i="1"/>
  <c r="B2" i="1"/>
  <c r="H3" i="1" l="1"/>
  <c r="I12" i="1" s="1"/>
  <c r="I9" i="1" l="1"/>
  <c r="I7" i="1"/>
  <c r="I10" i="1"/>
  <c r="I5" i="1"/>
  <c r="I6" i="1"/>
  <c r="I11" i="1"/>
  <c r="I8" i="1"/>
  <c r="I4" i="1"/>
  <c r="H18" i="1" s="1"/>
  <c r="H20" i="1" l="1"/>
  <c r="N23" i="1" s="1" a="1"/>
  <c r="H19" i="1"/>
  <c r="N22" i="1" s="1" a="1"/>
  <c r="N22" i="1" l="1"/>
  <c r="P22" i="1"/>
  <c r="O22" i="1"/>
  <c r="P23" i="1"/>
  <c r="O23" i="1"/>
  <c r="N23" i="1"/>
  <c r="N24" i="1" s="1" a="1"/>
  <c r="N24" i="1" l="1"/>
  <c r="P24" i="1"/>
  <c r="O24" i="1"/>
  <c r="N25" i="1" l="1" a="1"/>
  <c r="N25" i="1" s="1"/>
  <c r="O25" i="1" l="1"/>
  <c r="P25" i="1"/>
  <c r="N26" i="1" l="1" a="1"/>
  <c r="O26" i="1" s="1"/>
  <c r="N26" i="1" l="1"/>
  <c r="P26" i="1"/>
  <c r="N27" i="1" l="1" a="1"/>
  <c r="N27" i="1" l="1"/>
  <c r="P27" i="1"/>
  <c r="O27" i="1"/>
</calcChain>
</file>

<file path=xl/sharedStrings.xml><?xml version="1.0" encoding="utf-8"?>
<sst xmlns="http://schemas.openxmlformats.org/spreadsheetml/2006/main" count="166" uniqueCount="96">
  <si>
    <t>Type</t>
  </si>
  <si>
    <t>Rank</t>
  </si>
  <si>
    <t>Freq</t>
  </si>
  <si>
    <t>servicii</t>
  </si>
  <si>
    <t>salubrizare</t>
  </si>
  <si>
    <t>reparatii</t>
  </si>
  <si>
    <t>intretinere</t>
  </si>
  <si>
    <t>apa</t>
  </si>
  <si>
    <t>personal</t>
  </si>
  <si>
    <t>transport</t>
  </si>
  <si>
    <t>paza</t>
  </si>
  <si>
    <t>lenjerie</t>
  </si>
  <si>
    <t>hartie</t>
  </si>
  <si>
    <t>traverse</t>
  </si>
  <si>
    <t>echipament</t>
  </si>
  <si>
    <t>achizitie</t>
  </si>
  <si>
    <t>monitorizare</t>
  </si>
  <si>
    <t>reparatie</t>
  </si>
  <si>
    <t>revizie</t>
  </si>
  <si>
    <t>medicale</t>
  </si>
  <si>
    <t>motorina</t>
  </si>
  <si>
    <t>aer</t>
  </si>
  <si>
    <t>toner</t>
  </si>
  <si>
    <t>instalatii</t>
  </si>
  <si>
    <t>securitate</t>
  </si>
  <si>
    <t>serv</t>
  </si>
  <si>
    <t>imprimante</t>
  </si>
  <si>
    <t>sapun</t>
  </si>
  <si>
    <t>echipamente</t>
  </si>
  <si>
    <t>computere</t>
  </si>
  <si>
    <t>gaze</t>
  </si>
  <si>
    <t>analiza</t>
  </si>
  <si>
    <t>modernizare</t>
  </si>
  <si>
    <t>instalatie</t>
  </si>
  <si>
    <t>curatare</t>
  </si>
  <si>
    <t>lemne</t>
  </si>
  <si>
    <t>amenajare</t>
  </si>
  <si>
    <t>aparat</t>
  </si>
  <si>
    <t>constructii</t>
  </si>
  <si>
    <t>combustibil</t>
  </si>
  <si>
    <t>medical</t>
  </si>
  <si>
    <t>securitatea</t>
  </si>
  <si>
    <t>conducte</t>
  </si>
  <si>
    <t>constructie</t>
  </si>
  <si>
    <t>fax</t>
  </si>
  <si>
    <t>psiho</t>
  </si>
  <si>
    <t>analizei</t>
  </si>
  <si>
    <t>computer</t>
  </si>
  <si>
    <t>pregatire</t>
  </si>
  <si>
    <t>tonere</t>
  </si>
  <si>
    <t>evaluarea</t>
  </si>
  <si>
    <t>noua</t>
  </si>
  <si>
    <t>achizitii</t>
  </si>
  <si>
    <t>ajutor</t>
  </si>
  <si>
    <t>raport</t>
  </si>
  <si>
    <t>aparatura</t>
  </si>
  <si>
    <t>rapoarte</t>
  </si>
  <si>
    <t>calculatoare</t>
  </si>
  <si>
    <t>calculator</t>
  </si>
  <si>
    <t>conducta</t>
  </si>
  <si>
    <t>construire</t>
  </si>
  <si>
    <t>noi</t>
  </si>
  <si>
    <t>testare</t>
  </si>
  <si>
    <t>Categorie</t>
  </si>
  <si>
    <t>mentenanta</t>
  </si>
  <si>
    <t>bunuri de consum</t>
  </si>
  <si>
    <t>placa</t>
  </si>
  <si>
    <t>placi</t>
  </si>
  <si>
    <t>poduri</t>
  </si>
  <si>
    <t>sina</t>
  </si>
  <si>
    <t>componente feroviale</t>
  </si>
  <si>
    <t>modernizare/inovare</t>
  </si>
  <si>
    <t>echipamente birou</t>
  </si>
  <si>
    <t>irelevant</t>
  </si>
  <si>
    <t>pod</t>
  </si>
  <si>
    <t>macaz</t>
  </si>
  <si>
    <t>Total Relevant Freq</t>
  </si>
  <si>
    <t>echipament birou</t>
  </si>
  <si>
    <t>Percentages</t>
  </si>
  <si>
    <t>Cateogori Generalizate</t>
  </si>
  <si>
    <t>Procentaj</t>
  </si>
  <si>
    <t>Cheltuieli Mentenanta</t>
  </si>
  <si>
    <t>Cheltuieli Servicii</t>
  </si>
  <si>
    <t>Cheltuieli Achizitii</t>
  </si>
  <si>
    <t>Obiectiv</t>
  </si>
  <si>
    <t>Ch Ment</t>
  </si>
  <si>
    <t>Ch Servicii</t>
  </si>
  <si>
    <t>Ch Achiz</t>
  </si>
  <si>
    <t>Reorientari de fonduri catre</t>
  </si>
  <si>
    <t>Ch Serv</t>
  </si>
  <si>
    <t>T1</t>
  </si>
  <si>
    <t>T2</t>
  </si>
  <si>
    <t>T3</t>
  </si>
  <si>
    <t>T4</t>
  </si>
  <si>
    <t>T5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</si>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</sst>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164" fontId="2" fillId="5" borderId="0" xfId="1" applyNumberFormat="1" applyFont="1" applyFill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4" xfId="0" applyFont="1" applyFill="1" applyBorder="1"/>
    <xf numFmtId="0" fontId="2" fillId="4" borderId="0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165" fontId="0" fillId="0" borderId="0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3" xfId="0" applyBorder="1" applyAlignment="1"/>
    <xf numFmtId="0" fontId="0" fillId="0" borderId="19" xfId="0" applyBorder="1"/>
    <xf numFmtId="0" fontId="0" fillId="0" borderId="20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0092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Distribuție Categorială</c:v>
          </c:tx>
          <c:cat>
            <c:strRef>
              <c:f>Sheet1!$F$4:$F$12</c:f>
              <c:strCache>
                <c:ptCount val="9"/>
                <c:pt idx="0">
                  <c:v>mentenanta</c:v>
                </c:pt>
                <c:pt idx="1">
                  <c:v>personal</c:v>
                </c:pt>
                <c:pt idx="2">
                  <c:v>securitate</c:v>
                </c:pt>
                <c:pt idx="3">
                  <c:v>bunuri de consum</c:v>
                </c:pt>
                <c:pt idx="4">
                  <c:v>echipament birou</c:v>
                </c:pt>
                <c:pt idx="5">
                  <c:v>analiza</c:v>
                </c:pt>
                <c:pt idx="6">
                  <c:v>combustibil</c:v>
                </c:pt>
                <c:pt idx="7">
                  <c:v>modernizare/inovare</c:v>
                </c:pt>
                <c:pt idx="8">
                  <c:v>componente feroviale</c:v>
                </c:pt>
              </c:strCache>
            </c:strRef>
          </c:cat>
          <c:val>
            <c:numRef>
              <c:f>Sheet1!$H$4:$H$12</c:f>
              <c:numCache>
                <c:formatCode>General</c:formatCode>
                <c:ptCount val="9"/>
                <c:pt idx="0">
                  <c:v>931</c:v>
                </c:pt>
                <c:pt idx="1">
                  <c:v>178</c:v>
                </c:pt>
                <c:pt idx="2">
                  <c:v>195</c:v>
                </c:pt>
                <c:pt idx="3">
                  <c:v>195</c:v>
                </c:pt>
                <c:pt idx="4">
                  <c:v>0</c:v>
                </c:pt>
                <c:pt idx="5">
                  <c:v>87</c:v>
                </c:pt>
                <c:pt idx="6">
                  <c:v>226</c:v>
                </c:pt>
                <c:pt idx="7">
                  <c:v>44</c:v>
                </c:pt>
                <c:pt idx="8">
                  <c:v>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o-R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Mentenanta</c:v>
          </c:tx>
          <c:cat>
            <c:strLit>
              <c:ptCount val="7"/>
              <c:pt idx="0">
                <c:v>S0</c:v>
              </c:pt>
              <c:pt idx="1">
                <c:v> S1</c:v>
              </c:pt>
              <c:pt idx="2">
                <c:v> S2</c:v>
              </c:pt>
              <c:pt idx="3">
                <c:v> S3</c:v>
              </c:pt>
              <c:pt idx="4">
                <c:v> S4</c:v>
              </c:pt>
              <c:pt idx="5">
                <c:v> S5</c:v>
              </c:pt>
              <c:pt idx="6">
                <c:v> S6</c:v>
              </c:pt>
            </c:strLit>
          </c:cat>
          <c:val>
            <c:numRef>
              <c:f>Sheet1!$N$22:$N$27</c:f>
              <c:numCache>
                <c:formatCode>General</c:formatCode>
                <c:ptCount val="6"/>
                <c:pt idx="0">
                  <c:v>0.47451580020387357</c:v>
                </c:pt>
                <c:pt idx="1">
                  <c:v>0.30509683995922532</c:v>
                </c:pt>
                <c:pt idx="2">
                  <c:v>0.33898063200815498</c:v>
                </c:pt>
                <c:pt idx="3">
                  <c:v>0.33220387359836906</c:v>
                </c:pt>
                <c:pt idx="4">
                  <c:v>0.33355922528032622</c:v>
                </c:pt>
                <c:pt idx="5">
                  <c:v>0.33328815494393477</c:v>
                </c:pt>
              </c:numCache>
            </c:numRef>
          </c:val>
          <c:smooth val="0"/>
        </c:ser>
        <c:ser>
          <c:idx val="1"/>
          <c:order val="1"/>
          <c:tx>
            <c:v>Servicii</c:v>
          </c:tx>
          <c:cat>
            <c:strLit>
              <c:ptCount val="7"/>
              <c:pt idx="0">
                <c:v>S0</c:v>
              </c:pt>
              <c:pt idx="1">
                <c:v> S1</c:v>
              </c:pt>
              <c:pt idx="2">
                <c:v> S2</c:v>
              </c:pt>
              <c:pt idx="3">
                <c:v> S3</c:v>
              </c:pt>
              <c:pt idx="4">
                <c:v> S4</c:v>
              </c:pt>
              <c:pt idx="5">
                <c:v> S5</c:v>
              </c:pt>
              <c:pt idx="6">
                <c:v> S6</c:v>
              </c:pt>
            </c:strLit>
          </c:cat>
          <c:val>
            <c:numRef>
              <c:f>Sheet1!$O$22:$O$27</c:f>
              <c:numCache>
                <c:formatCode>General</c:formatCode>
                <c:ptCount val="6"/>
                <c:pt idx="0">
                  <c:v>0.2344546381243629</c:v>
                </c:pt>
                <c:pt idx="1">
                  <c:v>0.3502803261977574</c:v>
                </c:pt>
                <c:pt idx="2">
                  <c:v>0.33022680937818555</c:v>
                </c:pt>
                <c:pt idx="3">
                  <c:v>0.33392635066258924</c:v>
                </c:pt>
                <c:pt idx="4">
                  <c:v>0.33321755861365954</c:v>
                </c:pt>
                <c:pt idx="5">
                  <c:v>0.33335620540265037</c:v>
                </c:pt>
              </c:numCache>
            </c:numRef>
          </c:val>
          <c:smooth val="0"/>
        </c:ser>
        <c:ser>
          <c:idx val="2"/>
          <c:order val="2"/>
          <c:tx>
            <c:v>Achizitii</c:v>
          </c:tx>
          <c:cat>
            <c:strLit>
              <c:ptCount val="7"/>
              <c:pt idx="0">
                <c:v>S0</c:v>
              </c:pt>
              <c:pt idx="1">
                <c:v> S1</c:v>
              </c:pt>
              <c:pt idx="2">
                <c:v> S2</c:v>
              </c:pt>
              <c:pt idx="3">
                <c:v> S3</c:v>
              </c:pt>
              <c:pt idx="4">
                <c:v> S4</c:v>
              </c:pt>
              <c:pt idx="5">
                <c:v> S5</c:v>
              </c:pt>
              <c:pt idx="6">
                <c:v> S6</c:v>
              </c:pt>
            </c:strLit>
          </c:cat>
          <c:val>
            <c:numRef>
              <c:f>Sheet1!$P$22:$P$27</c:f>
              <c:numCache>
                <c:formatCode>General</c:formatCode>
                <c:ptCount val="6"/>
                <c:pt idx="0">
                  <c:v>0.29102956167176353</c:v>
                </c:pt>
                <c:pt idx="1">
                  <c:v>0.34462283384301734</c:v>
                </c:pt>
                <c:pt idx="2">
                  <c:v>0.33079255861365953</c:v>
                </c:pt>
                <c:pt idx="3">
                  <c:v>0.33386977573904181</c:v>
                </c:pt>
                <c:pt idx="4">
                  <c:v>0.3332232161060143</c:v>
                </c:pt>
                <c:pt idx="5">
                  <c:v>0.33335563965341486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039936"/>
        <c:axId val="252041472"/>
      </c:lineChart>
      <c:catAx>
        <c:axId val="252039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52041472"/>
        <c:crosses val="autoZero"/>
        <c:auto val="1"/>
        <c:lblAlgn val="ctr"/>
        <c:lblOffset val="100"/>
        <c:noMultiLvlLbl val="0"/>
      </c:catAx>
      <c:valAx>
        <c:axId val="252041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039936"/>
        <c:crosses val="autoZero"/>
        <c:crossBetween val="between"/>
        <c:min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0</xdr:row>
      <xdr:rowOff>152401</xdr:rowOff>
    </xdr:from>
    <xdr:to>
      <xdr:col>17</xdr:col>
      <xdr:colOff>371475</xdr:colOff>
      <xdr:row>17</xdr:row>
      <xdr:rowOff>28576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</xdr:colOff>
      <xdr:row>17</xdr:row>
      <xdr:rowOff>152400</xdr:rowOff>
    </xdr:from>
    <xdr:to>
      <xdr:col>24</xdr:col>
      <xdr:colOff>361950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67" totalsRowShown="0" headerRowDxfId="4" dataDxfId="3">
  <autoFilter ref="A1:D67"/>
  <sortState ref="A2:D67">
    <sortCondition ref="B1:B67"/>
  </sortState>
  <tableColumns count="4">
    <tableColumn id="1" name="Type"/>
    <tableColumn id="2" name="Rank" dataDxfId="2">
      <calculatedColumnFormula>_xlfn.RANK.EQ(Table1[[#This Row],[Freq]],Table1[Freq])</calculatedColumnFormula>
    </tableColumn>
    <tableColumn id="3" name="Freq" dataDxfId="1"/>
    <tableColumn id="6" name="Categori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O23" sqref="O23"/>
    </sheetView>
  </sheetViews>
  <sheetFormatPr defaultRowHeight="15" x14ac:dyDescent="0.25"/>
  <cols>
    <col min="1" max="1" width="12.140625" customWidth="1"/>
    <col min="2" max="3" width="9.140625" style="4"/>
    <col min="4" max="4" width="29.28515625" customWidth="1"/>
    <col min="5" max="5" width="11" customWidth="1"/>
    <col min="6" max="6" width="11.28515625" customWidth="1"/>
    <col min="7" max="7" width="10.28515625" customWidth="1"/>
    <col min="8" max="8" width="9.140625" customWidth="1"/>
    <col min="9" max="9" width="11.85546875" customWidth="1"/>
  </cols>
  <sheetData>
    <row r="1" spans="1:9" ht="33" customHeight="1" x14ac:dyDescent="0.25">
      <c r="A1" s="1" t="s">
        <v>0</v>
      </c>
      <c r="B1" s="2" t="s">
        <v>1</v>
      </c>
      <c r="C1" s="2" t="s">
        <v>2</v>
      </c>
      <c r="D1" s="3" t="s">
        <v>63</v>
      </c>
    </row>
    <row r="2" spans="1:9" ht="15.75" thickBot="1" x14ac:dyDescent="0.3">
      <c r="A2" t="s">
        <v>3</v>
      </c>
      <c r="B2" s="4">
        <f>_xlfn.RANK.EQ(Table1[[#This Row],[Freq]],Table1[Freq])</f>
        <v>1</v>
      </c>
      <c r="C2" s="4">
        <v>793</v>
      </c>
      <c r="D2" s="4" t="s">
        <v>73</v>
      </c>
    </row>
    <row r="3" spans="1:9" x14ac:dyDescent="0.25">
      <c r="A3" t="s">
        <v>4</v>
      </c>
      <c r="B3" s="4">
        <f>_xlfn.RANK.EQ(Table1[[#This Row],[Freq]],Table1[Freq])</f>
        <v>2</v>
      </c>
      <c r="C3" s="4">
        <v>313</v>
      </c>
      <c r="D3" s="4" t="s">
        <v>64</v>
      </c>
      <c r="F3" s="17" t="s">
        <v>76</v>
      </c>
      <c r="G3" s="18"/>
      <c r="H3" s="19">
        <f>SUM(H4:H12)</f>
        <v>1962</v>
      </c>
      <c r="I3" s="20" t="s">
        <v>78</v>
      </c>
    </row>
    <row r="4" spans="1:9" x14ac:dyDescent="0.25">
      <c r="A4" t="s">
        <v>5</v>
      </c>
      <c r="B4" s="4">
        <f>_xlfn.RANK.EQ(Table1[[#This Row],[Freq]],Table1[Freq])</f>
        <v>3</v>
      </c>
      <c r="C4" s="4">
        <v>238</v>
      </c>
      <c r="D4" s="4" t="s">
        <v>64</v>
      </c>
      <c r="F4" s="11" t="s">
        <v>64</v>
      </c>
      <c r="G4" s="12"/>
      <c r="H4" s="8">
        <f t="shared" ref="H4:H8" si="0">SUMIF($D$3:$D$67, F4, $C$3:$C$67)</f>
        <v>931</v>
      </c>
      <c r="I4" s="7">
        <f>H4/$H$3</f>
        <v>0.47451580020387357</v>
      </c>
    </row>
    <row r="5" spans="1:9" x14ac:dyDescent="0.25">
      <c r="A5" t="s">
        <v>6</v>
      </c>
      <c r="B5" s="4">
        <f>_xlfn.RANK.EQ(Table1[[#This Row],[Freq]],Table1[Freq])</f>
        <v>4</v>
      </c>
      <c r="C5" s="4">
        <v>224</v>
      </c>
      <c r="D5" s="4" t="s">
        <v>64</v>
      </c>
      <c r="F5" s="13" t="s">
        <v>8</v>
      </c>
      <c r="G5" s="14"/>
      <c r="H5" s="9">
        <f t="shared" si="0"/>
        <v>178</v>
      </c>
      <c r="I5" s="7">
        <f t="shared" ref="I5:I12" si="1">H5/$H$3</f>
        <v>9.0723751274209993E-2</v>
      </c>
    </row>
    <row r="6" spans="1:9" x14ac:dyDescent="0.25">
      <c r="A6" t="s">
        <v>7</v>
      </c>
      <c r="B6" s="4">
        <f>_xlfn.RANK.EQ(Table1[[#This Row],[Freq]],Table1[Freq])</f>
        <v>5</v>
      </c>
      <c r="C6" s="4">
        <v>132</v>
      </c>
      <c r="D6" s="4" t="s">
        <v>39</v>
      </c>
      <c r="F6" s="13" t="s">
        <v>24</v>
      </c>
      <c r="G6" s="14"/>
      <c r="H6" s="9">
        <f t="shared" si="0"/>
        <v>195</v>
      </c>
      <c r="I6" s="7">
        <f t="shared" si="1"/>
        <v>9.9388379204892963E-2</v>
      </c>
    </row>
    <row r="7" spans="1:9" x14ac:dyDescent="0.25">
      <c r="A7" t="s">
        <v>8</v>
      </c>
      <c r="B7" s="4">
        <f>_xlfn.RANK.EQ(Table1[[#This Row],[Freq]],Table1[Freq])</f>
        <v>6</v>
      </c>
      <c r="C7" s="4">
        <v>109</v>
      </c>
      <c r="D7" s="4" t="s">
        <v>8</v>
      </c>
      <c r="F7" s="13" t="s">
        <v>65</v>
      </c>
      <c r="G7" s="14"/>
      <c r="H7" s="9">
        <f t="shared" si="0"/>
        <v>195</v>
      </c>
      <c r="I7" s="7">
        <f t="shared" si="1"/>
        <v>9.9388379204892963E-2</v>
      </c>
    </row>
    <row r="8" spans="1:9" ht="15" customHeight="1" x14ac:dyDescent="0.25">
      <c r="A8" t="s">
        <v>9</v>
      </c>
      <c r="B8" s="4">
        <f>_xlfn.RANK.EQ(Table1[[#This Row],[Freq]],Table1[Freq])</f>
        <v>7</v>
      </c>
      <c r="C8" s="4">
        <v>91</v>
      </c>
      <c r="D8" s="4" t="s">
        <v>73</v>
      </c>
      <c r="F8" s="13" t="s">
        <v>77</v>
      </c>
      <c r="G8" s="14"/>
      <c r="H8" s="9">
        <f t="shared" si="0"/>
        <v>0</v>
      </c>
      <c r="I8" s="7">
        <f t="shared" si="1"/>
        <v>0</v>
      </c>
    </row>
    <row r="9" spans="1:9" x14ac:dyDescent="0.25">
      <c r="A9" t="s">
        <v>10</v>
      </c>
      <c r="B9" s="4">
        <f>_xlfn.RANK.EQ(Table1[[#This Row],[Freq]],Table1[Freq])</f>
        <v>8</v>
      </c>
      <c r="C9" s="4">
        <v>89</v>
      </c>
      <c r="D9" s="4" t="s">
        <v>24</v>
      </c>
      <c r="F9" s="13" t="s">
        <v>31</v>
      </c>
      <c r="G9" s="14"/>
      <c r="H9" s="9">
        <f>SUMIF($D$3:$D$67, F9, $C$3:$C$67)</f>
        <v>87</v>
      </c>
      <c r="I9" s="7">
        <f t="shared" si="1"/>
        <v>4.4342507645259939E-2</v>
      </c>
    </row>
    <row r="10" spans="1:9" x14ac:dyDescent="0.25">
      <c r="A10" t="s">
        <v>11</v>
      </c>
      <c r="B10" s="4">
        <f>_xlfn.RANK.EQ(Table1[[#This Row],[Freq]],Table1[Freq])</f>
        <v>9</v>
      </c>
      <c r="C10" s="4">
        <v>86</v>
      </c>
      <c r="D10" s="4" t="s">
        <v>65</v>
      </c>
      <c r="F10" s="13" t="s">
        <v>39</v>
      </c>
      <c r="G10" s="14"/>
      <c r="H10" s="9">
        <f t="shared" ref="H10:H12" si="2">SUMIF($D$3:$D$67, F10, $C$3:$C$67)</f>
        <v>226</v>
      </c>
      <c r="I10" s="7">
        <f t="shared" si="1"/>
        <v>0.11518858307849134</v>
      </c>
    </row>
    <row r="11" spans="1:9" x14ac:dyDescent="0.25">
      <c r="A11" t="s">
        <v>12</v>
      </c>
      <c r="B11" s="4">
        <f>_xlfn.RANK.EQ(Table1[[#This Row],[Freq]],Table1[Freq])</f>
        <v>10</v>
      </c>
      <c r="C11" s="4">
        <v>82</v>
      </c>
      <c r="D11" s="4" t="s">
        <v>65</v>
      </c>
      <c r="F11" s="13" t="s">
        <v>71</v>
      </c>
      <c r="G11" s="14"/>
      <c r="H11" s="9">
        <f t="shared" si="2"/>
        <v>44</v>
      </c>
      <c r="I11" s="7">
        <f t="shared" si="1"/>
        <v>2.2426095820591234E-2</v>
      </c>
    </row>
    <row r="12" spans="1:9" x14ac:dyDescent="0.25">
      <c r="A12" t="s">
        <v>13</v>
      </c>
      <c r="B12" s="4">
        <f>_xlfn.RANK.EQ(Table1[[#This Row],[Freq]],Table1[Freq])</f>
        <v>11</v>
      </c>
      <c r="C12" s="4">
        <v>76</v>
      </c>
      <c r="D12" s="4" t="s">
        <v>70</v>
      </c>
      <c r="F12" s="15" t="s">
        <v>70</v>
      </c>
      <c r="G12" s="16"/>
      <c r="H12" s="10">
        <f t="shared" si="2"/>
        <v>106</v>
      </c>
      <c r="I12" s="7">
        <f t="shared" si="1"/>
        <v>5.4026503567787973E-2</v>
      </c>
    </row>
    <row r="13" spans="1:9" x14ac:dyDescent="0.25">
      <c r="A13" t="s">
        <v>14</v>
      </c>
      <c r="B13" s="4">
        <f>_xlfn.RANK.EQ(Table1[[#This Row],[Freq]],Table1[Freq])</f>
        <v>12</v>
      </c>
      <c r="C13" s="4">
        <v>67</v>
      </c>
      <c r="D13" s="4" t="s">
        <v>73</v>
      </c>
    </row>
    <row r="14" spans="1:9" x14ac:dyDescent="0.25">
      <c r="A14" t="s">
        <v>15</v>
      </c>
      <c r="B14" s="4">
        <f>_xlfn.RANK.EQ(Table1[[#This Row],[Freq]],Table1[Freq])</f>
        <v>13</v>
      </c>
      <c r="C14" s="4">
        <v>61</v>
      </c>
      <c r="D14" s="4" t="s">
        <v>73</v>
      </c>
    </row>
    <row r="15" spans="1:9" x14ac:dyDescent="0.25">
      <c r="A15" t="s">
        <v>16</v>
      </c>
      <c r="B15" s="4">
        <f>_xlfn.RANK.EQ(Table1[[#This Row],[Freq]],Table1[Freq])</f>
        <v>14</v>
      </c>
      <c r="C15" s="4">
        <v>59</v>
      </c>
      <c r="D15" s="4" t="s">
        <v>24</v>
      </c>
    </row>
    <row r="16" spans="1:9" x14ac:dyDescent="0.25">
      <c r="A16" t="s">
        <v>17</v>
      </c>
      <c r="B16" s="4">
        <f>_xlfn.RANK.EQ(Table1[[#This Row],[Freq]],Table1[Freq])</f>
        <v>15</v>
      </c>
      <c r="C16" s="4">
        <v>58</v>
      </c>
      <c r="D16" s="4" t="s">
        <v>64</v>
      </c>
    </row>
    <row r="17" spans="1:16" x14ac:dyDescent="0.25">
      <c r="A17" t="s">
        <v>18</v>
      </c>
      <c r="B17" s="4">
        <f>_xlfn.RANK.EQ(Table1[[#This Row],[Freq]],Table1[Freq])</f>
        <v>16</v>
      </c>
      <c r="C17" s="4">
        <v>49</v>
      </c>
      <c r="D17" s="4" t="s">
        <v>31</v>
      </c>
      <c r="F17" s="29" t="s">
        <v>79</v>
      </c>
      <c r="G17" s="30"/>
      <c r="H17" s="6" t="s">
        <v>80</v>
      </c>
    </row>
    <row r="18" spans="1:16" x14ac:dyDescent="0.25">
      <c r="A18" t="s">
        <v>19</v>
      </c>
      <c r="B18" s="4">
        <f>_xlfn.RANK.EQ(Table1[[#This Row],[Freq]],Table1[Freq])</f>
        <v>17</v>
      </c>
      <c r="C18" s="4">
        <v>48</v>
      </c>
      <c r="D18" s="4" t="s">
        <v>8</v>
      </c>
      <c r="F18" s="5" t="s">
        <v>81</v>
      </c>
      <c r="G18" s="5"/>
      <c r="H18" s="36">
        <f>I4</f>
        <v>0.47451580020387357</v>
      </c>
    </row>
    <row r="19" spans="1:16" x14ac:dyDescent="0.25">
      <c r="A19" t="s">
        <v>20</v>
      </c>
      <c r="B19" s="4">
        <f>_xlfn.RANK.EQ(Table1[[#This Row],[Freq]],Table1[Freq])</f>
        <v>18</v>
      </c>
      <c r="C19" s="4">
        <v>47</v>
      </c>
      <c r="D19" s="4" t="s">
        <v>39</v>
      </c>
      <c r="F19" s="5" t="s">
        <v>82</v>
      </c>
      <c r="G19" s="5"/>
      <c r="H19" s="36">
        <f>I5+I6+I9</f>
        <v>0.2344546381243629</v>
      </c>
    </row>
    <row r="20" spans="1:16" x14ac:dyDescent="0.25">
      <c r="A20" t="s">
        <v>21</v>
      </c>
      <c r="B20" s="4">
        <f>_xlfn.RANK.EQ(Table1[[#This Row],[Freq]],Table1[Freq])</f>
        <v>19</v>
      </c>
      <c r="C20" s="4">
        <v>42</v>
      </c>
      <c r="D20" s="4" t="s">
        <v>73</v>
      </c>
      <c r="F20" s="5" t="s">
        <v>83</v>
      </c>
      <c r="G20" s="5"/>
      <c r="H20" s="36">
        <f>I7+I10+I11+I12</f>
        <v>0.29102956167176353</v>
      </c>
    </row>
    <row r="21" spans="1:16" x14ac:dyDescent="0.25">
      <c r="A21" t="s">
        <v>22</v>
      </c>
      <c r="B21" s="4">
        <f>_xlfn.RANK.EQ(Table1[[#This Row],[Freq]],Table1[Freq])</f>
        <v>19</v>
      </c>
      <c r="C21" s="4">
        <v>42</v>
      </c>
      <c r="D21" s="4" t="s">
        <v>72</v>
      </c>
      <c r="N21" s="29" t="s">
        <v>85</v>
      </c>
      <c r="O21" s="30" t="s">
        <v>89</v>
      </c>
      <c r="P21" s="6" t="s">
        <v>87</v>
      </c>
    </row>
    <row r="22" spans="1:16" x14ac:dyDescent="0.25">
      <c r="A22" t="s">
        <v>23</v>
      </c>
      <c r="B22" s="4">
        <f>_xlfn.RANK.EQ(Table1[[#This Row],[Freq]],Table1[Freq])</f>
        <v>21</v>
      </c>
      <c r="C22" s="4">
        <v>39</v>
      </c>
      <c r="D22" s="4" t="s">
        <v>64</v>
      </c>
      <c r="M22" s="26" t="s">
        <v>95</v>
      </c>
      <c r="N22" s="31">
        <f t="array" ref="N22:P22">TRANSPOSE(H18:H20)</f>
        <v>0.47451580020387357</v>
      </c>
      <c r="O22" s="32">
        <v>0.2344546381243629</v>
      </c>
      <c r="P22" s="33">
        <v>0.29102956167176353</v>
      </c>
    </row>
    <row r="23" spans="1:16" x14ac:dyDescent="0.25">
      <c r="A23" t="s">
        <v>24</v>
      </c>
      <c r="B23" s="4">
        <f>_xlfn.RANK.EQ(Table1[[#This Row],[Freq]],Table1[Freq])</f>
        <v>21</v>
      </c>
      <c r="C23" s="4">
        <v>39</v>
      </c>
      <c r="D23" s="4" t="s">
        <v>24</v>
      </c>
      <c r="F23" s="45" t="s">
        <v>84</v>
      </c>
      <c r="G23" s="46"/>
      <c r="H23" s="41" t="s">
        <v>88</v>
      </c>
      <c r="I23" s="42"/>
      <c r="J23" s="43"/>
      <c r="M23" s="27" t="s">
        <v>90</v>
      </c>
      <c r="N23" s="34">
        <f t="array" ref="N23:P23">TRANSPOSE(MMULT(H25:J27,H18:H20))</f>
        <v>0.30509683995922532</v>
      </c>
      <c r="O23" s="24">
        <v>0.3502803261977574</v>
      </c>
      <c r="P23" s="21">
        <v>0.34462283384301734</v>
      </c>
    </row>
    <row r="24" spans="1:16" ht="15" customHeight="1" x14ac:dyDescent="0.25">
      <c r="A24" t="s">
        <v>25</v>
      </c>
      <c r="B24" s="4">
        <f>_xlfn.RANK.EQ(Table1[[#This Row],[Freq]],Table1[Freq])</f>
        <v>23</v>
      </c>
      <c r="C24" s="4">
        <v>31</v>
      </c>
      <c r="D24" s="4" t="s">
        <v>73</v>
      </c>
      <c r="F24" s="47"/>
      <c r="G24" s="48"/>
      <c r="H24" s="39" t="s">
        <v>85</v>
      </c>
      <c r="I24" s="40" t="s">
        <v>86</v>
      </c>
      <c r="J24" s="6" t="s">
        <v>87</v>
      </c>
      <c r="M24" s="27" t="s">
        <v>91</v>
      </c>
      <c r="N24" s="34">
        <f t="array" ref="N24:P24">TRANSPOSE(MMULT(H25:J27,TRANSPOSE(N23:P23)))</f>
        <v>0.33898063200815498</v>
      </c>
      <c r="O24" s="24">
        <v>0.33022680937818555</v>
      </c>
      <c r="P24" s="21">
        <v>0.33079255861365953</v>
      </c>
    </row>
    <row r="25" spans="1:16" x14ac:dyDescent="0.25">
      <c r="A25" t="s">
        <v>26</v>
      </c>
      <c r="B25" s="4">
        <f>_xlfn.RANK.EQ(Table1[[#This Row],[Freq]],Table1[Freq])</f>
        <v>24</v>
      </c>
      <c r="C25" s="4">
        <v>27</v>
      </c>
      <c r="D25" s="4" t="s">
        <v>72</v>
      </c>
      <c r="F25" s="38" t="str">
        <f>F18</f>
        <v>Cheltuieli Mentenanta</v>
      </c>
      <c r="G25" s="38"/>
      <c r="H25" s="37">
        <v>0.2</v>
      </c>
      <c r="I25" s="36">
        <v>0.4</v>
      </c>
      <c r="J25" s="36">
        <v>0.4</v>
      </c>
      <c r="M25" s="27" t="s">
        <v>92</v>
      </c>
      <c r="N25" s="34">
        <f t="array" ref="N25:P25">TRANSPOSE(MMULT(H25:J27,TRANSPOSE(N24:P24)))</f>
        <v>0.33220387359836906</v>
      </c>
      <c r="O25" s="24">
        <v>0.33392635066258924</v>
      </c>
      <c r="P25" s="21">
        <v>0.33386977573904181</v>
      </c>
    </row>
    <row r="26" spans="1:16" x14ac:dyDescent="0.25">
      <c r="A26" t="s">
        <v>27</v>
      </c>
      <c r="B26" s="4">
        <f>_xlfn.RANK.EQ(Table1[[#This Row],[Freq]],Table1[Freq])</f>
        <v>24</v>
      </c>
      <c r="C26" s="4">
        <v>27</v>
      </c>
      <c r="D26" s="4" t="s">
        <v>65</v>
      </c>
      <c r="F26" s="38" t="str">
        <f>F19</f>
        <v>Cheltuieli Servicii</v>
      </c>
      <c r="G26" s="38"/>
      <c r="H26" s="37">
        <v>0.4</v>
      </c>
      <c r="I26" s="36">
        <v>0.25</v>
      </c>
      <c r="J26" s="36">
        <v>0.35</v>
      </c>
      <c r="K26" s="25"/>
      <c r="M26" s="27" t="s">
        <v>93</v>
      </c>
      <c r="N26" s="34">
        <f t="array" ref="N26:P26">TRANSPOSE(MMULT(H25:J27,TRANSPOSE(N25:P25)))</f>
        <v>0.33355922528032622</v>
      </c>
      <c r="O26" s="24">
        <v>0.33321755861365954</v>
      </c>
      <c r="P26" s="21">
        <v>0.3332232161060143</v>
      </c>
    </row>
    <row r="27" spans="1:16" ht="15" customHeight="1" x14ac:dyDescent="0.25">
      <c r="A27" t="s">
        <v>28</v>
      </c>
      <c r="B27" s="4">
        <f>_xlfn.RANK.EQ(Table1[[#This Row],[Freq]],Table1[Freq])</f>
        <v>26</v>
      </c>
      <c r="C27" s="4">
        <v>26</v>
      </c>
      <c r="D27" s="4" t="s">
        <v>73</v>
      </c>
      <c r="F27" s="44" t="str">
        <f>F20</f>
        <v>Cheltuieli Achizitii</v>
      </c>
      <c r="G27" s="44"/>
      <c r="H27" s="37">
        <v>0.4</v>
      </c>
      <c r="I27" s="36">
        <v>0.35</v>
      </c>
      <c r="J27" s="36">
        <v>0.25</v>
      </c>
      <c r="K27" s="25"/>
      <c r="M27" s="28" t="s">
        <v>94</v>
      </c>
      <c r="N27" s="35">
        <f t="array" ref="N27:P27">TRANSPOSE(MMULT(H25:J27,TRANSPOSE(N26:P26)))</f>
        <v>0.33328815494393477</v>
      </c>
      <c r="O27" s="22">
        <v>0.33335620540265037</v>
      </c>
      <c r="P27" s="23">
        <v>0.33335563965341486</v>
      </c>
    </row>
    <row r="28" spans="1:16" x14ac:dyDescent="0.25">
      <c r="A28" t="s">
        <v>29</v>
      </c>
      <c r="B28" s="4">
        <f>_xlfn.RANK.EQ(Table1[[#This Row],[Freq]],Table1[Freq])</f>
        <v>27</v>
      </c>
      <c r="C28" s="4">
        <v>25</v>
      </c>
      <c r="D28" s="4" t="s">
        <v>72</v>
      </c>
      <c r="K28" s="25"/>
    </row>
    <row r="29" spans="1:16" x14ac:dyDescent="0.25">
      <c r="A29" t="s">
        <v>30</v>
      </c>
      <c r="B29" s="4">
        <f>_xlfn.RANK.EQ(Table1[[#This Row],[Freq]],Table1[Freq])</f>
        <v>28</v>
      </c>
      <c r="C29" s="4">
        <v>24</v>
      </c>
      <c r="D29" s="4" t="s">
        <v>39</v>
      </c>
    </row>
    <row r="30" spans="1:16" x14ac:dyDescent="0.25">
      <c r="A30" t="s">
        <v>31</v>
      </c>
      <c r="B30" s="4">
        <f>_xlfn.RANK.EQ(Table1[[#This Row],[Freq]],Table1[Freq])</f>
        <v>29</v>
      </c>
      <c r="C30" s="4">
        <v>22</v>
      </c>
      <c r="D30" s="4" t="s">
        <v>31</v>
      </c>
    </row>
    <row r="31" spans="1:16" x14ac:dyDescent="0.25">
      <c r="A31" t="s">
        <v>32</v>
      </c>
      <c r="B31" s="4">
        <f>_xlfn.RANK.EQ(Table1[[#This Row],[Freq]],Table1[Freq])</f>
        <v>29</v>
      </c>
      <c r="C31" s="4">
        <v>22</v>
      </c>
      <c r="D31" s="4" t="s">
        <v>71</v>
      </c>
    </row>
    <row r="32" spans="1:16" x14ac:dyDescent="0.25">
      <c r="A32" t="s">
        <v>33</v>
      </c>
      <c r="B32" s="4">
        <f>_xlfn.RANK.EQ(Table1[[#This Row],[Freq]],Table1[Freq])</f>
        <v>31</v>
      </c>
      <c r="C32" s="4">
        <v>21</v>
      </c>
      <c r="D32" s="4" t="s">
        <v>64</v>
      </c>
    </row>
    <row r="33" spans="1:4" x14ac:dyDescent="0.25">
      <c r="A33" t="s">
        <v>34</v>
      </c>
      <c r="B33" s="4">
        <f>_xlfn.RANK.EQ(Table1[[#This Row],[Freq]],Table1[Freq])</f>
        <v>32</v>
      </c>
      <c r="C33" s="4">
        <v>18</v>
      </c>
      <c r="D33" s="4" t="s">
        <v>64</v>
      </c>
    </row>
    <row r="34" spans="1:4" x14ac:dyDescent="0.25">
      <c r="A34" t="s">
        <v>35</v>
      </c>
      <c r="B34" s="4">
        <f>_xlfn.RANK.EQ(Table1[[#This Row],[Freq]],Table1[Freq])</f>
        <v>33</v>
      </c>
      <c r="C34" s="4">
        <v>15</v>
      </c>
      <c r="D34" s="4" t="s">
        <v>39</v>
      </c>
    </row>
    <row r="35" spans="1:4" x14ac:dyDescent="0.25">
      <c r="A35" t="s">
        <v>36</v>
      </c>
      <c r="B35" s="4">
        <f>_xlfn.RANK.EQ(Table1[[#This Row],[Freq]],Table1[Freq])</f>
        <v>34</v>
      </c>
      <c r="C35" s="4">
        <v>12</v>
      </c>
      <c r="D35" s="4" t="s">
        <v>64</v>
      </c>
    </row>
    <row r="36" spans="1:4" x14ac:dyDescent="0.25">
      <c r="A36" t="s">
        <v>37</v>
      </c>
      <c r="B36" s="4">
        <f>_xlfn.RANK.EQ(Table1[[#This Row],[Freq]],Table1[Freq])</f>
        <v>35</v>
      </c>
      <c r="C36" s="4">
        <v>9</v>
      </c>
      <c r="D36" s="4" t="s">
        <v>73</v>
      </c>
    </row>
    <row r="37" spans="1:4" x14ac:dyDescent="0.25">
      <c r="A37" t="s">
        <v>38</v>
      </c>
      <c r="B37" s="4">
        <f>_xlfn.RANK.EQ(Table1[[#This Row],[Freq]],Table1[Freq])</f>
        <v>35</v>
      </c>
      <c r="C37" s="4">
        <v>9</v>
      </c>
      <c r="D37" s="4" t="s">
        <v>71</v>
      </c>
    </row>
    <row r="38" spans="1:4" x14ac:dyDescent="0.25">
      <c r="A38" t="s">
        <v>74</v>
      </c>
      <c r="B38" s="4">
        <f>_xlfn.RANK.EQ(Table1[[#This Row],[Freq]],Table1[Freq])</f>
        <v>35</v>
      </c>
      <c r="C38" s="4">
        <v>9</v>
      </c>
      <c r="D38" s="4" t="s">
        <v>70</v>
      </c>
    </row>
    <row r="39" spans="1:4" x14ac:dyDescent="0.25">
      <c r="A39" t="s">
        <v>39</v>
      </c>
      <c r="B39" s="4">
        <f>_xlfn.RANK.EQ(Table1[[#This Row],[Freq]],Table1[Freq])</f>
        <v>38</v>
      </c>
      <c r="C39" s="4">
        <v>8</v>
      </c>
      <c r="D39" s="4" t="s">
        <v>39</v>
      </c>
    </row>
    <row r="40" spans="1:4" x14ac:dyDescent="0.25">
      <c r="A40" t="s">
        <v>40</v>
      </c>
      <c r="B40" s="4">
        <f>_xlfn.RANK.EQ(Table1[[#This Row],[Freq]],Table1[Freq])</f>
        <v>38</v>
      </c>
      <c r="C40" s="4">
        <v>8</v>
      </c>
      <c r="D40" s="4" t="s">
        <v>8</v>
      </c>
    </row>
    <row r="41" spans="1:4" x14ac:dyDescent="0.25">
      <c r="A41" t="s">
        <v>41</v>
      </c>
      <c r="B41" s="4">
        <f>_xlfn.RANK.EQ(Table1[[#This Row],[Freq]],Table1[Freq])</f>
        <v>38</v>
      </c>
      <c r="C41" s="4">
        <v>8</v>
      </c>
      <c r="D41" s="4" t="s">
        <v>24</v>
      </c>
    </row>
    <row r="42" spans="1:4" x14ac:dyDescent="0.25">
      <c r="A42" t="s">
        <v>42</v>
      </c>
      <c r="B42" s="4">
        <f>_xlfn.RANK.EQ(Table1[[#This Row],[Freq]],Table1[Freq])</f>
        <v>41</v>
      </c>
      <c r="C42" s="4">
        <v>7</v>
      </c>
      <c r="D42" s="4" t="s">
        <v>64</v>
      </c>
    </row>
    <row r="43" spans="1:4" x14ac:dyDescent="0.25">
      <c r="A43" t="s">
        <v>43</v>
      </c>
      <c r="B43" s="4">
        <f>_xlfn.RANK.EQ(Table1[[#This Row],[Freq]],Table1[Freq])</f>
        <v>41</v>
      </c>
      <c r="C43" s="4">
        <v>7</v>
      </c>
      <c r="D43" s="4" t="s">
        <v>71</v>
      </c>
    </row>
    <row r="44" spans="1:4" x14ac:dyDescent="0.25">
      <c r="A44" t="s">
        <v>44</v>
      </c>
      <c r="B44" s="4">
        <f>_xlfn.RANK.EQ(Table1[[#This Row],[Freq]],Table1[Freq])</f>
        <v>41</v>
      </c>
      <c r="C44" s="4">
        <v>7</v>
      </c>
      <c r="D44" s="4" t="s">
        <v>72</v>
      </c>
    </row>
    <row r="45" spans="1:4" x14ac:dyDescent="0.25">
      <c r="A45" t="s">
        <v>45</v>
      </c>
      <c r="B45" s="4">
        <f>_xlfn.RANK.EQ(Table1[[#This Row],[Freq]],Table1[Freq])</f>
        <v>41</v>
      </c>
      <c r="C45" s="4">
        <v>7</v>
      </c>
      <c r="D45" s="4" t="s">
        <v>8</v>
      </c>
    </row>
    <row r="46" spans="1:4" x14ac:dyDescent="0.25">
      <c r="A46" t="s">
        <v>46</v>
      </c>
      <c r="B46" s="4">
        <f>_xlfn.RANK.EQ(Table1[[#This Row],[Freq]],Table1[Freq])</f>
        <v>45</v>
      </c>
      <c r="C46" s="4">
        <v>6</v>
      </c>
      <c r="D46" s="4" t="s">
        <v>31</v>
      </c>
    </row>
    <row r="47" spans="1:4" x14ac:dyDescent="0.25">
      <c r="A47" t="s">
        <v>47</v>
      </c>
      <c r="B47" s="4">
        <f>_xlfn.RANK.EQ(Table1[[#This Row],[Freq]],Table1[Freq])</f>
        <v>45</v>
      </c>
      <c r="C47" s="4">
        <v>6</v>
      </c>
      <c r="D47" s="4" t="s">
        <v>72</v>
      </c>
    </row>
    <row r="48" spans="1:4" x14ac:dyDescent="0.25">
      <c r="A48" t="s">
        <v>48</v>
      </c>
      <c r="B48" s="4">
        <f>_xlfn.RANK.EQ(Table1[[#This Row],[Freq]],Table1[Freq])</f>
        <v>45</v>
      </c>
      <c r="C48" s="4">
        <v>6</v>
      </c>
      <c r="D48" s="4" t="s">
        <v>8</v>
      </c>
    </row>
    <row r="49" spans="1:4" x14ac:dyDescent="0.25">
      <c r="A49" t="s">
        <v>66</v>
      </c>
      <c r="B49" s="4">
        <f>_xlfn.RANK.EQ(Table1[[#This Row],[Freq]],Table1[Freq])</f>
        <v>45</v>
      </c>
      <c r="C49" s="4">
        <v>6</v>
      </c>
      <c r="D49" s="4" t="s">
        <v>70</v>
      </c>
    </row>
    <row r="50" spans="1:4" x14ac:dyDescent="0.25">
      <c r="A50" t="s">
        <v>49</v>
      </c>
      <c r="B50" s="4">
        <f>_xlfn.RANK.EQ(Table1[[#This Row],[Freq]],Table1[Freq])</f>
        <v>49</v>
      </c>
      <c r="C50" s="4">
        <v>5</v>
      </c>
      <c r="D50" s="4" t="s">
        <v>72</v>
      </c>
    </row>
    <row r="51" spans="1:4" x14ac:dyDescent="0.25">
      <c r="A51" t="s">
        <v>75</v>
      </c>
      <c r="B51" s="4">
        <f>_xlfn.RANK.EQ(Table1[[#This Row],[Freq]],Table1[Freq])</f>
        <v>49</v>
      </c>
      <c r="C51" s="4">
        <v>5</v>
      </c>
      <c r="D51" s="4" t="s">
        <v>70</v>
      </c>
    </row>
    <row r="52" spans="1:4" x14ac:dyDescent="0.25">
      <c r="A52" t="s">
        <v>67</v>
      </c>
      <c r="B52" s="4">
        <f>_xlfn.RANK.EQ(Table1[[#This Row],[Freq]],Table1[Freq])</f>
        <v>49</v>
      </c>
      <c r="C52" s="4">
        <v>5</v>
      </c>
      <c r="D52" s="4" t="s">
        <v>70</v>
      </c>
    </row>
    <row r="53" spans="1:4" x14ac:dyDescent="0.25">
      <c r="A53" t="s">
        <v>50</v>
      </c>
      <c r="B53" s="4">
        <f>_xlfn.RANK.EQ(Table1[[#This Row],[Freq]],Table1[Freq])</f>
        <v>52</v>
      </c>
      <c r="C53" s="4">
        <v>4</v>
      </c>
      <c r="D53" s="4" t="s">
        <v>31</v>
      </c>
    </row>
    <row r="54" spans="1:4" x14ac:dyDescent="0.25">
      <c r="A54" t="s">
        <v>51</v>
      </c>
      <c r="B54" s="4">
        <f>_xlfn.RANK.EQ(Table1[[#This Row],[Freq]],Table1[Freq])</f>
        <v>52</v>
      </c>
      <c r="C54" s="4">
        <v>4</v>
      </c>
      <c r="D54" s="4" t="s">
        <v>71</v>
      </c>
    </row>
    <row r="55" spans="1:4" x14ac:dyDescent="0.25">
      <c r="A55" t="s">
        <v>52</v>
      </c>
      <c r="B55" s="4">
        <f>_xlfn.RANK.EQ(Table1[[#This Row],[Freq]],Table1[Freq])</f>
        <v>54</v>
      </c>
      <c r="C55" s="4">
        <v>3</v>
      </c>
      <c r="D55" s="4" t="s">
        <v>73</v>
      </c>
    </row>
    <row r="56" spans="1:4" x14ac:dyDescent="0.25">
      <c r="A56" t="s">
        <v>53</v>
      </c>
      <c r="B56" s="4">
        <f>_xlfn.RANK.EQ(Table1[[#This Row],[Freq]],Table1[Freq])</f>
        <v>54</v>
      </c>
      <c r="C56" s="4">
        <v>3</v>
      </c>
      <c r="D56" s="4" t="s">
        <v>73</v>
      </c>
    </row>
    <row r="57" spans="1:4" x14ac:dyDescent="0.25">
      <c r="A57" t="s">
        <v>54</v>
      </c>
      <c r="B57" s="4">
        <f>_xlfn.RANK.EQ(Table1[[#This Row],[Freq]],Table1[Freq])</f>
        <v>54</v>
      </c>
      <c r="C57" s="4">
        <v>3</v>
      </c>
      <c r="D57" s="4" t="s">
        <v>31</v>
      </c>
    </row>
    <row r="58" spans="1:4" x14ac:dyDescent="0.25">
      <c r="A58" t="s">
        <v>68</v>
      </c>
      <c r="B58" s="4">
        <f>_xlfn.RANK.EQ(Table1[[#This Row],[Freq]],Table1[Freq])</f>
        <v>54</v>
      </c>
      <c r="C58" s="4">
        <v>3</v>
      </c>
      <c r="D58" s="4" t="s">
        <v>70</v>
      </c>
    </row>
    <row r="59" spans="1:4" x14ac:dyDescent="0.25">
      <c r="A59" t="s">
        <v>55</v>
      </c>
      <c r="B59" s="4">
        <f>_xlfn.RANK.EQ(Table1[[#This Row],[Freq]],Table1[Freq])</f>
        <v>58</v>
      </c>
      <c r="C59" s="4">
        <v>2</v>
      </c>
      <c r="D59" s="4" t="s">
        <v>73</v>
      </c>
    </row>
    <row r="60" spans="1:4" x14ac:dyDescent="0.25">
      <c r="A60" t="s">
        <v>56</v>
      </c>
      <c r="B60" s="4">
        <f>_xlfn.RANK.EQ(Table1[[#This Row],[Freq]],Table1[Freq])</f>
        <v>58</v>
      </c>
      <c r="C60" s="4">
        <v>2</v>
      </c>
      <c r="D60" s="4" t="s">
        <v>31</v>
      </c>
    </row>
    <row r="61" spans="1:4" x14ac:dyDescent="0.25">
      <c r="A61" t="s">
        <v>69</v>
      </c>
      <c r="B61" s="4">
        <f>_xlfn.RANK.EQ(Table1[[#This Row],[Freq]],Table1[Freq])</f>
        <v>58</v>
      </c>
      <c r="C61" s="4">
        <v>2</v>
      </c>
      <c r="D61" s="4" t="s">
        <v>70</v>
      </c>
    </row>
    <row r="62" spans="1:4" x14ac:dyDescent="0.25">
      <c r="A62" t="s">
        <v>57</v>
      </c>
      <c r="B62" s="4">
        <f>_xlfn.RANK.EQ(Table1[[#This Row],[Freq]],Table1[Freq])</f>
        <v>61</v>
      </c>
      <c r="C62" s="4">
        <v>1</v>
      </c>
      <c r="D62" s="4" t="s">
        <v>72</v>
      </c>
    </row>
    <row r="63" spans="1:4" x14ac:dyDescent="0.25">
      <c r="A63" t="s">
        <v>58</v>
      </c>
      <c r="B63" s="4">
        <f>_xlfn.RANK.EQ(Table1[[#This Row],[Freq]],Table1[Freq])</f>
        <v>61</v>
      </c>
      <c r="C63" s="4">
        <v>1</v>
      </c>
      <c r="D63" s="4" t="s">
        <v>72</v>
      </c>
    </row>
    <row r="64" spans="1:4" x14ac:dyDescent="0.25">
      <c r="A64" t="s">
        <v>59</v>
      </c>
      <c r="B64" s="4">
        <f>_xlfn.RANK.EQ(Table1[[#This Row],[Freq]],Table1[Freq])</f>
        <v>61</v>
      </c>
      <c r="C64" s="4">
        <v>1</v>
      </c>
      <c r="D64" s="4" t="s">
        <v>64</v>
      </c>
    </row>
    <row r="65" spans="1:4" x14ac:dyDescent="0.25">
      <c r="A65" t="s">
        <v>60</v>
      </c>
      <c r="B65" s="4">
        <f>_xlfn.RANK.EQ(Table1[[#This Row],[Freq]],Table1[Freq])</f>
        <v>61</v>
      </c>
      <c r="C65" s="4">
        <v>1</v>
      </c>
      <c r="D65" s="4" t="s">
        <v>71</v>
      </c>
    </row>
    <row r="66" spans="1:4" x14ac:dyDescent="0.25">
      <c r="A66" t="s">
        <v>61</v>
      </c>
      <c r="B66" s="4">
        <f>_xlfn.RANK.EQ(Table1[[#This Row],[Freq]],Table1[Freq])</f>
        <v>61</v>
      </c>
      <c r="C66" s="4">
        <v>1</v>
      </c>
      <c r="D66" s="4" t="s">
        <v>71</v>
      </c>
    </row>
    <row r="67" spans="1:4" x14ac:dyDescent="0.25">
      <c r="A67" t="s">
        <v>62</v>
      </c>
      <c r="B67" s="4">
        <f>_xlfn.RANK.EQ(Table1[[#This Row],[Freq]],Table1[Freq])</f>
        <v>61</v>
      </c>
      <c r="C67" s="4">
        <v>1</v>
      </c>
      <c r="D67" s="4" t="s">
        <v>31</v>
      </c>
    </row>
  </sheetData>
  <mergeCells count="3">
    <mergeCell ref="H23:J23"/>
    <mergeCell ref="F27:G27"/>
    <mergeCell ref="F23:G24"/>
  </mergeCells>
  <conditionalFormatting sqref="M22:P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{EBA7E023-DF20-45CB-8B63-2B4586E3338A}</x14:id>
        </ext>
      </extLst>
    </cfRule>
  </conditionalFormatting>
  <dataValidations count="3">
    <dataValidation type="list" allowBlank="1" showInputMessage="1" showErrorMessage="1" sqref="D58:D67">
      <formula1>"special, personal, mentenanta, modernizare/inovare, combustibil, securitate, bunuri de consum, componente feroviale, analiza"</formula1>
    </dataValidation>
    <dataValidation type="list" allowBlank="1" showInputMessage="1" showErrorMessage="1" sqref="D3:D7 D9:D12 D15:D19 D21:D23 D25:D26 D28:D35 D37:D50 D53 D55:D57">
      <formula1>"special, personal, mentenanta, modernizare/inovare, combustibil, securitate, bunuri de consum, componente feroviale, analiza, echipamente birou"</formula1>
    </dataValidation>
    <dataValidation type="list" allowBlank="1" showInputMessage="1" showErrorMessage="1" sqref="D2 D8 D13:D14 D20 D24 D27 D36 D51:D52 D54">
      <formula1>"irelevant, personal, mentenanta, modernizare/inovare, combustibil, securitate, bunuri de consum, componente feroviale, analiza, echipamente birou"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A7E023-DF20-45CB-8B63-2B4586E333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M22:P27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2023-12-22T21:58:10Z</dcterms:modified>
</cp:coreProperties>
</file>